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Teaching_NEW\Intermediate Microeconomics\1. Weekly Assignments and Class Updates\2021\10. Week Ten Class Update\Research Project for the Week\"/>
    </mc:Choice>
  </mc:AlternateContent>
  <bookViews>
    <workbookView xWindow="0" yWindow="0" windowWidth="23040" windowHeight="9336" tabRatio="277"/>
  </bookViews>
  <sheets>
    <sheet name="STATE EXP REPORT DATA" sheetId="1" r:id="rId1"/>
    <sheet name="KEY" sheetId="7" r:id="rId2"/>
    <sheet name="METHODOLOGY" sheetId="8" r:id="rId3"/>
    <sheet name="Sheet4" sheetId="9" r:id="rId4"/>
    <sheet name="Sheet1" sheetId="6" r:id="rId5"/>
    <sheet name="Module1" sheetId="2" state="veryHidden" r:id=""/>
  </sheets>
  <definedNames>
    <definedName name="_xlnm.Database">'STATE EXP REPORT DATA'!$A$1:$DC$612</definedName>
    <definedName name="YearA">'STATE EXP REPORT DATA'!$B$1378:$DC$1428</definedName>
    <definedName name="YearB">'STATE EXP REPORT DATA'!$B$1429:$DC$1479</definedName>
    <definedName name="YearC">'STATE EXP REPORT DATA'!$B$1480:$DC$1530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O1530" i="1" l="1"/>
  <c r="CO1479" i="1"/>
  <c r="CO1428" i="1"/>
  <c r="CO1377" i="1"/>
  <c r="CO1326" i="1"/>
  <c r="CO1275" i="1"/>
  <c r="CO1224" i="1"/>
  <c r="CO1173" i="1"/>
  <c r="CO1122" i="1"/>
  <c r="CO1071" i="1"/>
  <c r="CO1020" i="1"/>
  <c r="CO969" i="1"/>
  <c r="CO918" i="1"/>
  <c r="CO867" i="1"/>
  <c r="CO816" i="1"/>
  <c r="CO765" i="1"/>
  <c r="CO714" i="1"/>
  <c r="CO663" i="1"/>
  <c r="CO612" i="1"/>
  <c r="CO561" i="1"/>
  <c r="CO510" i="1"/>
  <c r="CO459" i="1"/>
  <c r="CO408" i="1"/>
  <c r="CO357" i="1"/>
  <c r="CO306" i="1"/>
  <c r="CO1529" i="1"/>
  <c r="CO1478" i="1"/>
  <c r="CO1427" i="1"/>
  <c r="CO1376" i="1"/>
  <c r="CO1325" i="1"/>
  <c r="CO1274" i="1"/>
  <c r="CO1223" i="1"/>
  <c r="CO1172" i="1"/>
  <c r="CO1121" i="1"/>
  <c r="CO1070" i="1"/>
  <c r="CO1019" i="1"/>
  <c r="CO968" i="1"/>
  <c r="CO917" i="1"/>
  <c r="CO866" i="1"/>
  <c r="CO815" i="1"/>
  <c r="CO764" i="1"/>
  <c r="CO713" i="1"/>
  <c r="CO662" i="1"/>
  <c r="CO611" i="1"/>
  <c r="CO560" i="1"/>
  <c r="CO509" i="1"/>
  <c r="CO458" i="1"/>
  <c r="CO407" i="1"/>
  <c r="CO356" i="1"/>
  <c r="CO305" i="1"/>
  <c r="CO1528" i="1"/>
  <c r="CO1477" i="1"/>
  <c r="CO1426" i="1"/>
  <c r="CO1375" i="1"/>
  <c r="CO1324" i="1"/>
  <c r="CO1273" i="1"/>
  <c r="CO1222" i="1"/>
  <c r="CO1171" i="1"/>
  <c r="CO1120" i="1"/>
  <c r="CO1069" i="1"/>
  <c r="CO1018" i="1"/>
  <c r="CO967" i="1"/>
  <c r="CO916" i="1"/>
  <c r="CO865" i="1"/>
  <c r="CO814" i="1"/>
  <c r="CO763" i="1"/>
  <c r="CO712" i="1"/>
  <c r="CO661" i="1"/>
  <c r="CO610" i="1"/>
  <c r="CO559" i="1"/>
  <c r="CO508" i="1"/>
  <c r="CO457" i="1"/>
  <c r="CO406" i="1"/>
  <c r="CO355" i="1"/>
  <c r="CO304" i="1"/>
  <c r="CO1527" i="1"/>
  <c r="CO1476" i="1"/>
  <c r="CO1425" i="1"/>
  <c r="CO1374" i="1"/>
  <c r="CO1323" i="1"/>
  <c r="CO1272" i="1"/>
  <c r="CO1221" i="1"/>
  <c r="CO1170" i="1"/>
  <c r="CO1119" i="1"/>
  <c r="CO1068" i="1"/>
  <c r="CO1017" i="1"/>
  <c r="CO966" i="1"/>
  <c r="CO915" i="1"/>
  <c r="CO864" i="1"/>
  <c r="CO813" i="1"/>
  <c r="CO762" i="1"/>
  <c r="CO711" i="1"/>
  <c r="CO609" i="1"/>
  <c r="CO558" i="1"/>
  <c r="CO507" i="1"/>
  <c r="CO456" i="1"/>
  <c r="CO405" i="1"/>
  <c r="CO354" i="1"/>
  <c r="CO303" i="1"/>
  <c r="CO1526" i="1"/>
  <c r="CO1475" i="1"/>
  <c r="CO1424" i="1"/>
  <c r="CO1373" i="1"/>
  <c r="CO1322" i="1"/>
  <c r="CO1271" i="1"/>
  <c r="CO1220" i="1"/>
  <c r="CO1169" i="1"/>
  <c r="CO1118" i="1"/>
  <c r="CO1067" i="1"/>
  <c r="CO1016" i="1"/>
  <c r="CO965" i="1"/>
  <c r="CO914" i="1"/>
  <c r="CO863" i="1"/>
  <c r="CO812" i="1"/>
  <c r="CO761" i="1"/>
  <c r="CO710" i="1"/>
  <c r="CO659" i="1"/>
  <c r="CO608" i="1"/>
  <c r="CO557" i="1"/>
  <c r="CO506" i="1"/>
  <c r="CO455" i="1"/>
  <c r="CO404" i="1"/>
  <c r="CO353" i="1"/>
  <c r="CO302" i="1"/>
  <c r="CO1525" i="1"/>
  <c r="CO1474" i="1"/>
  <c r="CO1423" i="1"/>
  <c r="CO1372" i="1"/>
  <c r="CO1321" i="1"/>
  <c r="CO1270" i="1"/>
  <c r="CO1219" i="1"/>
  <c r="CO1168" i="1"/>
  <c r="CO1117" i="1"/>
  <c r="CO1066" i="1"/>
  <c r="CO1015" i="1"/>
  <c r="CO964" i="1"/>
  <c r="CO913" i="1"/>
  <c r="CO862" i="1"/>
  <c r="CO811" i="1"/>
  <c r="CO760" i="1"/>
  <c r="CO709" i="1"/>
  <c r="CO658" i="1"/>
  <c r="CO607" i="1"/>
  <c r="CO556" i="1"/>
  <c r="CO505" i="1"/>
  <c r="CO454" i="1"/>
  <c r="CO403" i="1"/>
  <c r="CO352" i="1"/>
  <c r="CO301" i="1"/>
  <c r="CO1524" i="1"/>
  <c r="CO1473" i="1"/>
  <c r="CO1422" i="1"/>
  <c r="CO1371" i="1"/>
  <c r="CO1320" i="1"/>
  <c r="CO1269" i="1"/>
  <c r="CO1218" i="1"/>
  <c r="CO1167" i="1"/>
  <c r="CO1116" i="1"/>
  <c r="CO1065" i="1"/>
  <c r="CO1014" i="1"/>
  <c r="CO963" i="1"/>
  <c r="CO912" i="1"/>
  <c r="CO861" i="1"/>
  <c r="CO810" i="1"/>
  <c r="CO759" i="1"/>
  <c r="CO708" i="1"/>
  <c r="CO657" i="1"/>
  <c r="CO606" i="1"/>
  <c r="CO555" i="1"/>
  <c r="CO504" i="1"/>
  <c r="CO453" i="1"/>
  <c r="CO402" i="1"/>
  <c r="CO351" i="1"/>
  <c r="CO300" i="1"/>
  <c r="CO1523" i="1"/>
  <c r="CO1472" i="1"/>
  <c r="CO1421" i="1"/>
  <c r="CO1370" i="1"/>
  <c r="CO1319" i="1"/>
  <c r="CO1268" i="1"/>
  <c r="CO1217" i="1"/>
  <c r="CO1166" i="1"/>
  <c r="CO1115" i="1"/>
  <c r="CO1064" i="1"/>
  <c r="CO1013" i="1"/>
  <c r="CO962" i="1"/>
  <c r="CO911" i="1"/>
  <c r="CO860" i="1"/>
  <c r="CO809" i="1"/>
  <c r="CO758" i="1"/>
  <c r="CO707" i="1"/>
  <c r="CO656" i="1"/>
  <c r="CO605" i="1"/>
  <c r="CO554" i="1"/>
  <c r="CO503" i="1"/>
  <c r="CO452" i="1"/>
  <c r="CO401" i="1"/>
  <c r="CO350" i="1"/>
  <c r="CO299" i="1"/>
  <c r="CO1522" i="1"/>
  <c r="CO1471" i="1"/>
  <c r="CO1420" i="1"/>
  <c r="CO1369" i="1"/>
  <c r="CO1318" i="1"/>
  <c r="CO1267" i="1"/>
  <c r="CO1216" i="1"/>
  <c r="CO1165" i="1"/>
  <c r="CO1114" i="1"/>
  <c r="CO1063" i="1"/>
  <c r="CO1012" i="1"/>
  <c r="CO961" i="1"/>
  <c r="CO910" i="1"/>
  <c r="CO859" i="1"/>
  <c r="CO808" i="1"/>
  <c r="CO757" i="1"/>
  <c r="CO706" i="1"/>
  <c r="CO655" i="1"/>
  <c r="CO604" i="1"/>
  <c r="CO553" i="1"/>
  <c r="CO502" i="1"/>
  <c r="CO451" i="1"/>
  <c r="CO400" i="1"/>
  <c r="CO349" i="1"/>
  <c r="CO298" i="1"/>
  <c r="CO1521" i="1"/>
  <c r="CO1470" i="1"/>
  <c r="CO1419" i="1"/>
  <c r="CO1368" i="1"/>
  <c r="CO1317" i="1"/>
  <c r="CO1266" i="1"/>
  <c r="CO1215" i="1"/>
  <c r="CO1164" i="1"/>
  <c r="CO1113" i="1"/>
  <c r="CO1062" i="1"/>
  <c r="CO1011" i="1"/>
  <c r="CO960" i="1"/>
  <c r="CO909" i="1"/>
  <c r="CO858" i="1"/>
  <c r="CO807" i="1"/>
  <c r="CO756" i="1"/>
  <c r="CO705" i="1"/>
  <c r="CO654" i="1"/>
  <c r="CO603" i="1"/>
  <c r="CO552" i="1"/>
  <c r="CO501" i="1"/>
  <c r="CO450" i="1"/>
  <c r="CO399" i="1"/>
  <c r="CO348" i="1"/>
  <c r="CO297" i="1"/>
  <c r="CO1520" i="1"/>
  <c r="CO1469" i="1"/>
  <c r="CO1418" i="1"/>
  <c r="CO1367" i="1"/>
  <c r="CO1316" i="1"/>
  <c r="CO1265" i="1"/>
  <c r="CO1214" i="1"/>
  <c r="CO1163" i="1"/>
  <c r="CO1112" i="1"/>
  <c r="CO1061" i="1"/>
  <c r="CO1010" i="1"/>
  <c r="CO959" i="1"/>
  <c r="CO908" i="1"/>
  <c r="CO857" i="1"/>
  <c r="CO806" i="1"/>
  <c r="CO755" i="1"/>
  <c r="CO704" i="1"/>
  <c r="CO653" i="1"/>
  <c r="CO602" i="1"/>
  <c r="CO551" i="1"/>
  <c r="CO500" i="1"/>
  <c r="CO449" i="1"/>
  <c r="CO398" i="1"/>
  <c r="CO347" i="1"/>
  <c r="CO296" i="1"/>
  <c r="CO1519" i="1"/>
  <c r="CO1468" i="1"/>
  <c r="CO1417" i="1"/>
  <c r="CO1366" i="1"/>
  <c r="CO1315" i="1"/>
  <c r="CO1264" i="1"/>
  <c r="CO1213" i="1"/>
  <c r="CO1162" i="1"/>
  <c r="CO1111" i="1"/>
  <c r="CO1060" i="1"/>
  <c r="CO1009" i="1"/>
  <c r="CO958" i="1"/>
  <c r="CO907" i="1"/>
  <c r="CO856" i="1"/>
  <c r="CO805" i="1"/>
  <c r="CO754" i="1"/>
  <c r="CO703" i="1"/>
  <c r="CO652" i="1"/>
  <c r="CO601" i="1"/>
  <c r="CO550" i="1"/>
  <c r="CO499" i="1"/>
  <c r="CO448" i="1"/>
  <c r="CO397" i="1"/>
  <c r="CO346" i="1"/>
  <c r="CO295" i="1"/>
  <c r="CO1518" i="1"/>
  <c r="CO1467" i="1"/>
  <c r="CO1416" i="1"/>
  <c r="CO1365" i="1"/>
  <c r="CO1314" i="1"/>
  <c r="CO1263" i="1"/>
  <c r="CO1212" i="1"/>
  <c r="CO1161" i="1"/>
  <c r="CO1110" i="1"/>
  <c r="CO1059" i="1"/>
  <c r="CO1008" i="1"/>
  <c r="CO957" i="1"/>
  <c r="CO906" i="1"/>
  <c r="CO855" i="1"/>
  <c r="CO804" i="1"/>
  <c r="CO753" i="1"/>
  <c r="CO702" i="1"/>
  <c r="CO651" i="1"/>
  <c r="CO600" i="1"/>
  <c r="CO549" i="1"/>
  <c r="CO498" i="1"/>
  <c r="CO447" i="1"/>
  <c r="CO396" i="1"/>
  <c r="CO345" i="1"/>
  <c r="CO294" i="1"/>
  <c r="CO1517" i="1"/>
  <c r="CO1466" i="1"/>
  <c r="CO1415" i="1"/>
  <c r="CO1364" i="1"/>
  <c r="CO1313" i="1"/>
  <c r="CO1262" i="1"/>
  <c r="CO1211" i="1"/>
  <c r="CO1160" i="1"/>
  <c r="CO1109" i="1"/>
  <c r="CO1058" i="1"/>
  <c r="CO1007" i="1"/>
  <c r="CO956" i="1"/>
  <c r="CO905" i="1"/>
  <c r="CO854" i="1"/>
  <c r="CO803" i="1"/>
  <c r="CO752" i="1"/>
  <c r="CO701" i="1"/>
  <c r="CO650" i="1"/>
  <c r="CO599" i="1"/>
  <c r="CO548" i="1"/>
  <c r="CO497" i="1"/>
  <c r="CO446" i="1"/>
  <c r="CO395" i="1"/>
  <c r="CO344" i="1"/>
  <c r="CO293" i="1"/>
  <c r="CO1516" i="1"/>
  <c r="CO1465" i="1"/>
  <c r="CO1414" i="1"/>
  <c r="CO1363" i="1"/>
  <c r="CO1312" i="1"/>
  <c r="CO1261" i="1"/>
  <c r="CO1210" i="1"/>
  <c r="CO1159" i="1"/>
  <c r="CO1108" i="1"/>
  <c r="CO1057" i="1"/>
  <c r="CO1006" i="1"/>
  <c r="CO955" i="1"/>
  <c r="CO904" i="1"/>
  <c r="CO853" i="1"/>
  <c r="CO802" i="1"/>
  <c r="CO751" i="1"/>
  <c r="CO700" i="1"/>
  <c r="CO649" i="1"/>
  <c r="CO598" i="1"/>
  <c r="CO496" i="1"/>
  <c r="CO445" i="1"/>
  <c r="CO394" i="1"/>
  <c r="CO343" i="1"/>
  <c r="CO292" i="1"/>
  <c r="CO1515" i="1"/>
  <c r="CO1464" i="1"/>
  <c r="CO1413" i="1"/>
  <c r="CO1362" i="1"/>
  <c r="CO1311" i="1"/>
  <c r="CO1260" i="1"/>
  <c r="CO1209" i="1"/>
  <c r="CO1158" i="1"/>
  <c r="CO1107" i="1"/>
  <c r="CO1056" i="1"/>
  <c r="CO1005" i="1"/>
  <c r="CO954" i="1"/>
  <c r="CO903" i="1"/>
  <c r="CO852" i="1"/>
  <c r="CO801" i="1"/>
  <c r="CO750" i="1"/>
  <c r="CO699" i="1"/>
  <c r="CO648" i="1"/>
  <c r="CO597" i="1"/>
  <c r="CO546" i="1"/>
  <c r="CO495" i="1"/>
  <c r="CO444" i="1"/>
  <c r="CO393" i="1"/>
  <c r="CO342" i="1"/>
  <c r="CO291" i="1"/>
  <c r="CO1514" i="1"/>
  <c r="CO1463" i="1"/>
  <c r="CO1412" i="1"/>
  <c r="CO1361" i="1"/>
  <c r="CO1310" i="1"/>
  <c r="CO1259" i="1"/>
  <c r="CO1208" i="1"/>
  <c r="CO1157" i="1"/>
  <c r="CO1106" i="1"/>
  <c r="CO1055" i="1"/>
  <c r="CO1004" i="1"/>
  <c r="CO953" i="1"/>
  <c r="CO902" i="1"/>
  <c r="CO851" i="1"/>
  <c r="CO800" i="1"/>
  <c r="CO749" i="1"/>
  <c r="CO698" i="1"/>
  <c r="CO596" i="1"/>
  <c r="CO443" i="1"/>
  <c r="CO392" i="1"/>
  <c r="CO341" i="1"/>
  <c r="CO290" i="1"/>
  <c r="CO1513" i="1"/>
  <c r="CO1462" i="1"/>
  <c r="CO1411" i="1"/>
  <c r="CO1360" i="1"/>
  <c r="CO1309" i="1"/>
  <c r="CO1258" i="1"/>
  <c r="CO1207" i="1"/>
  <c r="CO1156" i="1"/>
  <c r="CO1105" i="1"/>
  <c r="CO1054" i="1"/>
  <c r="CO1003" i="1"/>
  <c r="CO952" i="1"/>
  <c r="CO901" i="1"/>
  <c r="CO850" i="1"/>
  <c r="CO799" i="1"/>
  <c r="CO748" i="1"/>
  <c r="CO697" i="1"/>
  <c r="CO646" i="1"/>
  <c r="CO595" i="1"/>
  <c r="CO544" i="1"/>
  <c r="CO493" i="1"/>
  <c r="CO442" i="1"/>
  <c r="CO391" i="1"/>
  <c r="CO340" i="1"/>
  <c r="CO289" i="1"/>
  <c r="CO1512" i="1"/>
  <c r="CO1461" i="1"/>
  <c r="CO1410" i="1"/>
  <c r="CO1359" i="1"/>
  <c r="CO1308" i="1"/>
  <c r="CO1257" i="1"/>
  <c r="CO1206" i="1"/>
  <c r="CO1155" i="1"/>
  <c r="CO1104" i="1"/>
  <c r="CO1053" i="1"/>
  <c r="CO1002" i="1"/>
  <c r="CO951" i="1"/>
  <c r="CO900" i="1"/>
  <c r="CO849" i="1"/>
  <c r="CO798" i="1"/>
  <c r="CO747" i="1"/>
  <c r="CO696" i="1"/>
  <c r="CO645" i="1"/>
  <c r="CO594" i="1"/>
  <c r="CO543" i="1"/>
  <c r="CO492" i="1"/>
  <c r="CO441" i="1"/>
  <c r="CO390" i="1"/>
  <c r="CO339" i="1"/>
  <c r="CO288" i="1"/>
  <c r="CO1511" i="1"/>
  <c r="CO1460" i="1"/>
  <c r="CO1409" i="1"/>
  <c r="CO1358" i="1"/>
  <c r="CO1307" i="1"/>
  <c r="CO1256" i="1"/>
  <c r="CO1205" i="1"/>
  <c r="CO1154" i="1"/>
  <c r="CO1103" i="1"/>
  <c r="CO1052" i="1"/>
  <c r="CO1001" i="1"/>
  <c r="CO950" i="1"/>
  <c r="CO899" i="1"/>
  <c r="CO848" i="1"/>
  <c r="CO797" i="1"/>
  <c r="CO746" i="1"/>
  <c r="CO695" i="1"/>
  <c r="CO644" i="1"/>
  <c r="CO593" i="1"/>
  <c r="CO542" i="1"/>
  <c r="CO491" i="1"/>
  <c r="CO440" i="1"/>
  <c r="CO389" i="1"/>
  <c r="CO338" i="1"/>
  <c r="CO287" i="1"/>
  <c r="CO1510" i="1"/>
  <c r="CO1459" i="1"/>
  <c r="CO1408" i="1"/>
  <c r="CO1357" i="1"/>
  <c r="CO1306" i="1"/>
  <c r="CO1255" i="1"/>
  <c r="CO1204" i="1"/>
  <c r="CO1153" i="1"/>
  <c r="CO1102" i="1"/>
  <c r="CO1051" i="1"/>
  <c r="CO1000" i="1"/>
  <c r="CO949" i="1"/>
  <c r="CO898" i="1"/>
  <c r="CO847" i="1"/>
  <c r="CO796" i="1"/>
  <c r="CO745" i="1"/>
  <c r="CO694" i="1"/>
  <c r="CO643" i="1"/>
  <c r="CO592" i="1"/>
  <c r="CO541" i="1"/>
  <c r="CO490" i="1"/>
  <c r="CO439" i="1"/>
  <c r="CO388" i="1"/>
  <c r="CO337" i="1"/>
  <c r="CO286" i="1"/>
  <c r="CO1509" i="1"/>
  <c r="CO1458" i="1"/>
  <c r="CO1407" i="1"/>
  <c r="CO1356" i="1"/>
  <c r="CO1305" i="1"/>
  <c r="CO1254" i="1"/>
  <c r="CO1203" i="1"/>
  <c r="CO1152" i="1"/>
  <c r="CO1101" i="1"/>
  <c r="CO1050" i="1"/>
  <c r="CO999" i="1"/>
  <c r="CO948" i="1"/>
  <c r="CO897" i="1"/>
  <c r="CO846" i="1"/>
  <c r="CO795" i="1"/>
  <c r="CO744" i="1"/>
  <c r="CO693" i="1"/>
  <c r="CO642" i="1"/>
  <c r="CO591" i="1"/>
  <c r="CO540" i="1"/>
  <c r="CO489" i="1"/>
  <c r="CO438" i="1"/>
  <c r="CO387" i="1"/>
  <c r="CO336" i="1"/>
  <c r="CO285" i="1"/>
  <c r="CO1508" i="1"/>
  <c r="CO1457" i="1"/>
  <c r="CO1406" i="1"/>
  <c r="CO1355" i="1"/>
  <c r="CO1304" i="1"/>
  <c r="CO1253" i="1"/>
  <c r="CO1202" i="1"/>
  <c r="CO1151" i="1"/>
  <c r="CO1100" i="1"/>
  <c r="CO1049" i="1"/>
  <c r="CO998" i="1"/>
  <c r="CO947" i="1"/>
  <c r="CO896" i="1"/>
  <c r="CO845" i="1"/>
  <c r="CO794" i="1"/>
  <c r="CO743" i="1"/>
  <c r="CO692" i="1"/>
  <c r="CO641" i="1"/>
  <c r="CO590" i="1"/>
  <c r="CO539" i="1"/>
  <c r="CO488" i="1"/>
  <c r="CO437" i="1"/>
  <c r="CO386" i="1"/>
  <c r="CO335" i="1"/>
  <c r="CO284" i="1"/>
  <c r="CO1507" i="1"/>
  <c r="CO1456" i="1"/>
  <c r="CO1405" i="1"/>
  <c r="CO1354" i="1"/>
  <c r="CO1303" i="1"/>
  <c r="CO1252" i="1"/>
  <c r="CO1201" i="1"/>
  <c r="CO1150" i="1"/>
  <c r="CO1099" i="1"/>
  <c r="CO1048" i="1"/>
  <c r="CO997" i="1"/>
  <c r="CO946" i="1"/>
  <c r="CO895" i="1"/>
  <c r="CO844" i="1"/>
  <c r="CO793" i="1"/>
  <c r="CO742" i="1"/>
  <c r="CO691" i="1"/>
  <c r="CO640" i="1"/>
  <c r="CO589" i="1"/>
  <c r="CO538" i="1"/>
  <c r="CO487" i="1"/>
  <c r="CO436" i="1"/>
  <c r="CO385" i="1"/>
  <c r="CO334" i="1"/>
  <c r="CO283" i="1"/>
  <c r="CO1506" i="1"/>
  <c r="CO1455" i="1"/>
  <c r="CO1404" i="1"/>
  <c r="CO1353" i="1"/>
  <c r="CO1302" i="1"/>
  <c r="CO1251" i="1"/>
  <c r="CO1200" i="1"/>
  <c r="CO1149" i="1"/>
  <c r="CO1098" i="1"/>
  <c r="CO1047" i="1"/>
  <c r="CO996" i="1"/>
  <c r="CO945" i="1"/>
  <c r="CO894" i="1"/>
  <c r="CO843" i="1"/>
  <c r="CO792" i="1"/>
  <c r="CO741" i="1"/>
  <c r="CO690" i="1"/>
  <c r="CO639" i="1"/>
  <c r="CO588" i="1"/>
  <c r="CO537" i="1"/>
  <c r="CO486" i="1"/>
  <c r="CO435" i="1"/>
  <c r="CO384" i="1"/>
  <c r="CO333" i="1"/>
  <c r="CO282" i="1"/>
  <c r="CO1505" i="1"/>
  <c r="CO1454" i="1"/>
  <c r="CO1403" i="1"/>
  <c r="CO1352" i="1"/>
  <c r="CO1301" i="1"/>
  <c r="CO1250" i="1"/>
  <c r="CO1199" i="1"/>
  <c r="CO1148" i="1"/>
  <c r="CO1097" i="1"/>
  <c r="CO1046" i="1"/>
  <c r="CO995" i="1"/>
  <c r="CO944" i="1"/>
  <c r="CO893" i="1"/>
  <c r="CO842" i="1"/>
  <c r="CO791" i="1"/>
  <c r="CO740" i="1"/>
  <c r="CO689" i="1"/>
  <c r="CO638" i="1"/>
  <c r="CO587" i="1"/>
  <c r="CO536" i="1"/>
  <c r="CO485" i="1"/>
  <c r="CO434" i="1"/>
  <c r="CO383" i="1"/>
  <c r="CO332" i="1"/>
  <c r="CO281" i="1"/>
  <c r="CO1504" i="1"/>
  <c r="CO1453" i="1"/>
  <c r="CO1402" i="1"/>
  <c r="CO1351" i="1"/>
  <c r="CO1300" i="1"/>
  <c r="CO1249" i="1"/>
  <c r="CO1198" i="1"/>
  <c r="CO1147" i="1"/>
  <c r="CO1096" i="1"/>
  <c r="CO1045" i="1"/>
  <c r="CO994" i="1"/>
  <c r="CO943" i="1"/>
  <c r="CO892" i="1"/>
  <c r="CO841" i="1"/>
  <c r="CO790" i="1"/>
  <c r="CO739" i="1"/>
  <c r="CO688" i="1"/>
  <c r="CO637" i="1"/>
  <c r="CO535" i="1"/>
  <c r="CO484" i="1"/>
  <c r="CO433" i="1"/>
  <c r="CO382" i="1"/>
  <c r="CO331" i="1"/>
  <c r="CO280" i="1"/>
  <c r="CO1503" i="1"/>
  <c r="CO1452" i="1"/>
  <c r="CO1401" i="1"/>
  <c r="CO1350" i="1"/>
  <c r="CO1299" i="1"/>
  <c r="CO1248" i="1"/>
  <c r="CO1197" i="1"/>
  <c r="CO1146" i="1"/>
  <c r="CO1095" i="1"/>
  <c r="CO1044" i="1"/>
  <c r="CO993" i="1"/>
  <c r="CO942" i="1"/>
  <c r="CO891" i="1"/>
  <c r="CO840" i="1"/>
  <c r="CO789" i="1"/>
  <c r="CO738" i="1"/>
  <c r="CO687" i="1"/>
  <c r="CO636" i="1"/>
  <c r="CO585" i="1"/>
  <c r="CO534" i="1"/>
  <c r="CO483" i="1"/>
  <c r="CO432" i="1"/>
  <c r="CO381" i="1"/>
  <c r="CO330" i="1"/>
  <c r="CO279" i="1"/>
  <c r="CO1502" i="1"/>
  <c r="CO1451" i="1"/>
  <c r="CO1400" i="1"/>
  <c r="CO1349" i="1"/>
  <c r="CO1298" i="1"/>
  <c r="CO1247" i="1"/>
  <c r="CO1196" i="1"/>
  <c r="CO1145" i="1"/>
  <c r="CO1094" i="1"/>
  <c r="CO1043" i="1"/>
  <c r="CO992" i="1"/>
  <c r="CO941" i="1"/>
  <c r="CO890" i="1"/>
  <c r="CO839" i="1"/>
  <c r="CO788" i="1"/>
  <c r="CO737" i="1"/>
  <c r="CO686" i="1"/>
  <c r="CO635" i="1"/>
  <c r="CO584" i="1"/>
  <c r="CO533" i="1"/>
  <c r="CO482" i="1"/>
  <c r="CO431" i="1"/>
  <c r="CO380" i="1"/>
  <c r="CO329" i="1"/>
  <c r="CO278" i="1"/>
  <c r="CO1501" i="1"/>
  <c r="CO1450" i="1"/>
  <c r="CO1399" i="1"/>
  <c r="CO1348" i="1"/>
  <c r="CO1297" i="1"/>
  <c r="CO1246" i="1"/>
  <c r="CO1195" i="1"/>
  <c r="CO1144" i="1"/>
  <c r="CO1093" i="1"/>
  <c r="CO1042" i="1"/>
  <c r="CO991" i="1"/>
  <c r="CO940" i="1"/>
  <c r="CO889" i="1"/>
  <c r="CO838" i="1"/>
  <c r="CO787" i="1"/>
  <c r="CO736" i="1"/>
  <c r="CO685" i="1"/>
  <c r="CO634" i="1"/>
  <c r="CO583" i="1"/>
  <c r="CO532" i="1"/>
  <c r="CO481" i="1"/>
  <c r="CO430" i="1"/>
  <c r="CO379" i="1"/>
  <c r="CO328" i="1"/>
  <c r="CO277" i="1"/>
  <c r="CO1500" i="1"/>
  <c r="CO1449" i="1"/>
  <c r="CO1398" i="1"/>
  <c r="CO1347" i="1"/>
  <c r="CO1296" i="1"/>
  <c r="CO1245" i="1"/>
  <c r="CO1194" i="1"/>
  <c r="CO1143" i="1"/>
  <c r="CO1092" i="1"/>
  <c r="CO1041" i="1"/>
  <c r="CO990" i="1"/>
  <c r="CO939" i="1"/>
  <c r="CO888" i="1"/>
  <c r="CO837" i="1"/>
  <c r="CO786" i="1"/>
  <c r="CO735" i="1"/>
  <c r="CO684" i="1"/>
  <c r="CO633" i="1"/>
  <c r="CO582" i="1"/>
  <c r="CO531" i="1"/>
  <c r="CO480" i="1"/>
  <c r="CO429" i="1"/>
  <c r="CO378" i="1"/>
  <c r="CO327" i="1"/>
  <c r="CO276" i="1"/>
  <c r="CO1499" i="1"/>
  <c r="CO1448" i="1"/>
  <c r="CO1397" i="1"/>
  <c r="CO1346" i="1"/>
  <c r="CO1295" i="1"/>
  <c r="CO1244" i="1"/>
  <c r="CO1193" i="1"/>
  <c r="CO1142" i="1"/>
  <c r="CO1091" i="1"/>
  <c r="CO1040" i="1"/>
  <c r="CO989" i="1"/>
  <c r="CO938" i="1"/>
  <c r="CO887" i="1"/>
  <c r="CO836" i="1"/>
  <c r="CO785" i="1"/>
  <c r="CO734" i="1"/>
  <c r="CO683" i="1"/>
  <c r="CO530" i="1"/>
  <c r="CO479" i="1"/>
  <c r="CO428" i="1"/>
  <c r="CO377" i="1"/>
  <c r="CO326" i="1"/>
  <c r="CO275" i="1"/>
  <c r="CO1498" i="1"/>
  <c r="CO1447" i="1"/>
  <c r="CO1396" i="1"/>
  <c r="CO1345" i="1"/>
  <c r="CO1294" i="1"/>
  <c r="CO1243" i="1"/>
  <c r="CO1192" i="1"/>
  <c r="CO1141" i="1"/>
  <c r="CO1090" i="1"/>
  <c r="CO1039" i="1"/>
  <c r="CO988" i="1"/>
  <c r="CO937" i="1"/>
  <c r="CO886" i="1"/>
  <c r="CO835" i="1"/>
  <c r="CO784" i="1"/>
  <c r="CO733" i="1"/>
  <c r="CO682" i="1"/>
  <c r="CO631" i="1"/>
  <c r="CO580" i="1"/>
  <c r="CO529" i="1"/>
  <c r="CO478" i="1"/>
  <c r="CO427" i="1"/>
  <c r="CO376" i="1"/>
  <c r="CO325" i="1"/>
  <c r="CO274" i="1"/>
  <c r="CO1497" i="1"/>
  <c r="CO1446" i="1"/>
  <c r="CO1395" i="1"/>
  <c r="CO1344" i="1"/>
  <c r="CO1293" i="1"/>
  <c r="CO1242" i="1"/>
  <c r="CO1191" i="1"/>
  <c r="CO1140" i="1"/>
  <c r="CO1089" i="1"/>
  <c r="CO1038" i="1"/>
  <c r="CO987" i="1"/>
  <c r="CO936" i="1"/>
  <c r="CO885" i="1"/>
  <c r="CO834" i="1"/>
  <c r="CO783" i="1"/>
  <c r="CO732" i="1"/>
  <c r="CO681" i="1"/>
  <c r="CO477" i="1"/>
  <c r="CO426" i="1"/>
  <c r="CO375" i="1"/>
  <c r="CO324" i="1"/>
  <c r="CO273" i="1"/>
  <c r="CO1496" i="1"/>
  <c r="CO1445" i="1"/>
  <c r="CO1394" i="1"/>
  <c r="CO1343" i="1"/>
  <c r="CO1292" i="1"/>
  <c r="CO1241" i="1"/>
  <c r="CO1190" i="1"/>
  <c r="CO1139" i="1"/>
  <c r="CO1088" i="1"/>
  <c r="CO1037" i="1"/>
  <c r="CO986" i="1"/>
  <c r="CO935" i="1"/>
  <c r="CO884" i="1"/>
  <c r="CO833" i="1"/>
  <c r="CO782" i="1"/>
  <c r="CO731" i="1"/>
  <c r="CO680" i="1"/>
  <c r="CO629" i="1"/>
  <c r="CO578" i="1"/>
  <c r="CO527" i="1"/>
  <c r="CO476" i="1"/>
  <c r="CO425" i="1"/>
  <c r="CO374" i="1"/>
  <c r="CO323" i="1"/>
  <c r="CO272" i="1"/>
  <c r="CO1495" i="1"/>
  <c r="CO1444" i="1"/>
  <c r="CO1393" i="1"/>
  <c r="CO1342" i="1"/>
  <c r="CO1291" i="1"/>
  <c r="CO1240" i="1"/>
  <c r="CO1189" i="1"/>
  <c r="CO1138" i="1"/>
  <c r="CO1087" i="1"/>
  <c r="CO1036" i="1"/>
  <c r="CO985" i="1"/>
  <c r="CO934" i="1"/>
  <c r="CO883" i="1"/>
  <c r="CO832" i="1"/>
  <c r="CO781" i="1"/>
  <c r="CO730" i="1"/>
  <c r="CO679" i="1"/>
  <c r="CO628" i="1"/>
  <c r="CO577" i="1"/>
  <c r="CO526" i="1"/>
  <c r="CO475" i="1"/>
  <c r="CO424" i="1"/>
  <c r="CO373" i="1"/>
  <c r="CO322" i="1"/>
  <c r="CO271" i="1"/>
  <c r="CO1494" i="1"/>
  <c r="CO1443" i="1"/>
  <c r="CO1392" i="1"/>
  <c r="CO1341" i="1"/>
  <c r="CO1290" i="1"/>
  <c r="CO1239" i="1"/>
  <c r="CO1188" i="1"/>
  <c r="CO1137" i="1"/>
  <c r="CO1086" i="1"/>
  <c r="CO1035" i="1"/>
  <c r="CO984" i="1"/>
  <c r="CO933" i="1"/>
  <c r="CO882" i="1"/>
  <c r="CO831" i="1"/>
  <c r="CO780" i="1"/>
  <c r="CO729" i="1"/>
  <c r="CO678" i="1"/>
  <c r="CO627" i="1"/>
  <c r="CO576" i="1"/>
  <c r="CO525" i="1"/>
  <c r="CO474" i="1"/>
  <c r="CO423" i="1"/>
  <c r="CO372" i="1"/>
  <c r="CO321" i="1"/>
  <c r="CO270" i="1"/>
  <c r="CO1493" i="1"/>
  <c r="CO1442" i="1"/>
  <c r="CO1391" i="1"/>
  <c r="CO1340" i="1"/>
  <c r="CO1289" i="1"/>
  <c r="CO1238" i="1"/>
  <c r="CO1187" i="1"/>
  <c r="CO1136" i="1"/>
  <c r="CO1085" i="1"/>
  <c r="CO1034" i="1"/>
  <c r="CO983" i="1"/>
  <c r="CO932" i="1"/>
  <c r="CO881" i="1"/>
  <c r="CO830" i="1"/>
  <c r="CO779" i="1"/>
  <c r="CO728" i="1"/>
  <c r="CO677" i="1"/>
  <c r="CO626" i="1"/>
  <c r="CO575" i="1"/>
  <c r="CO524" i="1"/>
  <c r="CO473" i="1"/>
  <c r="CO422" i="1"/>
  <c r="CO371" i="1"/>
  <c r="CO320" i="1"/>
  <c r="CO269" i="1"/>
  <c r="CO1492" i="1"/>
  <c r="CO1441" i="1"/>
  <c r="CO1390" i="1"/>
  <c r="CO1339" i="1"/>
  <c r="CO1288" i="1"/>
  <c r="CO1237" i="1"/>
  <c r="CO1186" i="1"/>
  <c r="CO1135" i="1"/>
  <c r="CO1084" i="1"/>
  <c r="CO1033" i="1"/>
  <c r="CO982" i="1"/>
  <c r="CO931" i="1"/>
  <c r="CO880" i="1"/>
  <c r="CO829" i="1"/>
  <c r="CO778" i="1"/>
  <c r="CO727" i="1"/>
  <c r="CO676" i="1"/>
  <c r="CO625" i="1"/>
  <c r="CO574" i="1"/>
  <c r="CO523" i="1"/>
  <c r="CO472" i="1"/>
  <c r="CO421" i="1"/>
  <c r="CO370" i="1"/>
  <c r="CO319" i="1"/>
  <c r="CO268" i="1"/>
  <c r="CO1491" i="1"/>
  <c r="CO1440" i="1"/>
  <c r="CO1389" i="1"/>
  <c r="CO1338" i="1"/>
  <c r="CO1287" i="1"/>
  <c r="CO1236" i="1"/>
  <c r="CO1185" i="1"/>
  <c r="CO1134" i="1"/>
  <c r="CO1083" i="1"/>
  <c r="CO1032" i="1"/>
  <c r="CO981" i="1"/>
  <c r="CO930" i="1"/>
  <c r="CO879" i="1"/>
  <c r="CO828" i="1"/>
  <c r="CO777" i="1"/>
  <c r="CO726" i="1"/>
  <c r="CO675" i="1"/>
  <c r="CO624" i="1"/>
  <c r="CO573" i="1"/>
  <c r="CO522" i="1"/>
  <c r="CO471" i="1"/>
  <c r="CO420" i="1"/>
  <c r="CO369" i="1"/>
  <c r="CO318" i="1"/>
  <c r="CO267" i="1"/>
  <c r="CO1490" i="1"/>
  <c r="CO1439" i="1"/>
  <c r="CO1388" i="1"/>
  <c r="CO1337" i="1"/>
  <c r="CO1286" i="1"/>
  <c r="CO1235" i="1"/>
  <c r="CO1184" i="1"/>
  <c r="CO1133" i="1"/>
  <c r="CO1082" i="1"/>
  <c r="CO1031" i="1"/>
  <c r="CO980" i="1"/>
  <c r="CO929" i="1"/>
  <c r="CO878" i="1"/>
  <c r="CO827" i="1"/>
  <c r="CO776" i="1"/>
  <c r="CO725" i="1"/>
  <c r="CO674" i="1"/>
  <c r="CO623" i="1"/>
  <c r="CO521" i="1"/>
  <c r="CO470" i="1"/>
  <c r="CO419" i="1"/>
  <c r="CO368" i="1"/>
  <c r="CO317" i="1"/>
  <c r="CO266" i="1"/>
  <c r="CO1489" i="1"/>
  <c r="CO1438" i="1"/>
  <c r="CO1387" i="1"/>
  <c r="CO1336" i="1"/>
  <c r="CO1285" i="1"/>
  <c r="CO1234" i="1"/>
  <c r="CO1183" i="1"/>
  <c r="CO1132" i="1"/>
  <c r="CO1081" i="1"/>
  <c r="CO1030" i="1"/>
  <c r="CO979" i="1"/>
  <c r="CO928" i="1"/>
  <c r="CO877" i="1"/>
  <c r="CO826" i="1"/>
  <c r="CO775" i="1"/>
  <c r="CO724" i="1"/>
  <c r="CO673" i="1"/>
  <c r="CO622" i="1"/>
  <c r="CO571" i="1"/>
  <c r="CO520" i="1"/>
  <c r="CO469" i="1"/>
  <c r="CO418" i="1"/>
  <c r="CO367" i="1"/>
  <c r="CO316" i="1"/>
  <c r="CO265" i="1"/>
  <c r="CO1488" i="1"/>
  <c r="CO1437" i="1"/>
  <c r="CO1386" i="1"/>
  <c r="CO1335" i="1"/>
  <c r="CO1284" i="1"/>
  <c r="CO1233" i="1"/>
  <c r="CO1182" i="1"/>
  <c r="CO1131" i="1"/>
  <c r="CO1080" i="1"/>
  <c r="CO1029" i="1"/>
  <c r="CO978" i="1"/>
  <c r="CO927" i="1"/>
  <c r="CO876" i="1"/>
  <c r="CO825" i="1"/>
  <c r="CO774" i="1"/>
  <c r="CO723" i="1"/>
  <c r="CO672" i="1"/>
  <c r="CO621" i="1"/>
  <c r="CO570" i="1"/>
  <c r="CO519" i="1"/>
  <c r="CO468" i="1"/>
  <c r="CO417" i="1"/>
  <c r="CO366" i="1"/>
  <c r="CO315" i="1"/>
  <c r="CO264" i="1"/>
  <c r="CO1487" i="1"/>
  <c r="CO1436" i="1"/>
  <c r="CO1385" i="1"/>
  <c r="CO1334" i="1"/>
  <c r="CO1283" i="1"/>
  <c r="CO1232" i="1"/>
  <c r="CO1181" i="1"/>
  <c r="CO1130" i="1"/>
  <c r="CO1079" i="1"/>
  <c r="CO1028" i="1"/>
  <c r="CO977" i="1"/>
  <c r="CO926" i="1"/>
  <c r="CO875" i="1"/>
  <c r="CO824" i="1"/>
  <c r="CO773" i="1"/>
  <c r="CO722" i="1"/>
  <c r="CO671" i="1"/>
  <c r="CO620" i="1"/>
  <c r="CO569" i="1"/>
  <c r="CO518" i="1"/>
  <c r="CO467" i="1"/>
  <c r="CO416" i="1"/>
  <c r="CO365" i="1"/>
  <c r="CO314" i="1"/>
  <c r="CO263" i="1"/>
  <c r="CO1486" i="1"/>
  <c r="CO1435" i="1"/>
  <c r="CO1384" i="1"/>
  <c r="CO1333" i="1"/>
  <c r="CO1282" i="1"/>
  <c r="CO1231" i="1"/>
  <c r="CO1180" i="1"/>
  <c r="CO1129" i="1"/>
  <c r="CO1078" i="1"/>
  <c r="CO1027" i="1"/>
  <c r="CO976" i="1"/>
  <c r="CO925" i="1"/>
  <c r="CO874" i="1"/>
  <c r="CO823" i="1"/>
  <c r="CO772" i="1"/>
  <c r="CO721" i="1"/>
  <c r="CO670" i="1"/>
  <c r="CO619" i="1"/>
  <c r="CO568" i="1"/>
  <c r="CO517" i="1"/>
  <c r="CO466" i="1"/>
  <c r="CO415" i="1"/>
  <c r="CO364" i="1"/>
  <c r="CO313" i="1"/>
  <c r="CO262" i="1"/>
  <c r="CO1485" i="1"/>
  <c r="CO1434" i="1"/>
  <c r="CO1383" i="1"/>
  <c r="CO1332" i="1"/>
  <c r="CO1281" i="1"/>
  <c r="CO1230" i="1"/>
  <c r="CO1179" i="1"/>
  <c r="CO1128" i="1"/>
  <c r="CO1077" i="1"/>
  <c r="CO1026" i="1"/>
  <c r="CO975" i="1"/>
  <c r="CO924" i="1"/>
  <c r="CO873" i="1"/>
  <c r="CO822" i="1"/>
  <c r="CO771" i="1"/>
  <c r="CO720" i="1"/>
  <c r="CO669" i="1"/>
  <c r="CO465" i="1"/>
  <c r="CO414" i="1"/>
  <c r="CO363" i="1"/>
  <c r="CO312" i="1"/>
  <c r="CO261" i="1"/>
  <c r="CO1484" i="1"/>
  <c r="CO1433" i="1"/>
  <c r="CO1382" i="1"/>
  <c r="CO1331" i="1"/>
  <c r="CO1280" i="1"/>
  <c r="CO1229" i="1"/>
  <c r="CO1178" i="1"/>
  <c r="CO1127" i="1"/>
  <c r="CO1076" i="1"/>
  <c r="CO1025" i="1"/>
  <c r="CO974" i="1"/>
  <c r="CO923" i="1"/>
  <c r="CO872" i="1"/>
  <c r="CO821" i="1"/>
  <c r="CO770" i="1"/>
  <c r="CO719" i="1"/>
  <c r="CO668" i="1"/>
  <c r="CO617" i="1"/>
  <c r="CO566" i="1"/>
  <c r="CO515" i="1"/>
  <c r="CO464" i="1"/>
  <c r="CO413" i="1"/>
  <c r="CO362" i="1"/>
  <c r="CO311" i="1"/>
  <c r="CO260" i="1"/>
  <c r="CO1483" i="1"/>
  <c r="CO1432" i="1"/>
  <c r="CO1381" i="1"/>
  <c r="CO1330" i="1"/>
  <c r="CO1279" i="1"/>
  <c r="CO1228" i="1"/>
  <c r="CO1177" i="1"/>
  <c r="CO1126" i="1"/>
  <c r="CO1075" i="1"/>
  <c r="CO1024" i="1"/>
  <c r="CO973" i="1"/>
  <c r="CO922" i="1"/>
  <c r="CO871" i="1"/>
  <c r="CO820" i="1"/>
  <c r="CO769" i="1"/>
  <c r="CO718" i="1"/>
  <c r="CO667" i="1"/>
  <c r="CO616" i="1"/>
  <c r="CO565" i="1"/>
  <c r="CO514" i="1"/>
  <c r="CO463" i="1"/>
  <c r="CO412" i="1"/>
  <c r="CO361" i="1"/>
  <c r="CO310" i="1"/>
  <c r="CO259" i="1"/>
  <c r="CO1482" i="1"/>
  <c r="CO1431" i="1"/>
  <c r="CO1380" i="1"/>
  <c r="CO1329" i="1"/>
  <c r="CO1278" i="1"/>
  <c r="CO1227" i="1"/>
  <c r="CO1176" i="1"/>
  <c r="CO1125" i="1"/>
  <c r="CO1074" i="1"/>
  <c r="CO1023" i="1"/>
  <c r="CO972" i="1"/>
  <c r="CO921" i="1"/>
  <c r="CO870" i="1"/>
  <c r="CO819" i="1"/>
  <c r="CO768" i="1"/>
  <c r="CO717" i="1"/>
  <c r="CO666" i="1"/>
  <c r="CO564" i="1"/>
  <c r="CO513" i="1"/>
  <c r="CO462" i="1"/>
  <c r="CO411" i="1"/>
  <c r="CO360" i="1"/>
  <c r="CO309" i="1"/>
  <c r="CO258" i="1"/>
  <c r="CO1481" i="1"/>
  <c r="CO1430" i="1"/>
  <c r="CO1379" i="1"/>
  <c r="CO1328" i="1"/>
  <c r="CO1277" i="1"/>
  <c r="CO1226" i="1"/>
  <c r="CO1175" i="1"/>
  <c r="CO1124" i="1"/>
  <c r="CO1073" i="1"/>
  <c r="CO1022" i="1"/>
  <c r="CO971" i="1"/>
  <c r="CO920" i="1"/>
  <c r="CO869" i="1"/>
  <c r="CO818" i="1"/>
  <c r="CO767" i="1"/>
  <c r="CO716" i="1"/>
  <c r="CO665" i="1"/>
  <c r="CO614" i="1"/>
  <c r="CO563" i="1"/>
  <c r="CO512" i="1"/>
  <c r="CO461" i="1"/>
  <c r="CO410" i="1"/>
  <c r="CO359" i="1"/>
  <c r="CO308" i="1"/>
  <c r="CO257" i="1"/>
  <c r="CO1480" i="1"/>
  <c r="CO1429" i="1"/>
  <c r="CO1378" i="1"/>
  <c r="CO1327" i="1"/>
  <c r="CO1276" i="1"/>
  <c r="CO1225" i="1"/>
  <c r="CO1174" i="1"/>
  <c r="CO1123" i="1"/>
  <c r="CO1072" i="1"/>
  <c r="CO1021" i="1"/>
  <c r="CO970" i="1"/>
  <c r="CO919" i="1"/>
  <c r="CO868" i="1"/>
  <c r="CO817" i="1"/>
  <c r="CO766" i="1"/>
  <c r="CO715" i="1"/>
  <c r="CO664" i="1"/>
  <c r="CO613" i="1"/>
  <c r="CO562" i="1"/>
  <c r="CO511" i="1"/>
  <c r="CO460" i="1"/>
  <c r="CO409" i="1"/>
  <c r="CO358" i="1"/>
  <c r="CO307" i="1"/>
  <c r="CO256" i="1"/>
  <c r="AP1387" i="1"/>
  <c r="CC1530" i="1" l="1"/>
  <c r="CC1479" i="1"/>
  <c r="CC1428" i="1"/>
  <c r="CC1377" i="1"/>
  <c r="CC1326" i="1"/>
  <c r="CC1275" i="1"/>
  <c r="CC1224" i="1"/>
  <c r="CC1173" i="1"/>
  <c r="CC1122" i="1"/>
  <c r="CC1071" i="1"/>
  <c r="CC1020" i="1"/>
  <c r="CC969" i="1"/>
  <c r="CC918" i="1"/>
  <c r="CC867" i="1"/>
  <c r="CC816" i="1"/>
  <c r="CC765" i="1"/>
  <c r="CC714" i="1"/>
  <c r="CC663" i="1"/>
  <c r="CC612" i="1"/>
  <c r="CC561" i="1"/>
  <c r="CC510" i="1"/>
  <c r="CC459" i="1"/>
  <c r="CC408" i="1"/>
  <c r="CC357" i="1"/>
  <c r="CC306" i="1"/>
  <c r="CC255" i="1"/>
  <c r="CC204" i="1"/>
  <c r="CC153" i="1"/>
  <c r="CC102" i="1"/>
  <c r="CC51" i="1"/>
  <c r="CC1529" i="1"/>
  <c r="CC1478" i="1"/>
  <c r="CC1427" i="1"/>
  <c r="CC1376" i="1"/>
  <c r="CC1325" i="1"/>
  <c r="CC1274" i="1"/>
  <c r="CC1223" i="1"/>
  <c r="CC1172" i="1"/>
  <c r="CC1121" i="1"/>
  <c r="CC1070" i="1"/>
  <c r="CC1019" i="1"/>
  <c r="CC968" i="1"/>
  <c r="CC917" i="1"/>
  <c r="CC866" i="1"/>
  <c r="CC815" i="1"/>
  <c r="CC764" i="1"/>
  <c r="CC713" i="1"/>
  <c r="CC662" i="1"/>
  <c r="CC611" i="1"/>
  <c r="CC560" i="1"/>
  <c r="CC509" i="1"/>
  <c r="CC458" i="1"/>
  <c r="CC407" i="1"/>
  <c r="CC356" i="1"/>
  <c r="CC305" i="1"/>
  <c r="CC254" i="1"/>
  <c r="CC203" i="1"/>
  <c r="CC152" i="1"/>
  <c r="CC101" i="1"/>
  <c r="CC50" i="1"/>
  <c r="CC1528" i="1"/>
  <c r="CC1477" i="1"/>
  <c r="CC1426" i="1"/>
  <c r="CC1375" i="1"/>
  <c r="CC1324" i="1"/>
  <c r="CC1273" i="1"/>
  <c r="CC1222" i="1"/>
  <c r="CC1171" i="1"/>
  <c r="CC1120" i="1"/>
  <c r="CC1069" i="1"/>
  <c r="CC1018" i="1"/>
  <c r="CC967" i="1"/>
  <c r="CC916" i="1"/>
  <c r="CC865" i="1"/>
  <c r="CC814" i="1"/>
  <c r="CC763" i="1"/>
  <c r="CC712" i="1"/>
  <c r="CC661" i="1"/>
  <c r="CC610" i="1"/>
  <c r="CC559" i="1"/>
  <c r="CC508" i="1"/>
  <c r="CC457" i="1"/>
  <c r="CC406" i="1"/>
  <c r="CC355" i="1"/>
  <c r="CC304" i="1"/>
  <c r="CC253" i="1"/>
  <c r="CC202" i="1"/>
  <c r="CC151" i="1"/>
  <c r="CC100" i="1"/>
  <c r="CC49" i="1"/>
  <c r="CC1527" i="1"/>
  <c r="CC1476" i="1"/>
  <c r="CC1425" i="1"/>
  <c r="CC1374" i="1"/>
  <c r="CC1323" i="1"/>
  <c r="CC1272" i="1"/>
  <c r="CC1221" i="1"/>
  <c r="CC1170" i="1"/>
  <c r="CC1119" i="1"/>
  <c r="CC1068" i="1"/>
  <c r="CC1017" i="1"/>
  <c r="CC966" i="1"/>
  <c r="CC915" i="1"/>
  <c r="CC864" i="1"/>
  <c r="CC813" i="1"/>
  <c r="CC762" i="1"/>
  <c r="CC711" i="1"/>
  <c r="CC660" i="1"/>
  <c r="CC609" i="1"/>
  <c r="CC558" i="1"/>
  <c r="CC507" i="1"/>
  <c r="CC456" i="1"/>
  <c r="CC405" i="1"/>
  <c r="CC354" i="1"/>
  <c r="CC303" i="1"/>
  <c r="CC252" i="1"/>
  <c r="CC201" i="1"/>
  <c r="CC150" i="1"/>
  <c r="CC99" i="1"/>
  <c r="CC48" i="1"/>
  <c r="CC1526" i="1"/>
  <c r="CC1475" i="1"/>
  <c r="CC1424" i="1"/>
  <c r="CC1373" i="1"/>
  <c r="CC1322" i="1"/>
  <c r="CC1271" i="1"/>
  <c r="CC1220" i="1"/>
  <c r="CC1169" i="1"/>
  <c r="CC1118" i="1"/>
  <c r="CC1067" i="1"/>
  <c r="CC1016" i="1"/>
  <c r="CC965" i="1"/>
  <c r="CC914" i="1"/>
  <c r="CC863" i="1"/>
  <c r="CC812" i="1"/>
  <c r="CC761" i="1"/>
  <c r="CC710" i="1"/>
  <c r="CC659" i="1"/>
  <c r="CC608" i="1"/>
  <c r="CC557" i="1"/>
  <c r="CC506" i="1"/>
  <c r="CC455" i="1"/>
  <c r="CC404" i="1"/>
  <c r="CC353" i="1"/>
  <c r="CC302" i="1"/>
  <c r="CC251" i="1"/>
  <c r="CC200" i="1"/>
  <c r="CC149" i="1"/>
  <c r="CC98" i="1"/>
  <c r="CC47" i="1"/>
  <c r="CC1525" i="1"/>
  <c r="CC1474" i="1"/>
  <c r="CC1423" i="1"/>
  <c r="CC1372" i="1"/>
  <c r="CC1321" i="1"/>
  <c r="CC1270" i="1"/>
  <c r="CC1219" i="1"/>
  <c r="CC1168" i="1"/>
  <c r="CC1117" i="1"/>
  <c r="CC1066" i="1"/>
  <c r="CC1015" i="1"/>
  <c r="CC964" i="1"/>
  <c r="CC913" i="1"/>
  <c r="CC862" i="1"/>
  <c r="CC811" i="1"/>
  <c r="CC760" i="1"/>
  <c r="CC709" i="1"/>
  <c r="CC658" i="1"/>
  <c r="CC607" i="1"/>
  <c r="CC556" i="1"/>
  <c r="CC505" i="1"/>
  <c r="CC454" i="1"/>
  <c r="CC403" i="1"/>
  <c r="CC352" i="1"/>
  <c r="CC301" i="1"/>
  <c r="CC250" i="1"/>
  <c r="CC199" i="1"/>
  <c r="CC148" i="1"/>
  <c r="CC97" i="1"/>
  <c r="CC46" i="1"/>
  <c r="CC1524" i="1"/>
  <c r="CC1473" i="1"/>
  <c r="CC1422" i="1"/>
  <c r="CC1371" i="1"/>
  <c r="CC1320" i="1"/>
  <c r="CC1269" i="1"/>
  <c r="CC1218" i="1"/>
  <c r="CC1167" i="1"/>
  <c r="CC1116" i="1"/>
  <c r="CC1065" i="1"/>
  <c r="CC1014" i="1"/>
  <c r="CC963" i="1"/>
  <c r="CC912" i="1"/>
  <c r="CC861" i="1"/>
  <c r="CC810" i="1"/>
  <c r="CC759" i="1"/>
  <c r="CC708" i="1"/>
  <c r="CC657" i="1"/>
  <c r="CC606" i="1"/>
  <c r="CC555" i="1"/>
  <c r="CC504" i="1"/>
  <c r="CC453" i="1"/>
  <c r="CC402" i="1"/>
  <c r="CC351" i="1"/>
  <c r="CC300" i="1"/>
  <c r="CC249" i="1"/>
  <c r="CC198" i="1"/>
  <c r="CC147" i="1"/>
  <c r="CC96" i="1"/>
  <c r="CC45" i="1"/>
  <c r="CC1523" i="1"/>
  <c r="CC1472" i="1"/>
  <c r="CC1421" i="1"/>
  <c r="CC1370" i="1"/>
  <c r="CC1319" i="1"/>
  <c r="CC1268" i="1"/>
  <c r="CC1217" i="1"/>
  <c r="CC1166" i="1"/>
  <c r="CC1115" i="1"/>
  <c r="CC1064" i="1"/>
  <c r="CC1013" i="1"/>
  <c r="CC962" i="1"/>
  <c r="CC911" i="1"/>
  <c r="CC860" i="1"/>
  <c r="CC809" i="1"/>
  <c r="CC758" i="1"/>
  <c r="CC707" i="1"/>
  <c r="CC656" i="1"/>
  <c r="CC605" i="1"/>
  <c r="CC554" i="1"/>
  <c r="CC503" i="1"/>
  <c r="CC452" i="1"/>
  <c r="CC401" i="1"/>
  <c r="CC350" i="1"/>
  <c r="CC299" i="1"/>
  <c r="CC248" i="1"/>
  <c r="CC197" i="1"/>
  <c r="CC146" i="1"/>
  <c r="CC95" i="1"/>
  <c r="CC44" i="1"/>
  <c r="CC1522" i="1"/>
  <c r="CC1471" i="1"/>
  <c r="CC1420" i="1"/>
  <c r="CC1369" i="1"/>
  <c r="CC1318" i="1"/>
  <c r="CC1267" i="1"/>
  <c r="CC1216" i="1"/>
  <c r="CC1165" i="1"/>
  <c r="CC1114" i="1"/>
  <c r="CC1063" i="1"/>
  <c r="CC1012" i="1"/>
  <c r="CC961" i="1"/>
  <c r="CC910" i="1"/>
  <c r="CC859" i="1"/>
  <c r="CC808" i="1"/>
  <c r="CC757" i="1"/>
  <c r="CC706" i="1"/>
  <c r="CC655" i="1"/>
  <c r="CC604" i="1"/>
  <c r="CC553" i="1"/>
  <c r="CC502" i="1"/>
  <c r="CC451" i="1"/>
  <c r="CC400" i="1"/>
  <c r="CC349" i="1"/>
  <c r="CC298" i="1"/>
  <c r="CC247" i="1"/>
  <c r="CC196" i="1"/>
  <c r="CC145" i="1"/>
  <c r="CC94" i="1"/>
  <c r="CC43" i="1"/>
  <c r="CC1521" i="1"/>
  <c r="CC1470" i="1"/>
  <c r="CC1419" i="1"/>
  <c r="CC1368" i="1"/>
  <c r="CC1317" i="1"/>
  <c r="CC1266" i="1"/>
  <c r="CC1215" i="1"/>
  <c r="CC1164" i="1"/>
  <c r="CC1113" i="1"/>
  <c r="CC1062" i="1"/>
  <c r="CC1011" i="1"/>
  <c r="CC960" i="1"/>
  <c r="CC909" i="1"/>
  <c r="CC858" i="1"/>
  <c r="CC807" i="1"/>
  <c r="CC756" i="1"/>
  <c r="CC705" i="1"/>
  <c r="CC654" i="1"/>
  <c r="CC603" i="1"/>
  <c r="CC552" i="1"/>
  <c r="CC501" i="1"/>
  <c r="CC450" i="1"/>
  <c r="CC399" i="1"/>
  <c r="CC348" i="1"/>
  <c r="CC297" i="1"/>
  <c r="CC246" i="1"/>
  <c r="CC195" i="1"/>
  <c r="CC144" i="1"/>
  <c r="CC93" i="1"/>
  <c r="CC42" i="1"/>
  <c r="CC1520" i="1"/>
  <c r="CC1469" i="1"/>
  <c r="CC1418" i="1"/>
  <c r="CC1367" i="1"/>
  <c r="CC1316" i="1"/>
  <c r="CC1265" i="1"/>
  <c r="CC1214" i="1"/>
  <c r="CC1163" i="1"/>
  <c r="CC1112" i="1"/>
  <c r="CC1061" i="1"/>
  <c r="CC1010" i="1"/>
  <c r="CC959" i="1"/>
  <c r="CC908" i="1"/>
  <c r="CC857" i="1"/>
  <c r="CC806" i="1"/>
  <c r="CC755" i="1"/>
  <c r="CC704" i="1"/>
  <c r="CC653" i="1"/>
  <c r="CC602" i="1"/>
  <c r="CC551" i="1"/>
  <c r="CC500" i="1"/>
  <c r="CC449" i="1"/>
  <c r="CC398" i="1"/>
  <c r="CC347" i="1"/>
  <c r="CC296" i="1"/>
  <c r="CC245" i="1"/>
  <c r="CC194" i="1"/>
  <c r="CC143" i="1"/>
  <c r="CC92" i="1"/>
  <c r="CC41" i="1"/>
  <c r="CC1519" i="1"/>
  <c r="CC1468" i="1"/>
  <c r="CC1417" i="1"/>
  <c r="CC1366" i="1"/>
  <c r="CC1315" i="1"/>
  <c r="CC1264" i="1"/>
  <c r="CC1213" i="1"/>
  <c r="CC1162" i="1"/>
  <c r="CC1111" i="1"/>
  <c r="CC1060" i="1"/>
  <c r="CC1009" i="1"/>
  <c r="CC958" i="1"/>
  <c r="CC907" i="1"/>
  <c r="CC856" i="1"/>
  <c r="CC805" i="1"/>
  <c r="CC754" i="1"/>
  <c r="CC703" i="1"/>
  <c r="CC652" i="1"/>
  <c r="CC601" i="1"/>
  <c r="CC550" i="1"/>
  <c r="CC499" i="1"/>
  <c r="CC448" i="1"/>
  <c r="CC397" i="1"/>
  <c r="CC346" i="1"/>
  <c r="CC295" i="1"/>
  <c r="CC244" i="1"/>
  <c r="CC193" i="1"/>
  <c r="CC142" i="1"/>
  <c r="CC91" i="1"/>
  <c r="CC40" i="1"/>
  <c r="CC1518" i="1"/>
  <c r="CC1467" i="1"/>
  <c r="CC1416" i="1"/>
  <c r="CC1365" i="1"/>
  <c r="CC1314" i="1"/>
  <c r="CC1263" i="1"/>
  <c r="CC1212" i="1"/>
  <c r="CC1161" i="1"/>
  <c r="CC1110" i="1"/>
  <c r="CC1059" i="1"/>
  <c r="CC1008" i="1"/>
  <c r="CC957" i="1"/>
  <c r="CC906" i="1"/>
  <c r="CC855" i="1"/>
  <c r="CC804" i="1"/>
  <c r="CC753" i="1"/>
  <c r="CC702" i="1"/>
  <c r="CC651" i="1"/>
  <c r="CC600" i="1"/>
  <c r="CC549" i="1"/>
  <c r="CC498" i="1"/>
  <c r="CC447" i="1"/>
  <c r="CC396" i="1"/>
  <c r="CC345" i="1"/>
  <c r="CC294" i="1"/>
  <c r="CC243" i="1"/>
  <c r="CC192" i="1"/>
  <c r="CC141" i="1"/>
  <c r="CC90" i="1"/>
  <c r="CC1517" i="1"/>
  <c r="CC1466" i="1"/>
  <c r="CC1415" i="1"/>
  <c r="CC1364" i="1"/>
  <c r="CC1313" i="1"/>
  <c r="CC1262" i="1"/>
  <c r="CC1211" i="1"/>
  <c r="CC1160" i="1"/>
  <c r="CC1109" i="1"/>
  <c r="CC1058" i="1"/>
  <c r="CC1007" i="1"/>
  <c r="CC956" i="1"/>
  <c r="CC905" i="1"/>
  <c r="CC854" i="1"/>
  <c r="CC803" i="1"/>
  <c r="CC752" i="1"/>
  <c r="CC701" i="1"/>
  <c r="CC650" i="1"/>
  <c r="CC599" i="1"/>
  <c r="CC548" i="1"/>
  <c r="CC497" i="1"/>
  <c r="CC446" i="1"/>
  <c r="CC395" i="1"/>
  <c r="CC344" i="1"/>
  <c r="CC293" i="1"/>
  <c r="CC242" i="1"/>
  <c r="CC191" i="1"/>
  <c r="CC140" i="1"/>
  <c r="CC89" i="1"/>
  <c r="CC39" i="1"/>
  <c r="CC1516" i="1"/>
  <c r="CC1465" i="1"/>
  <c r="CC1414" i="1"/>
  <c r="CC1363" i="1"/>
  <c r="CC1312" i="1"/>
  <c r="CC1261" i="1"/>
  <c r="CC1210" i="1"/>
  <c r="CC1159" i="1"/>
  <c r="CC1108" i="1"/>
  <c r="CC1057" i="1"/>
  <c r="CC1006" i="1"/>
  <c r="CC955" i="1"/>
  <c r="CC904" i="1"/>
  <c r="CC853" i="1"/>
  <c r="CC802" i="1"/>
  <c r="CC751" i="1"/>
  <c r="CC700" i="1"/>
  <c r="CC649" i="1"/>
  <c r="CC598" i="1"/>
  <c r="CC547" i="1"/>
  <c r="CC496" i="1"/>
  <c r="CC445" i="1"/>
  <c r="CC394" i="1"/>
  <c r="CC343" i="1"/>
  <c r="CC292" i="1"/>
  <c r="CC241" i="1"/>
  <c r="CC190" i="1"/>
  <c r="CC139" i="1"/>
  <c r="CC88" i="1"/>
  <c r="CC38" i="1"/>
  <c r="CC1515" i="1"/>
  <c r="CC1464" i="1"/>
  <c r="CC1413" i="1"/>
  <c r="CC1362" i="1"/>
  <c r="CC1311" i="1"/>
  <c r="CC1260" i="1"/>
  <c r="CC1209" i="1"/>
  <c r="CC1158" i="1"/>
  <c r="CC1107" i="1"/>
  <c r="CC1056" i="1"/>
  <c r="CC1005" i="1"/>
  <c r="CC954" i="1"/>
  <c r="CC903" i="1"/>
  <c r="CC852" i="1"/>
  <c r="CC801" i="1"/>
  <c r="CC750" i="1"/>
  <c r="CC699" i="1"/>
  <c r="CC648" i="1"/>
  <c r="CC597" i="1"/>
  <c r="CC546" i="1"/>
  <c r="CC495" i="1"/>
  <c r="CC444" i="1"/>
  <c r="CC393" i="1"/>
  <c r="CC342" i="1"/>
  <c r="CC291" i="1"/>
  <c r="CC240" i="1"/>
  <c r="CC189" i="1"/>
  <c r="CC138" i="1"/>
  <c r="CC87" i="1"/>
  <c r="CC37" i="1"/>
  <c r="CC1514" i="1"/>
  <c r="CC1463" i="1"/>
  <c r="CC1412" i="1"/>
  <c r="CC1361" i="1"/>
  <c r="CC1310" i="1"/>
  <c r="CC1259" i="1"/>
  <c r="CC1208" i="1"/>
  <c r="CC1157" i="1"/>
  <c r="CC1106" i="1"/>
  <c r="CC1055" i="1"/>
  <c r="CC1004" i="1"/>
  <c r="CC953" i="1"/>
  <c r="CC902" i="1"/>
  <c r="CC851" i="1"/>
  <c r="CC800" i="1"/>
  <c r="CC749" i="1"/>
  <c r="CC698" i="1"/>
  <c r="CC647" i="1"/>
  <c r="CC596" i="1"/>
  <c r="CC545" i="1"/>
  <c r="CC494" i="1"/>
  <c r="CC443" i="1"/>
  <c r="CC392" i="1"/>
  <c r="CC341" i="1"/>
  <c r="CC290" i="1"/>
  <c r="CC239" i="1"/>
  <c r="CC188" i="1"/>
  <c r="CC137" i="1"/>
  <c r="CC86" i="1"/>
  <c r="CC36" i="1"/>
  <c r="CC1513" i="1"/>
  <c r="CC1462" i="1"/>
  <c r="CC1411" i="1"/>
  <c r="CC1360" i="1"/>
  <c r="CC1309" i="1"/>
  <c r="CC1258" i="1"/>
  <c r="CC1207" i="1"/>
  <c r="CC1156" i="1"/>
  <c r="CC1105" i="1"/>
  <c r="CC1054" i="1"/>
  <c r="CC1003" i="1"/>
  <c r="CC952" i="1"/>
  <c r="CC901" i="1"/>
  <c r="CC850" i="1"/>
  <c r="CC799" i="1"/>
  <c r="CC748" i="1"/>
  <c r="CC697" i="1"/>
  <c r="CC646" i="1"/>
  <c r="CC595" i="1"/>
  <c r="CC544" i="1"/>
  <c r="CC493" i="1"/>
  <c r="CC442" i="1"/>
  <c r="CC391" i="1"/>
  <c r="CC340" i="1"/>
  <c r="CC289" i="1"/>
  <c r="CC238" i="1"/>
  <c r="CC187" i="1"/>
  <c r="CC136" i="1"/>
  <c r="CC85" i="1"/>
  <c r="CC35" i="1"/>
  <c r="CC1512" i="1"/>
  <c r="CC1461" i="1"/>
  <c r="CC1410" i="1"/>
  <c r="CC1359" i="1"/>
  <c r="CC1308" i="1"/>
  <c r="CC1257" i="1"/>
  <c r="CC1206" i="1"/>
  <c r="CC1155" i="1"/>
  <c r="CC1104" i="1"/>
  <c r="CC1053" i="1"/>
  <c r="CC1002" i="1"/>
  <c r="CC951" i="1"/>
  <c r="CC900" i="1"/>
  <c r="CC849" i="1"/>
  <c r="CC798" i="1"/>
  <c r="CC747" i="1"/>
  <c r="CC696" i="1"/>
  <c r="CC645" i="1"/>
  <c r="CC594" i="1"/>
  <c r="CC543" i="1"/>
  <c r="CC492" i="1"/>
  <c r="CC441" i="1"/>
  <c r="CC390" i="1"/>
  <c r="CC339" i="1"/>
  <c r="CC288" i="1"/>
  <c r="CC237" i="1"/>
  <c r="CC186" i="1"/>
  <c r="CC135" i="1"/>
  <c r="CC84" i="1"/>
  <c r="CC34" i="1"/>
  <c r="CC1511" i="1"/>
  <c r="CC1460" i="1"/>
  <c r="CC1409" i="1"/>
  <c r="CC1358" i="1"/>
  <c r="CC1307" i="1"/>
  <c r="CC1256" i="1"/>
  <c r="CC1205" i="1"/>
  <c r="CC1154" i="1"/>
  <c r="CC1103" i="1"/>
  <c r="CC1052" i="1"/>
  <c r="CC1001" i="1"/>
  <c r="CC950" i="1"/>
  <c r="CC899" i="1"/>
  <c r="CC848" i="1"/>
  <c r="CC797" i="1"/>
  <c r="CC746" i="1"/>
  <c r="CC695" i="1"/>
  <c r="CC644" i="1"/>
  <c r="CC593" i="1"/>
  <c r="CC542" i="1"/>
  <c r="CC491" i="1"/>
  <c r="CC440" i="1"/>
  <c r="CC389" i="1"/>
  <c r="CC338" i="1"/>
  <c r="CC287" i="1"/>
  <c r="CC236" i="1"/>
  <c r="CC185" i="1"/>
  <c r="CC134" i="1"/>
  <c r="CC83" i="1"/>
  <c r="CC33" i="1"/>
  <c r="CC1510" i="1"/>
  <c r="CC1459" i="1"/>
  <c r="CC1408" i="1"/>
  <c r="CC1357" i="1"/>
  <c r="CC1306" i="1"/>
  <c r="CC1255" i="1"/>
  <c r="CC1204" i="1"/>
  <c r="CC1153" i="1"/>
  <c r="CC1102" i="1"/>
  <c r="CC1051" i="1"/>
  <c r="CC1000" i="1"/>
  <c r="CC949" i="1"/>
  <c r="CC898" i="1"/>
  <c r="CC847" i="1"/>
  <c r="CC796" i="1"/>
  <c r="CC745" i="1"/>
  <c r="CC694" i="1"/>
  <c r="CC643" i="1"/>
  <c r="CC592" i="1"/>
  <c r="CC541" i="1"/>
  <c r="CC490" i="1"/>
  <c r="CC439" i="1"/>
  <c r="CC388" i="1"/>
  <c r="CC337" i="1"/>
  <c r="CC286" i="1"/>
  <c r="CC235" i="1"/>
  <c r="CC184" i="1"/>
  <c r="CC133" i="1"/>
  <c r="CC82" i="1"/>
  <c r="CC32" i="1"/>
  <c r="CC1509" i="1"/>
  <c r="CC1458" i="1"/>
  <c r="CC1407" i="1"/>
  <c r="CC1356" i="1"/>
  <c r="CC1305" i="1"/>
  <c r="CC1254" i="1"/>
  <c r="CC1203" i="1"/>
  <c r="CC1152" i="1"/>
  <c r="CC1101" i="1"/>
  <c r="CC1050" i="1"/>
  <c r="CC999" i="1"/>
  <c r="CC948" i="1"/>
  <c r="CC897" i="1"/>
  <c r="CC846" i="1"/>
  <c r="CC795" i="1"/>
  <c r="CC744" i="1"/>
  <c r="CC693" i="1"/>
  <c r="CC642" i="1"/>
  <c r="CC591" i="1"/>
  <c r="CC540" i="1"/>
  <c r="CC489" i="1"/>
  <c r="CC438" i="1"/>
  <c r="CC387" i="1"/>
  <c r="CC336" i="1"/>
  <c r="CC285" i="1"/>
  <c r="CC234" i="1"/>
  <c r="CC183" i="1"/>
  <c r="CC132" i="1"/>
  <c r="CC81" i="1"/>
  <c r="CC31" i="1"/>
  <c r="CC1508" i="1"/>
  <c r="CC1457" i="1"/>
  <c r="CC1406" i="1"/>
  <c r="CC1355" i="1"/>
  <c r="CC1304" i="1"/>
  <c r="CC1253" i="1"/>
  <c r="CC1202" i="1"/>
  <c r="CC1151" i="1"/>
  <c r="CC1100" i="1"/>
  <c r="CC1049" i="1"/>
  <c r="CC998" i="1"/>
  <c r="CC947" i="1"/>
  <c r="CC896" i="1"/>
  <c r="CC845" i="1"/>
  <c r="CC794" i="1"/>
  <c r="CC743" i="1"/>
  <c r="CC692" i="1"/>
  <c r="CC641" i="1"/>
  <c r="CC590" i="1"/>
  <c r="CC539" i="1"/>
  <c r="CC488" i="1"/>
  <c r="CC437" i="1"/>
  <c r="CC386" i="1"/>
  <c r="CC335" i="1"/>
  <c r="CC284" i="1"/>
  <c r="CC233" i="1"/>
  <c r="CC182" i="1"/>
  <c r="CC131" i="1"/>
  <c r="CC80" i="1"/>
  <c r="CC30" i="1"/>
  <c r="CC1507" i="1"/>
  <c r="CC1456" i="1"/>
  <c r="CC1405" i="1"/>
  <c r="CC1354" i="1"/>
  <c r="CC1303" i="1"/>
  <c r="CC1252" i="1"/>
  <c r="CC1201" i="1"/>
  <c r="CC1150" i="1"/>
  <c r="CC1099" i="1"/>
  <c r="CC1048" i="1"/>
  <c r="CC997" i="1"/>
  <c r="CC946" i="1"/>
  <c r="CC895" i="1"/>
  <c r="CC844" i="1"/>
  <c r="CC793" i="1"/>
  <c r="CC742" i="1"/>
  <c r="CC691" i="1"/>
  <c r="CC640" i="1"/>
  <c r="CC589" i="1"/>
  <c r="CC538" i="1"/>
  <c r="CC487" i="1"/>
  <c r="CC436" i="1"/>
  <c r="CC385" i="1"/>
  <c r="CC334" i="1"/>
  <c r="CC283" i="1"/>
  <c r="CC232" i="1"/>
  <c r="CC181" i="1"/>
  <c r="CC130" i="1"/>
  <c r="CC79" i="1"/>
  <c r="CC29" i="1"/>
  <c r="CC1506" i="1"/>
  <c r="CC1455" i="1"/>
  <c r="CC1404" i="1"/>
  <c r="CC1353" i="1"/>
  <c r="CC1302" i="1"/>
  <c r="CC1251" i="1"/>
  <c r="CC1200" i="1"/>
  <c r="CC1149" i="1"/>
  <c r="CC1098" i="1"/>
  <c r="CC1047" i="1"/>
  <c r="CC996" i="1"/>
  <c r="CC945" i="1"/>
  <c r="CC894" i="1"/>
  <c r="CC843" i="1"/>
  <c r="CC792" i="1"/>
  <c r="CC741" i="1"/>
  <c r="CC690" i="1"/>
  <c r="CC639" i="1"/>
  <c r="CC588" i="1"/>
  <c r="CC537" i="1"/>
  <c r="CC486" i="1"/>
  <c r="CC435" i="1"/>
  <c r="CC384" i="1"/>
  <c r="CC333" i="1"/>
  <c r="CC282" i="1"/>
  <c r="CC231" i="1"/>
  <c r="CC180" i="1"/>
  <c r="CC129" i="1"/>
  <c r="CC78" i="1"/>
  <c r="CC28" i="1"/>
  <c r="CC1505" i="1"/>
  <c r="CC1454" i="1"/>
  <c r="CC1403" i="1"/>
  <c r="CC1352" i="1"/>
  <c r="CC1301" i="1"/>
  <c r="CC1250" i="1"/>
  <c r="CC1199" i="1"/>
  <c r="CC1148" i="1"/>
  <c r="CC1097" i="1"/>
  <c r="CC1046" i="1"/>
  <c r="CC995" i="1"/>
  <c r="CC944" i="1"/>
  <c r="CC893" i="1"/>
  <c r="CC842" i="1"/>
  <c r="CC791" i="1"/>
  <c r="CC740" i="1"/>
  <c r="CC689" i="1"/>
  <c r="CC638" i="1"/>
  <c r="CC587" i="1"/>
  <c r="CC536" i="1"/>
  <c r="CC485" i="1"/>
  <c r="CC434" i="1"/>
  <c r="CC383" i="1"/>
  <c r="CC332" i="1"/>
  <c r="CC281" i="1"/>
  <c r="CC230" i="1"/>
  <c r="CC179" i="1"/>
  <c r="CC128" i="1"/>
  <c r="CC77" i="1"/>
  <c r="CC27" i="1"/>
  <c r="CC1504" i="1"/>
  <c r="CC1453" i="1"/>
  <c r="CC1402" i="1"/>
  <c r="CC1351" i="1"/>
  <c r="CC1300" i="1"/>
  <c r="CC1249" i="1"/>
  <c r="CC1198" i="1"/>
  <c r="CC1147" i="1"/>
  <c r="CC1096" i="1"/>
  <c r="CC1045" i="1"/>
  <c r="CC994" i="1"/>
  <c r="CC943" i="1"/>
  <c r="CC892" i="1"/>
  <c r="CC841" i="1"/>
  <c r="CC790" i="1"/>
  <c r="CC739" i="1"/>
  <c r="CC688" i="1"/>
  <c r="CC637" i="1"/>
  <c r="CC586" i="1"/>
  <c r="CC535" i="1"/>
  <c r="CC484" i="1"/>
  <c r="CC433" i="1"/>
  <c r="CC382" i="1"/>
  <c r="CC331" i="1"/>
  <c r="CC280" i="1"/>
  <c r="CC229" i="1"/>
  <c r="CC178" i="1"/>
  <c r="CC127" i="1"/>
  <c r="CC76" i="1"/>
  <c r="CC26" i="1"/>
  <c r="CC1503" i="1"/>
  <c r="CC1452" i="1"/>
  <c r="CC1401" i="1"/>
  <c r="CC1350" i="1"/>
  <c r="CC1299" i="1"/>
  <c r="CC1248" i="1"/>
  <c r="CC1197" i="1"/>
  <c r="CC1146" i="1"/>
  <c r="CC1095" i="1"/>
  <c r="CC1044" i="1"/>
  <c r="CC993" i="1"/>
  <c r="CC942" i="1"/>
  <c r="CC891" i="1"/>
  <c r="CC840" i="1"/>
  <c r="CC789" i="1"/>
  <c r="CC738" i="1"/>
  <c r="CC687" i="1"/>
  <c r="CC636" i="1"/>
  <c r="CC585" i="1"/>
  <c r="CC534" i="1"/>
  <c r="CC483" i="1"/>
  <c r="CC432" i="1"/>
  <c r="CC381" i="1"/>
  <c r="CC330" i="1"/>
  <c r="CC279" i="1"/>
  <c r="CC228" i="1"/>
  <c r="CC177" i="1"/>
  <c r="CC126" i="1"/>
  <c r="CC75" i="1"/>
  <c r="CC25" i="1"/>
  <c r="CC1502" i="1"/>
  <c r="CC1451" i="1"/>
  <c r="CC1400" i="1"/>
  <c r="CC1349" i="1"/>
  <c r="CC1298" i="1"/>
  <c r="CC1247" i="1"/>
  <c r="CC1196" i="1"/>
  <c r="CC1145" i="1"/>
  <c r="CC1094" i="1"/>
  <c r="CC1043" i="1"/>
  <c r="CC992" i="1"/>
  <c r="CC941" i="1"/>
  <c r="CC890" i="1"/>
  <c r="CC839" i="1"/>
  <c r="CC788" i="1"/>
  <c r="CC737" i="1"/>
  <c r="CC686" i="1"/>
  <c r="CC635" i="1"/>
  <c r="CC584" i="1"/>
  <c r="CC533" i="1"/>
  <c r="CC482" i="1"/>
  <c r="CC431" i="1"/>
  <c r="CC380" i="1"/>
  <c r="CC329" i="1"/>
  <c r="CC278" i="1"/>
  <c r="CC227" i="1"/>
  <c r="CC176" i="1"/>
  <c r="CC125" i="1"/>
  <c r="CC74" i="1"/>
  <c r="CC24" i="1"/>
  <c r="CC1501" i="1"/>
  <c r="CC1450" i="1"/>
  <c r="CC1399" i="1"/>
  <c r="CC1348" i="1"/>
  <c r="CC1297" i="1"/>
  <c r="CC1246" i="1"/>
  <c r="CC1195" i="1"/>
  <c r="CC1144" i="1"/>
  <c r="CC1093" i="1"/>
  <c r="CC1042" i="1"/>
  <c r="CC991" i="1"/>
  <c r="CC940" i="1"/>
  <c r="CC889" i="1"/>
  <c r="CC838" i="1"/>
  <c r="CC787" i="1"/>
  <c r="CC736" i="1"/>
  <c r="CC685" i="1"/>
  <c r="CC634" i="1"/>
  <c r="CC583" i="1"/>
  <c r="CC532" i="1"/>
  <c r="CC481" i="1"/>
  <c r="CC430" i="1"/>
  <c r="CC379" i="1"/>
  <c r="CC328" i="1"/>
  <c r="CC277" i="1"/>
  <c r="CC226" i="1"/>
  <c r="CC175" i="1"/>
  <c r="CC124" i="1"/>
  <c r="CC73" i="1"/>
  <c r="CC23" i="1"/>
  <c r="CC1500" i="1"/>
  <c r="CC1449" i="1"/>
  <c r="CC1398" i="1"/>
  <c r="CC1347" i="1"/>
  <c r="CC1296" i="1"/>
  <c r="CC1245" i="1"/>
  <c r="CC1194" i="1"/>
  <c r="CC1143" i="1"/>
  <c r="CC1092" i="1"/>
  <c r="CC1041" i="1"/>
  <c r="CC990" i="1"/>
  <c r="CC939" i="1"/>
  <c r="CC888" i="1"/>
  <c r="CC837" i="1"/>
  <c r="CC786" i="1"/>
  <c r="CC735" i="1"/>
  <c r="CC684" i="1"/>
  <c r="CC633" i="1"/>
  <c r="CC582" i="1"/>
  <c r="CC531" i="1"/>
  <c r="CC480" i="1"/>
  <c r="CC429" i="1"/>
  <c r="CC378" i="1"/>
  <c r="CC327" i="1"/>
  <c r="CC276" i="1"/>
  <c r="CC225" i="1"/>
  <c r="CC174" i="1"/>
  <c r="CC123" i="1"/>
  <c r="CC72" i="1"/>
  <c r="CC22" i="1"/>
  <c r="CC1499" i="1"/>
  <c r="CC1448" i="1"/>
  <c r="CC1397" i="1"/>
  <c r="CC1346" i="1"/>
  <c r="CC1295" i="1"/>
  <c r="CC1244" i="1"/>
  <c r="CC1193" i="1"/>
  <c r="CC1142" i="1"/>
  <c r="CC1091" i="1"/>
  <c r="CC1040" i="1"/>
  <c r="CC989" i="1"/>
  <c r="CC938" i="1"/>
  <c r="CC887" i="1"/>
  <c r="CC836" i="1"/>
  <c r="CC785" i="1"/>
  <c r="CC734" i="1"/>
  <c r="CC683" i="1"/>
  <c r="CC632" i="1"/>
  <c r="CC581" i="1"/>
  <c r="CC530" i="1"/>
  <c r="CC479" i="1"/>
  <c r="CC428" i="1"/>
  <c r="CC377" i="1"/>
  <c r="CC326" i="1"/>
  <c r="CC275" i="1"/>
  <c r="CC224" i="1"/>
  <c r="CC173" i="1"/>
  <c r="CC122" i="1"/>
  <c r="CC71" i="1"/>
  <c r="CC21" i="1"/>
  <c r="CC1498" i="1"/>
  <c r="CC1447" i="1"/>
  <c r="CC1396" i="1"/>
  <c r="CC1345" i="1"/>
  <c r="CC1294" i="1"/>
  <c r="CC1243" i="1"/>
  <c r="CC1192" i="1"/>
  <c r="CC1141" i="1"/>
  <c r="CC1090" i="1"/>
  <c r="CC1039" i="1"/>
  <c r="CC988" i="1"/>
  <c r="CC937" i="1"/>
  <c r="CC886" i="1"/>
  <c r="CC835" i="1"/>
  <c r="CC784" i="1"/>
  <c r="CC733" i="1"/>
  <c r="CC682" i="1"/>
  <c r="CC631" i="1"/>
  <c r="CC580" i="1"/>
  <c r="CC529" i="1"/>
  <c r="CC478" i="1"/>
  <c r="CC427" i="1"/>
  <c r="CC376" i="1"/>
  <c r="CC325" i="1"/>
  <c r="CC274" i="1"/>
  <c r="CC223" i="1"/>
  <c r="CC172" i="1"/>
  <c r="CC121" i="1"/>
  <c r="CC70" i="1"/>
  <c r="CC20" i="1"/>
  <c r="CC1497" i="1"/>
  <c r="CC1446" i="1"/>
  <c r="CC1395" i="1"/>
  <c r="CC1344" i="1"/>
  <c r="CC1293" i="1"/>
  <c r="CC1242" i="1"/>
  <c r="CC1191" i="1"/>
  <c r="CC1140" i="1"/>
  <c r="CC1089" i="1"/>
  <c r="CC1038" i="1"/>
  <c r="CC987" i="1"/>
  <c r="CC936" i="1"/>
  <c r="CC885" i="1"/>
  <c r="CC834" i="1"/>
  <c r="CC783" i="1"/>
  <c r="CC732" i="1"/>
  <c r="CC681" i="1"/>
  <c r="CC630" i="1"/>
  <c r="CC579" i="1"/>
  <c r="CC528" i="1"/>
  <c r="CC477" i="1"/>
  <c r="CC426" i="1"/>
  <c r="CC375" i="1"/>
  <c r="CC324" i="1"/>
  <c r="CC273" i="1"/>
  <c r="CC222" i="1"/>
  <c r="CC171" i="1"/>
  <c r="CC120" i="1"/>
  <c r="CC69" i="1"/>
  <c r="CC19" i="1"/>
  <c r="CC1496" i="1"/>
  <c r="CC1445" i="1"/>
  <c r="CC1394" i="1"/>
  <c r="CC1343" i="1"/>
  <c r="CC1292" i="1"/>
  <c r="CC1241" i="1"/>
  <c r="CC1190" i="1"/>
  <c r="CC1139" i="1"/>
  <c r="CC1088" i="1"/>
  <c r="CC1037" i="1"/>
  <c r="CC986" i="1"/>
  <c r="CC935" i="1"/>
  <c r="CC884" i="1"/>
  <c r="CC833" i="1"/>
  <c r="CC782" i="1"/>
  <c r="CC731" i="1"/>
  <c r="CC680" i="1"/>
  <c r="CC629" i="1"/>
  <c r="CC578" i="1"/>
  <c r="CC527" i="1"/>
  <c r="CC476" i="1"/>
  <c r="CC425" i="1"/>
  <c r="CC374" i="1"/>
  <c r="CC323" i="1"/>
  <c r="CC272" i="1"/>
  <c r="CC221" i="1"/>
  <c r="CC170" i="1"/>
  <c r="CC119" i="1"/>
  <c r="CC68" i="1"/>
  <c r="CC18" i="1"/>
  <c r="CC1495" i="1"/>
  <c r="CC1444" i="1"/>
  <c r="CC1393" i="1"/>
  <c r="CC1342" i="1"/>
  <c r="CC1291" i="1"/>
  <c r="CC1240" i="1"/>
  <c r="CC1189" i="1"/>
  <c r="CC1138" i="1"/>
  <c r="CC1087" i="1"/>
  <c r="CC1036" i="1"/>
  <c r="CC985" i="1"/>
  <c r="CC934" i="1"/>
  <c r="CC883" i="1"/>
  <c r="CC832" i="1"/>
  <c r="CC781" i="1"/>
  <c r="CC730" i="1"/>
  <c r="CC679" i="1"/>
  <c r="CC628" i="1"/>
  <c r="CC577" i="1"/>
  <c r="CC526" i="1"/>
  <c r="CC475" i="1"/>
  <c r="CC424" i="1"/>
  <c r="CC373" i="1"/>
  <c r="CC322" i="1"/>
  <c r="CC271" i="1"/>
  <c r="CC220" i="1"/>
  <c r="CC169" i="1"/>
  <c r="CC118" i="1"/>
  <c r="CC67" i="1"/>
  <c r="CC17" i="1"/>
  <c r="CC1494" i="1"/>
  <c r="CC1443" i="1"/>
  <c r="CC1392" i="1"/>
  <c r="CC1341" i="1"/>
  <c r="CC1290" i="1"/>
  <c r="CC1239" i="1"/>
  <c r="CC1188" i="1"/>
  <c r="CC1137" i="1"/>
  <c r="CC1086" i="1"/>
  <c r="CC1035" i="1"/>
  <c r="CC984" i="1"/>
  <c r="CC933" i="1"/>
  <c r="CC882" i="1"/>
  <c r="CC831" i="1"/>
  <c r="CC780" i="1"/>
  <c r="CC729" i="1"/>
  <c r="CC678" i="1"/>
  <c r="CC627" i="1"/>
  <c r="CC576" i="1"/>
  <c r="CC525" i="1"/>
  <c r="CC474" i="1"/>
  <c r="CC423" i="1"/>
  <c r="CC372" i="1"/>
  <c r="CC321" i="1"/>
  <c r="CC270" i="1"/>
  <c r="CC219" i="1"/>
  <c r="CC168" i="1"/>
  <c r="CC117" i="1"/>
  <c r="CC66" i="1"/>
  <c r="CC16" i="1"/>
  <c r="CC1493" i="1"/>
  <c r="CC1442" i="1"/>
  <c r="CC1391" i="1"/>
  <c r="CC1340" i="1"/>
  <c r="CC1289" i="1"/>
  <c r="CC1238" i="1"/>
  <c r="CC1187" i="1"/>
  <c r="CC1136" i="1"/>
  <c r="CC1085" i="1"/>
  <c r="CC1034" i="1"/>
  <c r="CC983" i="1"/>
  <c r="CC932" i="1"/>
  <c r="CC881" i="1"/>
  <c r="CC830" i="1"/>
  <c r="CC779" i="1"/>
  <c r="CC728" i="1"/>
  <c r="CC677" i="1"/>
  <c r="CC626" i="1"/>
  <c r="CC575" i="1"/>
  <c r="CC524" i="1"/>
  <c r="CC473" i="1"/>
  <c r="CC422" i="1"/>
  <c r="CC371" i="1"/>
  <c r="CC320" i="1"/>
  <c r="CC269" i="1"/>
  <c r="CC218" i="1"/>
  <c r="CC167" i="1"/>
  <c r="CC116" i="1"/>
  <c r="CC65" i="1"/>
  <c r="CC15" i="1"/>
  <c r="CC1492" i="1"/>
  <c r="CC1441" i="1"/>
  <c r="CC1390" i="1"/>
  <c r="CC1339" i="1"/>
  <c r="CC1288" i="1"/>
  <c r="CC1237" i="1"/>
  <c r="CC1186" i="1"/>
  <c r="CC1135" i="1"/>
  <c r="CC1084" i="1"/>
  <c r="CC1033" i="1"/>
  <c r="CC982" i="1"/>
  <c r="CC931" i="1"/>
  <c r="CC880" i="1"/>
  <c r="CC829" i="1"/>
  <c r="CC778" i="1"/>
  <c r="CC727" i="1"/>
  <c r="CC676" i="1"/>
  <c r="CC625" i="1"/>
  <c r="CC574" i="1"/>
  <c r="CC523" i="1"/>
  <c r="CC472" i="1"/>
  <c r="CC421" i="1"/>
  <c r="CC370" i="1"/>
  <c r="CC319" i="1"/>
  <c r="CC268" i="1"/>
  <c r="CC217" i="1"/>
  <c r="CC166" i="1"/>
  <c r="CC115" i="1"/>
  <c r="CC64" i="1"/>
  <c r="CC14" i="1"/>
  <c r="CC1491" i="1"/>
  <c r="CC1440" i="1"/>
  <c r="CC1389" i="1"/>
  <c r="CC1338" i="1"/>
  <c r="CC1287" i="1"/>
  <c r="CC1236" i="1"/>
  <c r="CC1185" i="1"/>
  <c r="CC1134" i="1"/>
  <c r="CC1083" i="1"/>
  <c r="CC1032" i="1"/>
  <c r="CC981" i="1"/>
  <c r="CC930" i="1"/>
  <c r="CC879" i="1"/>
  <c r="CC828" i="1"/>
  <c r="CC777" i="1"/>
  <c r="CC726" i="1"/>
  <c r="CC675" i="1"/>
  <c r="CC624" i="1"/>
  <c r="CC573" i="1"/>
  <c r="CC522" i="1"/>
  <c r="CC471" i="1"/>
  <c r="CC420" i="1"/>
  <c r="CC369" i="1"/>
  <c r="CC318" i="1"/>
  <c r="CC267" i="1"/>
  <c r="CC216" i="1"/>
  <c r="CC165" i="1"/>
  <c r="CC114" i="1"/>
  <c r="CC63" i="1"/>
  <c r="CC13" i="1"/>
  <c r="CC1490" i="1"/>
  <c r="CC1439" i="1"/>
  <c r="CC1388" i="1"/>
  <c r="CC1337" i="1"/>
  <c r="CC1286" i="1"/>
  <c r="CC1235" i="1"/>
  <c r="CC1184" i="1"/>
  <c r="CC1133" i="1"/>
  <c r="CC1082" i="1"/>
  <c r="CC1031" i="1"/>
  <c r="CC980" i="1"/>
  <c r="CC929" i="1"/>
  <c r="CC878" i="1"/>
  <c r="CC827" i="1"/>
  <c r="CC776" i="1"/>
  <c r="CC725" i="1"/>
  <c r="CC674" i="1"/>
  <c r="CC623" i="1"/>
  <c r="CC572" i="1"/>
  <c r="CC521" i="1"/>
  <c r="CC470" i="1"/>
  <c r="CC419" i="1"/>
  <c r="CC368" i="1"/>
  <c r="CC317" i="1"/>
  <c r="CC266" i="1"/>
  <c r="CC215" i="1"/>
  <c r="CC164" i="1"/>
  <c r="CC113" i="1"/>
  <c r="CC62" i="1"/>
  <c r="CC12" i="1"/>
  <c r="CC1489" i="1"/>
  <c r="CC1438" i="1"/>
  <c r="CC1387" i="1"/>
  <c r="CC1336" i="1"/>
  <c r="CC1285" i="1"/>
  <c r="CC1234" i="1"/>
  <c r="CC1183" i="1"/>
  <c r="CC1132" i="1"/>
  <c r="CC1081" i="1"/>
  <c r="CC1030" i="1"/>
  <c r="CC979" i="1"/>
  <c r="CC928" i="1"/>
  <c r="CC877" i="1"/>
  <c r="CC826" i="1"/>
  <c r="CC775" i="1"/>
  <c r="CC724" i="1"/>
  <c r="CC673" i="1"/>
  <c r="CC622" i="1"/>
  <c r="CC571" i="1"/>
  <c r="CC520" i="1"/>
  <c r="CC469" i="1"/>
  <c r="CC418" i="1"/>
  <c r="CC367" i="1"/>
  <c r="CC316" i="1"/>
  <c r="CC265" i="1"/>
  <c r="CC214" i="1"/>
  <c r="CC163" i="1"/>
  <c r="CC112" i="1"/>
  <c r="CC61" i="1"/>
  <c r="CC11" i="1"/>
  <c r="CC1488" i="1"/>
  <c r="CC1437" i="1"/>
  <c r="CC1386" i="1"/>
  <c r="CC1335" i="1"/>
  <c r="CC1284" i="1"/>
  <c r="CC1233" i="1"/>
  <c r="CC1182" i="1"/>
  <c r="CC1131" i="1"/>
  <c r="CC1080" i="1"/>
  <c r="CC1029" i="1"/>
  <c r="CC978" i="1"/>
  <c r="CC927" i="1"/>
  <c r="CC876" i="1"/>
  <c r="CC825" i="1"/>
  <c r="CC774" i="1"/>
  <c r="CC723" i="1"/>
  <c r="CC672" i="1"/>
  <c r="CC621" i="1"/>
  <c r="CC570" i="1"/>
  <c r="CC519" i="1"/>
  <c r="CC468" i="1"/>
  <c r="CC417" i="1"/>
  <c r="CC366" i="1"/>
  <c r="CC315" i="1"/>
  <c r="CC264" i="1"/>
  <c r="CC213" i="1"/>
  <c r="CC162" i="1"/>
  <c r="CC111" i="1"/>
  <c r="CC60" i="1"/>
  <c r="CC10" i="1"/>
  <c r="CC1487" i="1"/>
  <c r="CC1436" i="1"/>
  <c r="CC1385" i="1"/>
  <c r="CC1334" i="1"/>
  <c r="CC1283" i="1"/>
  <c r="CC1232" i="1"/>
  <c r="CC1181" i="1"/>
  <c r="CC1130" i="1"/>
  <c r="CC1079" i="1"/>
  <c r="CC1028" i="1"/>
  <c r="CC977" i="1"/>
  <c r="CC926" i="1"/>
  <c r="CC875" i="1"/>
  <c r="CC824" i="1"/>
  <c r="CC773" i="1"/>
  <c r="CC722" i="1"/>
  <c r="CC671" i="1"/>
  <c r="CC620" i="1"/>
  <c r="CC569" i="1"/>
  <c r="CC518" i="1"/>
  <c r="CC467" i="1"/>
  <c r="CC416" i="1"/>
  <c r="CC365" i="1"/>
  <c r="CC314" i="1"/>
  <c r="CC263" i="1"/>
  <c r="CC212" i="1"/>
  <c r="CC161" i="1"/>
  <c r="CC110" i="1"/>
  <c r="CC59" i="1"/>
  <c r="CC9" i="1"/>
  <c r="CC1486" i="1"/>
  <c r="CC1435" i="1"/>
  <c r="CC1384" i="1"/>
  <c r="CC1333" i="1"/>
  <c r="CC1282" i="1"/>
  <c r="CC1231" i="1"/>
  <c r="CC1180" i="1"/>
  <c r="CC1129" i="1"/>
  <c r="CC1078" i="1"/>
  <c r="CC1027" i="1"/>
  <c r="CC976" i="1"/>
  <c r="CC925" i="1"/>
  <c r="CC874" i="1"/>
  <c r="CC823" i="1"/>
  <c r="CC772" i="1"/>
  <c r="CC721" i="1"/>
  <c r="CC670" i="1"/>
  <c r="CC619" i="1"/>
  <c r="CC568" i="1"/>
  <c r="CC517" i="1"/>
  <c r="CC466" i="1"/>
  <c r="CC415" i="1"/>
  <c r="CC364" i="1"/>
  <c r="CC313" i="1"/>
  <c r="CC262" i="1"/>
  <c r="CC211" i="1"/>
  <c r="CC160" i="1"/>
  <c r="CC109" i="1"/>
  <c r="CC58" i="1"/>
  <c r="CC8" i="1"/>
  <c r="CC1485" i="1"/>
  <c r="CC1434" i="1"/>
  <c r="CC1383" i="1"/>
  <c r="CC1332" i="1"/>
  <c r="CC1281" i="1"/>
  <c r="CC1230" i="1"/>
  <c r="CC1179" i="1"/>
  <c r="CC1128" i="1"/>
  <c r="CC1077" i="1"/>
  <c r="CC1026" i="1"/>
  <c r="CC975" i="1"/>
  <c r="CC924" i="1"/>
  <c r="CC873" i="1"/>
  <c r="CC822" i="1"/>
  <c r="CC771" i="1"/>
  <c r="CC720" i="1"/>
  <c r="CC669" i="1"/>
  <c r="CC618" i="1"/>
  <c r="CC567" i="1"/>
  <c r="CC516" i="1"/>
  <c r="CC465" i="1"/>
  <c r="CC414" i="1"/>
  <c r="CC363" i="1"/>
  <c r="CC312" i="1"/>
  <c r="CC261" i="1"/>
  <c r="CC210" i="1"/>
  <c r="CC159" i="1"/>
  <c r="CC108" i="1"/>
  <c r="CC57" i="1"/>
  <c r="CC7" i="1"/>
  <c r="CC1484" i="1"/>
  <c r="CC1433" i="1"/>
  <c r="CC1382" i="1"/>
  <c r="CC1331" i="1"/>
  <c r="CC1280" i="1"/>
  <c r="CC1229" i="1"/>
  <c r="CC1178" i="1"/>
  <c r="CC1127" i="1"/>
  <c r="CC1076" i="1"/>
  <c r="CC1025" i="1"/>
  <c r="CC974" i="1"/>
  <c r="CC923" i="1"/>
  <c r="CC872" i="1"/>
  <c r="CC821" i="1"/>
  <c r="CC770" i="1"/>
  <c r="CC719" i="1"/>
  <c r="CC668" i="1"/>
  <c r="CC617" i="1"/>
  <c r="CC566" i="1"/>
  <c r="CC515" i="1"/>
  <c r="CC464" i="1"/>
  <c r="CC413" i="1"/>
  <c r="CC362" i="1"/>
  <c r="CC311" i="1"/>
  <c r="CC260" i="1"/>
  <c r="CC209" i="1"/>
  <c r="CC158" i="1"/>
  <c r="CC107" i="1"/>
  <c r="CC56" i="1"/>
  <c r="CC6" i="1"/>
  <c r="CC1483" i="1"/>
  <c r="CC1432" i="1"/>
  <c r="CC1381" i="1"/>
  <c r="CC1330" i="1"/>
  <c r="CC1279" i="1"/>
  <c r="CC1228" i="1"/>
  <c r="CC1177" i="1"/>
  <c r="CC1126" i="1"/>
  <c r="CC1075" i="1"/>
  <c r="CC1024" i="1"/>
  <c r="CC973" i="1"/>
  <c r="CC922" i="1"/>
  <c r="CC871" i="1"/>
  <c r="CC820" i="1"/>
  <c r="CC769" i="1"/>
  <c r="CC718" i="1"/>
  <c r="CC667" i="1"/>
  <c r="CC616" i="1"/>
  <c r="CC565" i="1"/>
  <c r="CC514" i="1"/>
  <c r="CC463" i="1"/>
  <c r="CC412" i="1"/>
  <c r="CC361" i="1"/>
  <c r="CC310" i="1"/>
  <c r="CC259" i="1"/>
  <c r="CC208" i="1"/>
  <c r="CC157" i="1"/>
  <c r="CC106" i="1"/>
  <c r="CC55" i="1"/>
  <c r="CC5" i="1"/>
  <c r="CC1482" i="1"/>
  <c r="CC1431" i="1"/>
  <c r="CC1380" i="1"/>
  <c r="CC1329" i="1"/>
  <c r="CC1278" i="1"/>
  <c r="CC1227" i="1"/>
  <c r="CC1176" i="1"/>
  <c r="CC1125" i="1"/>
  <c r="CC1074" i="1"/>
  <c r="CC1023" i="1"/>
  <c r="CC972" i="1"/>
  <c r="CC921" i="1"/>
  <c r="CC870" i="1"/>
  <c r="CC819" i="1"/>
  <c r="CC768" i="1"/>
  <c r="CC717" i="1"/>
  <c r="CC666" i="1"/>
  <c r="CC615" i="1"/>
  <c r="CC564" i="1"/>
  <c r="CC513" i="1"/>
  <c r="CC462" i="1"/>
  <c r="CC411" i="1"/>
  <c r="CC360" i="1"/>
  <c r="CC309" i="1"/>
  <c r="CC258" i="1"/>
  <c r="CC207" i="1"/>
  <c r="CC156" i="1"/>
  <c r="CC105" i="1"/>
  <c r="CC54" i="1"/>
  <c r="CC4" i="1"/>
  <c r="CC1481" i="1"/>
  <c r="CC1430" i="1"/>
  <c r="CC1379" i="1"/>
  <c r="CC1328" i="1"/>
  <c r="CC1277" i="1"/>
  <c r="CC1226" i="1"/>
  <c r="CC1175" i="1"/>
  <c r="CC1124" i="1"/>
  <c r="CC1073" i="1"/>
  <c r="CC1022" i="1"/>
  <c r="CC971" i="1"/>
  <c r="CC920" i="1"/>
  <c r="CC869" i="1"/>
  <c r="CC818" i="1"/>
  <c r="CC767" i="1"/>
  <c r="CC716" i="1"/>
  <c r="CC665" i="1"/>
  <c r="CC614" i="1"/>
  <c r="CC563" i="1"/>
  <c r="CC512" i="1"/>
  <c r="CC461" i="1"/>
  <c r="CC410" i="1"/>
  <c r="CC359" i="1"/>
  <c r="CC308" i="1"/>
  <c r="CC257" i="1"/>
  <c r="CC206" i="1"/>
  <c r="CC155" i="1"/>
  <c r="CC104" i="1"/>
  <c r="CC53" i="1"/>
  <c r="CC3" i="1"/>
  <c r="CC1480" i="1"/>
  <c r="CC1429" i="1"/>
  <c r="CC1378" i="1"/>
  <c r="CC1327" i="1"/>
  <c r="CC1276" i="1"/>
  <c r="CC1225" i="1"/>
  <c r="CC1174" i="1"/>
  <c r="CC1123" i="1"/>
  <c r="CC1072" i="1"/>
  <c r="CC1021" i="1"/>
  <c r="CC970" i="1"/>
  <c r="CC919" i="1"/>
  <c r="CC868" i="1"/>
  <c r="CC817" i="1"/>
  <c r="CC766" i="1"/>
  <c r="CC715" i="1"/>
  <c r="CC664" i="1"/>
  <c r="CC613" i="1"/>
  <c r="CC562" i="1"/>
  <c r="CC511" i="1"/>
  <c r="CC460" i="1"/>
  <c r="CC409" i="1"/>
  <c r="CC358" i="1"/>
  <c r="CC307" i="1"/>
  <c r="CC256" i="1"/>
  <c r="CC205" i="1"/>
  <c r="CC154" i="1"/>
  <c r="CC103" i="1"/>
  <c r="CC52" i="1"/>
  <c r="CC2" i="1"/>
  <c r="CB1530" i="1"/>
  <c r="CB1479" i="1"/>
  <c r="CB1428" i="1"/>
  <c r="CB1377" i="1"/>
  <c r="CB1326" i="1"/>
  <c r="CB1275" i="1"/>
  <c r="CB1224" i="1"/>
  <c r="CB1173" i="1"/>
  <c r="CB1122" i="1"/>
  <c r="CB1071" i="1"/>
  <c r="CB1020" i="1"/>
  <c r="CB969" i="1"/>
  <c r="CB918" i="1"/>
  <c r="CB867" i="1"/>
  <c r="CB816" i="1"/>
  <c r="CB765" i="1"/>
  <c r="CB714" i="1"/>
  <c r="CB663" i="1"/>
  <c r="CB612" i="1"/>
  <c r="CB561" i="1"/>
  <c r="CB510" i="1"/>
  <c r="CB459" i="1"/>
  <c r="CB408" i="1"/>
  <c r="CB357" i="1"/>
  <c r="CB306" i="1"/>
  <c r="CB255" i="1"/>
  <c r="CB204" i="1"/>
  <c r="CB153" i="1"/>
  <c r="CB102" i="1"/>
  <c r="CB51" i="1"/>
  <c r="CB1529" i="1"/>
  <c r="CB1478" i="1"/>
  <c r="CB1427" i="1"/>
  <c r="CB1376" i="1"/>
  <c r="CB1325" i="1"/>
  <c r="CB1274" i="1"/>
  <c r="CB1223" i="1"/>
  <c r="CB1172" i="1"/>
  <c r="CB1121" i="1"/>
  <c r="CB1070" i="1"/>
  <c r="CB1019" i="1"/>
  <c r="CB968" i="1"/>
  <c r="CB917" i="1"/>
  <c r="CB866" i="1"/>
  <c r="CB815" i="1"/>
  <c r="CB764" i="1"/>
  <c r="CB713" i="1"/>
  <c r="CB662" i="1"/>
  <c r="CB611" i="1"/>
  <c r="CB560" i="1"/>
  <c r="CB509" i="1"/>
  <c r="CB458" i="1"/>
  <c r="CB407" i="1"/>
  <c r="CB356" i="1"/>
  <c r="CB305" i="1"/>
  <c r="CB254" i="1"/>
  <c r="CB203" i="1"/>
  <c r="CB152" i="1"/>
  <c r="CB101" i="1"/>
  <c r="CB50" i="1"/>
  <c r="CB1528" i="1"/>
  <c r="CB1477" i="1"/>
  <c r="CB1426" i="1"/>
  <c r="CB1375" i="1"/>
  <c r="CB1324" i="1"/>
  <c r="CB1273" i="1"/>
  <c r="CB1222" i="1"/>
  <c r="CB1171" i="1"/>
  <c r="CB1120" i="1"/>
  <c r="CB1069" i="1"/>
  <c r="CB1018" i="1"/>
  <c r="CB967" i="1"/>
  <c r="CB916" i="1"/>
  <c r="CB865" i="1"/>
  <c r="CB814" i="1"/>
  <c r="CB763" i="1"/>
  <c r="CB712" i="1"/>
  <c r="CB661" i="1"/>
  <c r="CB610" i="1"/>
  <c r="CB559" i="1"/>
  <c r="CB508" i="1"/>
  <c r="CB457" i="1"/>
  <c r="CB406" i="1"/>
  <c r="CB355" i="1"/>
  <c r="CB304" i="1"/>
  <c r="CB253" i="1"/>
  <c r="CB202" i="1"/>
  <c r="CB151" i="1"/>
  <c r="CB100" i="1"/>
  <c r="CB49" i="1"/>
  <c r="CB1527" i="1"/>
  <c r="CB1476" i="1"/>
  <c r="CB1425" i="1"/>
  <c r="CB1374" i="1"/>
  <c r="CB1323" i="1"/>
  <c r="CB1272" i="1"/>
  <c r="CB1221" i="1"/>
  <c r="CB1170" i="1"/>
  <c r="CB1119" i="1"/>
  <c r="CB1068" i="1"/>
  <c r="CB1017" i="1"/>
  <c r="CB966" i="1"/>
  <c r="CB915" i="1"/>
  <c r="CB864" i="1"/>
  <c r="CB813" i="1"/>
  <c r="CB762" i="1"/>
  <c r="CB711" i="1"/>
  <c r="CB660" i="1"/>
  <c r="CB609" i="1"/>
  <c r="CB558" i="1"/>
  <c r="CB507" i="1"/>
  <c r="CB456" i="1"/>
  <c r="CB405" i="1"/>
  <c r="CB354" i="1"/>
  <c r="CB303" i="1"/>
  <c r="CB252" i="1"/>
  <c r="CB201" i="1"/>
  <c r="CB150" i="1"/>
  <c r="CB99" i="1"/>
  <c r="CB48" i="1"/>
  <c r="CB1526" i="1"/>
  <c r="CB1475" i="1"/>
  <c r="CB1424" i="1"/>
  <c r="CB1373" i="1"/>
  <c r="CB1322" i="1"/>
  <c r="CB1271" i="1"/>
  <c r="CB1220" i="1"/>
  <c r="CB1169" i="1"/>
  <c r="CB1118" i="1"/>
  <c r="CB1067" i="1"/>
  <c r="CB1016" i="1"/>
  <c r="CB965" i="1"/>
  <c r="CB914" i="1"/>
  <c r="CB863" i="1"/>
  <c r="CB812" i="1"/>
  <c r="CB761" i="1"/>
  <c r="CB710" i="1"/>
  <c r="CB659" i="1"/>
  <c r="CB608" i="1"/>
  <c r="CB557" i="1"/>
  <c r="CB506" i="1"/>
  <c r="CB455" i="1"/>
  <c r="CB404" i="1"/>
  <c r="CB353" i="1"/>
  <c r="CB302" i="1"/>
  <c r="CB251" i="1"/>
  <c r="CB200" i="1"/>
  <c r="CB149" i="1"/>
  <c r="CB98" i="1"/>
  <c r="CB47" i="1"/>
  <c r="CB1525" i="1"/>
  <c r="CB1474" i="1"/>
  <c r="CB1423" i="1"/>
  <c r="CB1372" i="1"/>
  <c r="CB1321" i="1"/>
  <c r="CB1270" i="1"/>
  <c r="CB1219" i="1"/>
  <c r="CB1168" i="1"/>
  <c r="CB1117" i="1"/>
  <c r="CB1066" i="1"/>
  <c r="CB1015" i="1"/>
  <c r="CB964" i="1"/>
  <c r="CB913" i="1"/>
  <c r="CB862" i="1"/>
  <c r="CB811" i="1"/>
  <c r="CB760" i="1"/>
  <c r="CB709" i="1"/>
  <c r="CB658" i="1"/>
  <c r="CB607" i="1"/>
  <c r="CB556" i="1"/>
  <c r="CB505" i="1"/>
  <c r="CB454" i="1"/>
  <c r="CB403" i="1"/>
  <c r="CB352" i="1"/>
  <c r="CB301" i="1"/>
  <c r="CB250" i="1"/>
  <c r="CB199" i="1"/>
  <c r="CB148" i="1"/>
  <c r="CB97" i="1"/>
  <c r="CB46" i="1"/>
  <c r="CB1524" i="1"/>
  <c r="CB1473" i="1"/>
  <c r="CB1422" i="1"/>
  <c r="CB1371" i="1"/>
  <c r="CB1320" i="1"/>
  <c r="CB1269" i="1"/>
  <c r="CB1218" i="1"/>
  <c r="CB1167" i="1"/>
  <c r="CB1116" i="1"/>
  <c r="CB1065" i="1"/>
  <c r="CB1014" i="1"/>
  <c r="CB963" i="1"/>
  <c r="CB912" i="1"/>
  <c r="CB861" i="1"/>
  <c r="CB810" i="1"/>
  <c r="CB759" i="1"/>
  <c r="CB708" i="1"/>
  <c r="CB657" i="1"/>
  <c r="CB606" i="1"/>
  <c r="CB555" i="1"/>
  <c r="CB504" i="1"/>
  <c r="CB453" i="1"/>
  <c r="CB402" i="1"/>
  <c r="CB351" i="1"/>
  <c r="CB300" i="1"/>
  <c r="CB249" i="1"/>
  <c r="CB198" i="1"/>
  <c r="CB147" i="1"/>
  <c r="CB96" i="1"/>
  <c r="CB45" i="1"/>
  <c r="CB1523" i="1"/>
  <c r="CB1472" i="1"/>
  <c r="CB1421" i="1"/>
  <c r="CB1370" i="1"/>
  <c r="CB1319" i="1"/>
  <c r="CB1268" i="1"/>
  <c r="CB1217" i="1"/>
  <c r="CB1166" i="1"/>
  <c r="CB1115" i="1"/>
  <c r="CB1064" i="1"/>
  <c r="CB1013" i="1"/>
  <c r="CB962" i="1"/>
  <c r="CB911" i="1"/>
  <c r="CB860" i="1"/>
  <c r="CB809" i="1"/>
  <c r="CB758" i="1"/>
  <c r="CB707" i="1"/>
  <c r="CB656" i="1"/>
  <c r="CB605" i="1"/>
  <c r="CB554" i="1"/>
  <c r="CB503" i="1"/>
  <c r="CB452" i="1"/>
  <c r="CB401" i="1"/>
  <c r="CB350" i="1"/>
  <c r="CB299" i="1"/>
  <c r="CB248" i="1"/>
  <c r="CB197" i="1"/>
  <c r="CB146" i="1"/>
  <c r="CB95" i="1"/>
  <c r="CB44" i="1"/>
  <c r="CB1522" i="1"/>
  <c r="CB1471" i="1"/>
  <c r="CB1420" i="1"/>
  <c r="CB1369" i="1"/>
  <c r="CB1318" i="1"/>
  <c r="CB1267" i="1"/>
  <c r="CB1216" i="1"/>
  <c r="CB1165" i="1"/>
  <c r="CB1114" i="1"/>
  <c r="CB1063" i="1"/>
  <c r="CB1012" i="1"/>
  <c r="CB961" i="1"/>
  <c r="CB910" i="1"/>
  <c r="CB859" i="1"/>
  <c r="CB808" i="1"/>
  <c r="CB757" i="1"/>
  <c r="CB706" i="1"/>
  <c r="CB655" i="1"/>
  <c r="CB604" i="1"/>
  <c r="CB553" i="1"/>
  <c r="CB502" i="1"/>
  <c r="CB451" i="1"/>
  <c r="CB400" i="1"/>
  <c r="CB349" i="1"/>
  <c r="CB298" i="1"/>
  <c r="CB247" i="1"/>
  <c r="CB196" i="1"/>
  <c r="CB145" i="1"/>
  <c r="CB94" i="1"/>
  <c r="CB43" i="1"/>
  <c r="CB1521" i="1"/>
  <c r="CB1470" i="1"/>
  <c r="CB1419" i="1"/>
  <c r="CB1368" i="1"/>
  <c r="CB1317" i="1"/>
  <c r="CB1266" i="1"/>
  <c r="CB1215" i="1"/>
  <c r="CB1164" i="1"/>
  <c r="CB1113" i="1"/>
  <c r="CB1062" i="1"/>
  <c r="CB1011" i="1"/>
  <c r="CB960" i="1"/>
  <c r="CB909" i="1"/>
  <c r="CB858" i="1"/>
  <c r="CB807" i="1"/>
  <c r="CB756" i="1"/>
  <c r="CB705" i="1"/>
  <c r="CB654" i="1"/>
  <c r="CB603" i="1"/>
  <c r="CB552" i="1"/>
  <c r="CB501" i="1"/>
  <c r="CB450" i="1"/>
  <c r="CB399" i="1"/>
  <c r="CB348" i="1"/>
  <c r="CB297" i="1"/>
  <c r="CB246" i="1"/>
  <c r="CB195" i="1"/>
  <c r="CB144" i="1"/>
  <c r="CB93" i="1"/>
  <c r="CB42" i="1"/>
  <c r="CB1520" i="1"/>
  <c r="CB1469" i="1"/>
  <c r="CB1418" i="1"/>
  <c r="CB1367" i="1"/>
  <c r="CB1316" i="1"/>
  <c r="CB1265" i="1"/>
  <c r="CB1214" i="1"/>
  <c r="CB1163" i="1"/>
  <c r="CB1112" i="1"/>
  <c r="CB1061" i="1"/>
  <c r="CB1010" i="1"/>
  <c r="CB959" i="1"/>
  <c r="CB908" i="1"/>
  <c r="CB857" i="1"/>
  <c r="CB806" i="1"/>
  <c r="CB755" i="1"/>
  <c r="CB704" i="1"/>
  <c r="CB653" i="1"/>
  <c r="CB602" i="1"/>
  <c r="CB551" i="1"/>
  <c r="CB500" i="1"/>
  <c r="CB449" i="1"/>
  <c r="CB398" i="1"/>
  <c r="CB347" i="1"/>
  <c r="CB296" i="1"/>
  <c r="CB245" i="1"/>
  <c r="CB194" i="1"/>
  <c r="CB143" i="1"/>
  <c r="CB92" i="1"/>
  <c r="CB41" i="1"/>
  <c r="CB1519" i="1"/>
  <c r="CB1468" i="1"/>
  <c r="CB1417" i="1"/>
  <c r="CB1366" i="1"/>
  <c r="CB1315" i="1"/>
  <c r="CB1264" i="1"/>
  <c r="CB1213" i="1"/>
  <c r="CB1162" i="1"/>
  <c r="CB1111" i="1"/>
  <c r="CB1060" i="1"/>
  <c r="CB1009" i="1"/>
  <c r="CB958" i="1"/>
  <c r="CB907" i="1"/>
  <c r="CB856" i="1"/>
  <c r="CB805" i="1"/>
  <c r="CB754" i="1"/>
  <c r="CB703" i="1"/>
  <c r="CB652" i="1"/>
  <c r="CB601" i="1"/>
  <c r="CB550" i="1"/>
  <c r="CB499" i="1"/>
  <c r="CB448" i="1"/>
  <c r="CB397" i="1"/>
  <c r="CB346" i="1"/>
  <c r="CB295" i="1"/>
  <c r="CB244" i="1"/>
  <c r="CB193" i="1"/>
  <c r="CB142" i="1"/>
  <c r="CB91" i="1"/>
  <c r="CB40" i="1"/>
  <c r="CB1518" i="1"/>
  <c r="CB1467" i="1"/>
  <c r="CB1416" i="1"/>
  <c r="CB1365" i="1"/>
  <c r="CB1314" i="1"/>
  <c r="CB1263" i="1"/>
  <c r="CB1212" i="1"/>
  <c r="CB1161" i="1"/>
  <c r="CB1110" i="1"/>
  <c r="CB1059" i="1"/>
  <c r="CB1008" i="1"/>
  <c r="CB957" i="1"/>
  <c r="CB906" i="1"/>
  <c r="CB855" i="1"/>
  <c r="CB804" i="1"/>
  <c r="CB753" i="1"/>
  <c r="CB702" i="1"/>
  <c r="CB651" i="1"/>
  <c r="CB600" i="1"/>
  <c r="CB549" i="1"/>
  <c r="CB498" i="1"/>
  <c r="CB447" i="1"/>
  <c r="CB396" i="1"/>
  <c r="CB345" i="1"/>
  <c r="CB294" i="1"/>
  <c r="CB243" i="1"/>
  <c r="CB192" i="1"/>
  <c r="CB141" i="1"/>
  <c r="CB90" i="1"/>
  <c r="CB1517" i="1"/>
  <c r="CB1466" i="1"/>
  <c r="CB1415" i="1"/>
  <c r="CB1364" i="1"/>
  <c r="CB1313" i="1"/>
  <c r="CB1262" i="1"/>
  <c r="CB1211" i="1"/>
  <c r="CB1160" i="1"/>
  <c r="CB1109" i="1"/>
  <c r="CB1058" i="1"/>
  <c r="CB1007" i="1"/>
  <c r="CB956" i="1"/>
  <c r="CB905" i="1"/>
  <c r="CB854" i="1"/>
  <c r="CB803" i="1"/>
  <c r="CB752" i="1"/>
  <c r="CB701" i="1"/>
  <c r="CB650" i="1"/>
  <c r="CB599" i="1"/>
  <c r="CB548" i="1"/>
  <c r="CB497" i="1"/>
  <c r="CB446" i="1"/>
  <c r="CB395" i="1"/>
  <c r="CB344" i="1"/>
  <c r="CB293" i="1"/>
  <c r="CB242" i="1"/>
  <c r="CB191" i="1"/>
  <c r="CB140" i="1"/>
  <c r="CB89" i="1"/>
  <c r="CB39" i="1"/>
  <c r="CB1516" i="1"/>
  <c r="CB1465" i="1"/>
  <c r="CB1414" i="1"/>
  <c r="CB1363" i="1"/>
  <c r="CB1312" i="1"/>
  <c r="CB1261" i="1"/>
  <c r="CB1210" i="1"/>
  <c r="CB1159" i="1"/>
  <c r="CB1108" i="1"/>
  <c r="CB1057" i="1"/>
  <c r="CB1006" i="1"/>
  <c r="CB955" i="1"/>
  <c r="CB904" i="1"/>
  <c r="CB853" i="1"/>
  <c r="CB802" i="1"/>
  <c r="CB751" i="1"/>
  <c r="CB700" i="1"/>
  <c r="CB649" i="1"/>
  <c r="CB598" i="1"/>
  <c r="CB547" i="1"/>
  <c r="CB496" i="1"/>
  <c r="CB445" i="1"/>
  <c r="CB394" i="1"/>
  <c r="CB343" i="1"/>
  <c r="CB292" i="1"/>
  <c r="CB241" i="1"/>
  <c r="CB190" i="1"/>
  <c r="CB139" i="1"/>
  <c r="CB88" i="1"/>
  <c r="CB38" i="1"/>
  <c r="CB1515" i="1"/>
  <c r="CB1464" i="1"/>
  <c r="CB1413" i="1"/>
  <c r="CB1362" i="1"/>
  <c r="CB1311" i="1"/>
  <c r="CB1260" i="1"/>
  <c r="CB1209" i="1"/>
  <c r="CB1158" i="1"/>
  <c r="CB1107" i="1"/>
  <c r="CB1056" i="1"/>
  <c r="CB1005" i="1"/>
  <c r="CB954" i="1"/>
  <c r="CB903" i="1"/>
  <c r="CB852" i="1"/>
  <c r="CB801" i="1"/>
  <c r="CB750" i="1"/>
  <c r="CB699" i="1"/>
  <c r="CB648" i="1"/>
  <c r="CB597" i="1"/>
  <c r="CB546" i="1"/>
  <c r="CB495" i="1"/>
  <c r="CB444" i="1"/>
  <c r="CB393" i="1"/>
  <c r="CB342" i="1"/>
  <c r="CB291" i="1"/>
  <c r="CB240" i="1"/>
  <c r="CB189" i="1"/>
  <c r="CB138" i="1"/>
  <c r="CB87" i="1"/>
  <c r="CB37" i="1"/>
  <c r="CB1514" i="1"/>
  <c r="CB1463" i="1"/>
  <c r="CB1412" i="1"/>
  <c r="CB1361" i="1"/>
  <c r="CB1310" i="1"/>
  <c r="CB1259" i="1"/>
  <c r="CB1208" i="1"/>
  <c r="CB1157" i="1"/>
  <c r="CB1106" i="1"/>
  <c r="CB1055" i="1"/>
  <c r="CB1004" i="1"/>
  <c r="CB953" i="1"/>
  <c r="CB902" i="1"/>
  <c r="CB851" i="1"/>
  <c r="CB800" i="1"/>
  <c r="CB749" i="1"/>
  <c r="CB698" i="1"/>
  <c r="CB647" i="1"/>
  <c r="CB596" i="1"/>
  <c r="CB545" i="1"/>
  <c r="CB494" i="1"/>
  <c r="CB443" i="1"/>
  <c r="CB392" i="1"/>
  <c r="CB341" i="1"/>
  <c r="CB290" i="1"/>
  <c r="CB239" i="1"/>
  <c r="CB188" i="1"/>
  <c r="CB137" i="1"/>
  <c r="CB86" i="1"/>
  <c r="CB36" i="1"/>
  <c r="CB1513" i="1"/>
  <c r="CB1462" i="1"/>
  <c r="CB1411" i="1"/>
  <c r="CB1360" i="1"/>
  <c r="CB1309" i="1"/>
  <c r="CB1258" i="1"/>
  <c r="CB1207" i="1"/>
  <c r="CB1156" i="1"/>
  <c r="CB1105" i="1"/>
  <c r="CB1054" i="1"/>
  <c r="CB1003" i="1"/>
  <c r="CB952" i="1"/>
  <c r="CB901" i="1"/>
  <c r="CB850" i="1"/>
  <c r="CB799" i="1"/>
  <c r="CB748" i="1"/>
  <c r="CB697" i="1"/>
  <c r="CB646" i="1"/>
  <c r="CB595" i="1"/>
  <c r="CB544" i="1"/>
  <c r="CB493" i="1"/>
  <c r="CB442" i="1"/>
  <c r="CB391" i="1"/>
  <c r="CB340" i="1"/>
  <c r="CB289" i="1"/>
  <c r="CB238" i="1"/>
  <c r="CB187" i="1"/>
  <c r="CB136" i="1"/>
  <c r="CB85" i="1"/>
  <c r="CB35" i="1"/>
  <c r="CB1512" i="1"/>
  <c r="CB1461" i="1"/>
  <c r="CB1410" i="1"/>
  <c r="CB1359" i="1"/>
  <c r="CB1308" i="1"/>
  <c r="CB1257" i="1"/>
  <c r="CB1206" i="1"/>
  <c r="CB1155" i="1"/>
  <c r="CB1104" i="1"/>
  <c r="CB1053" i="1"/>
  <c r="CB1002" i="1"/>
  <c r="CB951" i="1"/>
  <c r="CB900" i="1"/>
  <c r="CB849" i="1"/>
  <c r="CB798" i="1"/>
  <c r="CB747" i="1"/>
  <c r="CB696" i="1"/>
  <c r="CB645" i="1"/>
  <c r="CB594" i="1"/>
  <c r="CB543" i="1"/>
  <c r="CB492" i="1"/>
  <c r="CB441" i="1"/>
  <c r="CB390" i="1"/>
  <c r="CB339" i="1"/>
  <c r="CB288" i="1"/>
  <c r="CB237" i="1"/>
  <c r="CB186" i="1"/>
  <c r="CB135" i="1"/>
  <c r="CB84" i="1"/>
  <c r="CB34" i="1"/>
  <c r="CB1511" i="1"/>
  <c r="CB1460" i="1"/>
  <c r="CB1409" i="1"/>
  <c r="CB1358" i="1"/>
  <c r="CB1307" i="1"/>
  <c r="CB1256" i="1"/>
  <c r="CB1205" i="1"/>
  <c r="CB1154" i="1"/>
  <c r="CB1103" i="1"/>
  <c r="CB1052" i="1"/>
  <c r="CB1001" i="1"/>
  <c r="CB950" i="1"/>
  <c r="CB899" i="1"/>
  <c r="CB848" i="1"/>
  <c r="CB797" i="1"/>
  <c r="CB746" i="1"/>
  <c r="CB695" i="1"/>
  <c r="CB644" i="1"/>
  <c r="CB593" i="1"/>
  <c r="CB542" i="1"/>
  <c r="CB491" i="1"/>
  <c r="CB440" i="1"/>
  <c r="CB389" i="1"/>
  <c r="CB338" i="1"/>
  <c r="CB287" i="1"/>
  <c r="CB236" i="1"/>
  <c r="CB185" i="1"/>
  <c r="CB134" i="1"/>
  <c r="CB83" i="1"/>
  <c r="CB33" i="1"/>
  <c r="CB1510" i="1"/>
  <c r="CB1459" i="1"/>
  <c r="CB1408" i="1"/>
  <c r="CB1357" i="1"/>
  <c r="CB1306" i="1"/>
  <c r="CB1255" i="1"/>
  <c r="CB1204" i="1"/>
  <c r="CB1153" i="1"/>
  <c r="CB1102" i="1"/>
  <c r="CB1051" i="1"/>
  <c r="CB1000" i="1"/>
  <c r="CB949" i="1"/>
  <c r="CB898" i="1"/>
  <c r="CB847" i="1"/>
  <c r="CB796" i="1"/>
  <c r="CB745" i="1"/>
  <c r="CB694" i="1"/>
  <c r="CB643" i="1"/>
  <c r="CB592" i="1"/>
  <c r="CB541" i="1"/>
  <c r="CB490" i="1"/>
  <c r="CB439" i="1"/>
  <c r="CB388" i="1"/>
  <c r="CB337" i="1"/>
  <c r="CB286" i="1"/>
  <c r="CB235" i="1"/>
  <c r="CB184" i="1"/>
  <c r="CB133" i="1"/>
  <c r="CB82" i="1"/>
  <c r="CB32" i="1"/>
  <c r="CB1509" i="1"/>
  <c r="CB1458" i="1"/>
  <c r="CB1407" i="1"/>
  <c r="CB1356" i="1"/>
  <c r="CB1305" i="1"/>
  <c r="CB1254" i="1"/>
  <c r="CB1203" i="1"/>
  <c r="CB1152" i="1"/>
  <c r="CB1101" i="1"/>
  <c r="CB1050" i="1"/>
  <c r="CB999" i="1"/>
  <c r="CB948" i="1"/>
  <c r="CB897" i="1"/>
  <c r="CB846" i="1"/>
  <c r="CB795" i="1"/>
  <c r="CB744" i="1"/>
  <c r="CB693" i="1"/>
  <c r="CB642" i="1"/>
  <c r="CB591" i="1"/>
  <c r="CB540" i="1"/>
  <c r="CB489" i="1"/>
  <c r="CB438" i="1"/>
  <c r="CB387" i="1"/>
  <c r="CB336" i="1"/>
  <c r="CB285" i="1"/>
  <c r="CB234" i="1"/>
  <c r="CB183" i="1"/>
  <c r="CB132" i="1"/>
  <c r="CB81" i="1"/>
  <c r="CB31" i="1"/>
  <c r="CB1508" i="1"/>
  <c r="CB1457" i="1"/>
  <c r="CB1406" i="1"/>
  <c r="CB1355" i="1"/>
  <c r="CB1304" i="1"/>
  <c r="CB1253" i="1"/>
  <c r="CB1202" i="1"/>
  <c r="CB1151" i="1"/>
  <c r="CB1100" i="1"/>
  <c r="CB1049" i="1"/>
  <c r="CB998" i="1"/>
  <c r="CB947" i="1"/>
  <c r="CB896" i="1"/>
  <c r="CB845" i="1"/>
  <c r="CB794" i="1"/>
  <c r="CB743" i="1"/>
  <c r="CB692" i="1"/>
  <c r="CB641" i="1"/>
  <c r="CB590" i="1"/>
  <c r="CB539" i="1"/>
  <c r="CB488" i="1"/>
  <c r="CB437" i="1"/>
  <c r="CB386" i="1"/>
  <c r="CB335" i="1"/>
  <c r="CB284" i="1"/>
  <c r="CB233" i="1"/>
  <c r="CB182" i="1"/>
  <c r="CB131" i="1"/>
  <c r="CB80" i="1"/>
  <c r="CB30" i="1"/>
  <c r="CB1507" i="1"/>
  <c r="CB1456" i="1"/>
  <c r="CB1405" i="1"/>
  <c r="CB1354" i="1"/>
  <c r="CB1303" i="1"/>
  <c r="CB1252" i="1"/>
  <c r="CB1201" i="1"/>
  <c r="CB1150" i="1"/>
  <c r="CB1099" i="1"/>
  <c r="CB1048" i="1"/>
  <c r="CB997" i="1"/>
  <c r="CB946" i="1"/>
  <c r="CB895" i="1"/>
  <c r="CB844" i="1"/>
  <c r="CB793" i="1"/>
  <c r="CB742" i="1"/>
  <c r="CB691" i="1"/>
  <c r="CB640" i="1"/>
  <c r="CB589" i="1"/>
  <c r="CB538" i="1"/>
  <c r="CB487" i="1"/>
  <c r="CB436" i="1"/>
  <c r="CB385" i="1"/>
  <c r="CB334" i="1"/>
  <c r="CB283" i="1"/>
  <c r="CB232" i="1"/>
  <c r="CB181" i="1"/>
  <c r="CB130" i="1"/>
  <c r="CB79" i="1"/>
  <c r="CB29" i="1"/>
  <c r="CB1506" i="1"/>
  <c r="CB1455" i="1"/>
  <c r="CB1404" i="1"/>
  <c r="CB1353" i="1"/>
  <c r="CB1302" i="1"/>
  <c r="CB1251" i="1"/>
  <c r="CB1200" i="1"/>
  <c r="CB1149" i="1"/>
  <c r="CB1098" i="1"/>
  <c r="CB1047" i="1"/>
  <c r="CB996" i="1"/>
  <c r="CB945" i="1"/>
  <c r="CB894" i="1"/>
  <c r="CB843" i="1"/>
  <c r="CB792" i="1"/>
  <c r="CB741" i="1"/>
  <c r="CB690" i="1"/>
  <c r="CB639" i="1"/>
  <c r="CB588" i="1"/>
  <c r="CB537" i="1"/>
  <c r="CB486" i="1"/>
  <c r="CB435" i="1"/>
  <c r="CB384" i="1"/>
  <c r="CB333" i="1"/>
  <c r="CB282" i="1"/>
  <c r="CB231" i="1"/>
  <c r="CB180" i="1"/>
  <c r="CB129" i="1"/>
  <c r="CB78" i="1"/>
  <c r="CB28" i="1"/>
  <c r="CB1505" i="1"/>
  <c r="CB1454" i="1"/>
  <c r="CB1403" i="1"/>
  <c r="CB1352" i="1"/>
  <c r="CB1301" i="1"/>
  <c r="CB1250" i="1"/>
  <c r="CB1199" i="1"/>
  <c r="CB1148" i="1"/>
  <c r="CB1097" i="1"/>
  <c r="CB1046" i="1"/>
  <c r="CB995" i="1"/>
  <c r="CB944" i="1"/>
  <c r="CB893" i="1"/>
  <c r="CB842" i="1"/>
  <c r="CB791" i="1"/>
  <c r="CB740" i="1"/>
  <c r="CB689" i="1"/>
  <c r="CB638" i="1"/>
  <c r="CB587" i="1"/>
  <c r="CB536" i="1"/>
  <c r="CB485" i="1"/>
  <c r="CB434" i="1"/>
  <c r="CB383" i="1"/>
  <c r="CB332" i="1"/>
  <c r="CB281" i="1"/>
  <c r="CB230" i="1"/>
  <c r="CB179" i="1"/>
  <c r="CB128" i="1"/>
  <c r="CB77" i="1"/>
  <c r="CB27" i="1"/>
  <c r="CB1504" i="1"/>
  <c r="CB1453" i="1"/>
  <c r="CB1402" i="1"/>
  <c r="CB1351" i="1"/>
  <c r="CB1300" i="1"/>
  <c r="CB1249" i="1"/>
  <c r="CB1198" i="1"/>
  <c r="CB1147" i="1"/>
  <c r="CB1096" i="1"/>
  <c r="CB1045" i="1"/>
  <c r="CB994" i="1"/>
  <c r="CB943" i="1"/>
  <c r="CB892" i="1"/>
  <c r="CB841" i="1"/>
  <c r="CB790" i="1"/>
  <c r="CB739" i="1"/>
  <c r="CB688" i="1"/>
  <c r="CB637" i="1"/>
  <c r="CB586" i="1"/>
  <c r="CB535" i="1"/>
  <c r="CB484" i="1"/>
  <c r="CB433" i="1"/>
  <c r="CB382" i="1"/>
  <c r="CB331" i="1"/>
  <c r="CB280" i="1"/>
  <c r="CB229" i="1"/>
  <c r="CB178" i="1"/>
  <c r="CB127" i="1"/>
  <c r="CB76" i="1"/>
  <c r="CB26" i="1"/>
  <c r="CB1503" i="1"/>
  <c r="CB1452" i="1"/>
  <c r="CB1401" i="1"/>
  <c r="CB1350" i="1"/>
  <c r="CB1299" i="1"/>
  <c r="CB1248" i="1"/>
  <c r="CB1197" i="1"/>
  <c r="CB1146" i="1"/>
  <c r="CB1095" i="1"/>
  <c r="CB1044" i="1"/>
  <c r="CB993" i="1"/>
  <c r="CB942" i="1"/>
  <c r="CB891" i="1"/>
  <c r="CB840" i="1"/>
  <c r="CB789" i="1"/>
  <c r="CB738" i="1"/>
  <c r="CB687" i="1"/>
  <c r="CB636" i="1"/>
  <c r="CB585" i="1"/>
  <c r="CB534" i="1"/>
  <c r="CB483" i="1"/>
  <c r="CB432" i="1"/>
  <c r="CB381" i="1"/>
  <c r="CB330" i="1"/>
  <c r="CB279" i="1"/>
  <c r="CB228" i="1"/>
  <c r="CB177" i="1"/>
  <c r="CB126" i="1"/>
  <c r="CB75" i="1"/>
  <c r="CB25" i="1"/>
  <c r="CB1502" i="1"/>
  <c r="CB1451" i="1"/>
  <c r="CB1400" i="1"/>
  <c r="CB1349" i="1"/>
  <c r="CB1298" i="1"/>
  <c r="CB1247" i="1"/>
  <c r="CB1196" i="1"/>
  <c r="CB1145" i="1"/>
  <c r="CB1094" i="1"/>
  <c r="CB1043" i="1"/>
  <c r="CB992" i="1"/>
  <c r="CB941" i="1"/>
  <c r="CB890" i="1"/>
  <c r="CB839" i="1"/>
  <c r="CB788" i="1"/>
  <c r="CB737" i="1"/>
  <c r="CB686" i="1"/>
  <c r="CB635" i="1"/>
  <c r="CB584" i="1"/>
  <c r="CB533" i="1"/>
  <c r="CB482" i="1"/>
  <c r="CB431" i="1"/>
  <c r="CB380" i="1"/>
  <c r="CB329" i="1"/>
  <c r="CB278" i="1"/>
  <c r="CB227" i="1"/>
  <c r="CB176" i="1"/>
  <c r="CB125" i="1"/>
  <c r="CB74" i="1"/>
  <c r="CB24" i="1"/>
  <c r="CB1501" i="1"/>
  <c r="CB1450" i="1"/>
  <c r="CB1399" i="1"/>
  <c r="CB1348" i="1"/>
  <c r="CB1297" i="1"/>
  <c r="CB1246" i="1"/>
  <c r="CB1195" i="1"/>
  <c r="CB1144" i="1"/>
  <c r="CB1093" i="1"/>
  <c r="CB1042" i="1"/>
  <c r="CB991" i="1"/>
  <c r="CB940" i="1"/>
  <c r="CB889" i="1"/>
  <c r="CB838" i="1"/>
  <c r="CB787" i="1"/>
  <c r="CB736" i="1"/>
  <c r="CB685" i="1"/>
  <c r="CB634" i="1"/>
  <c r="CB583" i="1"/>
  <c r="CB532" i="1"/>
  <c r="CB481" i="1"/>
  <c r="CB430" i="1"/>
  <c r="CB379" i="1"/>
  <c r="CB328" i="1"/>
  <c r="CB277" i="1"/>
  <c r="CB226" i="1"/>
  <c r="CB175" i="1"/>
  <c r="CB124" i="1"/>
  <c r="CB73" i="1"/>
  <c r="CB23" i="1"/>
  <c r="CB1500" i="1"/>
  <c r="CB1449" i="1"/>
  <c r="CB1398" i="1"/>
  <c r="CB1347" i="1"/>
  <c r="CB1296" i="1"/>
  <c r="CB1245" i="1"/>
  <c r="CB1194" i="1"/>
  <c r="CB1143" i="1"/>
  <c r="CB1092" i="1"/>
  <c r="CB1041" i="1"/>
  <c r="CB990" i="1"/>
  <c r="CB939" i="1"/>
  <c r="CB888" i="1"/>
  <c r="CB837" i="1"/>
  <c r="CB786" i="1"/>
  <c r="CB735" i="1"/>
  <c r="CB684" i="1"/>
  <c r="CB633" i="1"/>
  <c r="CB582" i="1"/>
  <c r="CB531" i="1"/>
  <c r="CB480" i="1"/>
  <c r="CB429" i="1"/>
  <c r="CB378" i="1"/>
  <c r="CB327" i="1"/>
  <c r="CB276" i="1"/>
  <c r="CB225" i="1"/>
  <c r="CB174" i="1"/>
  <c r="CB123" i="1"/>
  <c r="CB72" i="1"/>
  <c r="CB22" i="1"/>
  <c r="CB1499" i="1"/>
  <c r="CB1448" i="1"/>
  <c r="CB1397" i="1"/>
  <c r="CB1346" i="1"/>
  <c r="CB1295" i="1"/>
  <c r="CB1244" i="1"/>
  <c r="CB1193" i="1"/>
  <c r="CB1142" i="1"/>
  <c r="CB1091" i="1"/>
  <c r="CB1040" i="1"/>
  <c r="CB989" i="1"/>
  <c r="CB938" i="1"/>
  <c r="CB887" i="1"/>
  <c r="CB836" i="1"/>
  <c r="CB785" i="1"/>
  <c r="CB734" i="1"/>
  <c r="CB683" i="1"/>
  <c r="CB632" i="1"/>
  <c r="CB581" i="1"/>
  <c r="CB530" i="1"/>
  <c r="CB479" i="1"/>
  <c r="CB428" i="1"/>
  <c r="CB377" i="1"/>
  <c r="CB326" i="1"/>
  <c r="CB275" i="1"/>
  <c r="CB224" i="1"/>
  <c r="CB173" i="1"/>
  <c r="CB122" i="1"/>
  <c r="CB71" i="1"/>
  <c r="CB21" i="1"/>
  <c r="CB1498" i="1"/>
  <c r="CB1447" i="1"/>
  <c r="CB1396" i="1"/>
  <c r="CB1345" i="1"/>
  <c r="CB1294" i="1"/>
  <c r="CB1243" i="1"/>
  <c r="CB1192" i="1"/>
  <c r="CB1141" i="1"/>
  <c r="CB1090" i="1"/>
  <c r="CB1039" i="1"/>
  <c r="CB988" i="1"/>
  <c r="CB937" i="1"/>
  <c r="CB886" i="1"/>
  <c r="CB835" i="1"/>
  <c r="CB784" i="1"/>
  <c r="CB733" i="1"/>
  <c r="CB682" i="1"/>
  <c r="CB631" i="1"/>
  <c r="CB580" i="1"/>
  <c r="CB529" i="1"/>
  <c r="CB478" i="1"/>
  <c r="CB427" i="1"/>
  <c r="CB376" i="1"/>
  <c r="CB325" i="1"/>
  <c r="CB274" i="1"/>
  <c r="CB223" i="1"/>
  <c r="CB172" i="1"/>
  <c r="CB121" i="1"/>
  <c r="CB70" i="1"/>
  <c r="CB20" i="1"/>
  <c r="CB1497" i="1"/>
  <c r="CB1446" i="1"/>
  <c r="CB1395" i="1"/>
  <c r="CB1344" i="1"/>
  <c r="CB1293" i="1"/>
  <c r="CB1242" i="1"/>
  <c r="CB1191" i="1"/>
  <c r="CB1140" i="1"/>
  <c r="CB1089" i="1"/>
  <c r="CB1038" i="1"/>
  <c r="CB987" i="1"/>
  <c r="CB936" i="1"/>
  <c r="CB885" i="1"/>
  <c r="CB834" i="1"/>
  <c r="CB783" i="1"/>
  <c r="CB732" i="1"/>
  <c r="CB681" i="1"/>
  <c r="CB630" i="1"/>
  <c r="CB579" i="1"/>
  <c r="CB528" i="1"/>
  <c r="CB477" i="1"/>
  <c r="CB426" i="1"/>
  <c r="CB375" i="1"/>
  <c r="CB324" i="1"/>
  <c r="CB273" i="1"/>
  <c r="CB222" i="1"/>
  <c r="CB171" i="1"/>
  <c r="CB120" i="1"/>
  <c r="CB69" i="1"/>
  <c r="CB19" i="1"/>
  <c r="CB1496" i="1"/>
  <c r="CB1445" i="1"/>
  <c r="CB1394" i="1"/>
  <c r="CB1343" i="1"/>
  <c r="CB1292" i="1"/>
  <c r="CB1241" i="1"/>
  <c r="CB1190" i="1"/>
  <c r="CB1139" i="1"/>
  <c r="CB1088" i="1"/>
  <c r="CB1037" i="1"/>
  <c r="CB986" i="1"/>
  <c r="CB935" i="1"/>
  <c r="CB884" i="1"/>
  <c r="CB833" i="1"/>
  <c r="CB782" i="1"/>
  <c r="CB731" i="1"/>
  <c r="CB680" i="1"/>
  <c r="CB629" i="1"/>
  <c r="CB578" i="1"/>
  <c r="CB527" i="1"/>
  <c r="CB476" i="1"/>
  <c r="CB425" i="1"/>
  <c r="CB374" i="1"/>
  <c r="CB323" i="1"/>
  <c r="CB272" i="1"/>
  <c r="CB221" i="1"/>
  <c r="CB170" i="1"/>
  <c r="CB119" i="1"/>
  <c r="CB68" i="1"/>
  <c r="CB18" i="1"/>
  <c r="CB1495" i="1"/>
  <c r="CB1444" i="1"/>
  <c r="CB1393" i="1"/>
  <c r="CB1342" i="1"/>
  <c r="CB1291" i="1"/>
  <c r="CB1240" i="1"/>
  <c r="CB1189" i="1"/>
  <c r="CB1138" i="1"/>
  <c r="CB1087" i="1"/>
  <c r="CB1036" i="1"/>
  <c r="CB985" i="1"/>
  <c r="CB934" i="1"/>
  <c r="CB883" i="1"/>
  <c r="CB832" i="1"/>
  <c r="CB781" i="1"/>
  <c r="CB730" i="1"/>
  <c r="CB679" i="1"/>
  <c r="CB628" i="1"/>
  <c r="CB577" i="1"/>
  <c r="CB526" i="1"/>
  <c r="CB475" i="1"/>
  <c r="CB424" i="1"/>
  <c r="CB373" i="1"/>
  <c r="CB322" i="1"/>
  <c r="CB271" i="1"/>
  <c r="CB220" i="1"/>
  <c r="CB169" i="1"/>
  <c r="CB118" i="1"/>
  <c r="CB67" i="1"/>
  <c r="CB17" i="1"/>
  <c r="CB1494" i="1"/>
  <c r="CB1443" i="1"/>
  <c r="CB1392" i="1"/>
  <c r="CB1341" i="1"/>
  <c r="CB1290" i="1"/>
  <c r="CB1239" i="1"/>
  <c r="CB1188" i="1"/>
  <c r="CB1137" i="1"/>
  <c r="CB1086" i="1"/>
  <c r="CB1035" i="1"/>
  <c r="CB984" i="1"/>
  <c r="CB933" i="1"/>
  <c r="CB882" i="1"/>
  <c r="CB831" i="1"/>
  <c r="CB780" i="1"/>
  <c r="CB729" i="1"/>
  <c r="CB678" i="1"/>
  <c r="CB627" i="1"/>
  <c r="CB576" i="1"/>
  <c r="CB525" i="1"/>
  <c r="CB474" i="1"/>
  <c r="CB423" i="1"/>
  <c r="CB372" i="1"/>
  <c r="CB321" i="1"/>
  <c r="CB270" i="1"/>
  <c r="CB219" i="1"/>
  <c r="CB168" i="1"/>
  <c r="CB117" i="1"/>
  <c r="CB66" i="1"/>
  <c r="CB16" i="1"/>
  <c r="CB1493" i="1"/>
  <c r="CB1442" i="1"/>
  <c r="CB1391" i="1"/>
  <c r="CB1340" i="1"/>
  <c r="CB1289" i="1"/>
  <c r="CB1238" i="1"/>
  <c r="CB1187" i="1"/>
  <c r="CB1136" i="1"/>
  <c r="CB1085" i="1"/>
  <c r="CB1034" i="1"/>
  <c r="CB983" i="1"/>
  <c r="CB932" i="1"/>
  <c r="CB881" i="1"/>
  <c r="CB830" i="1"/>
  <c r="CB779" i="1"/>
  <c r="CB728" i="1"/>
  <c r="CB677" i="1"/>
  <c r="CB626" i="1"/>
  <c r="CB575" i="1"/>
  <c r="CB524" i="1"/>
  <c r="CB473" i="1"/>
  <c r="CB422" i="1"/>
  <c r="CB371" i="1"/>
  <c r="CB320" i="1"/>
  <c r="CB269" i="1"/>
  <c r="CB218" i="1"/>
  <c r="CB167" i="1"/>
  <c r="CB116" i="1"/>
  <c r="CB65" i="1"/>
  <c r="CB15" i="1"/>
  <c r="CB1492" i="1"/>
  <c r="CB1441" i="1"/>
  <c r="CB1390" i="1"/>
  <c r="CB1339" i="1"/>
  <c r="CB1288" i="1"/>
  <c r="CB1237" i="1"/>
  <c r="CB1186" i="1"/>
  <c r="CB1135" i="1"/>
  <c r="CB1084" i="1"/>
  <c r="CB1033" i="1"/>
  <c r="CB982" i="1"/>
  <c r="CB931" i="1"/>
  <c r="CB880" i="1"/>
  <c r="CB829" i="1"/>
  <c r="CB778" i="1"/>
  <c r="CB727" i="1"/>
  <c r="CB676" i="1"/>
  <c r="CB625" i="1"/>
  <c r="CB574" i="1"/>
  <c r="CB523" i="1"/>
  <c r="CB472" i="1"/>
  <c r="CB421" i="1"/>
  <c r="CB370" i="1"/>
  <c r="CB319" i="1"/>
  <c r="CB268" i="1"/>
  <c r="CB217" i="1"/>
  <c r="CB166" i="1"/>
  <c r="CB115" i="1"/>
  <c r="CB64" i="1"/>
  <c r="CB14" i="1"/>
  <c r="CB1491" i="1"/>
  <c r="CB1440" i="1"/>
  <c r="CB1389" i="1"/>
  <c r="CB1338" i="1"/>
  <c r="CB1287" i="1"/>
  <c r="CB1236" i="1"/>
  <c r="CB1185" i="1"/>
  <c r="CB1134" i="1"/>
  <c r="CB1083" i="1"/>
  <c r="CB1032" i="1"/>
  <c r="CB981" i="1"/>
  <c r="CB930" i="1"/>
  <c r="CB879" i="1"/>
  <c r="CB828" i="1"/>
  <c r="CB777" i="1"/>
  <c r="CB726" i="1"/>
  <c r="CB675" i="1"/>
  <c r="CB624" i="1"/>
  <c r="CB573" i="1"/>
  <c r="CB522" i="1"/>
  <c r="CB471" i="1"/>
  <c r="CB420" i="1"/>
  <c r="CB369" i="1"/>
  <c r="CB318" i="1"/>
  <c r="CB267" i="1"/>
  <c r="CB216" i="1"/>
  <c r="CB165" i="1"/>
  <c r="CB114" i="1"/>
  <c r="CB63" i="1"/>
  <c r="CB13" i="1"/>
  <c r="CB1490" i="1"/>
  <c r="CB1439" i="1"/>
  <c r="CB1388" i="1"/>
  <c r="CB1337" i="1"/>
  <c r="CB1286" i="1"/>
  <c r="CB1235" i="1"/>
  <c r="CB1184" i="1"/>
  <c r="CB1133" i="1"/>
  <c r="CB1082" i="1"/>
  <c r="CB1031" i="1"/>
  <c r="CB980" i="1"/>
  <c r="CB929" i="1"/>
  <c r="CB878" i="1"/>
  <c r="CB827" i="1"/>
  <c r="CB776" i="1"/>
  <c r="CB725" i="1"/>
  <c r="CB674" i="1"/>
  <c r="CB623" i="1"/>
  <c r="CB572" i="1"/>
  <c r="CB521" i="1"/>
  <c r="CB470" i="1"/>
  <c r="CB419" i="1"/>
  <c r="CB368" i="1"/>
  <c r="CB317" i="1"/>
  <c r="CB266" i="1"/>
  <c r="CB215" i="1"/>
  <c r="CB164" i="1"/>
  <c r="CB113" i="1"/>
  <c r="CB62" i="1"/>
  <c r="CB12" i="1"/>
  <c r="CB1489" i="1"/>
  <c r="CB1438" i="1"/>
  <c r="CB1387" i="1"/>
  <c r="CB1336" i="1"/>
  <c r="CB1285" i="1"/>
  <c r="CB1234" i="1"/>
  <c r="CB1183" i="1"/>
  <c r="CB1132" i="1"/>
  <c r="CB1081" i="1"/>
  <c r="CB1030" i="1"/>
  <c r="CB979" i="1"/>
  <c r="CB928" i="1"/>
  <c r="CB877" i="1"/>
  <c r="CB826" i="1"/>
  <c r="CB775" i="1"/>
  <c r="CB724" i="1"/>
  <c r="CB673" i="1"/>
  <c r="CB622" i="1"/>
  <c r="CB571" i="1"/>
  <c r="CB520" i="1"/>
  <c r="CB469" i="1"/>
  <c r="CB418" i="1"/>
  <c r="CB367" i="1"/>
  <c r="CB316" i="1"/>
  <c r="CB265" i="1"/>
  <c r="CB214" i="1"/>
  <c r="CB163" i="1"/>
  <c r="CB112" i="1"/>
  <c r="CB61" i="1"/>
  <c r="CB11" i="1"/>
  <c r="CB1488" i="1"/>
  <c r="CB1437" i="1"/>
  <c r="CB1386" i="1"/>
  <c r="CB1335" i="1"/>
  <c r="CB1284" i="1"/>
  <c r="CB1233" i="1"/>
  <c r="CB1182" i="1"/>
  <c r="CB1131" i="1"/>
  <c r="CB1080" i="1"/>
  <c r="CB1029" i="1"/>
  <c r="CB978" i="1"/>
  <c r="CB927" i="1"/>
  <c r="CB876" i="1"/>
  <c r="CB825" i="1"/>
  <c r="CB774" i="1"/>
  <c r="CB723" i="1"/>
  <c r="CB672" i="1"/>
  <c r="CB621" i="1"/>
  <c r="CB570" i="1"/>
  <c r="CB519" i="1"/>
  <c r="CB468" i="1"/>
  <c r="CB417" i="1"/>
  <c r="CB366" i="1"/>
  <c r="CB315" i="1"/>
  <c r="CB264" i="1"/>
  <c r="CB213" i="1"/>
  <c r="CB162" i="1"/>
  <c r="CB111" i="1"/>
  <c r="CB60" i="1"/>
  <c r="CB10" i="1"/>
  <c r="CB1487" i="1"/>
  <c r="CB1436" i="1"/>
  <c r="CB1385" i="1"/>
  <c r="CB1334" i="1"/>
  <c r="CB1283" i="1"/>
  <c r="CB1232" i="1"/>
  <c r="CB1181" i="1"/>
  <c r="CB1130" i="1"/>
  <c r="CB1079" i="1"/>
  <c r="CB1028" i="1"/>
  <c r="CB977" i="1"/>
  <c r="CB926" i="1"/>
  <c r="CB875" i="1"/>
  <c r="CB824" i="1"/>
  <c r="CB773" i="1"/>
  <c r="CB722" i="1"/>
  <c r="CB671" i="1"/>
  <c r="CB620" i="1"/>
  <c r="CB569" i="1"/>
  <c r="CB518" i="1"/>
  <c r="CB467" i="1"/>
  <c r="CB416" i="1"/>
  <c r="CB365" i="1"/>
  <c r="CB314" i="1"/>
  <c r="CB263" i="1"/>
  <c r="CB212" i="1"/>
  <c r="CB161" i="1"/>
  <c r="CB110" i="1"/>
  <c r="CB59" i="1"/>
  <c r="CB9" i="1"/>
  <c r="CB1486" i="1"/>
  <c r="CB1435" i="1"/>
  <c r="CB1384" i="1"/>
  <c r="CB1333" i="1"/>
  <c r="CB1282" i="1"/>
  <c r="CB1231" i="1"/>
  <c r="CB1180" i="1"/>
  <c r="CB1129" i="1"/>
  <c r="CB1078" i="1"/>
  <c r="CB1027" i="1"/>
  <c r="CB976" i="1"/>
  <c r="CB925" i="1"/>
  <c r="CB874" i="1"/>
  <c r="CB823" i="1"/>
  <c r="CB772" i="1"/>
  <c r="CB721" i="1"/>
  <c r="CB670" i="1"/>
  <c r="CB619" i="1"/>
  <c r="CB568" i="1"/>
  <c r="CB517" i="1"/>
  <c r="CB466" i="1"/>
  <c r="CB415" i="1"/>
  <c r="CB364" i="1"/>
  <c r="CB313" i="1"/>
  <c r="CB262" i="1"/>
  <c r="CB211" i="1"/>
  <c r="CB160" i="1"/>
  <c r="CB109" i="1"/>
  <c r="CB58" i="1"/>
  <c r="CB8" i="1"/>
  <c r="CB1485" i="1"/>
  <c r="CB1434" i="1"/>
  <c r="CB1383" i="1"/>
  <c r="CB1332" i="1"/>
  <c r="CB1281" i="1"/>
  <c r="CB1230" i="1"/>
  <c r="CB1179" i="1"/>
  <c r="CB1128" i="1"/>
  <c r="CB1077" i="1"/>
  <c r="CB1026" i="1"/>
  <c r="CB975" i="1"/>
  <c r="CB924" i="1"/>
  <c r="CB873" i="1"/>
  <c r="CB822" i="1"/>
  <c r="CB771" i="1"/>
  <c r="CB720" i="1"/>
  <c r="CB669" i="1"/>
  <c r="CB618" i="1"/>
  <c r="CB567" i="1"/>
  <c r="CB516" i="1"/>
  <c r="CB465" i="1"/>
  <c r="CB414" i="1"/>
  <c r="CB363" i="1"/>
  <c r="CB312" i="1"/>
  <c r="CB261" i="1"/>
  <c r="CB210" i="1"/>
  <c r="CB159" i="1"/>
  <c r="CB108" i="1"/>
  <c r="CB57" i="1"/>
  <c r="CB7" i="1"/>
  <c r="CB1484" i="1"/>
  <c r="CB1433" i="1"/>
  <c r="CB1382" i="1"/>
  <c r="CB1331" i="1"/>
  <c r="CB1280" i="1"/>
  <c r="CB1229" i="1"/>
  <c r="CB1178" i="1"/>
  <c r="CB1127" i="1"/>
  <c r="CB1076" i="1"/>
  <c r="CB1025" i="1"/>
  <c r="CB974" i="1"/>
  <c r="CB923" i="1"/>
  <c r="CB872" i="1"/>
  <c r="CB821" i="1"/>
  <c r="CB770" i="1"/>
  <c r="CB719" i="1"/>
  <c r="CB668" i="1"/>
  <c r="CB617" i="1"/>
  <c r="CB566" i="1"/>
  <c r="CB515" i="1"/>
  <c r="CB464" i="1"/>
  <c r="CB413" i="1"/>
  <c r="CB362" i="1"/>
  <c r="CB311" i="1"/>
  <c r="CB260" i="1"/>
  <c r="CB209" i="1"/>
  <c r="CB158" i="1"/>
  <c r="CB107" i="1"/>
  <c r="CB56" i="1"/>
  <c r="CB6" i="1"/>
  <c r="CB1483" i="1"/>
  <c r="CB1432" i="1"/>
  <c r="CB1381" i="1"/>
  <c r="CB1330" i="1"/>
  <c r="CB1279" i="1"/>
  <c r="CB1228" i="1"/>
  <c r="CB1177" i="1"/>
  <c r="CB1126" i="1"/>
  <c r="CB1075" i="1"/>
  <c r="CB1024" i="1"/>
  <c r="CB973" i="1"/>
  <c r="CB922" i="1"/>
  <c r="CB871" i="1"/>
  <c r="CB820" i="1"/>
  <c r="CB769" i="1"/>
  <c r="CB718" i="1"/>
  <c r="CB667" i="1"/>
  <c r="CB616" i="1"/>
  <c r="CB565" i="1"/>
  <c r="CB514" i="1"/>
  <c r="CB463" i="1"/>
  <c r="CB412" i="1"/>
  <c r="CB361" i="1"/>
  <c r="CB310" i="1"/>
  <c r="CB259" i="1"/>
  <c r="CB208" i="1"/>
  <c r="CB157" i="1"/>
  <c r="CB106" i="1"/>
  <c r="CB55" i="1"/>
  <c r="CB5" i="1"/>
  <c r="CB1482" i="1"/>
  <c r="CB1431" i="1"/>
  <c r="CB1380" i="1"/>
  <c r="CB1329" i="1"/>
  <c r="CB1278" i="1"/>
  <c r="CB1227" i="1"/>
  <c r="CB1176" i="1"/>
  <c r="CB1125" i="1"/>
  <c r="CB1074" i="1"/>
  <c r="CB1023" i="1"/>
  <c r="CB972" i="1"/>
  <c r="CB921" i="1"/>
  <c r="CB870" i="1"/>
  <c r="CB819" i="1"/>
  <c r="CB768" i="1"/>
  <c r="CB717" i="1"/>
  <c r="CB666" i="1"/>
  <c r="CB615" i="1"/>
  <c r="CB564" i="1"/>
  <c r="CB513" i="1"/>
  <c r="CB462" i="1"/>
  <c r="CB411" i="1"/>
  <c r="CB360" i="1"/>
  <c r="CB309" i="1"/>
  <c r="CB258" i="1"/>
  <c r="CB207" i="1"/>
  <c r="CB156" i="1"/>
  <c r="CB105" i="1"/>
  <c r="CB54" i="1"/>
  <c r="CB4" i="1"/>
  <c r="CB1481" i="1"/>
  <c r="CB1430" i="1"/>
  <c r="CB1379" i="1"/>
  <c r="CB1328" i="1"/>
  <c r="CB1277" i="1"/>
  <c r="CB1226" i="1"/>
  <c r="CB1175" i="1"/>
  <c r="CB1124" i="1"/>
  <c r="CB1073" i="1"/>
  <c r="CB1022" i="1"/>
  <c r="CB971" i="1"/>
  <c r="CB920" i="1"/>
  <c r="CB869" i="1"/>
  <c r="CB818" i="1"/>
  <c r="CB767" i="1"/>
  <c r="CB716" i="1"/>
  <c r="CB665" i="1"/>
  <c r="CB614" i="1"/>
  <c r="CB563" i="1"/>
  <c r="CB512" i="1"/>
  <c r="CB461" i="1"/>
  <c r="CB410" i="1"/>
  <c r="CB359" i="1"/>
  <c r="CB308" i="1"/>
  <c r="CB257" i="1"/>
  <c r="CB206" i="1"/>
  <c r="CB155" i="1"/>
  <c r="CB104" i="1"/>
  <c r="CB53" i="1"/>
  <c r="CB3" i="1"/>
  <c r="CB1480" i="1"/>
  <c r="CB1429" i="1"/>
  <c r="CB1378" i="1"/>
  <c r="CB1327" i="1"/>
  <c r="CB1276" i="1"/>
  <c r="CB1225" i="1"/>
  <c r="CB1174" i="1"/>
  <c r="CB1123" i="1"/>
  <c r="CB1072" i="1"/>
  <c r="CB1021" i="1"/>
  <c r="CB970" i="1"/>
  <c r="CB919" i="1"/>
  <c r="CB868" i="1"/>
  <c r="CB817" i="1"/>
  <c r="CB766" i="1"/>
  <c r="CB715" i="1"/>
  <c r="CB664" i="1"/>
  <c r="CB613" i="1"/>
  <c r="CB562" i="1"/>
  <c r="CB511" i="1"/>
  <c r="CB460" i="1"/>
  <c r="CB409" i="1"/>
  <c r="CB358" i="1"/>
  <c r="CB307" i="1"/>
  <c r="CB256" i="1"/>
  <c r="CB205" i="1"/>
  <c r="CB154" i="1"/>
  <c r="CB103" i="1"/>
  <c r="CB52" i="1"/>
  <c r="CB2" i="1"/>
  <c r="CA1530" i="1"/>
  <c r="CA1479" i="1"/>
  <c r="CA1428" i="1"/>
  <c r="CA1377" i="1"/>
  <c r="CA1326" i="1"/>
  <c r="CA1275" i="1"/>
  <c r="CA1224" i="1"/>
  <c r="CA1173" i="1"/>
  <c r="CA1122" i="1"/>
  <c r="CA1071" i="1"/>
  <c r="CA1020" i="1"/>
  <c r="CA969" i="1"/>
  <c r="CA918" i="1"/>
  <c r="CA867" i="1"/>
  <c r="CA816" i="1"/>
  <c r="CA765" i="1"/>
  <c r="CA714" i="1"/>
  <c r="CA663" i="1"/>
  <c r="CA612" i="1"/>
  <c r="CA561" i="1"/>
  <c r="CA510" i="1"/>
  <c r="CA459" i="1"/>
  <c r="CA408" i="1"/>
  <c r="CA357" i="1"/>
  <c r="CA306" i="1"/>
  <c r="CA255" i="1"/>
  <c r="CA204" i="1"/>
  <c r="CA153" i="1"/>
  <c r="CA102" i="1"/>
  <c r="CA51" i="1"/>
  <c r="CA1529" i="1"/>
  <c r="CA1478" i="1"/>
  <c r="CA1427" i="1"/>
  <c r="CA1376" i="1"/>
  <c r="CA1325" i="1"/>
  <c r="CA1274" i="1"/>
  <c r="CA1223" i="1"/>
  <c r="CA1172" i="1"/>
  <c r="CA1121" i="1"/>
  <c r="CA1070" i="1"/>
  <c r="CA1019" i="1"/>
  <c r="CA968" i="1"/>
  <c r="CA917" i="1"/>
  <c r="CA866" i="1"/>
  <c r="CA815" i="1"/>
  <c r="CA764" i="1"/>
  <c r="CA713" i="1"/>
  <c r="CA662" i="1"/>
  <c r="CA611" i="1"/>
  <c r="CA560" i="1"/>
  <c r="CA509" i="1"/>
  <c r="CA458" i="1"/>
  <c r="CA407" i="1"/>
  <c r="CA356" i="1"/>
  <c r="CA305" i="1"/>
  <c r="CA254" i="1"/>
  <c r="CA203" i="1"/>
  <c r="CA152" i="1"/>
  <c r="CA101" i="1"/>
  <c r="CA50" i="1"/>
  <c r="CA1528" i="1"/>
  <c r="CA1477" i="1"/>
  <c r="CA1426" i="1"/>
  <c r="CA1375" i="1"/>
  <c r="CA1324" i="1"/>
  <c r="CA1273" i="1"/>
  <c r="CA1222" i="1"/>
  <c r="CA1171" i="1"/>
  <c r="CA1120" i="1"/>
  <c r="CA1069" i="1"/>
  <c r="CA1018" i="1"/>
  <c r="CA967" i="1"/>
  <c r="CA916" i="1"/>
  <c r="CA865" i="1"/>
  <c r="CA814" i="1"/>
  <c r="CA763" i="1"/>
  <c r="CA712" i="1"/>
  <c r="CA661" i="1"/>
  <c r="CA610" i="1"/>
  <c r="CA559" i="1"/>
  <c r="CA508" i="1"/>
  <c r="CA457" i="1"/>
  <c r="CA406" i="1"/>
  <c r="CA355" i="1"/>
  <c r="CA304" i="1"/>
  <c r="CA253" i="1"/>
  <c r="CA202" i="1"/>
  <c r="CA151" i="1"/>
  <c r="CA100" i="1"/>
  <c r="CA49" i="1"/>
  <c r="CA1527" i="1"/>
  <c r="CA1476" i="1"/>
  <c r="CA1425" i="1"/>
  <c r="CA1374" i="1"/>
  <c r="CA1323" i="1"/>
  <c r="CA1272" i="1"/>
  <c r="CA1221" i="1"/>
  <c r="CA1170" i="1"/>
  <c r="CA1119" i="1"/>
  <c r="CA1068" i="1"/>
  <c r="CA1017" i="1"/>
  <c r="CA966" i="1"/>
  <c r="CA915" i="1"/>
  <c r="CA864" i="1"/>
  <c r="CA813" i="1"/>
  <c r="CA762" i="1"/>
  <c r="CA711" i="1"/>
  <c r="CA660" i="1"/>
  <c r="CA609" i="1"/>
  <c r="CA558" i="1"/>
  <c r="CA507" i="1"/>
  <c r="CA456" i="1"/>
  <c r="CA405" i="1"/>
  <c r="CA354" i="1"/>
  <c r="CA303" i="1"/>
  <c r="CA252" i="1"/>
  <c r="CA201" i="1"/>
  <c r="CA150" i="1"/>
  <c r="CA99" i="1"/>
  <c r="CA48" i="1"/>
  <c r="CA1526" i="1"/>
  <c r="CA1475" i="1"/>
  <c r="CA1424" i="1"/>
  <c r="CA1373" i="1"/>
  <c r="CA1322" i="1"/>
  <c r="CA1271" i="1"/>
  <c r="CA1220" i="1"/>
  <c r="CA1169" i="1"/>
  <c r="CA1118" i="1"/>
  <c r="CA1067" i="1"/>
  <c r="CA1016" i="1"/>
  <c r="CA965" i="1"/>
  <c r="CA914" i="1"/>
  <c r="CA863" i="1"/>
  <c r="CA812" i="1"/>
  <c r="CA761" i="1"/>
  <c r="CA710" i="1"/>
  <c r="CA659" i="1"/>
  <c r="CA608" i="1"/>
  <c r="CA557" i="1"/>
  <c r="CA506" i="1"/>
  <c r="CA455" i="1"/>
  <c r="CA404" i="1"/>
  <c r="CA353" i="1"/>
  <c r="CA302" i="1"/>
  <c r="CA251" i="1"/>
  <c r="CA200" i="1"/>
  <c r="CA149" i="1"/>
  <c r="CA98" i="1"/>
  <c r="CA47" i="1"/>
  <c r="CA1525" i="1"/>
  <c r="CA1474" i="1"/>
  <c r="CA1423" i="1"/>
  <c r="CA1372" i="1"/>
  <c r="CA1321" i="1"/>
  <c r="CA1270" i="1"/>
  <c r="CA1219" i="1"/>
  <c r="CA1168" i="1"/>
  <c r="CA1117" i="1"/>
  <c r="CA1066" i="1"/>
  <c r="CA1015" i="1"/>
  <c r="CA964" i="1"/>
  <c r="CA913" i="1"/>
  <c r="CA862" i="1"/>
  <c r="CA811" i="1"/>
  <c r="CA760" i="1"/>
  <c r="CA709" i="1"/>
  <c r="CA658" i="1"/>
  <c r="CA607" i="1"/>
  <c r="CA556" i="1"/>
  <c r="CA505" i="1"/>
  <c r="CA454" i="1"/>
  <c r="CA403" i="1"/>
  <c r="CA352" i="1"/>
  <c r="CA301" i="1"/>
  <c r="CA250" i="1"/>
  <c r="CA199" i="1"/>
  <c r="CA148" i="1"/>
  <c r="CA97" i="1"/>
  <c r="CA46" i="1"/>
  <c r="CA1524" i="1"/>
  <c r="CA1473" i="1"/>
  <c r="CA1422" i="1"/>
  <c r="CA1371" i="1"/>
  <c r="CA1320" i="1"/>
  <c r="CA1269" i="1"/>
  <c r="CA1218" i="1"/>
  <c r="CA1167" i="1"/>
  <c r="CA1116" i="1"/>
  <c r="CA1065" i="1"/>
  <c r="CA1014" i="1"/>
  <c r="CA963" i="1"/>
  <c r="CA912" i="1"/>
  <c r="CA861" i="1"/>
  <c r="CA810" i="1"/>
  <c r="CA759" i="1"/>
  <c r="CA708" i="1"/>
  <c r="CA657" i="1"/>
  <c r="CA606" i="1"/>
  <c r="CA555" i="1"/>
  <c r="CA504" i="1"/>
  <c r="CA453" i="1"/>
  <c r="CA402" i="1"/>
  <c r="CA351" i="1"/>
  <c r="CA300" i="1"/>
  <c r="CA249" i="1"/>
  <c r="CA198" i="1"/>
  <c r="CA147" i="1"/>
  <c r="CA96" i="1"/>
  <c r="CA45" i="1"/>
  <c r="CA1523" i="1"/>
  <c r="CA1472" i="1"/>
  <c r="CA1421" i="1"/>
  <c r="CA1370" i="1"/>
  <c r="CA1319" i="1"/>
  <c r="CA1268" i="1"/>
  <c r="CA1217" i="1"/>
  <c r="CA1166" i="1"/>
  <c r="CA1115" i="1"/>
  <c r="CA1064" i="1"/>
  <c r="CA1013" i="1"/>
  <c r="CA962" i="1"/>
  <c r="CA911" i="1"/>
  <c r="CA860" i="1"/>
  <c r="CA809" i="1"/>
  <c r="CA758" i="1"/>
  <c r="CA707" i="1"/>
  <c r="CA656" i="1"/>
  <c r="CA605" i="1"/>
  <c r="CA554" i="1"/>
  <c r="CA503" i="1"/>
  <c r="CA452" i="1"/>
  <c r="CA401" i="1"/>
  <c r="CA350" i="1"/>
  <c r="CA299" i="1"/>
  <c r="CA248" i="1"/>
  <c r="CA197" i="1"/>
  <c r="CA146" i="1"/>
  <c r="CA95" i="1"/>
  <c r="CA44" i="1"/>
  <c r="CA1522" i="1"/>
  <c r="CA1471" i="1"/>
  <c r="CA1420" i="1"/>
  <c r="CA1369" i="1"/>
  <c r="CA1318" i="1"/>
  <c r="CA1267" i="1"/>
  <c r="CA1216" i="1"/>
  <c r="CA1165" i="1"/>
  <c r="CA1114" i="1"/>
  <c r="CA1063" i="1"/>
  <c r="CA1012" i="1"/>
  <c r="CA961" i="1"/>
  <c r="CA910" i="1"/>
  <c r="CA859" i="1"/>
  <c r="CA808" i="1"/>
  <c r="CA757" i="1"/>
  <c r="CA706" i="1"/>
  <c r="CA655" i="1"/>
  <c r="CA604" i="1"/>
  <c r="CA553" i="1"/>
  <c r="CA502" i="1"/>
  <c r="CA451" i="1"/>
  <c r="CA400" i="1"/>
  <c r="CA349" i="1"/>
  <c r="CA298" i="1"/>
  <c r="CA247" i="1"/>
  <c r="CA196" i="1"/>
  <c r="CA145" i="1"/>
  <c r="CA94" i="1"/>
  <c r="CA43" i="1"/>
  <c r="CA1521" i="1"/>
  <c r="CA1470" i="1"/>
  <c r="CA1419" i="1"/>
  <c r="CA1368" i="1"/>
  <c r="CA1317" i="1"/>
  <c r="CA1266" i="1"/>
  <c r="CA1215" i="1"/>
  <c r="CA1164" i="1"/>
  <c r="CA1113" i="1"/>
  <c r="CA1062" i="1"/>
  <c r="CA1011" i="1"/>
  <c r="CA960" i="1"/>
  <c r="CA909" i="1"/>
  <c r="CA858" i="1"/>
  <c r="CA807" i="1"/>
  <c r="CA756" i="1"/>
  <c r="CA705" i="1"/>
  <c r="CA654" i="1"/>
  <c r="CA603" i="1"/>
  <c r="CA552" i="1"/>
  <c r="CA501" i="1"/>
  <c r="CA450" i="1"/>
  <c r="CA399" i="1"/>
  <c r="CA348" i="1"/>
  <c r="CA297" i="1"/>
  <c r="CA246" i="1"/>
  <c r="CA195" i="1"/>
  <c r="CA144" i="1"/>
  <c r="CA93" i="1"/>
  <c r="CA42" i="1"/>
  <c r="CA1520" i="1"/>
  <c r="CA1469" i="1"/>
  <c r="CA1418" i="1"/>
  <c r="CA1367" i="1"/>
  <c r="CA1316" i="1"/>
  <c r="CA1265" i="1"/>
  <c r="CA1214" i="1"/>
  <c r="CA1163" i="1"/>
  <c r="CA1112" i="1"/>
  <c r="CA1061" i="1"/>
  <c r="CA1010" i="1"/>
  <c r="CA959" i="1"/>
  <c r="CA908" i="1"/>
  <c r="CA857" i="1"/>
  <c r="CA806" i="1"/>
  <c r="CA755" i="1"/>
  <c r="CA704" i="1"/>
  <c r="CA653" i="1"/>
  <c r="CA602" i="1"/>
  <c r="CA551" i="1"/>
  <c r="CA500" i="1"/>
  <c r="CA449" i="1"/>
  <c r="CA398" i="1"/>
  <c r="CA347" i="1"/>
  <c r="CA296" i="1"/>
  <c r="CA245" i="1"/>
  <c r="CA194" i="1"/>
  <c r="CA143" i="1"/>
  <c r="CA92" i="1"/>
  <c r="CA41" i="1"/>
  <c r="CA1519" i="1"/>
  <c r="CA1468" i="1"/>
  <c r="CA1417" i="1"/>
  <c r="CA1366" i="1"/>
  <c r="CA1315" i="1"/>
  <c r="CA1264" i="1"/>
  <c r="CA1213" i="1"/>
  <c r="CA1162" i="1"/>
  <c r="CA1111" i="1"/>
  <c r="CA1060" i="1"/>
  <c r="CA1009" i="1"/>
  <c r="CA958" i="1"/>
  <c r="CA907" i="1"/>
  <c r="CA856" i="1"/>
  <c r="CA805" i="1"/>
  <c r="CA754" i="1"/>
  <c r="CA703" i="1"/>
  <c r="CA652" i="1"/>
  <c r="CA601" i="1"/>
  <c r="CA550" i="1"/>
  <c r="CA499" i="1"/>
  <c r="CA448" i="1"/>
  <c r="CA397" i="1"/>
  <c r="CA346" i="1"/>
  <c r="CA295" i="1"/>
  <c r="CA244" i="1"/>
  <c r="CA193" i="1"/>
  <c r="CA142" i="1"/>
  <c r="CA91" i="1"/>
  <c r="CA40" i="1"/>
  <c r="CA1518" i="1"/>
  <c r="CA1467" i="1"/>
  <c r="CA1416" i="1"/>
  <c r="CA1365" i="1"/>
  <c r="CA1314" i="1"/>
  <c r="CA1263" i="1"/>
  <c r="CA1212" i="1"/>
  <c r="CA1161" i="1"/>
  <c r="CA1110" i="1"/>
  <c r="CA1059" i="1"/>
  <c r="CA1008" i="1"/>
  <c r="CA957" i="1"/>
  <c r="CA906" i="1"/>
  <c r="CA855" i="1"/>
  <c r="CA804" i="1"/>
  <c r="CA753" i="1"/>
  <c r="CA702" i="1"/>
  <c r="CA651" i="1"/>
  <c r="CA600" i="1"/>
  <c r="CA549" i="1"/>
  <c r="CA498" i="1"/>
  <c r="CA447" i="1"/>
  <c r="CA396" i="1"/>
  <c r="CA345" i="1"/>
  <c r="CA294" i="1"/>
  <c r="CA243" i="1"/>
  <c r="CA192" i="1"/>
  <c r="CA141" i="1"/>
  <c r="CA90" i="1"/>
  <c r="CA1517" i="1"/>
  <c r="CA1466" i="1"/>
  <c r="CA1415" i="1"/>
  <c r="CA1364" i="1"/>
  <c r="CA1313" i="1"/>
  <c r="CA1262" i="1"/>
  <c r="CA1211" i="1"/>
  <c r="CA1160" i="1"/>
  <c r="CA1109" i="1"/>
  <c r="CA1058" i="1"/>
  <c r="CA1007" i="1"/>
  <c r="CA956" i="1"/>
  <c r="CA905" i="1"/>
  <c r="CA854" i="1"/>
  <c r="CA803" i="1"/>
  <c r="CA752" i="1"/>
  <c r="CA701" i="1"/>
  <c r="CA650" i="1"/>
  <c r="CA599" i="1"/>
  <c r="CA548" i="1"/>
  <c r="CA497" i="1"/>
  <c r="CA446" i="1"/>
  <c r="CA395" i="1"/>
  <c r="CA344" i="1"/>
  <c r="CA293" i="1"/>
  <c r="CA242" i="1"/>
  <c r="CA191" i="1"/>
  <c r="CA140" i="1"/>
  <c r="CA89" i="1"/>
  <c r="CA39" i="1"/>
  <c r="CA1516" i="1"/>
  <c r="CA1465" i="1"/>
  <c r="CA1414" i="1"/>
  <c r="CA1363" i="1"/>
  <c r="CA1312" i="1"/>
  <c r="CA1261" i="1"/>
  <c r="CA1210" i="1"/>
  <c r="CA1159" i="1"/>
  <c r="CA1108" i="1"/>
  <c r="CA1057" i="1"/>
  <c r="CA1006" i="1"/>
  <c r="CA955" i="1"/>
  <c r="CA904" i="1"/>
  <c r="CA853" i="1"/>
  <c r="CA802" i="1"/>
  <c r="CA751" i="1"/>
  <c r="CA700" i="1"/>
  <c r="CA649" i="1"/>
  <c r="CA598" i="1"/>
  <c r="CA547" i="1"/>
  <c r="CA496" i="1"/>
  <c r="CA445" i="1"/>
  <c r="CA394" i="1"/>
  <c r="CA343" i="1"/>
  <c r="CA292" i="1"/>
  <c r="CA241" i="1"/>
  <c r="CA190" i="1"/>
  <c r="CA139" i="1"/>
  <c r="CA88" i="1"/>
  <c r="CA38" i="1"/>
  <c r="CA1515" i="1"/>
  <c r="CA1464" i="1"/>
  <c r="CA1413" i="1"/>
  <c r="CA1362" i="1"/>
  <c r="CA1311" i="1"/>
  <c r="CA1260" i="1"/>
  <c r="CA1209" i="1"/>
  <c r="CA1158" i="1"/>
  <c r="CA1107" i="1"/>
  <c r="CA1056" i="1"/>
  <c r="CA1005" i="1"/>
  <c r="CA954" i="1"/>
  <c r="CA903" i="1"/>
  <c r="CA852" i="1"/>
  <c r="CA801" i="1"/>
  <c r="CA750" i="1"/>
  <c r="CA699" i="1"/>
  <c r="CA648" i="1"/>
  <c r="CA597" i="1"/>
  <c r="CA546" i="1"/>
  <c r="CA495" i="1"/>
  <c r="CA444" i="1"/>
  <c r="CA393" i="1"/>
  <c r="CA342" i="1"/>
  <c r="CA291" i="1"/>
  <c r="CA240" i="1"/>
  <c r="CA189" i="1"/>
  <c r="CA138" i="1"/>
  <c r="CA87" i="1"/>
  <c r="CA37" i="1"/>
  <c r="CA1514" i="1"/>
  <c r="CA1463" i="1"/>
  <c r="CA1412" i="1"/>
  <c r="CA1361" i="1"/>
  <c r="CA1310" i="1"/>
  <c r="CA1259" i="1"/>
  <c r="CA1208" i="1"/>
  <c r="CA1157" i="1"/>
  <c r="CA1106" i="1"/>
  <c r="CA1055" i="1"/>
  <c r="CA1004" i="1"/>
  <c r="CA953" i="1"/>
  <c r="CA902" i="1"/>
  <c r="CA851" i="1"/>
  <c r="CA800" i="1"/>
  <c r="CA749" i="1"/>
  <c r="CA698" i="1"/>
  <c r="CA647" i="1"/>
  <c r="CA596" i="1"/>
  <c r="CA545" i="1"/>
  <c r="CA494" i="1"/>
  <c r="CA443" i="1"/>
  <c r="CA392" i="1"/>
  <c r="CA341" i="1"/>
  <c r="CA290" i="1"/>
  <c r="CA239" i="1"/>
  <c r="CA188" i="1"/>
  <c r="CA137" i="1"/>
  <c r="CA86" i="1"/>
  <c r="CA36" i="1"/>
  <c r="CA1513" i="1"/>
  <c r="CA1462" i="1"/>
  <c r="CA1411" i="1"/>
  <c r="CA1360" i="1"/>
  <c r="CA1309" i="1"/>
  <c r="CA1258" i="1"/>
  <c r="CA1207" i="1"/>
  <c r="CA1156" i="1"/>
  <c r="CA1105" i="1"/>
  <c r="CA1054" i="1"/>
  <c r="CA1003" i="1"/>
  <c r="CA952" i="1"/>
  <c r="CA901" i="1"/>
  <c r="CA850" i="1"/>
  <c r="CA799" i="1"/>
  <c r="CA748" i="1"/>
  <c r="CA697" i="1"/>
  <c r="CA646" i="1"/>
  <c r="CA595" i="1"/>
  <c r="CA544" i="1"/>
  <c r="CA493" i="1"/>
  <c r="CA442" i="1"/>
  <c r="CA391" i="1"/>
  <c r="CA340" i="1"/>
  <c r="CA289" i="1"/>
  <c r="CA238" i="1"/>
  <c r="CA187" i="1"/>
  <c r="CA136" i="1"/>
  <c r="CA85" i="1"/>
  <c r="CA35" i="1"/>
  <c r="CA1512" i="1"/>
  <c r="CA1461" i="1"/>
  <c r="CA1410" i="1"/>
  <c r="CA1359" i="1"/>
  <c r="CA1308" i="1"/>
  <c r="CA1257" i="1"/>
  <c r="CA1206" i="1"/>
  <c r="CA1155" i="1"/>
  <c r="CA1104" i="1"/>
  <c r="CA1053" i="1"/>
  <c r="CA1002" i="1"/>
  <c r="CA951" i="1"/>
  <c r="CA900" i="1"/>
  <c r="CA849" i="1"/>
  <c r="CA798" i="1"/>
  <c r="CA747" i="1"/>
  <c r="CA696" i="1"/>
  <c r="CA645" i="1"/>
  <c r="CA594" i="1"/>
  <c r="CA543" i="1"/>
  <c r="CA492" i="1"/>
  <c r="CA441" i="1"/>
  <c r="CA390" i="1"/>
  <c r="CA339" i="1"/>
  <c r="CA288" i="1"/>
  <c r="CA237" i="1"/>
  <c r="CA186" i="1"/>
  <c r="CA135" i="1"/>
  <c r="CA84" i="1"/>
  <c r="CA34" i="1"/>
  <c r="CA1511" i="1"/>
  <c r="CA1460" i="1"/>
  <c r="CA1409" i="1"/>
  <c r="CA1358" i="1"/>
  <c r="CA1307" i="1"/>
  <c r="CA1256" i="1"/>
  <c r="CA1205" i="1"/>
  <c r="CA1154" i="1"/>
  <c r="CA1103" i="1"/>
  <c r="CA1052" i="1"/>
  <c r="CA1001" i="1"/>
  <c r="CA950" i="1"/>
  <c r="CA899" i="1"/>
  <c r="CA848" i="1"/>
  <c r="CA797" i="1"/>
  <c r="CA746" i="1"/>
  <c r="CA695" i="1"/>
  <c r="CA644" i="1"/>
  <c r="CA593" i="1"/>
  <c r="CA542" i="1"/>
  <c r="CA491" i="1"/>
  <c r="CA440" i="1"/>
  <c r="CA389" i="1"/>
  <c r="CA338" i="1"/>
  <c r="CA287" i="1"/>
  <c r="CA236" i="1"/>
  <c r="CA185" i="1"/>
  <c r="CA134" i="1"/>
  <c r="CA83" i="1"/>
  <c r="CA33" i="1"/>
  <c r="CA1510" i="1"/>
  <c r="CA1459" i="1"/>
  <c r="CA1408" i="1"/>
  <c r="CA1357" i="1"/>
  <c r="CA1306" i="1"/>
  <c r="CA1255" i="1"/>
  <c r="CA1204" i="1"/>
  <c r="CA1153" i="1"/>
  <c r="CA1102" i="1"/>
  <c r="CA1051" i="1"/>
  <c r="CA1000" i="1"/>
  <c r="CA949" i="1"/>
  <c r="CA898" i="1"/>
  <c r="CA847" i="1"/>
  <c r="CA796" i="1"/>
  <c r="CA745" i="1"/>
  <c r="CA694" i="1"/>
  <c r="CA643" i="1"/>
  <c r="CA592" i="1"/>
  <c r="CA541" i="1"/>
  <c r="CA490" i="1"/>
  <c r="CA439" i="1"/>
  <c r="CA388" i="1"/>
  <c r="CA337" i="1"/>
  <c r="CA286" i="1"/>
  <c r="CA235" i="1"/>
  <c r="CA184" i="1"/>
  <c r="CA133" i="1"/>
  <c r="CA82" i="1"/>
  <c r="CA32" i="1"/>
  <c r="CA1509" i="1"/>
  <c r="CA1458" i="1"/>
  <c r="CA1407" i="1"/>
  <c r="CA1356" i="1"/>
  <c r="CA1305" i="1"/>
  <c r="CA1254" i="1"/>
  <c r="CA1203" i="1"/>
  <c r="CA1152" i="1"/>
  <c r="CA1101" i="1"/>
  <c r="CA1050" i="1"/>
  <c r="CA999" i="1"/>
  <c r="CA948" i="1"/>
  <c r="CA897" i="1"/>
  <c r="CA846" i="1"/>
  <c r="CA795" i="1"/>
  <c r="CA744" i="1"/>
  <c r="CA693" i="1"/>
  <c r="CA642" i="1"/>
  <c r="CA591" i="1"/>
  <c r="CA540" i="1"/>
  <c r="CA489" i="1"/>
  <c r="CA438" i="1"/>
  <c r="CA387" i="1"/>
  <c r="CA336" i="1"/>
  <c r="CA285" i="1"/>
  <c r="CA234" i="1"/>
  <c r="CA183" i="1"/>
  <c r="CA132" i="1"/>
  <c r="CA81" i="1"/>
  <c r="CA31" i="1"/>
  <c r="CA1508" i="1"/>
  <c r="CA1457" i="1"/>
  <c r="CA1406" i="1"/>
  <c r="CA1355" i="1"/>
  <c r="CA1304" i="1"/>
  <c r="CA1253" i="1"/>
  <c r="CA1202" i="1"/>
  <c r="CA1151" i="1"/>
  <c r="CA1100" i="1"/>
  <c r="CA1049" i="1"/>
  <c r="CA998" i="1"/>
  <c r="CA947" i="1"/>
  <c r="CA896" i="1"/>
  <c r="CA845" i="1"/>
  <c r="CA794" i="1"/>
  <c r="CA743" i="1"/>
  <c r="CA692" i="1"/>
  <c r="CA641" i="1"/>
  <c r="CA590" i="1"/>
  <c r="CA539" i="1"/>
  <c r="CA488" i="1"/>
  <c r="CA437" i="1"/>
  <c r="CA386" i="1"/>
  <c r="CA335" i="1"/>
  <c r="CA284" i="1"/>
  <c r="CA233" i="1"/>
  <c r="CA182" i="1"/>
  <c r="CA131" i="1"/>
  <c r="CA80" i="1"/>
  <c r="CA30" i="1"/>
  <c r="CA1507" i="1"/>
  <c r="CA1456" i="1"/>
  <c r="CA1405" i="1"/>
  <c r="CA1354" i="1"/>
  <c r="CA1303" i="1"/>
  <c r="CA1252" i="1"/>
  <c r="CA1201" i="1"/>
  <c r="CA1150" i="1"/>
  <c r="CA1099" i="1"/>
  <c r="CA1048" i="1"/>
  <c r="CA997" i="1"/>
  <c r="CA946" i="1"/>
  <c r="CA895" i="1"/>
  <c r="CA844" i="1"/>
  <c r="CA793" i="1"/>
  <c r="CA742" i="1"/>
  <c r="CA691" i="1"/>
  <c r="CA640" i="1"/>
  <c r="CA589" i="1"/>
  <c r="CA538" i="1"/>
  <c r="CA487" i="1"/>
  <c r="CA436" i="1"/>
  <c r="CA385" i="1"/>
  <c r="CA334" i="1"/>
  <c r="CA283" i="1"/>
  <c r="CA232" i="1"/>
  <c r="CA181" i="1"/>
  <c r="CA130" i="1"/>
  <c r="CA79" i="1"/>
  <c r="CA29" i="1"/>
  <c r="CA1506" i="1"/>
  <c r="CA1455" i="1"/>
  <c r="CA1404" i="1"/>
  <c r="CA1353" i="1"/>
  <c r="CA1302" i="1"/>
  <c r="CA1251" i="1"/>
  <c r="CA1200" i="1"/>
  <c r="CA1149" i="1"/>
  <c r="CA1098" i="1"/>
  <c r="CA1047" i="1"/>
  <c r="CA996" i="1"/>
  <c r="CA945" i="1"/>
  <c r="CA894" i="1"/>
  <c r="CA843" i="1"/>
  <c r="CA792" i="1"/>
  <c r="CA741" i="1"/>
  <c r="CA690" i="1"/>
  <c r="CA639" i="1"/>
  <c r="CA588" i="1"/>
  <c r="CA537" i="1"/>
  <c r="CA486" i="1"/>
  <c r="CA435" i="1"/>
  <c r="CA384" i="1"/>
  <c r="CA333" i="1"/>
  <c r="CA282" i="1"/>
  <c r="CA231" i="1"/>
  <c r="CA180" i="1"/>
  <c r="CA129" i="1"/>
  <c r="CA78" i="1"/>
  <c r="CA28" i="1"/>
  <c r="CA1505" i="1"/>
  <c r="CA1454" i="1"/>
  <c r="CA1403" i="1"/>
  <c r="CA1352" i="1"/>
  <c r="CA1301" i="1"/>
  <c r="CA1250" i="1"/>
  <c r="CA1199" i="1"/>
  <c r="CA1148" i="1"/>
  <c r="CA1097" i="1"/>
  <c r="CA1046" i="1"/>
  <c r="CA995" i="1"/>
  <c r="CA944" i="1"/>
  <c r="CA893" i="1"/>
  <c r="CA842" i="1"/>
  <c r="CA791" i="1"/>
  <c r="CA740" i="1"/>
  <c r="CA689" i="1"/>
  <c r="CA638" i="1"/>
  <c r="CA587" i="1"/>
  <c r="CA536" i="1"/>
  <c r="CA485" i="1"/>
  <c r="CA434" i="1"/>
  <c r="CA383" i="1"/>
  <c r="CA332" i="1"/>
  <c r="CA281" i="1"/>
  <c r="CA230" i="1"/>
  <c r="CA179" i="1"/>
  <c r="CA128" i="1"/>
  <c r="CA77" i="1"/>
  <c r="CA27" i="1"/>
  <c r="CA1504" i="1"/>
  <c r="CA1453" i="1"/>
  <c r="CA1402" i="1"/>
  <c r="CA1351" i="1"/>
  <c r="CA1300" i="1"/>
  <c r="CA1249" i="1"/>
  <c r="CA1198" i="1"/>
  <c r="CA1147" i="1"/>
  <c r="CA1096" i="1"/>
  <c r="CA1045" i="1"/>
  <c r="CA994" i="1"/>
  <c r="CA943" i="1"/>
  <c r="CA892" i="1"/>
  <c r="CA841" i="1"/>
  <c r="CA790" i="1"/>
  <c r="CA739" i="1"/>
  <c r="CA688" i="1"/>
  <c r="CA637" i="1"/>
  <c r="CA586" i="1"/>
  <c r="CA535" i="1"/>
  <c r="CA484" i="1"/>
  <c r="CA433" i="1"/>
  <c r="CA382" i="1"/>
  <c r="CA331" i="1"/>
  <c r="CA280" i="1"/>
  <c r="CA229" i="1"/>
  <c r="CA178" i="1"/>
  <c r="CA127" i="1"/>
  <c r="CA76" i="1"/>
  <c r="CA26" i="1"/>
  <c r="CA1503" i="1"/>
  <c r="CA1452" i="1"/>
  <c r="CA1401" i="1"/>
  <c r="CA1350" i="1"/>
  <c r="CA1299" i="1"/>
  <c r="CA1248" i="1"/>
  <c r="CA1197" i="1"/>
  <c r="CA1146" i="1"/>
  <c r="CA1095" i="1"/>
  <c r="CA1044" i="1"/>
  <c r="CA993" i="1"/>
  <c r="CA942" i="1"/>
  <c r="CA891" i="1"/>
  <c r="CA840" i="1"/>
  <c r="CA789" i="1"/>
  <c r="CA738" i="1"/>
  <c r="CA687" i="1"/>
  <c r="CA636" i="1"/>
  <c r="CA585" i="1"/>
  <c r="CA534" i="1"/>
  <c r="CA483" i="1"/>
  <c r="CA432" i="1"/>
  <c r="CA381" i="1"/>
  <c r="CA330" i="1"/>
  <c r="CA279" i="1"/>
  <c r="CA228" i="1"/>
  <c r="CA177" i="1"/>
  <c r="CA126" i="1"/>
  <c r="CA75" i="1"/>
  <c r="CA25" i="1"/>
  <c r="CA1502" i="1"/>
  <c r="CA1451" i="1"/>
  <c r="CA1400" i="1"/>
  <c r="CA1349" i="1"/>
  <c r="CA1298" i="1"/>
  <c r="CA1247" i="1"/>
  <c r="CA1196" i="1"/>
  <c r="CA1145" i="1"/>
  <c r="CA1094" i="1"/>
  <c r="CA1043" i="1"/>
  <c r="CA992" i="1"/>
  <c r="CA941" i="1"/>
  <c r="CA890" i="1"/>
  <c r="CA839" i="1"/>
  <c r="CA788" i="1"/>
  <c r="CA737" i="1"/>
  <c r="CA686" i="1"/>
  <c r="CA635" i="1"/>
  <c r="CA584" i="1"/>
  <c r="CA533" i="1"/>
  <c r="CA482" i="1"/>
  <c r="CA431" i="1"/>
  <c r="CA380" i="1"/>
  <c r="CA329" i="1"/>
  <c r="CA278" i="1"/>
  <c r="CA227" i="1"/>
  <c r="CA176" i="1"/>
  <c r="CA125" i="1"/>
  <c r="CA74" i="1"/>
  <c r="CA24" i="1"/>
  <c r="CA1501" i="1"/>
  <c r="CA1450" i="1"/>
  <c r="CA1399" i="1"/>
  <c r="CA1348" i="1"/>
  <c r="CA1297" i="1"/>
  <c r="CA1246" i="1"/>
  <c r="CA1195" i="1"/>
  <c r="CA1144" i="1"/>
  <c r="CA1093" i="1"/>
  <c r="CA1042" i="1"/>
  <c r="CA991" i="1"/>
  <c r="CA940" i="1"/>
  <c r="CA889" i="1"/>
  <c r="CA838" i="1"/>
  <c r="CA787" i="1"/>
  <c r="CA736" i="1"/>
  <c r="CA685" i="1"/>
  <c r="CA634" i="1"/>
  <c r="CA583" i="1"/>
  <c r="CA532" i="1"/>
  <c r="CA481" i="1"/>
  <c r="CA430" i="1"/>
  <c r="CA379" i="1"/>
  <c r="CA328" i="1"/>
  <c r="CA277" i="1"/>
  <c r="CA226" i="1"/>
  <c r="CA175" i="1"/>
  <c r="CA124" i="1"/>
  <c r="CA73" i="1"/>
  <c r="CA23" i="1"/>
  <c r="CA1500" i="1"/>
  <c r="CA1449" i="1"/>
  <c r="CA1398" i="1"/>
  <c r="CA1347" i="1"/>
  <c r="CA1296" i="1"/>
  <c r="CA1245" i="1"/>
  <c r="CA1194" i="1"/>
  <c r="CA1143" i="1"/>
  <c r="CA1092" i="1"/>
  <c r="CA1041" i="1"/>
  <c r="CA990" i="1"/>
  <c r="CA939" i="1"/>
  <c r="CA888" i="1"/>
  <c r="CA837" i="1"/>
  <c r="CA786" i="1"/>
  <c r="CA735" i="1"/>
  <c r="CA684" i="1"/>
  <c r="CA633" i="1"/>
  <c r="CA582" i="1"/>
  <c r="CA531" i="1"/>
  <c r="CA480" i="1"/>
  <c r="CA429" i="1"/>
  <c r="CA378" i="1"/>
  <c r="CA327" i="1"/>
  <c r="CA276" i="1"/>
  <c r="CA225" i="1"/>
  <c r="CA174" i="1"/>
  <c r="CA123" i="1"/>
  <c r="CA72" i="1"/>
  <c r="CA22" i="1"/>
  <c r="CA1499" i="1"/>
  <c r="CA1448" i="1"/>
  <c r="CA1397" i="1"/>
  <c r="CA1346" i="1"/>
  <c r="CA1295" i="1"/>
  <c r="CA1244" i="1"/>
  <c r="CA1193" i="1"/>
  <c r="CA1142" i="1"/>
  <c r="CA1091" i="1"/>
  <c r="CA1040" i="1"/>
  <c r="CA989" i="1"/>
  <c r="CA938" i="1"/>
  <c r="CA887" i="1"/>
  <c r="CA836" i="1"/>
  <c r="CA785" i="1"/>
  <c r="CA734" i="1"/>
  <c r="CA683" i="1"/>
  <c r="CA632" i="1"/>
  <c r="CA581" i="1"/>
  <c r="CA530" i="1"/>
  <c r="CA479" i="1"/>
  <c r="CA428" i="1"/>
  <c r="CA377" i="1"/>
  <c r="CA326" i="1"/>
  <c r="CA275" i="1"/>
  <c r="CA224" i="1"/>
  <c r="CA173" i="1"/>
  <c r="CA122" i="1"/>
  <c r="CA71" i="1"/>
  <c r="CA21" i="1"/>
  <c r="CA1498" i="1"/>
  <c r="CA1447" i="1"/>
  <c r="CA1396" i="1"/>
  <c r="CA1345" i="1"/>
  <c r="CA1294" i="1"/>
  <c r="CA1243" i="1"/>
  <c r="CA1192" i="1"/>
  <c r="CA1141" i="1"/>
  <c r="CA1090" i="1"/>
  <c r="CA1039" i="1"/>
  <c r="CA988" i="1"/>
  <c r="CA937" i="1"/>
  <c r="CA886" i="1"/>
  <c r="CA835" i="1"/>
  <c r="CA784" i="1"/>
  <c r="CA733" i="1"/>
  <c r="CA682" i="1"/>
  <c r="CA631" i="1"/>
  <c r="CA580" i="1"/>
  <c r="CA529" i="1"/>
  <c r="CA478" i="1"/>
  <c r="CA427" i="1"/>
  <c r="CA376" i="1"/>
  <c r="CA325" i="1"/>
  <c r="CA274" i="1"/>
  <c r="CA223" i="1"/>
  <c r="CA172" i="1"/>
  <c r="CA121" i="1"/>
  <c r="CA70" i="1"/>
  <c r="CA20" i="1"/>
  <c r="CA1497" i="1"/>
  <c r="CA1446" i="1"/>
  <c r="CA1395" i="1"/>
  <c r="CA1344" i="1"/>
  <c r="CA1293" i="1"/>
  <c r="CA1242" i="1"/>
  <c r="CA1191" i="1"/>
  <c r="CA1140" i="1"/>
  <c r="CA1089" i="1"/>
  <c r="CA1038" i="1"/>
  <c r="CA987" i="1"/>
  <c r="CA936" i="1"/>
  <c r="CA885" i="1"/>
  <c r="CA834" i="1"/>
  <c r="CA783" i="1"/>
  <c r="CA732" i="1"/>
  <c r="CA681" i="1"/>
  <c r="CA630" i="1"/>
  <c r="CA579" i="1"/>
  <c r="CA528" i="1"/>
  <c r="CA477" i="1"/>
  <c r="CA426" i="1"/>
  <c r="CA375" i="1"/>
  <c r="CA324" i="1"/>
  <c r="CA273" i="1"/>
  <c r="CA222" i="1"/>
  <c r="CA171" i="1"/>
  <c r="CA120" i="1"/>
  <c r="CA69" i="1"/>
  <c r="CA19" i="1"/>
  <c r="CA1496" i="1"/>
  <c r="CA1445" i="1"/>
  <c r="CA1394" i="1"/>
  <c r="CA1343" i="1"/>
  <c r="CA1292" i="1"/>
  <c r="CA1241" i="1"/>
  <c r="CA1190" i="1"/>
  <c r="CA1139" i="1"/>
  <c r="CA1088" i="1"/>
  <c r="CA1037" i="1"/>
  <c r="CA986" i="1"/>
  <c r="CA935" i="1"/>
  <c r="CA884" i="1"/>
  <c r="CA833" i="1"/>
  <c r="CA782" i="1"/>
  <c r="CA731" i="1"/>
  <c r="CA680" i="1"/>
  <c r="CA629" i="1"/>
  <c r="CA578" i="1"/>
  <c r="CA527" i="1"/>
  <c r="CA476" i="1"/>
  <c r="CA425" i="1"/>
  <c r="CA374" i="1"/>
  <c r="CA323" i="1"/>
  <c r="CA272" i="1"/>
  <c r="CA221" i="1"/>
  <c r="CA170" i="1"/>
  <c r="CA119" i="1"/>
  <c r="CA68" i="1"/>
  <c r="CA18" i="1"/>
  <c r="CA1495" i="1"/>
  <c r="CA1444" i="1"/>
  <c r="CA1393" i="1"/>
  <c r="CA1342" i="1"/>
  <c r="CA1291" i="1"/>
  <c r="CA1240" i="1"/>
  <c r="CA1189" i="1"/>
  <c r="CA1138" i="1"/>
  <c r="CA1087" i="1"/>
  <c r="CA1036" i="1"/>
  <c r="CA985" i="1"/>
  <c r="CA934" i="1"/>
  <c r="CA883" i="1"/>
  <c r="CA832" i="1"/>
  <c r="CA781" i="1"/>
  <c r="CA730" i="1"/>
  <c r="CA679" i="1"/>
  <c r="CA628" i="1"/>
  <c r="CA577" i="1"/>
  <c r="CA526" i="1"/>
  <c r="CA475" i="1"/>
  <c r="CA424" i="1"/>
  <c r="CA373" i="1"/>
  <c r="CA322" i="1"/>
  <c r="CA271" i="1"/>
  <c r="CA220" i="1"/>
  <c r="CA169" i="1"/>
  <c r="CA118" i="1"/>
  <c r="CA67" i="1"/>
  <c r="CA17" i="1"/>
  <c r="CA1494" i="1"/>
  <c r="CA1443" i="1"/>
  <c r="CA1392" i="1"/>
  <c r="CA1341" i="1"/>
  <c r="CA1290" i="1"/>
  <c r="CA1239" i="1"/>
  <c r="CA1188" i="1"/>
  <c r="CA1137" i="1"/>
  <c r="CA1086" i="1"/>
  <c r="CA1035" i="1"/>
  <c r="CA984" i="1"/>
  <c r="CA933" i="1"/>
  <c r="CA882" i="1"/>
  <c r="CA831" i="1"/>
  <c r="CA780" i="1"/>
  <c r="CA729" i="1"/>
  <c r="CA678" i="1"/>
  <c r="CA627" i="1"/>
  <c r="CA576" i="1"/>
  <c r="CA525" i="1"/>
  <c r="CA474" i="1"/>
  <c r="CA423" i="1"/>
  <c r="CA372" i="1"/>
  <c r="CA321" i="1"/>
  <c r="CA270" i="1"/>
  <c r="CA219" i="1"/>
  <c r="CA168" i="1"/>
  <c r="CA117" i="1"/>
  <c r="CA66" i="1"/>
  <c r="CA16" i="1"/>
  <c r="CA1493" i="1"/>
  <c r="CA1442" i="1"/>
  <c r="CA1391" i="1"/>
  <c r="CA1340" i="1"/>
  <c r="CA1289" i="1"/>
  <c r="CA1238" i="1"/>
  <c r="CA1187" i="1"/>
  <c r="CA1136" i="1"/>
  <c r="CA1085" i="1"/>
  <c r="CA1034" i="1"/>
  <c r="CA983" i="1"/>
  <c r="CA932" i="1"/>
  <c r="CA881" i="1"/>
  <c r="CA830" i="1"/>
  <c r="CA779" i="1"/>
  <c r="CA728" i="1"/>
  <c r="CA677" i="1"/>
  <c r="CA626" i="1"/>
  <c r="CA575" i="1"/>
  <c r="CA524" i="1"/>
  <c r="CA473" i="1"/>
  <c r="CA422" i="1"/>
  <c r="CA371" i="1"/>
  <c r="CA320" i="1"/>
  <c r="CA269" i="1"/>
  <c r="CA218" i="1"/>
  <c r="CA167" i="1"/>
  <c r="CA116" i="1"/>
  <c r="CA65" i="1"/>
  <c r="CA15" i="1"/>
  <c r="CA1492" i="1"/>
  <c r="CA1441" i="1"/>
  <c r="CA1390" i="1"/>
  <c r="CA1339" i="1"/>
  <c r="CA1288" i="1"/>
  <c r="CA1237" i="1"/>
  <c r="CA1186" i="1"/>
  <c r="CA1135" i="1"/>
  <c r="CA1084" i="1"/>
  <c r="CA1033" i="1"/>
  <c r="CA982" i="1"/>
  <c r="CA931" i="1"/>
  <c r="CA880" i="1"/>
  <c r="CA829" i="1"/>
  <c r="CA778" i="1"/>
  <c r="CA727" i="1"/>
  <c r="CA676" i="1"/>
  <c r="CA625" i="1"/>
  <c r="CA574" i="1"/>
  <c r="CA523" i="1"/>
  <c r="CA472" i="1"/>
  <c r="CA421" i="1"/>
  <c r="CA370" i="1"/>
  <c r="CA319" i="1"/>
  <c r="CA268" i="1"/>
  <c r="CA217" i="1"/>
  <c r="CA166" i="1"/>
  <c r="CA115" i="1"/>
  <c r="CA64" i="1"/>
  <c r="CA14" i="1"/>
  <c r="CA1491" i="1"/>
  <c r="CA1440" i="1"/>
  <c r="CA1389" i="1"/>
  <c r="CA1338" i="1"/>
  <c r="CA1287" i="1"/>
  <c r="CA1236" i="1"/>
  <c r="CA1185" i="1"/>
  <c r="CA1134" i="1"/>
  <c r="CA1083" i="1"/>
  <c r="CA1032" i="1"/>
  <c r="CA981" i="1"/>
  <c r="CA930" i="1"/>
  <c r="CA879" i="1"/>
  <c r="CA828" i="1"/>
  <c r="CA777" i="1"/>
  <c r="CA726" i="1"/>
  <c r="CA675" i="1"/>
  <c r="CA624" i="1"/>
  <c r="CA573" i="1"/>
  <c r="CA522" i="1"/>
  <c r="CA471" i="1"/>
  <c r="CA420" i="1"/>
  <c r="CA369" i="1"/>
  <c r="CA318" i="1"/>
  <c r="CA267" i="1"/>
  <c r="CA216" i="1"/>
  <c r="CA165" i="1"/>
  <c r="CA114" i="1"/>
  <c r="CA63" i="1"/>
  <c r="CA13" i="1"/>
  <c r="CA1490" i="1"/>
  <c r="CA1439" i="1"/>
  <c r="CA1388" i="1"/>
  <c r="CA1337" i="1"/>
  <c r="CA1286" i="1"/>
  <c r="CA1235" i="1"/>
  <c r="CA1184" i="1"/>
  <c r="CA1133" i="1"/>
  <c r="CA1082" i="1"/>
  <c r="CA1031" i="1"/>
  <c r="CA980" i="1"/>
  <c r="CA929" i="1"/>
  <c r="CA878" i="1"/>
  <c r="CA827" i="1"/>
  <c r="CA776" i="1"/>
  <c r="CA725" i="1"/>
  <c r="CA674" i="1"/>
  <c r="CA623" i="1"/>
  <c r="CA572" i="1"/>
  <c r="CA521" i="1"/>
  <c r="CA470" i="1"/>
  <c r="CA419" i="1"/>
  <c r="CA368" i="1"/>
  <c r="CA317" i="1"/>
  <c r="CA266" i="1"/>
  <c r="CA215" i="1"/>
  <c r="CA164" i="1"/>
  <c r="CA113" i="1"/>
  <c r="CA62" i="1"/>
  <c r="CA12" i="1"/>
  <c r="CA1489" i="1"/>
  <c r="CA1438" i="1"/>
  <c r="CA1387" i="1"/>
  <c r="CA1336" i="1"/>
  <c r="CA1285" i="1"/>
  <c r="CA1234" i="1"/>
  <c r="CA1183" i="1"/>
  <c r="CA1132" i="1"/>
  <c r="CA1081" i="1"/>
  <c r="CA1030" i="1"/>
  <c r="CA979" i="1"/>
  <c r="CA928" i="1"/>
  <c r="CA877" i="1"/>
  <c r="CA826" i="1"/>
  <c r="CA775" i="1"/>
  <c r="CA724" i="1"/>
  <c r="CA673" i="1"/>
  <c r="CA622" i="1"/>
  <c r="CA571" i="1"/>
  <c r="CA520" i="1"/>
  <c r="CA469" i="1"/>
  <c r="CA418" i="1"/>
  <c r="CA367" i="1"/>
  <c r="CA316" i="1"/>
  <c r="CA265" i="1"/>
  <c r="CA214" i="1"/>
  <c r="CA163" i="1"/>
  <c r="CA112" i="1"/>
  <c r="CA61" i="1"/>
  <c r="CA11" i="1"/>
  <c r="CA1488" i="1"/>
  <c r="CA1437" i="1"/>
  <c r="CA1386" i="1"/>
  <c r="CA1335" i="1"/>
  <c r="CA1284" i="1"/>
  <c r="CA1233" i="1"/>
  <c r="CA1182" i="1"/>
  <c r="CA1131" i="1"/>
  <c r="CA1080" i="1"/>
  <c r="CA1029" i="1"/>
  <c r="CA978" i="1"/>
  <c r="CA927" i="1"/>
  <c r="CA876" i="1"/>
  <c r="CA825" i="1"/>
  <c r="CA774" i="1"/>
  <c r="CA723" i="1"/>
  <c r="CA672" i="1"/>
  <c r="CA621" i="1"/>
  <c r="CA570" i="1"/>
  <c r="CA519" i="1"/>
  <c r="CA468" i="1"/>
  <c r="CA417" i="1"/>
  <c r="CA366" i="1"/>
  <c r="CA315" i="1"/>
  <c r="CA264" i="1"/>
  <c r="CA213" i="1"/>
  <c r="CA162" i="1"/>
  <c r="CA111" i="1"/>
  <c r="CA60" i="1"/>
  <c r="CA10" i="1"/>
  <c r="CA1487" i="1"/>
  <c r="CA1436" i="1"/>
  <c r="CA1385" i="1"/>
  <c r="CA1334" i="1"/>
  <c r="CA1283" i="1"/>
  <c r="CA1232" i="1"/>
  <c r="CA1181" i="1"/>
  <c r="CA1130" i="1"/>
  <c r="CA1079" i="1"/>
  <c r="CA1028" i="1"/>
  <c r="CA977" i="1"/>
  <c r="CA926" i="1"/>
  <c r="CA875" i="1"/>
  <c r="CA824" i="1"/>
  <c r="CA773" i="1"/>
  <c r="CA722" i="1"/>
  <c r="CA671" i="1"/>
  <c r="CA620" i="1"/>
  <c r="CA569" i="1"/>
  <c r="CA518" i="1"/>
  <c r="CA467" i="1"/>
  <c r="CA416" i="1"/>
  <c r="CA365" i="1"/>
  <c r="CA314" i="1"/>
  <c r="CA263" i="1"/>
  <c r="CA212" i="1"/>
  <c r="CA161" i="1"/>
  <c r="CA110" i="1"/>
  <c r="CA59" i="1"/>
  <c r="CA9" i="1"/>
  <c r="CA1486" i="1"/>
  <c r="CA1435" i="1"/>
  <c r="CA1384" i="1"/>
  <c r="CA1333" i="1"/>
  <c r="CA1282" i="1"/>
  <c r="CA1231" i="1"/>
  <c r="CA1180" i="1"/>
  <c r="CA1129" i="1"/>
  <c r="CA1078" i="1"/>
  <c r="CA1027" i="1"/>
  <c r="CA976" i="1"/>
  <c r="CA925" i="1"/>
  <c r="CA874" i="1"/>
  <c r="CA823" i="1"/>
  <c r="CA772" i="1"/>
  <c r="CA721" i="1"/>
  <c r="CA670" i="1"/>
  <c r="CA619" i="1"/>
  <c r="CA568" i="1"/>
  <c r="CA517" i="1"/>
  <c r="CA466" i="1"/>
  <c r="CA415" i="1"/>
  <c r="CA364" i="1"/>
  <c r="CA313" i="1"/>
  <c r="CA262" i="1"/>
  <c r="CA211" i="1"/>
  <c r="CA160" i="1"/>
  <c r="CA109" i="1"/>
  <c r="CA58" i="1"/>
  <c r="CA8" i="1"/>
  <c r="CA1485" i="1"/>
  <c r="CA1434" i="1"/>
  <c r="CA1383" i="1"/>
  <c r="CA1332" i="1"/>
  <c r="CA1281" i="1"/>
  <c r="CA1230" i="1"/>
  <c r="CA1179" i="1"/>
  <c r="CA1128" i="1"/>
  <c r="CA1077" i="1"/>
  <c r="CA1026" i="1"/>
  <c r="CA975" i="1"/>
  <c r="CA924" i="1"/>
  <c r="CA873" i="1"/>
  <c r="CA822" i="1"/>
  <c r="CA771" i="1"/>
  <c r="CA720" i="1"/>
  <c r="CA669" i="1"/>
  <c r="CA618" i="1"/>
  <c r="CA567" i="1"/>
  <c r="CA516" i="1"/>
  <c r="CA465" i="1"/>
  <c r="CA414" i="1"/>
  <c r="CA363" i="1"/>
  <c r="CA312" i="1"/>
  <c r="CA261" i="1"/>
  <c r="CA210" i="1"/>
  <c r="CA159" i="1"/>
  <c r="CA108" i="1"/>
  <c r="CA57" i="1"/>
  <c r="CA7" i="1"/>
  <c r="CA1484" i="1"/>
  <c r="CA1433" i="1"/>
  <c r="CA1382" i="1"/>
  <c r="CA1331" i="1"/>
  <c r="CA1280" i="1"/>
  <c r="CA1229" i="1"/>
  <c r="CA1178" i="1"/>
  <c r="CA1127" i="1"/>
  <c r="CA1076" i="1"/>
  <c r="CA1025" i="1"/>
  <c r="CA974" i="1"/>
  <c r="CA923" i="1"/>
  <c r="CA872" i="1"/>
  <c r="CA821" i="1"/>
  <c r="CA770" i="1"/>
  <c r="CA719" i="1"/>
  <c r="CA668" i="1"/>
  <c r="CA617" i="1"/>
  <c r="CA566" i="1"/>
  <c r="CA515" i="1"/>
  <c r="CA464" i="1"/>
  <c r="CA413" i="1"/>
  <c r="CA362" i="1"/>
  <c r="CA311" i="1"/>
  <c r="CA260" i="1"/>
  <c r="CA209" i="1"/>
  <c r="CA158" i="1"/>
  <c r="CA107" i="1"/>
  <c r="CA56" i="1"/>
  <c r="CA6" i="1"/>
  <c r="CA1483" i="1"/>
  <c r="CA1432" i="1"/>
  <c r="CA1381" i="1"/>
  <c r="CA1330" i="1"/>
  <c r="CA1279" i="1"/>
  <c r="CA1228" i="1"/>
  <c r="CA1177" i="1"/>
  <c r="CA1126" i="1"/>
  <c r="CA1075" i="1"/>
  <c r="CA1024" i="1"/>
  <c r="CA973" i="1"/>
  <c r="CA922" i="1"/>
  <c r="CA871" i="1"/>
  <c r="CA820" i="1"/>
  <c r="CA769" i="1"/>
  <c r="CA718" i="1"/>
  <c r="CA667" i="1"/>
  <c r="CA616" i="1"/>
  <c r="CA565" i="1"/>
  <c r="CA514" i="1"/>
  <c r="CA463" i="1"/>
  <c r="CA412" i="1"/>
  <c r="CA361" i="1"/>
  <c r="CA310" i="1"/>
  <c r="CA259" i="1"/>
  <c r="CA208" i="1"/>
  <c r="CA157" i="1"/>
  <c r="CA106" i="1"/>
  <c r="CA55" i="1"/>
  <c r="CA5" i="1"/>
  <c r="CA1482" i="1"/>
  <c r="CA1431" i="1"/>
  <c r="CA1380" i="1"/>
  <c r="CA1329" i="1"/>
  <c r="CA1278" i="1"/>
  <c r="CA1227" i="1"/>
  <c r="CA1176" i="1"/>
  <c r="CA1125" i="1"/>
  <c r="CA1074" i="1"/>
  <c r="CA1023" i="1"/>
  <c r="CA972" i="1"/>
  <c r="CA921" i="1"/>
  <c r="CA870" i="1"/>
  <c r="CA819" i="1"/>
  <c r="CA768" i="1"/>
  <c r="CA717" i="1"/>
  <c r="CA666" i="1"/>
  <c r="CA615" i="1"/>
  <c r="CA564" i="1"/>
  <c r="CA513" i="1"/>
  <c r="CA462" i="1"/>
  <c r="CA411" i="1"/>
  <c r="CA360" i="1"/>
  <c r="CA309" i="1"/>
  <c r="CA258" i="1"/>
  <c r="CA207" i="1"/>
  <c r="CA156" i="1"/>
  <c r="CA105" i="1"/>
  <c r="CA54" i="1"/>
  <c r="CA4" i="1"/>
  <c r="CA1481" i="1"/>
  <c r="CA1430" i="1"/>
  <c r="CA1379" i="1"/>
  <c r="CA1328" i="1"/>
  <c r="CA1277" i="1"/>
  <c r="CA1226" i="1"/>
  <c r="CA1175" i="1"/>
  <c r="CA1124" i="1"/>
  <c r="CA1073" i="1"/>
  <c r="CA1022" i="1"/>
  <c r="CA971" i="1"/>
  <c r="CA920" i="1"/>
  <c r="CA869" i="1"/>
  <c r="CA818" i="1"/>
  <c r="CA767" i="1"/>
  <c r="CA716" i="1"/>
  <c r="CA665" i="1"/>
  <c r="CA614" i="1"/>
  <c r="CA563" i="1"/>
  <c r="CA512" i="1"/>
  <c r="CA461" i="1"/>
  <c r="CA410" i="1"/>
  <c r="CA359" i="1"/>
  <c r="CA308" i="1"/>
  <c r="CA257" i="1"/>
  <c r="CA206" i="1"/>
  <c r="CA155" i="1"/>
  <c r="CA104" i="1"/>
  <c r="CA53" i="1"/>
  <c r="CA3" i="1"/>
  <c r="CA1480" i="1"/>
  <c r="CA1429" i="1"/>
  <c r="CA1378" i="1"/>
  <c r="CA1327" i="1"/>
  <c r="CA1276" i="1"/>
  <c r="CA1225" i="1"/>
  <c r="CA1174" i="1"/>
  <c r="CA1123" i="1"/>
  <c r="CA1072" i="1"/>
  <c r="CA1021" i="1"/>
  <c r="CA970" i="1"/>
  <c r="CA919" i="1"/>
  <c r="CA868" i="1"/>
  <c r="CA817" i="1"/>
  <c r="CA766" i="1"/>
  <c r="CA715" i="1"/>
  <c r="CA664" i="1"/>
  <c r="CA613" i="1"/>
  <c r="CA562" i="1"/>
  <c r="CA511" i="1"/>
  <c r="CA460" i="1"/>
  <c r="CA409" i="1"/>
  <c r="CA358" i="1"/>
  <c r="CA307" i="1"/>
  <c r="CA256" i="1"/>
  <c r="CA205" i="1"/>
  <c r="CA154" i="1"/>
  <c r="CA103" i="1"/>
  <c r="CA52" i="1"/>
  <c r="CA2" i="1"/>
  <c r="BZ1530" i="1"/>
  <c r="BZ1479" i="1"/>
  <c r="BZ1428" i="1"/>
  <c r="BZ1377" i="1"/>
  <c r="BZ1326" i="1"/>
  <c r="BZ1275" i="1"/>
  <c r="BZ1224" i="1"/>
  <c r="BZ1173" i="1"/>
  <c r="BZ1122" i="1"/>
  <c r="BZ1071" i="1"/>
  <c r="BZ1020" i="1"/>
  <c r="BZ969" i="1"/>
  <c r="BZ918" i="1"/>
  <c r="BZ867" i="1"/>
  <c r="BZ816" i="1"/>
  <c r="BZ765" i="1"/>
  <c r="BZ714" i="1"/>
  <c r="BZ663" i="1"/>
  <c r="BZ612" i="1"/>
  <c r="BZ561" i="1"/>
  <c r="BZ510" i="1"/>
  <c r="BZ459" i="1"/>
  <c r="BZ408" i="1"/>
  <c r="BZ357" i="1"/>
  <c r="BZ306" i="1"/>
  <c r="BZ255" i="1"/>
  <c r="BZ204" i="1"/>
  <c r="BZ153" i="1"/>
  <c r="BZ102" i="1"/>
  <c r="BZ51" i="1"/>
  <c r="BZ1529" i="1"/>
  <c r="BZ1478" i="1"/>
  <c r="BZ1427" i="1"/>
  <c r="BZ1376" i="1"/>
  <c r="BZ1325" i="1"/>
  <c r="BZ1274" i="1"/>
  <c r="BZ1223" i="1"/>
  <c r="BZ1172" i="1"/>
  <c r="BZ1121" i="1"/>
  <c r="BZ1070" i="1"/>
  <c r="BZ1019" i="1"/>
  <c r="BZ968" i="1"/>
  <c r="BZ917" i="1"/>
  <c r="BZ866" i="1"/>
  <c r="BZ815" i="1"/>
  <c r="BZ764" i="1"/>
  <c r="BZ713" i="1"/>
  <c r="BZ662" i="1"/>
  <c r="BZ611" i="1"/>
  <c r="BZ560" i="1"/>
  <c r="BZ509" i="1"/>
  <c r="BZ458" i="1"/>
  <c r="BZ407" i="1"/>
  <c r="BZ356" i="1"/>
  <c r="BZ305" i="1"/>
  <c r="BZ254" i="1"/>
  <c r="BZ203" i="1"/>
  <c r="BZ152" i="1"/>
  <c r="BZ101" i="1"/>
  <c r="BZ50" i="1"/>
  <c r="BZ1528" i="1"/>
  <c r="BZ1477" i="1"/>
  <c r="BZ1426" i="1"/>
  <c r="BZ1375" i="1"/>
  <c r="BZ1324" i="1"/>
  <c r="BZ1273" i="1"/>
  <c r="BZ1222" i="1"/>
  <c r="BZ1171" i="1"/>
  <c r="BZ1120" i="1"/>
  <c r="BZ1069" i="1"/>
  <c r="BZ1018" i="1"/>
  <c r="BZ967" i="1"/>
  <c r="BZ916" i="1"/>
  <c r="BZ865" i="1"/>
  <c r="BZ814" i="1"/>
  <c r="BZ763" i="1"/>
  <c r="BZ712" i="1"/>
  <c r="BZ661" i="1"/>
  <c r="BZ610" i="1"/>
  <c r="BZ559" i="1"/>
  <c r="BZ508" i="1"/>
  <c r="BZ457" i="1"/>
  <c r="BZ406" i="1"/>
  <c r="BZ355" i="1"/>
  <c r="BZ304" i="1"/>
  <c r="BZ253" i="1"/>
  <c r="BZ202" i="1"/>
  <c r="BZ151" i="1"/>
  <c r="BZ100" i="1"/>
  <c r="BZ49" i="1"/>
  <c r="BZ1527" i="1"/>
  <c r="BZ1476" i="1"/>
  <c r="BZ1425" i="1"/>
  <c r="BZ1374" i="1"/>
  <c r="BZ1323" i="1"/>
  <c r="BZ1272" i="1"/>
  <c r="BZ1221" i="1"/>
  <c r="BZ1170" i="1"/>
  <c r="BZ1119" i="1"/>
  <c r="BZ1068" i="1"/>
  <c r="BZ1017" i="1"/>
  <c r="BZ966" i="1"/>
  <c r="BZ915" i="1"/>
  <c r="BZ864" i="1"/>
  <c r="BZ813" i="1"/>
  <c r="BZ762" i="1"/>
  <c r="BZ711" i="1"/>
  <c r="BZ660" i="1"/>
  <c r="BZ609" i="1"/>
  <c r="BZ558" i="1"/>
  <c r="BZ507" i="1"/>
  <c r="BZ456" i="1"/>
  <c r="BZ405" i="1"/>
  <c r="BZ354" i="1"/>
  <c r="BZ303" i="1"/>
  <c r="BZ252" i="1"/>
  <c r="BZ201" i="1"/>
  <c r="BZ150" i="1"/>
  <c r="BZ99" i="1"/>
  <c r="BZ48" i="1"/>
  <c r="BZ1526" i="1"/>
  <c r="BZ1475" i="1"/>
  <c r="BZ1424" i="1"/>
  <c r="BZ1373" i="1"/>
  <c r="BZ1322" i="1"/>
  <c r="BZ1271" i="1"/>
  <c r="BZ1220" i="1"/>
  <c r="BZ1169" i="1"/>
  <c r="BZ1118" i="1"/>
  <c r="BZ1067" i="1"/>
  <c r="BZ1016" i="1"/>
  <c r="BZ965" i="1"/>
  <c r="BZ914" i="1"/>
  <c r="BZ863" i="1"/>
  <c r="BZ812" i="1"/>
  <c r="BZ761" i="1"/>
  <c r="BZ710" i="1"/>
  <c r="BZ659" i="1"/>
  <c r="BZ608" i="1"/>
  <c r="BZ557" i="1"/>
  <c r="BZ506" i="1"/>
  <c r="BZ455" i="1"/>
  <c r="BZ404" i="1"/>
  <c r="BZ353" i="1"/>
  <c r="BZ302" i="1"/>
  <c r="BZ251" i="1"/>
  <c r="BZ200" i="1"/>
  <c r="BZ149" i="1"/>
  <c r="BZ98" i="1"/>
  <c r="BZ47" i="1"/>
  <c r="BZ1525" i="1"/>
  <c r="BZ1474" i="1"/>
  <c r="BZ1423" i="1"/>
  <c r="BZ1372" i="1"/>
  <c r="BZ1321" i="1"/>
  <c r="BZ1270" i="1"/>
  <c r="BZ1219" i="1"/>
  <c r="BZ1168" i="1"/>
  <c r="BZ1117" i="1"/>
  <c r="BZ1066" i="1"/>
  <c r="BZ1015" i="1"/>
  <c r="BZ964" i="1"/>
  <c r="BZ913" i="1"/>
  <c r="BZ862" i="1"/>
  <c r="BZ811" i="1"/>
  <c r="BZ760" i="1"/>
  <c r="BZ709" i="1"/>
  <c r="BZ658" i="1"/>
  <c r="BZ607" i="1"/>
  <c r="BZ556" i="1"/>
  <c r="BZ505" i="1"/>
  <c r="BZ454" i="1"/>
  <c r="BZ403" i="1"/>
  <c r="BZ352" i="1"/>
  <c r="BZ301" i="1"/>
  <c r="BZ250" i="1"/>
  <c r="BZ199" i="1"/>
  <c r="BZ148" i="1"/>
  <c r="BZ97" i="1"/>
  <c r="BZ46" i="1"/>
  <c r="BZ1524" i="1"/>
  <c r="BZ1473" i="1"/>
  <c r="BZ1422" i="1"/>
  <c r="BZ1371" i="1"/>
  <c r="BZ1320" i="1"/>
  <c r="BZ1269" i="1"/>
  <c r="BZ1218" i="1"/>
  <c r="BZ1167" i="1"/>
  <c r="BZ1116" i="1"/>
  <c r="BZ1065" i="1"/>
  <c r="BZ1014" i="1"/>
  <c r="BZ963" i="1"/>
  <c r="BZ912" i="1"/>
  <c r="BZ861" i="1"/>
  <c r="BZ810" i="1"/>
  <c r="BZ759" i="1"/>
  <c r="BZ708" i="1"/>
  <c r="BZ657" i="1"/>
  <c r="BZ606" i="1"/>
  <c r="BZ555" i="1"/>
  <c r="BZ504" i="1"/>
  <c r="BZ453" i="1"/>
  <c r="BZ402" i="1"/>
  <c r="BZ351" i="1"/>
  <c r="BZ300" i="1"/>
  <c r="BZ249" i="1"/>
  <c r="BZ198" i="1"/>
  <c r="BZ147" i="1"/>
  <c r="BZ96" i="1"/>
  <c r="BZ45" i="1"/>
  <c r="BZ1523" i="1"/>
  <c r="BZ1472" i="1"/>
  <c r="BZ1421" i="1"/>
  <c r="BZ1370" i="1"/>
  <c r="BZ1319" i="1"/>
  <c r="BZ1268" i="1"/>
  <c r="BZ1217" i="1"/>
  <c r="BZ1166" i="1"/>
  <c r="BZ1115" i="1"/>
  <c r="BZ1064" i="1"/>
  <c r="BZ1013" i="1"/>
  <c r="BZ962" i="1"/>
  <c r="BZ911" i="1"/>
  <c r="BZ860" i="1"/>
  <c r="BZ809" i="1"/>
  <c r="BZ758" i="1"/>
  <c r="BZ707" i="1"/>
  <c r="BZ656" i="1"/>
  <c r="BZ605" i="1"/>
  <c r="BZ554" i="1"/>
  <c r="BZ503" i="1"/>
  <c r="BZ452" i="1"/>
  <c r="BZ401" i="1"/>
  <c r="BZ350" i="1"/>
  <c r="BZ299" i="1"/>
  <c r="BZ248" i="1"/>
  <c r="BZ197" i="1"/>
  <c r="BZ146" i="1"/>
  <c r="BZ95" i="1"/>
  <c r="BZ44" i="1"/>
  <c r="BZ1522" i="1"/>
  <c r="BZ1471" i="1"/>
  <c r="BZ1420" i="1"/>
  <c r="BZ1369" i="1"/>
  <c r="BZ1318" i="1"/>
  <c r="BZ1267" i="1"/>
  <c r="BZ1216" i="1"/>
  <c r="BZ1165" i="1"/>
  <c r="BZ1114" i="1"/>
  <c r="BZ1063" i="1"/>
  <c r="BZ1012" i="1"/>
  <c r="BZ961" i="1"/>
  <c r="BZ910" i="1"/>
  <c r="BZ859" i="1"/>
  <c r="BZ808" i="1"/>
  <c r="BZ757" i="1"/>
  <c r="BZ706" i="1"/>
  <c r="BZ655" i="1"/>
  <c r="BZ604" i="1"/>
  <c r="BZ553" i="1"/>
  <c r="BZ502" i="1"/>
  <c r="BZ451" i="1"/>
  <c r="BZ400" i="1"/>
  <c r="BZ349" i="1"/>
  <c r="BZ298" i="1"/>
  <c r="BZ247" i="1"/>
  <c r="BZ196" i="1"/>
  <c r="BZ145" i="1"/>
  <c r="BZ94" i="1"/>
  <c r="BZ43" i="1"/>
  <c r="BZ1521" i="1"/>
  <c r="BZ1470" i="1"/>
  <c r="BZ1419" i="1"/>
  <c r="BZ1368" i="1"/>
  <c r="BZ1317" i="1"/>
  <c r="BZ1266" i="1"/>
  <c r="BZ1215" i="1"/>
  <c r="BZ1164" i="1"/>
  <c r="BZ1113" i="1"/>
  <c r="BZ1062" i="1"/>
  <c r="BZ1011" i="1"/>
  <c r="BZ960" i="1"/>
  <c r="BZ909" i="1"/>
  <c r="BZ858" i="1"/>
  <c r="BZ807" i="1"/>
  <c r="BZ756" i="1"/>
  <c r="BZ705" i="1"/>
  <c r="BZ654" i="1"/>
  <c r="BZ603" i="1"/>
  <c r="BZ552" i="1"/>
  <c r="BZ501" i="1"/>
  <c r="BZ450" i="1"/>
  <c r="BZ399" i="1"/>
  <c r="BZ348" i="1"/>
  <c r="BZ297" i="1"/>
  <c r="BZ246" i="1"/>
  <c r="BZ195" i="1"/>
  <c r="BZ144" i="1"/>
  <c r="BZ93" i="1"/>
  <c r="BZ42" i="1"/>
  <c r="BZ1520" i="1"/>
  <c r="BZ1469" i="1"/>
  <c r="BZ1418" i="1"/>
  <c r="BZ1367" i="1"/>
  <c r="BZ1316" i="1"/>
  <c r="BZ1265" i="1"/>
  <c r="BZ1214" i="1"/>
  <c r="BZ1163" i="1"/>
  <c r="BZ1112" i="1"/>
  <c r="BZ1061" i="1"/>
  <c r="BZ1010" i="1"/>
  <c r="BZ959" i="1"/>
  <c r="BZ908" i="1"/>
  <c r="BZ857" i="1"/>
  <c r="BZ806" i="1"/>
  <c r="BZ755" i="1"/>
  <c r="BZ704" i="1"/>
  <c r="BZ653" i="1"/>
  <c r="BZ602" i="1"/>
  <c r="BZ551" i="1"/>
  <c r="BZ500" i="1"/>
  <c r="BZ449" i="1"/>
  <c r="BZ398" i="1"/>
  <c r="BZ347" i="1"/>
  <c r="BZ296" i="1"/>
  <c r="BZ245" i="1"/>
  <c r="BZ194" i="1"/>
  <c r="BZ143" i="1"/>
  <c r="BZ92" i="1"/>
  <c r="BZ41" i="1"/>
  <c r="BZ1519" i="1"/>
  <c r="BZ1468" i="1"/>
  <c r="BZ1417" i="1"/>
  <c r="BZ1366" i="1"/>
  <c r="BZ1315" i="1"/>
  <c r="BZ1264" i="1"/>
  <c r="BZ1213" i="1"/>
  <c r="BZ1162" i="1"/>
  <c r="BZ1111" i="1"/>
  <c r="BZ1060" i="1"/>
  <c r="BZ1009" i="1"/>
  <c r="BZ958" i="1"/>
  <c r="BZ907" i="1"/>
  <c r="BZ856" i="1"/>
  <c r="BZ805" i="1"/>
  <c r="BZ754" i="1"/>
  <c r="BZ703" i="1"/>
  <c r="BZ652" i="1"/>
  <c r="BZ601" i="1"/>
  <c r="BZ550" i="1"/>
  <c r="BZ499" i="1"/>
  <c r="BZ448" i="1"/>
  <c r="BZ397" i="1"/>
  <c r="BZ346" i="1"/>
  <c r="BZ295" i="1"/>
  <c r="BZ244" i="1"/>
  <c r="BZ193" i="1"/>
  <c r="BZ142" i="1"/>
  <c r="BZ91" i="1"/>
  <c r="BZ40" i="1"/>
  <c r="BZ1518" i="1"/>
  <c r="BZ1467" i="1"/>
  <c r="BZ1416" i="1"/>
  <c r="BZ1365" i="1"/>
  <c r="BZ1314" i="1"/>
  <c r="BZ1263" i="1"/>
  <c r="BZ1212" i="1"/>
  <c r="BZ1161" i="1"/>
  <c r="BZ1110" i="1"/>
  <c r="BZ1059" i="1"/>
  <c r="BZ1008" i="1"/>
  <c r="BZ957" i="1"/>
  <c r="BZ906" i="1"/>
  <c r="BZ855" i="1"/>
  <c r="BZ804" i="1"/>
  <c r="BZ753" i="1"/>
  <c r="BZ702" i="1"/>
  <c r="BZ651" i="1"/>
  <c r="BZ600" i="1"/>
  <c r="BZ549" i="1"/>
  <c r="BZ498" i="1"/>
  <c r="BZ447" i="1"/>
  <c r="BZ396" i="1"/>
  <c r="BZ345" i="1"/>
  <c r="BZ294" i="1"/>
  <c r="BZ243" i="1"/>
  <c r="BZ192" i="1"/>
  <c r="BZ141" i="1"/>
  <c r="BZ90" i="1"/>
  <c r="BZ1517" i="1"/>
  <c r="BZ1466" i="1"/>
  <c r="BZ1415" i="1"/>
  <c r="BZ1364" i="1"/>
  <c r="BZ1313" i="1"/>
  <c r="BZ1262" i="1"/>
  <c r="BZ1211" i="1"/>
  <c r="BZ1160" i="1"/>
  <c r="BZ1109" i="1"/>
  <c r="BZ1058" i="1"/>
  <c r="BZ1007" i="1"/>
  <c r="BZ956" i="1"/>
  <c r="BZ905" i="1"/>
  <c r="BZ854" i="1"/>
  <c r="BZ803" i="1"/>
  <c r="BZ752" i="1"/>
  <c r="BZ701" i="1"/>
  <c r="BZ650" i="1"/>
  <c r="BZ599" i="1"/>
  <c r="BZ548" i="1"/>
  <c r="BZ497" i="1"/>
  <c r="BZ446" i="1"/>
  <c r="BZ395" i="1"/>
  <c r="BZ344" i="1"/>
  <c r="BZ293" i="1"/>
  <c r="BZ242" i="1"/>
  <c r="BZ191" i="1"/>
  <c r="BZ140" i="1"/>
  <c r="BZ89" i="1"/>
  <c r="BZ39" i="1"/>
  <c r="BZ1516" i="1"/>
  <c r="BZ1465" i="1"/>
  <c r="BZ1414" i="1"/>
  <c r="BZ1363" i="1"/>
  <c r="BZ1312" i="1"/>
  <c r="BZ1261" i="1"/>
  <c r="BZ1210" i="1"/>
  <c r="BZ1159" i="1"/>
  <c r="BZ1108" i="1"/>
  <c r="BZ1057" i="1"/>
  <c r="BZ1006" i="1"/>
  <c r="BZ955" i="1"/>
  <c r="BZ904" i="1"/>
  <c r="BZ853" i="1"/>
  <c r="BZ802" i="1"/>
  <c r="BZ751" i="1"/>
  <c r="BZ700" i="1"/>
  <c r="BZ649" i="1"/>
  <c r="BZ598" i="1"/>
  <c r="BZ547" i="1"/>
  <c r="BZ496" i="1"/>
  <c r="BZ445" i="1"/>
  <c r="BZ394" i="1"/>
  <c r="BZ343" i="1"/>
  <c r="BZ292" i="1"/>
  <c r="BZ241" i="1"/>
  <c r="BZ190" i="1"/>
  <c r="BZ139" i="1"/>
  <c r="BZ88" i="1"/>
  <c r="BZ38" i="1"/>
  <c r="BZ1515" i="1"/>
  <c r="BZ1464" i="1"/>
  <c r="BZ1413" i="1"/>
  <c r="BZ1362" i="1"/>
  <c r="BZ1311" i="1"/>
  <c r="BZ1260" i="1"/>
  <c r="BZ1209" i="1"/>
  <c r="BZ1158" i="1"/>
  <c r="BZ1107" i="1"/>
  <c r="BZ1056" i="1"/>
  <c r="BZ1005" i="1"/>
  <c r="BZ954" i="1"/>
  <c r="BZ903" i="1"/>
  <c r="BZ852" i="1"/>
  <c r="BZ801" i="1"/>
  <c r="BZ750" i="1"/>
  <c r="BZ699" i="1"/>
  <c r="BZ648" i="1"/>
  <c r="BZ597" i="1"/>
  <c r="BZ546" i="1"/>
  <c r="BZ495" i="1"/>
  <c r="BZ444" i="1"/>
  <c r="BZ393" i="1"/>
  <c r="BZ342" i="1"/>
  <c r="BZ291" i="1"/>
  <c r="BZ240" i="1"/>
  <c r="BZ189" i="1"/>
  <c r="BZ138" i="1"/>
  <c r="BZ87" i="1"/>
  <c r="BZ37" i="1"/>
  <c r="BZ1514" i="1"/>
  <c r="BZ1463" i="1"/>
  <c r="BZ1412" i="1"/>
  <c r="BZ1361" i="1"/>
  <c r="BZ1310" i="1"/>
  <c r="BZ1259" i="1"/>
  <c r="BZ1208" i="1"/>
  <c r="BZ1157" i="1"/>
  <c r="BZ1106" i="1"/>
  <c r="BZ1055" i="1"/>
  <c r="BZ1004" i="1"/>
  <c r="BZ953" i="1"/>
  <c r="BZ902" i="1"/>
  <c r="BZ851" i="1"/>
  <c r="BZ800" i="1"/>
  <c r="BZ749" i="1"/>
  <c r="BZ698" i="1"/>
  <c r="BZ647" i="1"/>
  <c r="BZ596" i="1"/>
  <c r="BZ545" i="1"/>
  <c r="BZ494" i="1"/>
  <c r="BZ443" i="1"/>
  <c r="BZ392" i="1"/>
  <c r="BZ341" i="1"/>
  <c r="BZ290" i="1"/>
  <c r="BZ239" i="1"/>
  <c r="BZ188" i="1"/>
  <c r="BZ137" i="1"/>
  <c r="BZ86" i="1"/>
  <c r="BZ36" i="1"/>
  <c r="BZ1513" i="1"/>
  <c r="BZ1462" i="1"/>
  <c r="BZ1411" i="1"/>
  <c r="BZ1360" i="1"/>
  <c r="BZ1309" i="1"/>
  <c r="BZ1258" i="1"/>
  <c r="BZ1207" i="1"/>
  <c r="BZ1156" i="1"/>
  <c r="BZ1105" i="1"/>
  <c r="BZ1054" i="1"/>
  <c r="BZ1003" i="1"/>
  <c r="BZ952" i="1"/>
  <c r="BZ901" i="1"/>
  <c r="BZ850" i="1"/>
  <c r="BZ799" i="1"/>
  <c r="BZ748" i="1"/>
  <c r="BZ697" i="1"/>
  <c r="BZ646" i="1"/>
  <c r="BZ595" i="1"/>
  <c r="BZ544" i="1"/>
  <c r="BZ493" i="1"/>
  <c r="BZ442" i="1"/>
  <c r="BZ391" i="1"/>
  <c r="BZ340" i="1"/>
  <c r="BZ289" i="1"/>
  <c r="BZ238" i="1"/>
  <c r="BZ187" i="1"/>
  <c r="BZ136" i="1"/>
  <c r="BZ85" i="1"/>
  <c r="BZ35" i="1"/>
  <c r="BZ1512" i="1"/>
  <c r="BZ1461" i="1"/>
  <c r="BZ1410" i="1"/>
  <c r="BZ1359" i="1"/>
  <c r="BZ1308" i="1"/>
  <c r="BZ1257" i="1"/>
  <c r="BZ1206" i="1"/>
  <c r="BZ1155" i="1"/>
  <c r="BZ1104" i="1"/>
  <c r="BZ1053" i="1"/>
  <c r="BZ1002" i="1"/>
  <c r="BZ951" i="1"/>
  <c r="BZ900" i="1"/>
  <c r="BZ849" i="1"/>
  <c r="BZ798" i="1"/>
  <c r="BZ747" i="1"/>
  <c r="BZ696" i="1"/>
  <c r="BZ645" i="1"/>
  <c r="BZ594" i="1"/>
  <c r="BZ543" i="1"/>
  <c r="BZ492" i="1"/>
  <c r="BZ441" i="1"/>
  <c r="BZ390" i="1"/>
  <c r="BZ339" i="1"/>
  <c r="BZ288" i="1"/>
  <c r="BZ237" i="1"/>
  <c r="BZ186" i="1"/>
  <c r="BZ135" i="1"/>
  <c r="BZ84" i="1"/>
  <c r="BZ34" i="1"/>
  <c r="BZ1511" i="1"/>
  <c r="BZ1460" i="1"/>
  <c r="BZ1409" i="1"/>
  <c r="BZ1358" i="1"/>
  <c r="BZ1307" i="1"/>
  <c r="BZ1256" i="1"/>
  <c r="BZ1205" i="1"/>
  <c r="BZ1154" i="1"/>
  <c r="BZ1103" i="1"/>
  <c r="BZ1052" i="1"/>
  <c r="BZ1001" i="1"/>
  <c r="BZ950" i="1"/>
  <c r="BZ899" i="1"/>
  <c r="BZ848" i="1"/>
  <c r="BZ797" i="1"/>
  <c r="BZ746" i="1"/>
  <c r="BZ695" i="1"/>
  <c r="BZ644" i="1"/>
  <c r="BZ593" i="1"/>
  <c r="BZ542" i="1"/>
  <c r="BZ491" i="1"/>
  <c r="BZ440" i="1"/>
  <c r="BZ389" i="1"/>
  <c r="BZ338" i="1"/>
  <c r="BZ287" i="1"/>
  <c r="BZ236" i="1"/>
  <c r="BZ185" i="1"/>
  <c r="BZ134" i="1"/>
  <c r="BZ83" i="1"/>
  <c r="BZ33" i="1"/>
  <c r="BZ1510" i="1"/>
  <c r="BZ1459" i="1"/>
  <c r="BZ1408" i="1"/>
  <c r="BZ1357" i="1"/>
  <c r="BZ1306" i="1"/>
  <c r="BZ1255" i="1"/>
  <c r="BZ1204" i="1"/>
  <c r="BZ1153" i="1"/>
  <c r="BZ1102" i="1"/>
  <c r="BZ1051" i="1"/>
  <c r="BZ1000" i="1"/>
  <c r="BZ949" i="1"/>
  <c r="BZ898" i="1"/>
  <c r="BZ847" i="1"/>
  <c r="BZ796" i="1"/>
  <c r="BZ745" i="1"/>
  <c r="BZ694" i="1"/>
  <c r="BZ643" i="1"/>
  <c r="BZ592" i="1"/>
  <c r="BZ541" i="1"/>
  <c r="BZ490" i="1"/>
  <c r="BZ439" i="1"/>
  <c r="BZ388" i="1"/>
  <c r="BZ337" i="1"/>
  <c r="BZ286" i="1"/>
  <c r="BZ235" i="1"/>
  <c r="BZ184" i="1"/>
  <c r="BZ133" i="1"/>
  <c r="BZ82" i="1"/>
  <c r="BZ32" i="1"/>
  <c r="BZ1509" i="1"/>
  <c r="BZ1458" i="1"/>
  <c r="BZ1407" i="1"/>
  <c r="BZ1356" i="1"/>
  <c r="BZ1305" i="1"/>
  <c r="BZ1254" i="1"/>
  <c r="BZ1203" i="1"/>
  <c r="BZ1152" i="1"/>
  <c r="BZ1101" i="1"/>
  <c r="BZ1050" i="1"/>
  <c r="BZ999" i="1"/>
  <c r="BZ948" i="1"/>
  <c r="BZ897" i="1"/>
  <c r="BZ846" i="1"/>
  <c r="BZ795" i="1"/>
  <c r="BZ744" i="1"/>
  <c r="BZ693" i="1"/>
  <c r="BZ642" i="1"/>
  <c r="BZ591" i="1"/>
  <c r="BZ540" i="1"/>
  <c r="BZ489" i="1"/>
  <c r="BZ438" i="1"/>
  <c r="BZ387" i="1"/>
  <c r="BZ336" i="1"/>
  <c r="BZ285" i="1"/>
  <c r="BZ234" i="1"/>
  <c r="BZ183" i="1"/>
  <c r="BZ132" i="1"/>
  <c r="BZ81" i="1"/>
  <c r="BZ31" i="1"/>
  <c r="BZ1508" i="1"/>
  <c r="BZ1457" i="1"/>
  <c r="BZ1406" i="1"/>
  <c r="BZ1355" i="1"/>
  <c r="BZ1304" i="1"/>
  <c r="BZ1253" i="1"/>
  <c r="BZ1202" i="1"/>
  <c r="BZ1151" i="1"/>
  <c r="BZ1100" i="1"/>
  <c r="BZ1049" i="1"/>
  <c r="BZ998" i="1"/>
  <c r="BZ947" i="1"/>
  <c r="BZ896" i="1"/>
  <c r="BZ845" i="1"/>
  <c r="BZ794" i="1"/>
  <c r="BZ743" i="1"/>
  <c r="BZ692" i="1"/>
  <c r="BZ641" i="1"/>
  <c r="BZ590" i="1"/>
  <c r="BZ539" i="1"/>
  <c r="BZ488" i="1"/>
  <c r="BZ437" i="1"/>
  <c r="BZ386" i="1"/>
  <c r="BZ335" i="1"/>
  <c r="BZ284" i="1"/>
  <c r="BZ233" i="1"/>
  <c r="BZ182" i="1"/>
  <c r="BZ131" i="1"/>
  <c r="BZ80" i="1"/>
  <c r="BZ30" i="1"/>
  <c r="BZ1507" i="1"/>
  <c r="BZ1456" i="1"/>
  <c r="BZ1405" i="1"/>
  <c r="BZ1354" i="1"/>
  <c r="BZ1303" i="1"/>
  <c r="BZ1252" i="1"/>
  <c r="BZ1201" i="1"/>
  <c r="BZ1150" i="1"/>
  <c r="BZ1099" i="1"/>
  <c r="BZ1048" i="1"/>
  <c r="BZ997" i="1"/>
  <c r="BZ946" i="1"/>
  <c r="BZ895" i="1"/>
  <c r="BZ844" i="1"/>
  <c r="BZ793" i="1"/>
  <c r="BZ742" i="1"/>
  <c r="BZ691" i="1"/>
  <c r="BZ640" i="1"/>
  <c r="BZ589" i="1"/>
  <c r="BZ538" i="1"/>
  <c r="BZ487" i="1"/>
  <c r="BZ436" i="1"/>
  <c r="BZ385" i="1"/>
  <c r="BZ334" i="1"/>
  <c r="BZ283" i="1"/>
  <c r="BZ232" i="1"/>
  <c r="BZ181" i="1"/>
  <c r="BZ130" i="1"/>
  <c r="BZ79" i="1"/>
  <c r="BZ29" i="1"/>
  <c r="BZ1506" i="1"/>
  <c r="BZ1455" i="1"/>
  <c r="BZ1404" i="1"/>
  <c r="BZ1353" i="1"/>
  <c r="BZ1302" i="1"/>
  <c r="BZ1251" i="1"/>
  <c r="BZ1200" i="1"/>
  <c r="BZ1149" i="1"/>
  <c r="BZ1098" i="1"/>
  <c r="BZ1047" i="1"/>
  <c r="BZ996" i="1"/>
  <c r="BZ945" i="1"/>
  <c r="BZ894" i="1"/>
  <c r="BZ843" i="1"/>
  <c r="BZ792" i="1"/>
  <c r="BZ741" i="1"/>
  <c r="BZ690" i="1"/>
  <c r="BZ639" i="1"/>
  <c r="BZ588" i="1"/>
  <c r="BZ537" i="1"/>
  <c r="BZ486" i="1"/>
  <c r="BZ435" i="1"/>
  <c r="BZ384" i="1"/>
  <c r="BZ333" i="1"/>
  <c r="BZ282" i="1"/>
  <c r="BZ231" i="1"/>
  <c r="BZ180" i="1"/>
  <c r="BZ129" i="1"/>
  <c r="BZ78" i="1"/>
  <c r="BZ28" i="1"/>
  <c r="BZ1505" i="1"/>
  <c r="BZ1454" i="1"/>
  <c r="BZ1403" i="1"/>
  <c r="BZ1352" i="1"/>
  <c r="BZ1301" i="1"/>
  <c r="BZ1250" i="1"/>
  <c r="BZ1199" i="1"/>
  <c r="BZ1148" i="1"/>
  <c r="BZ1097" i="1"/>
  <c r="BZ1046" i="1"/>
  <c r="BZ995" i="1"/>
  <c r="BZ944" i="1"/>
  <c r="BZ893" i="1"/>
  <c r="BZ842" i="1"/>
  <c r="BZ791" i="1"/>
  <c r="BZ740" i="1"/>
  <c r="BZ689" i="1"/>
  <c r="BZ638" i="1"/>
  <c r="BZ587" i="1"/>
  <c r="BZ536" i="1"/>
  <c r="BZ485" i="1"/>
  <c r="BZ434" i="1"/>
  <c r="BZ383" i="1"/>
  <c r="BZ332" i="1"/>
  <c r="BZ281" i="1"/>
  <c r="BZ230" i="1"/>
  <c r="BZ179" i="1"/>
  <c r="BZ128" i="1"/>
  <c r="BZ77" i="1"/>
  <c r="BZ27" i="1"/>
  <c r="BZ1504" i="1"/>
  <c r="BZ1453" i="1"/>
  <c r="BZ1402" i="1"/>
  <c r="BZ1351" i="1"/>
  <c r="BZ1300" i="1"/>
  <c r="BZ1249" i="1"/>
  <c r="BZ1198" i="1"/>
  <c r="BZ1147" i="1"/>
  <c r="BZ1096" i="1"/>
  <c r="BZ1045" i="1"/>
  <c r="BZ994" i="1"/>
  <c r="BZ943" i="1"/>
  <c r="BZ892" i="1"/>
  <c r="BZ841" i="1"/>
  <c r="BZ790" i="1"/>
  <c r="BZ739" i="1"/>
  <c r="BZ688" i="1"/>
  <c r="BZ637" i="1"/>
  <c r="BZ586" i="1"/>
  <c r="BZ535" i="1"/>
  <c r="BZ484" i="1"/>
  <c r="BZ433" i="1"/>
  <c r="BZ382" i="1"/>
  <c r="BZ331" i="1"/>
  <c r="BZ280" i="1"/>
  <c r="BZ229" i="1"/>
  <c r="BZ178" i="1"/>
  <c r="BZ127" i="1"/>
  <c r="BZ76" i="1"/>
  <c r="BZ26" i="1"/>
  <c r="BZ1503" i="1"/>
  <c r="BZ1452" i="1"/>
  <c r="BZ1401" i="1"/>
  <c r="BZ1350" i="1"/>
  <c r="BZ1299" i="1"/>
  <c r="BZ1248" i="1"/>
  <c r="BZ1197" i="1"/>
  <c r="BZ1146" i="1"/>
  <c r="BZ1095" i="1"/>
  <c r="BZ1044" i="1"/>
  <c r="BZ993" i="1"/>
  <c r="BZ942" i="1"/>
  <c r="BZ891" i="1"/>
  <c r="BZ840" i="1"/>
  <c r="BZ789" i="1"/>
  <c r="BZ738" i="1"/>
  <c r="BZ687" i="1"/>
  <c r="BZ636" i="1"/>
  <c r="BZ585" i="1"/>
  <c r="BZ534" i="1"/>
  <c r="BZ483" i="1"/>
  <c r="BZ432" i="1"/>
  <c r="BZ381" i="1"/>
  <c r="BZ330" i="1"/>
  <c r="BZ279" i="1"/>
  <c r="BZ228" i="1"/>
  <c r="BZ177" i="1"/>
  <c r="BZ126" i="1"/>
  <c r="BZ75" i="1"/>
  <c r="BZ25" i="1"/>
  <c r="BZ1502" i="1"/>
  <c r="BZ1451" i="1"/>
  <c r="BZ1400" i="1"/>
  <c r="BZ1349" i="1"/>
  <c r="BZ1298" i="1"/>
  <c r="BZ1247" i="1"/>
  <c r="BZ1196" i="1"/>
  <c r="BZ1145" i="1"/>
  <c r="BZ1094" i="1"/>
  <c r="BZ1043" i="1"/>
  <c r="BZ992" i="1"/>
  <c r="BZ941" i="1"/>
  <c r="BZ890" i="1"/>
  <c r="BZ839" i="1"/>
  <c r="BZ788" i="1"/>
  <c r="BZ737" i="1"/>
  <c r="BZ686" i="1"/>
  <c r="BZ635" i="1"/>
  <c r="BZ584" i="1"/>
  <c r="BZ533" i="1"/>
  <c r="BZ482" i="1"/>
  <c r="BZ431" i="1"/>
  <c r="BZ380" i="1"/>
  <c r="BZ329" i="1"/>
  <c r="BZ278" i="1"/>
  <c r="BZ227" i="1"/>
  <c r="BZ176" i="1"/>
  <c r="BZ125" i="1"/>
  <c r="BZ74" i="1"/>
  <c r="BZ24" i="1"/>
  <c r="BZ1501" i="1"/>
  <c r="BZ1450" i="1"/>
  <c r="BZ1399" i="1"/>
  <c r="BZ1348" i="1"/>
  <c r="BZ1297" i="1"/>
  <c r="BZ1246" i="1"/>
  <c r="BZ1195" i="1"/>
  <c r="BZ1144" i="1"/>
  <c r="BZ1093" i="1"/>
  <c r="BZ1042" i="1"/>
  <c r="BZ991" i="1"/>
  <c r="BZ940" i="1"/>
  <c r="BZ889" i="1"/>
  <c r="BZ838" i="1"/>
  <c r="BZ787" i="1"/>
  <c r="BZ736" i="1"/>
  <c r="BZ685" i="1"/>
  <c r="BZ634" i="1"/>
  <c r="BZ583" i="1"/>
  <c r="BZ532" i="1"/>
  <c r="BZ481" i="1"/>
  <c r="BZ430" i="1"/>
  <c r="BZ379" i="1"/>
  <c r="BZ328" i="1"/>
  <c r="BZ277" i="1"/>
  <c r="BZ226" i="1"/>
  <c r="BZ175" i="1"/>
  <c r="BZ124" i="1"/>
  <c r="BZ73" i="1"/>
  <c r="BZ23" i="1"/>
  <c r="BZ1500" i="1"/>
  <c r="BZ1449" i="1"/>
  <c r="BZ1398" i="1"/>
  <c r="BZ1347" i="1"/>
  <c r="BZ1296" i="1"/>
  <c r="BZ1245" i="1"/>
  <c r="BZ1194" i="1"/>
  <c r="BZ1143" i="1"/>
  <c r="BZ1092" i="1"/>
  <c r="BZ1041" i="1"/>
  <c r="BZ990" i="1"/>
  <c r="BZ939" i="1"/>
  <c r="BZ888" i="1"/>
  <c r="BZ837" i="1"/>
  <c r="BZ786" i="1"/>
  <c r="BZ735" i="1"/>
  <c r="BZ684" i="1"/>
  <c r="BZ633" i="1"/>
  <c r="BZ582" i="1"/>
  <c r="BZ531" i="1"/>
  <c r="BZ480" i="1"/>
  <c r="BZ429" i="1"/>
  <c r="BZ378" i="1"/>
  <c r="BZ327" i="1"/>
  <c r="BZ276" i="1"/>
  <c r="BZ225" i="1"/>
  <c r="BZ174" i="1"/>
  <c r="BZ123" i="1"/>
  <c r="BZ72" i="1"/>
  <c r="BZ22" i="1"/>
  <c r="BZ1499" i="1"/>
  <c r="BZ1448" i="1"/>
  <c r="BZ1397" i="1"/>
  <c r="BZ1346" i="1"/>
  <c r="BZ1295" i="1"/>
  <c r="BZ1244" i="1"/>
  <c r="BZ1193" i="1"/>
  <c r="BZ1142" i="1"/>
  <c r="BZ1091" i="1"/>
  <c r="BZ1040" i="1"/>
  <c r="BZ989" i="1"/>
  <c r="BZ938" i="1"/>
  <c r="BZ887" i="1"/>
  <c r="BZ836" i="1"/>
  <c r="BZ785" i="1"/>
  <c r="BZ734" i="1"/>
  <c r="BZ683" i="1"/>
  <c r="BZ632" i="1"/>
  <c r="BZ581" i="1"/>
  <c r="BZ530" i="1"/>
  <c r="BZ479" i="1"/>
  <c r="BZ428" i="1"/>
  <c r="BZ377" i="1"/>
  <c r="BZ326" i="1"/>
  <c r="BZ275" i="1"/>
  <c r="BZ224" i="1"/>
  <c r="BZ173" i="1"/>
  <c r="BZ122" i="1"/>
  <c r="BZ71" i="1"/>
  <c r="BZ21" i="1"/>
  <c r="BZ1498" i="1"/>
  <c r="BZ1447" i="1"/>
  <c r="BZ1396" i="1"/>
  <c r="BZ1345" i="1"/>
  <c r="BZ1294" i="1"/>
  <c r="BZ1243" i="1"/>
  <c r="BZ1192" i="1"/>
  <c r="BZ1141" i="1"/>
  <c r="BZ1090" i="1"/>
  <c r="BZ1039" i="1"/>
  <c r="BZ988" i="1"/>
  <c r="BZ937" i="1"/>
  <c r="BZ886" i="1"/>
  <c r="BZ835" i="1"/>
  <c r="BZ784" i="1"/>
  <c r="BZ733" i="1"/>
  <c r="BZ682" i="1"/>
  <c r="BZ631" i="1"/>
  <c r="BZ580" i="1"/>
  <c r="BZ529" i="1"/>
  <c r="BZ478" i="1"/>
  <c r="BZ427" i="1"/>
  <c r="BZ376" i="1"/>
  <c r="BZ325" i="1"/>
  <c r="BZ274" i="1"/>
  <c r="BZ223" i="1"/>
  <c r="BZ172" i="1"/>
  <c r="BZ121" i="1"/>
  <c r="BZ70" i="1"/>
  <c r="BZ20" i="1"/>
  <c r="BZ1497" i="1"/>
  <c r="BZ1446" i="1"/>
  <c r="BZ1395" i="1"/>
  <c r="BZ1344" i="1"/>
  <c r="BZ1293" i="1"/>
  <c r="BZ1242" i="1"/>
  <c r="BZ1191" i="1"/>
  <c r="BZ1140" i="1"/>
  <c r="BZ1089" i="1"/>
  <c r="BZ1038" i="1"/>
  <c r="BZ987" i="1"/>
  <c r="BZ936" i="1"/>
  <c r="BZ885" i="1"/>
  <c r="BZ834" i="1"/>
  <c r="BZ783" i="1"/>
  <c r="BZ732" i="1"/>
  <c r="BZ681" i="1"/>
  <c r="BZ630" i="1"/>
  <c r="BZ579" i="1"/>
  <c r="BZ528" i="1"/>
  <c r="BZ477" i="1"/>
  <c r="BZ426" i="1"/>
  <c r="BZ375" i="1"/>
  <c r="BZ324" i="1"/>
  <c r="BZ273" i="1"/>
  <c r="BZ222" i="1"/>
  <c r="BZ171" i="1"/>
  <c r="BZ120" i="1"/>
  <c r="BZ69" i="1"/>
  <c r="BZ19" i="1"/>
  <c r="BZ1496" i="1"/>
  <c r="BZ1445" i="1"/>
  <c r="BZ1394" i="1"/>
  <c r="BZ1343" i="1"/>
  <c r="BZ1292" i="1"/>
  <c r="BZ1241" i="1"/>
  <c r="BZ1190" i="1"/>
  <c r="BZ1139" i="1"/>
  <c r="BZ1088" i="1"/>
  <c r="BZ1037" i="1"/>
  <c r="BZ986" i="1"/>
  <c r="BZ935" i="1"/>
  <c r="BZ884" i="1"/>
  <c r="BZ833" i="1"/>
  <c r="BZ782" i="1"/>
  <c r="BZ731" i="1"/>
  <c r="BZ680" i="1"/>
  <c r="BZ629" i="1"/>
  <c r="BZ578" i="1"/>
  <c r="BZ527" i="1"/>
  <c r="BZ476" i="1"/>
  <c r="BZ425" i="1"/>
  <c r="BZ374" i="1"/>
  <c r="BZ323" i="1"/>
  <c r="BZ272" i="1"/>
  <c r="BZ221" i="1"/>
  <c r="BZ170" i="1"/>
  <c r="BZ119" i="1"/>
  <c r="BZ68" i="1"/>
  <c r="BZ18" i="1"/>
  <c r="BZ1495" i="1"/>
  <c r="BZ1444" i="1"/>
  <c r="BZ1393" i="1"/>
  <c r="BZ1342" i="1"/>
  <c r="BZ1291" i="1"/>
  <c r="BZ1240" i="1"/>
  <c r="BZ1189" i="1"/>
  <c r="BZ1138" i="1"/>
  <c r="BZ1087" i="1"/>
  <c r="BZ1036" i="1"/>
  <c r="BZ985" i="1"/>
  <c r="BZ934" i="1"/>
  <c r="BZ883" i="1"/>
  <c r="BZ832" i="1"/>
  <c r="BZ781" i="1"/>
  <c r="BZ730" i="1"/>
  <c r="BZ679" i="1"/>
  <c r="BZ628" i="1"/>
  <c r="BZ577" i="1"/>
  <c r="BZ526" i="1"/>
  <c r="BZ475" i="1"/>
  <c r="BZ424" i="1"/>
  <c r="BZ373" i="1"/>
  <c r="BZ322" i="1"/>
  <c r="BZ271" i="1"/>
  <c r="BZ220" i="1"/>
  <c r="BZ169" i="1"/>
  <c r="BZ118" i="1"/>
  <c r="BZ67" i="1"/>
  <c r="BZ17" i="1"/>
  <c r="BZ1494" i="1"/>
  <c r="BZ1443" i="1"/>
  <c r="BZ1392" i="1"/>
  <c r="BZ1341" i="1"/>
  <c r="BZ1290" i="1"/>
  <c r="BZ1239" i="1"/>
  <c r="BZ1188" i="1"/>
  <c r="BZ1137" i="1"/>
  <c r="BZ1086" i="1"/>
  <c r="BZ1035" i="1"/>
  <c r="BZ984" i="1"/>
  <c r="BZ933" i="1"/>
  <c r="BZ882" i="1"/>
  <c r="BZ831" i="1"/>
  <c r="BZ780" i="1"/>
  <c r="BZ729" i="1"/>
  <c r="BZ678" i="1"/>
  <c r="BZ627" i="1"/>
  <c r="BZ576" i="1"/>
  <c r="BZ525" i="1"/>
  <c r="BZ474" i="1"/>
  <c r="BZ423" i="1"/>
  <c r="BZ372" i="1"/>
  <c r="BZ321" i="1"/>
  <c r="BZ270" i="1"/>
  <c r="BZ219" i="1"/>
  <c r="BZ168" i="1"/>
  <c r="BZ117" i="1"/>
  <c r="BZ66" i="1"/>
  <c r="BZ16" i="1"/>
  <c r="BZ1493" i="1"/>
  <c r="BZ1442" i="1"/>
  <c r="BZ1391" i="1"/>
  <c r="BZ1340" i="1"/>
  <c r="BZ1289" i="1"/>
  <c r="BZ1238" i="1"/>
  <c r="BZ1187" i="1"/>
  <c r="BZ1136" i="1"/>
  <c r="BZ1085" i="1"/>
  <c r="BZ1034" i="1"/>
  <c r="BZ983" i="1"/>
  <c r="BZ932" i="1"/>
  <c r="BZ881" i="1"/>
  <c r="BZ830" i="1"/>
  <c r="BZ779" i="1"/>
  <c r="BZ728" i="1"/>
  <c r="BZ677" i="1"/>
  <c r="BZ626" i="1"/>
  <c r="BZ575" i="1"/>
  <c r="BZ524" i="1"/>
  <c r="BZ473" i="1"/>
  <c r="BZ422" i="1"/>
  <c r="BZ371" i="1"/>
  <c r="BZ320" i="1"/>
  <c r="BZ269" i="1"/>
  <c r="BZ218" i="1"/>
  <c r="BZ167" i="1"/>
  <c r="BZ116" i="1"/>
  <c r="BZ65" i="1"/>
  <c r="BZ15" i="1"/>
  <c r="BZ1492" i="1"/>
  <c r="BZ1441" i="1"/>
  <c r="BZ1390" i="1"/>
  <c r="BZ1339" i="1"/>
  <c r="BZ1288" i="1"/>
  <c r="BZ1237" i="1"/>
  <c r="BZ1186" i="1"/>
  <c r="BZ1135" i="1"/>
  <c r="BZ1084" i="1"/>
  <c r="BZ1033" i="1"/>
  <c r="BZ982" i="1"/>
  <c r="BZ931" i="1"/>
  <c r="BZ880" i="1"/>
  <c r="BZ829" i="1"/>
  <c r="BZ778" i="1"/>
  <c r="BZ727" i="1"/>
  <c r="BZ676" i="1"/>
  <c r="BZ625" i="1"/>
  <c r="BZ574" i="1"/>
  <c r="BZ523" i="1"/>
  <c r="BZ472" i="1"/>
  <c r="BZ421" i="1"/>
  <c r="BZ370" i="1"/>
  <c r="BZ319" i="1"/>
  <c r="BZ268" i="1"/>
  <c r="BZ217" i="1"/>
  <c r="BZ166" i="1"/>
  <c r="BZ115" i="1"/>
  <c r="BZ64" i="1"/>
  <c r="BZ14" i="1"/>
  <c r="BZ1491" i="1"/>
  <c r="BZ1440" i="1"/>
  <c r="BZ1389" i="1"/>
  <c r="BZ1338" i="1"/>
  <c r="BZ1287" i="1"/>
  <c r="BZ1236" i="1"/>
  <c r="BZ1185" i="1"/>
  <c r="BZ1134" i="1"/>
  <c r="BZ1083" i="1"/>
  <c r="BZ1032" i="1"/>
  <c r="BZ981" i="1"/>
  <c r="BZ930" i="1"/>
  <c r="BZ879" i="1"/>
  <c r="BZ828" i="1"/>
  <c r="BZ777" i="1"/>
  <c r="BZ726" i="1"/>
  <c r="BZ675" i="1"/>
  <c r="BZ624" i="1"/>
  <c r="BZ573" i="1"/>
  <c r="BZ522" i="1"/>
  <c r="BZ471" i="1"/>
  <c r="BZ420" i="1"/>
  <c r="BZ369" i="1"/>
  <c r="BZ318" i="1"/>
  <c r="BZ267" i="1"/>
  <c r="BZ216" i="1"/>
  <c r="BZ165" i="1"/>
  <c r="BZ114" i="1"/>
  <c r="BZ63" i="1"/>
  <c r="BZ13" i="1"/>
  <c r="BZ1490" i="1"/>
  <c r="BZ1439" i="1"/>
  <c r="BZ1388" i="1"/>
  <c r="BZ1337" i="1"/>
  <c r="BZ1286" i="1"/>
  <c r="BZ1235" i="1"/>
  <c r="BZ1184" i="1"/>
  <c r="BZ1133" i="1"/>
  <c r="BZ1082" i="1"/>
  <c r="BZ1031" i="1"/>
  <c r="BZ980" i="1"/>
  <c r="BZ929" i="1"/>
  <c r="BZ878" i="1"/>
  <c r="BZ827" i="1"/>
  <c r="BZ776" i="1"/>
  <c r="BZ725" i="1"/>
  <c r="BZ674" i="1"/>
  <c r="BZ623" i="1"/>
  <c r="BZ572" i="1"/>
  <c r="BZ521" i="1"/>
  <c r="BZ470" i="1"/>
  <c r="BZ419" i="1"/>
  <c r="BZ368" i="1"/>
  <c r="BZ317" i="1"/>
  <c r="BZ266" i="1"/>
  <c r="BZ215" i="1"/>
  <c r="BZ164" i="1"/>
  <c r="BZ113" i="1"/>
  <c r="BZ62" i="1"/>
  <c r="BZ12" i="1"/>
  <c r="BZ1489" i="1"/>
  <c r="BZ1438" i="1"/>
  <c r="BZ1387" i="1"/>
  <c r="BZ1336" i="1"/>
  <c r="BZ1285" i="1"/>
  <c r="BZ1234" i="1"/>
  <c r="BZ1183" i="1"/>
  <c r="BZ1132" i="1"/>
  <c r="BZ1081" i="1"/>
  <c r="BZ1030" i="1"/>
  <c r="BZ979" i="1"/>
  <c r="BZ928" i="1"/>
  <c r="BZ877" i="1"/>
  <c r="BZ826" i="1"/>
  <c r="BZ775" i="1"/>
  <c r="BZ724" i="1"/>
  <c r="BZ673" i="1"/>
  <c r="BZ622" i="1"/>
  <c r="BZ571" i="1"/>
  <c r="BZ520" i="1"/>
  <c r="BZ469" i="1"/>
  <c r="BZ418" i="1"/>
  <c r="BZ367" i="1"/>
  <c r="BZ316" i="1"/>
  <c r="BZ265" i="1"/>
  <c r="BZ214" i="1"/>
  <c r="BZ163" i="1"/>
  <c r="BZ112" i="1"/>
  <c r="BZ61" i="1"/>
  <c r="BZ11" i="1"/>
  <c r="BZ1488" i="1"/>
  <c r="BZ1437" i="1"/>
  <c r="BZ1386" i="1"/>
  <c r="BZ1335" i="1"/>
  <c r="BZ1284" i="1"/>
  <c r="BZ1233" i="1"/>
  <c r="BZ1182" i="1"/>
  <c r="BZ1131" i="1"/>
  <c r="BZ1080" i="1"/>
  <c r="BZ1029" i="1"/>
  <c r="BZ978" i="1"/>
  <c r="BZ927" i="1"/>
  <c r="BZ876" i="1"/>
  <c r="BZ825" i="1"/>
  <c r="BZ774" i="1"/>
  <c r="BZ723" i="1"/>
  <c r="BZ672" i="1"/>
  <c r="BZ621" i="1"/>
  <c r="BZ570" i="1"/>
  <c r="BZ519" i="1"/>
  <c r="BZ468" i="1"/>
  <c r="BZ417" i="1"/>
  <c r="BZ366" i="1"/>
  <c r="BZ315" i="1"/>
  <c r="BZ264" i="1"/>
  <c r="BZ213" i="1"/>
  <c r="BZ162" i="1"/>
  <c r="BZ111" i="1"/>
  <c r="BZ60" i="1"/>
  <c r="BZ10" i="1"/>
  <c r="BZ1487" i="1"/>
  <c r="BZ1436" i="1"/>
  <c r="BZ1385" i="1"/>
  <c r="BZ1334" i="1"/>
  <c r="BZ1283" i="1"/>
  <c r="BZ1232" i="1"/>
  <c r="BZ1181" i="1"/>
  <c r="BZ1130" i="1"/>
  <c r="BZ1079" i="1"/>
  <c r="BZ1028" i="1"/>
  <c r="BZ977" i="1"/>
  <c r="BZ926" i="1"/>
  <c r="BZ875" i="1"/>
  <c r="BZ824" i="1"/>
  <c r="BZ773" i="1"/>
  <c r="BZ722" i="1"/>
  <c r="BZ671" i="1"/>
  <c r="BZ620" i="1"/>
  <c r="BZ569" i="1"/>
  <c r="BZ518" i="1"/>
  <c r="BZ467" i="1"/>
  <c r="BZ416" i="1"/>
  <c r="BZ365" i="1"/>
  <c r="BZ314" i="1"/>
  <c r="BZ263" i="1"/>
  <c r="BZ212" i="1"/>
  <c r="BZ161" i="1"/>
  <c r="BZ110" i="1"/>
  <c r="BZ59" i="1"/>
  <c r="BZ9" i="1"/>
  <c r="BZ1486" i="1"/>
  <c r="BZ1435" i="1"/>
  <c r="BZ1384" i="1"/>
  <c r="BZ1333" i="1"/>
  <c r="BZ1282" i="1"/>
  <c r="BZ1231" i="1"/>
  <c r="BZ1180" i="1"/>
  <c r="BZ1129" i="1"/>
  <c r="BZ1078" i="1"/>
  <c r="BZ1027" i="1"/>
  <c r="BZ976" i="1"/>
  <c r="BZ925" i="1"/>
  <c r="BZ874" i="1"/>
  <c r="BZ823" i="1"/>
  <c r="BZ772" i="1"/>
  <c r="BZ721" i="1"/>
  <c r="BZ670" i="1"/>
  <c r="BZ619" i="1"/>
  <c r="BZ568" i="1"/>
  <c r="BZ517" i="1"/>
  <c r="BZ466" i="1"/>
  <c r="BZ415" i="1"/>
  <c r="BZ364" i="1"/>
  <c r="BZ313" i="1"/>
  <c r="BZ262" i="1"/>
  <c r="BZ211" i="1"/>
  <c r="BZ160" i="1"/>
  <c r="BZ109" i="1"/>
  <c r="BZ58" i="1"/>
  <c r="BZ8" i="1"/>
  <c r="BZ1485" i="1"/>
  <c r="BZ1434" i="1"/>
  <c r="BZ1383" i="1"/>
  <c r="BZ1332" i="1"/>
  <c r="BZ1281" i="1"/>
  <c r="BZ1230" i="1"/>
  <c r="BZ1179" i="1"/>
  <c r="BZ1128" i="1"/>
  <c r="BZ1077" i="1"/>
  <c r="BZ1026" i="1"/>
  <c r="BZ975" i="1"/>
  <c r="BZ924" i="1"/>
  <c r="BZ873" i="1"/>
  <c r="BZ822" i="1"/>
  <c r="BZ771" i="1"/>
  <c r="BZ720" i="1"/>
  <c r="BZ669" i="1"/>
  <c r="BZ618" i="1"/>
  <c r="BZ567" i="1"/>
  <c r="BZ516" i="1"/>
  <c r="BZ465" i="1"/>
  <c r="BZ414" i="1"/>
  <c r="BZ363" i="1"/>
  <c r="BZ312" i="1"/>
  <c r="BZ261" i="1"/>
  <c r="BZ210" i="1"/>
  <c r="BZ159" i="1"/>
  <c r="BZ108" i="1"/>
  <c r="BZ57" i="1"/>
  <c r="BZ7" i="1"/>
  <c r="BZ1484" i="1"/>
  <c r="BZ1433" i="1"/>
  <c r="BZ1382" i="1"/>
  <c r="BZ1331" i="1"/>
  <c r="BZ1280" i="1"/>
  <c r="BZ1229" i="1"/>
  <c r="BZ1178" i="1"/>
  <c r="BZ1127" i="1"/>
  <c r="BZ1076" i="1"/>
  <c r="BZ1025" i="1"/>
  <c r="BZ974" i="1"/>
  <c r="BZ923" i="1"/>
  <c r="BZ872" i="1"/>
  <c r="BZ821" i="1"/>
  <c r="BZ770" i="1"/>
  <c r="BZ719" i="1"/>
  <c r="BZ668" i="1"/>
  <c r="BZ617" i="1"/>
  <c r="BZ566" i="1"/>
  <c r="BZ515" i="1"/>
  <c r="BZ464" i="1"/>
  <c r="BZ413" i="1"/>
  <c r="BZ362" i="1"/>
  <c r="BZ311" i="1"/>
  <c r="BZ260" i="1"/>
  <c r="BZ209" i="1"/>
  <c r="BZ158" i="1"/>
  <c r="BZ107" i="1"/>
  <c r="BZ56" i="1"/>
  <c r="BZ6" i="1"/>
  <c r="BZ1483" i="1"/>
  <c r="BZ1432" i="1"/>
  <c r="BZ1381" i="1"/>
  <c r="BZ1330" i="1"/>
  <c r="BZ1279" i="1"/>
  <c r="BZ1228" i="1"/>
  <c r="BZ1177" i="1"/>
  <c r="BZ1126" i="1"/>
  <c r="BZ1075" i="1"/>
  <c r="BZ1024" i="1"/>
  <c r="BZ973" i="1"/>
  <c r="BZ922" i="1"/>
  <c r="BZ871" i="1"/>
  <c r="BZ820" i="1"/>
  <c r="BZ769" i="1"/>
  <c r="BZ718" i="1"/>
  <c r="BZ667" i="1"/>
  <c r="BZ616" i="1"/>
  <c r="BZ565" i="1"/>
  <c r="BZ514" i="1"/>
  <c r="BZ463" i="1"/>
  <c r="BZ412" i="1"/>
  <c r="BZ361" i="1"/>
  <c r="BZ310" i="1"/>
  <c r="BZ259" i="1"/>
  <c r="BZ208" i="1"/>
  <c r="BZ157" i="1"/>
  <c r="BZ106" i="1"/>
  <c r="BZ55" i="1"/>
  <c r="BZ5" i="1"/>
  <c r="BZ1482" i="1"/>
  <c r="BZ1431" i="1"/>
  <c r="BZ1380" i="1"/>
  <c r="BZ1329" i="1"/>
  <c r="BZ1278" i="1"/>
  <c r="BZ1227" i="1"/>
  <c r="BZ1176" i="1"/>
  <c r="BZ1125" i="1"/>
  <c r="BZ1074" i="1"/>
  <c r="BZ1023" i="1"/>
  <c r="BZ972" i="1"/>
  <c r="BZ921" i="1"/>
  <c r="BZ870" i="1"/>
  <c r="BZ819" i="1"/>
  <c r="BZ768" i="1"/>
  <c r="BZ717" i="1"/>
  <c r="BZ666" i="1"/>
  <c r="BZ615" i="1"/>
  <c r="BZ564" i="1"/>
  <c r="BZ513" i="1"/>
  <c r="BZ462" i="1"/>
  <c r="BZ411" i="1"/>
  <c r="BZ360" i="1"/>
  <c r="BZ309" i="1"/>
  <c r="BZ258" i="1"/>
  <c r="BZ207" i="1"/>
  <c r="BZ156" i="1"/>
  <c r="BZ105" i="1"/>
  <c r="BZ54" i="1"/>
  <c r="BZ4" i="1"/>
  <c r="BZ1481" i="1"/>
  <c r="BZ1430" i="1"/>
  <c r="BZ1379" i="1"/>
  <c r="BZ1328" i="1"/>
  <c r="BZ1277" i="1"/>
  <c r="BZ1226" i="1"/>
  <c r="BZ1175" i="1"/>
  <c r="BZ1124" i="1"/>
  <c r="BZ1073" i="1"/>
  <c r="BZ1022" i="1"/>
  <c r="BZ971" i="1"/>
  <c r="BZ920" i="1"/>
  <c r="BZ869" i="1"/>
  <c r="BZ818" i="1"/>
  <c r="BZ767" i="1"/>
  <c r="BZ716" i="1"/>
  <c r="BZ665" i="1"/>
  <c r="BZ614" i="1"/>
  <c r="BZ563" i="1"/>
  <c r="BZ512" i="1"/>
  <c r="BZ461" i="1"/>
  <c r="BZ410" i="1"/>
  <c r="BZ359" i="1"/>
  <c r="BZ308" i="1"/>
  <c r="BZ257" i="1"/>
  <c r="BZ206" i="1"/>
  <c r="BZ155" i="1"/>
  <c r="BZ104" i="1"/>
  <c r="BZ53" i="1"/>
  <c r="BZ3" i="1"/>
  <c r="BZ1480" i="1"/>
  <c r="BZ1429" i="1"/>
  <c r="BZ1378" i="1"/>
  <c r="BZ1327" i="1"/>
  <c r="BZ1276" i="1"/>
  <c r="BZ1225" i="1"/>
  <c r="BZ1174" i="1"/>
  <c r="BZ1123" i="1"/>
  <c r="BZ1072" i="1"/>
  <c r="BZ1021" i="1"/>
  <c r="BZ970" i="1"/>
  <c r="BZ919" i="1"/>
  <c r="BZ868" i="1"/>
  <c r="BZ817" i="1"/>
  <c r="BZ766" i="1"/>
  <c r="BZ715" i="1"/>
  <c r="BZ664" i="1"/>
  <c r="BZ613" i="1"/>
  <c r="BZ562" i="1"/>
  <c r="BZ511" i="1"/>
  <c r="BZ460" i="1"/>
  <c r="BZ409" i="1"/>
  <c r="BZ358" i="1"/>
  <c r="BZ307" i="1"/>
  <c r="BZ256" i="1"/>
  <c r="BZ205" i="1"/>
  <c r="BZ154" i="1"/>
  <c r="BZ103" i="1"/>
  <c r="BZ52" i="1"/>
  <c r="BZ2" i="1"/>
  <c r="CN470" i="1" l="1"/>
  <c r="CN476" i="1"/>
  <c r="CJ477" i="1"/>
  <c r="CM477" i="1"/>
  <c r="CN477" i="1"/>
  <c r="CN479" i="1"/>
  <c r="CJ494" i="1"/>
  <c r="CJ514" i="1"/>
  <c r="CN514" i="1"/>
  <c r="CJ516" i="1"/>
  <c r="CN516" i="1" s="1"/>
  <c r="CO516" i="1" s="1"/>
  <c r="CJ525" i="1"/>
  <c r="CM525" i="1"/>
  <c r="CJ528" i="1"/>
  <c r="CN528" i="1" s="1"/>
  <c r="CO528" i="1" s="1"/>
  <c r="CJ545" i="1"/>
  <c r="CN545" i="1" s="1"/>
  <c r="CO545" i="1" s="1"/>
  <c r="CN547" i="1"/>
  <c r="CO547" i="1" s="1"/>
  <c r="CJ552" i="1"/>
  <c r="CN552" i="1"/>
  <c r="CN554" i="1"/>
  <c r="CN555" i="1"/>
  <c r="CN557" i="1"/>
  <c r="CJ567" i="1"/>
  <c r="CN567" i="1" s="1"/>
  <c r="CO567" i="1" s="1"/>
  <c r="CK572" i="1"/>
  <c r="CL572" i="1"/>
  <c r="CN574" i="1"/>
  <c r="CJ576" i="1"/>
  <c r="CJ579" i="1"/>
  <c r="CM579" i="1"/>
  <c r="CN581" i="1"/>
  <c r="CO581" i="1" s="1"/>
  <c r="CN584" i="1"/>
  <c r="CJ586" i="1"/>
  <c r="CK586" i="1"/>
  <c r="CL586" i="1"/>
  <c r="CN596" i="1"/>
  <c r="CN615" i="1"/>
  <c r="CO615" i="1" s="1"/>
  <c r="CJ618" i="1"/>
  <c r="CN618" i="1" s="1"/>
  <c r="CO618" i="1" s="1"/>
  <c r="CN620" i="1"/>
  <c r="CM627" i="1"/>
  <c r="CJ630" i="1"/>
  <c r="CM630" i="1"/>
  <c r="CN630" i="1" s="1"/>
  <c r="CO630" i="1" s="1"/>
  <c r="CN632" i="1"/>
  <c r="CO632" i="1" s="1"/>
  <c r="CJ647" i="1"/>
  <c r="CN647" i="1" s="1"/>
  <c r="CO647" i="1" s="1"/>
  <c r="CN658" i="1"/>
  <c r="CJ660" i="1"/>
  <c r="CN660" i="1" s="1"/>
  <c r="CO660" i="1" s="1"/>
  <c r="CN586" i="1" l="1"/>
  <c r="CO586" i="1" s="1"/>
  <c r="CN579" i="1"/>
  <c r="CO579" i="1" s="1"/>
  <c r="CN572" i="1"/>
  <c r="CO572" i="1" s="1"/>
  <c r="AA1428" i="1"/>
  <c r="AA1479" i="1"/>
  <c r="AA1530" i="1"/>
  <c r="V1477" i="1" l="1"/>
  <c r="L1426" i="1"/>
  <c r="L1477" i="1"/>
  <c r="L1528" i="1"/>
  <c r="Q1423" i="1" l="1"/>
  <c r="Q1474" i="1"/>
  <c r="Q1525" i="1"/>
  <c r="AK1422" i="1" l="1"/>
  <c r="AK1473" i="1"/>
  <c r="AK1524" i="1"/>
  <c r="G1421" i="1" l="1"/>
  <c r="G1472" i="1"/>
  <c r="G1523" i="1"/>
  <c r="AF1414" i="1" l="1"/>
  <c r="AF1465" i="1"/>
  <c r="AF1516" i="1"/>
  <c r="AK1412" i="1" l="1"/>
  <c r="AK1463" i="1"/>
  <c r="AK1514" i="1"/>
  <c r="L1407" i="1" l="1"/>
  <c r="L1458" i="1"/>
  <c r="L1509" i="1"/>
  <c r="AU1402" i="1" l="1"/>
  <c r="AU1453" i="1"/>
  <c r="AU1504" i="1"/>
  <c r="AK1401" i="1" l="1"/>
  <c r="AK1452" i="1"/>
  <c r="AK1503" i="1"/>
  <c r="G1400" i="1" l="1"/>
  <c r="G1451" i="1"/>
  <c r="G1502" i="1"/>
  <c r="AA1397" i="1" l="1"/>
  <c r="AA1448" i="1"/>
  <c r="AA1499" i="1"/>
  <c r="CG1497" i="1" l="1"/>
  <c r="L1391" i="1" l="1"/>
  <c r="L1442" i="1"/>
  <c r="L1493" i="1"/>
  <c r="CG1390" i="1" l="1"/>
  <c r="CG1492" i="1"/>
  <c r="BE1390" i="1"/>
  <c r="BE1441" i="1"/>
  <c r="BE1492" i="1"/>
  <c r="BE1389" i="1" l="1"/>
  <c r="BE1440" i="1"/>
  <c r="BE1491" i="1"/>
  <c r="AK1388" i="1" l="1"/>
  <c r="AK1439" i="1"/>
  <c r="AK1490" i="1"/>
  <c r="L1384" i="1" l="1"/>
  <c r="L1435" i="1"/>
  <c r="L1486" i="1"/>
  <c r="L1382" i="1" l="1"/>
  <c r="L1433" i="1"/>
  <c r="L1484" i="1"/>
  <c r="CH1530" i="1" l="1"/>
  <c r="CH1529" i="1"/>
  <c r="CH1528" i="1"/>
  <c r="CH1527" i="1"/>
  <c r="CH1526" i="1"/>
  <c r="CH1525" i="1"/>
  <c r="CH1524" i="1"/>
  <c r="CH1523" i="1"/>
  <c r="CH1522" i="1"/>
  <c r="CH1521" i="1"/>
  <c r="CH1520" i="1"/>
  <c r="CH1519" i="1"/>
  <c r="CH1518" i="1"/>
  <c r="CH1517" i="1"/>
  <c r="CH1516" i="1"/>
  <c r="CH1515" i="1"/>
  <c r="CH1514" i="1"/>
  <c r="CH1513" i="1"/>
  <c r="CH1512" i="1"/>
  <c r="CH1511" i="1"/>
  <c r="CH1510" i="1"/>
  <c r="CH1509" i="1"/>
  <c r="CH1508" i="1"/>
  <c r="CH1507" i="1"/>
  <c r="CH1506" i="1"/>
  <c r="CH1505" i="1"/>
  <c r="CH1504" i="1"/>
  <c r="CH1503" i="1"/>
  <c r="CH1502" i="1"/>
  <c r="CH1501" i="1"/>
  <c r="CH1500" i="1"/>
  <c r="CH1499" i="1"/>
  <c r="CH1498" i="1"/>
  <c r="CH1497" i="1"/>
  <c r="CH1496" i="1"/>
  <c r="CH1495" i="1"/>
  <c r="CH1494" i="1"/>
  <c r="CH1493" i="1"/>
  <c r="CH1492" i="1"/>
  <c r="CH1491" i="1"/>
  <c r="CH1490" i="1"/>
  <c r="CH1489" i="1"/>
  <c r="CH1488" i="1"/>
  <c r="CH1487" i="1"/>
  <c r="CH1486" i="1"/>
  <c r="CH1485" i="1"/>
  <c r="CH1484" i="1"/>
  <c r="CH1483" i="1"/>
  <c r="CH1482" i="1"/>
  <c r="CH1481" i="1"/>
  <c r="CH1480" i="1"/>
  <c r="CG1530" i="1"/>
  <c r="CG1529" i="1"/>
  <c r="CG1528" i="1"/>
  <c r="CG1527" i="1"/>
  <c r="CG1526" i="1"/>
  <c r="CG1525" i="1"/>
  <c r="CG1524" i="1"/>
  <c r="CG1523" i="1"/>
  <c r="CG1522" i="1"/>
  <c r="CG1521" i="1"/>
  <c r="CG1520" i="1"/>
  <c r="CG1519" i="1"/>
  <c r="CG1518" i="1"/>
  <c r="CG1517" i="1"/>
  <c r="CG1516" i="1"/>
  <c r="CG1515" i="1"/>
  <c r="CG1514" i="1"/>
  <c r="CG1513" i="1"/>
  <c r="CG1512" i="1"/>
  <c r="CG1511" i="1"/>
  <c r="CG1510" i="1"/>
  <c r="CG1509" i="1"/>
  <c r="CG1508" i="1"/>
  <c r="CG1507" i="1"/>
  <c r="CG1506" i="1"/>
  <c r="CG1505" i="1"/>
  <c r="CG1504" i="1"/>
  <c r="CG1503" i="1"/>
  <c r="CG1502" i="1"/>
  <c r="CG1501" i="1"/>
  <c r="CG1500" i="1"/>
  <c r="CG1499" i="1"/>
  <c r="CG1498" i="1"/>
  <c r="CG1496" i="1"/>
  <c r="CG1495" i="1"/>
  <c r="CG1494" i="1"/>
  <c r="CG1493" i="1"/>
  <c r="CG1491" i="1"/>
  <c r="CG1490" i="1"/>
  <c r="CG1489" i="1"/>
  <c r="CG1488" i="1"/>
  <c r="CG1487" i="1"/>
  <c r="CG1486" i="1"/>
  <c r="CG1485" i="1"/>
  <c r="CG1484" i="1"/>
  <c r="CG1483" i="1"/>
  <c r="CG1482" i="1"/>
  <c r="CG1481" i="1"/>
  <c r="CG1480" i="1"/>
  <c r="CF1530" i="1"/>
  <c r="CF1529" i="1"/>
  <c r="CF1528" i="1"/>
  <c r="CF1527" i="1"/>
  <c r="CF1526" i="1"/>
  <c r="CF1525" i="1"/>
  <c r="CF1524" i="1"/>
  <c r="CF1523" i="1"/>
  <c r="CF1522" i="1"/>
  <c r="CF1521" i="1"/>
  <c r="CF1520" i="1"/>
  <c r="CF1519" i="1"/>
  <c r="CF1518" i="1"/>
  <c r="CF1517" i="1"/>
  <c r="CF1516" i="1"/>
  <c r="CF1515" i="1"/>
  <c r="CF1514" i="1"/>
  <c r="CF1513" i="1"/>
  <c r="CF1512" i="1"/>
  <c r="CF1511" i="1"/>
  <c r="CF1510" i="1"/>
  <c r="CF1509" i="1"/>
  <c r="CF1508" i="1"/>
  <c r="CF1507" i="1"/>
  <c r="CF1506" i="1"/>
  <c r="CF1505" i="1"/>
  <c r="CF1504" i="1"/>
  <c r="CF1503" i="1"/>
  <c r="CF1502" i="1"/>
  <c r="CF1501" i="1"/>
  <c r="CF1500" i="1"/>
  <c r="CF1499" i="1"/>
  <c r="CF1498" i="1"/>
  <c r="CF1497" i="1"/>
  <c r="CF1496" i="1"/>
  <c r="CF1495" i="1"/>
  <c r="CF1494" i="1"/>
  <c r="CF1493" i="1"/>
  <c r="CF1492" i="1"/>
  <c r="CF1491" i="1"/>
  <c r="CF1490" i="1"/>
  <c r="CF1489" i="1"/>
  <c r="CF1488" i="1"/>
  <c r="CF1487" i="1"/>
  <c r="CF1486" i="1"/>
  <c r="CF1485" i="1"/>
  <c r="CF1484" i="1"/>
  <c r="CF1483" i="1"/>
  <c r="CF1482" i="1"/>
  <c r="CF1481" i="1"/>
  <c r="CF1480" i="1"/>
  <c r="CE1530" i="1"/>
  <c r="CE1529" i="1"/>
  <c r="CE1528" i="1"/>
  <c r="CE1527" i="1"/>
  <c r="CE1526" i="1"/>
  <c r="CE1525" i="1"/>
  <c r="CE1524" i="1"/>
  <c r="CE1523" i="1"/>
  <c r="CE1522" i="1"/>
  <c r="CE1521" i="1"/>
  <c r="CE1520" i="1"/>
  <c r="CE1519" i="1"/>
  <c r="CE1518" i="1"/>
  <c r="CE1517" i="1"/>
  <c r="CE1516" i="1"/>
  <c r="CE1515" i="1"/>
  <c r="CE1514" i="1"/>
  <c r="CE1513" i="1"/>
  <c r="CE1512" i="1"/>
  <c r="CE1511" i="1"/>
  <c r="CE1510" i="1"/>
  <c r="CE1509" i="1"/>
  <c r="CE1508" i="1"/>
  <c r="CE1507" i="1"/>
  <c r="CE1506" i="1"/>
  <c r="CE1505" i="1"/>
  <c r="CE1504" i="1"/>
  <c r="CE1503" i="1"/>
  <c r="CE1502" i="1"/>
  <c r="CE1501" i="1"/>
  <c r="CE1500" i="1"/>
  <c r="CE1499" i="1"/>
  <c r="CE1498" i="1"/>
  <c r="CE1497" i="1"/>
  <c r="CE1496" i="1"/>
  <c r="CE1495" i="1"/>
  <c r="CE1494" i="1"/>
  <c r="CE1493" i="1"/>
  <c r="CE1492" i="1"/>
  <c r="CE1491" i="1"/>
  <c r="CE1490" i="1"/>
  <c r="CE1489" i="1"/>
  <c r="CE1488" i="1"/>
  <c r="CE1487" i="1"/>
  <c r="CE1486" i="1"/>
  <c r="CE1485" i="1"/>
  <c r="CE1484" i="1"/>
  <c r="CE1483" i="1"/>
  <c r="CE1482" i="1"/>
  <c r="CE1481" i="1"/>
  <c r="CE1480" i="1"/>
  <c r="BY1530" i="1"/>
  <c r="BY1529" i="1"/>
  <c r="BY1528" i="1"/>
  <c r="BY1527" i="1"/>
  <c r="BY1526" i="1"/>
  <c r="BY1525" i="1"/>
  <c r="BY1524" i="1"/>
  <c r="BY1523" i="1"/>
  <c r="BY1522" i="1"/>
  <c r="BY1521" i="1"/>
  <c r="BY1520" i="1"/>
  <c r="BY1519" i="1"/>
  <c r="BY1518" i="1"/>
  <c r="BY1517" i="1"/>
  <c r="BY1516" i="1"/>
  <c r="BY1515" i="1"/>
  <c r="BY1514" i="1"/>
  <c r="BY1513" i="1"/>
  <c r="BY1512" i="1"/>
  <c r="BY1511" i="1"/>
  <c r="BY1510" i="1"/>
  <c r="BY1509" i="1"/>
  <c r="BY1508" i="1"/>
  <c r="BY1507" i="1"/>
  <c r="BY1506" i="1"/>
  <c r="BY1505" i="1"/>
  <c r="BY1504" i="1"/>
  <c r="BY1503" i="1"/>
  <c r="BY1502" i="1"/>
  <c r="BY1501" i="1"/>
  <c r="BY1500" i="1"/>
  <c r="BY1499" i="1"/>
  <c r="BY1498" i="1"/>
  <c r="BY1497" i="1"/>
  <c r="BY1496" i="1"/>
  <c r="BY1495" i="1"/>
  <c r="BY1494" i="1"/>
  <c r="BY1493" i="1"/>
  <c r="BY1492" i="1"/>
  <c r="BY1491" i="1"/>
  <c r="BY1490" i="1"/>
  <c r="BY1489" i="1"/>
  <c r="BY1488" i="1"/>
  <c r="BY1487" i="1"/>
  <c r="BY1486" i="1"/>
  <c r="BY1485" i="1"/>
  <c r="BY1484" i="1"/>
  <c r="BY1483" i="1"/>
  <c r="BY1482" i="1"/>
  <c r="BY1481" i="1"/>
  <c r="BY1480" i="1"/>
  <c r="BT1530" i="1"/>
  <c r="BT1529" i="1"/>
  <c r="BT1528" i="1"/>
  <c r="BT1527" i="1"/>
  <c r="BT1526" i="1"/>
  <c r="BT1525" i="1"/>
  <c r="BT1524" i="1"/>
  <c r="BT1523" i="1"/>
  <c r="BT1522" i="1"/>
  <c r="BT1521" i="1"/>
  <c r="BT1520" i="1"/>
  <c r="BT1519" i="1"/>
  <c r="BT1518" i="1"/>
  <c r="BT1517" i="1"/>
  <c r="BT1516" i="1"/>
  <c r="BT1515" i="1"/>
  <c r="BT1514" i="1"/>
  <c r="BT1513" i="1"/>
  <c r="BT1512" i="1"/>
  <c r="BT1511" i="1"/>
  <c r="BT1510" i="1"/>
  <c r="BT1509" i="1"/>
  <c r="BT1508" i="1"/>
  <c r="BT1507" i="1"/>
  <c r="BT1506" i="1"/>
  <c r="BT1505" i="1"/>
  <c r="BT1504" i="1"/>
  <c r="BT1503" i="1"/>
  <c r="BT1502" i="1"/>
  <c r="BT1501" i="1"/>
  <c r="BT1500" i="1"/>
  <c r="BT1499" i="1"/>
  <c r="BT1498" i="1"/>
  <c r="BT1497" i="1"/>
  <c r="BT1496" i="1"/>
  <c r="BT1495" i="1"/>
  <c r="BT1494" i="1"/>
  <c r="BT1493" i="1"/>
  <c r="BT1492" i="1"/>
  <c r="BT1491" i="1"/>
  <c r="BT1490" i="1"/>
  <c r="BT1489" i="1"/>
  <c r="BT1488" i="1"/>
  <c r="BT1487" i="1"/>
  <c r="BT1486" i="1"/>
  <c r="BT1485" i="1"/>
  <c r="BT1484" i="1"/>
  <c r="BT1483" i="1"/>
  <c r="BT1482" i="1"/>
  <c r="BT1481" i="1"/>
  <c r="BT1480" i="1"/>
  <c r="BO1530" i="1"/>
  <c r="BO1529" i="1"/>
  <c r="BO1528" i="1"/>
  <c r="BO1527" i="1"/>
  <c r="BO1526" i="1"/>
  <c r="BO1525" i="1"/>
  <c r="BO1524" i="1"/>
  <c r="BO1523" i="1"/>
  <c r="BO1522" i="1"/>
  <c r="BO1521" i="1"/>
  <c r="BO1520" i="1"/>
  <c r="BO1519" i="1"/>
  <c r="BO1518" i="1"/>
  <c r="BO1517" i="1"/>
  <c r="BO1516" i="1"/>
  <c r="BO1515" i="1"/>
  <c r="BO1514" i="1"/>
  <c r="BO1513" i="1"/>
  <c r="BO1512" i="1"/>
  <c r="BO1511" i="1"/>
  <c r="BO1510" i="1"/>
  <c r="BO1509" i="1"/>
  <c r="BO1508" i="1"/>
  <c r="BO1507" i="1"/>
  <c r="BO1506" i="1"/>
  <c r="BO1505" i="1"/>
  <c r="BO1504" i="1"/>
  <c r="BO1503" i="1"/>
  <c r="BO1502" i="1"/>
  <c r="BO1501" i="1"/>
  <c r="BO1500" i="1"/>
  <c r="BO1499" i="1"/>
  <c r="BO1498" i="1"/>
  <c r="BO1497" i="1"/>
  <c r="BO1496" i="1"/>
  <c r="BO1495" i="1"/>
  <c r="BO1494" i="1"/>
  <c r="BO1493" i="1"/>
  <c r="BO1492" i="1"/>
  <c r="BO1491" i="1"/>
  <c r="BO1490" i="1"/>
  <c r="BO1489" i="1"/>
  <c r="BO1488" i="1"/>
  <c r="BO1487" i="1"/>
  <c r="BO1486" i="1"/>
  <c r="BO1485" i="1"/>
  <c r="BO1484" i="1"/>
  <c r="BO1483" i="1"/>
  <c r="BO1482" i="1"/>
  <c r="BO1481" i="1"/>
  <c r="BO1480" i="1"/>
  <c r="BJ1530" i="1"/>
  <c r="BJ1529" i="1"/>
  <c r="BJ1528" i="1"/>
  <c r="BJ1527" i="1"/>
  <c r="BJ1526" i="1"/>
  <c r="BJ1525" i="1"/>
  <c r="BJ1524" i="1"/>
  <c r="BJ1523" i="1"/>
  <c r="BJ1522" i="1"/>
  <c r="BJ1521" i="1"/>
  <c r="BJ1520" i="1"/>
  <c r="BJ1519" i="1"/>
  <c r="BJ1518" i="1"/>
  <c r="BJ1517" i="1"/>
  <c r="BJ1516" i="1"/>
  <c r="BJ1515" i="1"/>
  <c r="BJ1514" i="1"/>
  <c r="BJ1513" i="1"/>
  <c r="BJ1512" i="1"/>
  <c r="BJ1511" i="1"/>
  <c r="BJ1510" i="1"/>
  <c r="BJ1509" i="1"/>
  <c r="BJ1508" i="1"/>
  <c r="BJ1507" i="1"/>
  <c r="BJ1506" i="1"/>
  <c r="BJ1505" i="1"/>
  <c r="BJ1504" i="1"/>
  <c r="BJ1503" i="1"/>
  <c r="BJ1502" i="1"/>
  <c r="BJ1501" i="1"/>
  <c r="BJ1500" i="1"/>
  <c r="BJ1499" i="1"/>
  <c r="BJ1498" i="1"/>
  <c r="BJ1497" i="1"/>
  <c r="BJ1496" i="1"/>
  <c r="BJ1495" i="1"/>
  <c r="BJ1494" i="1"/>
  <c r="BJ1493" i="1"/>
  <c r="BJ1492" i="1"/>
  <c r="BJ1491" i="1"/>
  <c r="BJ1490" i="1"/>
  <c r="BJ1489" i="1"/>
  <c r="BJ1488" i="1"/>
  <c r="BJ1487" i="1"/>
  <c r="BJ1486" i="1"/>
  <c r="BJ1485" i="1"/>
  <c r="BJ1484" i="1"/>
  <c r="BJ1483" i="1"/>
  <c r="BJ1482" i="1"/>
  <c r="BJ1481" i="1"/>
  <c r="BJ1480" i="1"/>
  <c r="BE1530" i="1"/>
  <c r="BE1529" i="1"/>
  <c r="BE1528" i="1"/>
  <c r="BE1527" i="1"/>
  <c r="BE1526" i="1"/>
  <c r="BE1525" i="1"/>
  <c r="BE1524" i="1"/>
  <c r="BE1523" i="1"/>
  <c r="BE1522" i="1"/>
  <c r="BE1521" i="1"/>
  <c r="BE1520" i="1"/>
  <c r="BE1519" i="1"/>
  <c r="BE1518" i="1"/>
  <c r="BE1517" i="1"/>
  <c r="BE1516" i="1"/>
  <c r="BE1515" i="1"/>
  <c r="BE1514" i="1"/>
  <c r="BE1513" i="1"/>
  <c r="BE1512" i="1"/>
  <c r="BE1511" i="1"/>
  <c r="BE1510" i="1"/>
  <c r="BE1509" i="1"/>
  <c r="BE1508" i="1"/>
  <c r="BE1507" i="1"/>
  <c r="BE1506" i="1"/>
  <c r="BE1505" i="1"/>
  <c r="BE1504" i="1"/>
  <c r="BE1503" i="1"/>
  <c r="BE1502" i="1"/>
  <c r="BE1501" i="1"/>
  <c r="BE1500" i="1"/>
  <c r="BE1499" i="1"/>
  <c r="BE1498" i="1"/>
  <c r="BE1497" i="1"/>
  <c r="BE1496" i="1"/>
  <c r="BE1495" i="1"/>
  <c r="BE1494" i="1"/>
  <c r="BE1493" i="1"/>
  <c r="BE1490" i="1"/>
  <c r="BE1489" i="1"/>
  <c r="BE1488" i="1"/>
  <c r="BE1487" i="1"/>
  <c r="BE1486" i="1"/>
  <c r="BE1485" i="1"/>
  <c r="BE1484" i="1"/>
  <c r="BE1483" i="1"/>
  <c r="BE1482" i="1"/>
  <c r="BE1481" i="1"/>
  <c r="BE1480"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U1530" i="1"/>
  <c r="AU1529" i="1"/>
  <c r="AU1528" i="1"/>
  <c r="AU1527" i="1"/>
  <c r="AU1526" i="1"/>
  <c r="AU1525" i="1"/>
  <c r="AU1524" i="1"/>
  <c r="AU1523" i="1"/>
  <c r="AU1522" i="1"/>
  <c r="AU1521" i="1"/>
  <c r="AU1520" i="1"/>
  <c r="AU1519" i="1"/>
  <c r="AU1518" i="1"/>
  <c r="AU1517" i="1"/>
  <c r="AU1516" i="1"/>
  <c r="AU1515" i="1"/>
  <c r="AU1514" i="1"/>
  <c r="AU1513" i="1"/>
  <c r="AU1512" i="1"/>
  <c r="AU1511" i="1"/>
  <c r="AU1510" i="1"/>
  <c r="AU1509" i="1"/>
  <c r="AU1508" i="1"/>
  <c r="AU1507" i="1"/>
  <c r="AU1506" i="1"/>
  <c r="AU1505" i="1"/>
  <c r="AU1503" i="1"/>
  <c r="AU1502" i="1"/>
  <c r="AU1501" i="1"/>
  <c r="AU1500" i="1"/>
  <c r="AU1499" i="1"/>
  <c r="AU1498" i="1"/>
  <c r="AU1497" i="1"/>
  <c r="AU1496" i="1"/>
  <c r="AU1495" i="1"/>
  <c r="AU1494" i="1"/>
  <c r="AU1493" i="1"/>
  <c r="AU1492" i="1"/>
  <c r="AU1491" i="1"/>
  <c r="AU1490" i="1"/>
  <c r="AU1489" i="1"/>
  <c r="AU1488" i="1"/>
  <c r="AU1487" i="1"/>
  <c r="AU1486" i="1"/>
  <c r="AU1485" i="1"/>
  <c r="AU1484" i="1"/>
  <c r="AU1483" i="1"/>
  <c r="AU1482" i="1"/>
  <c r="AU1481" i="1"/>
  <c r="AU1480" i="1"/>
  <c r="AP1530" i="1"/>
  <c r="AP1529" i="1"/>
  <c r="AP1528" i="1"/>
  <c r="AP1527" i="1"/>
  <c r="AP1526" i="1"/>
  <c r="AP1525" i="1"/>
  <c r="AP1524" i="1"/>
  <c r="AP1523" i="1"/>
  <c r="AP1522" i="1"/>
  <c r="AP1521" i="1"/>
  <c r="AP1520" i="1"/>
  <c r="AP1519" i="1"/>
  <c r="AP1518" i="1"/>
  <c r="AP1517" i="1"/>
  <c r="AP1516" i="1"/>
  <c r="AP1515" i="1"/>
  <c r="AP1514" i="1"/>
  <c r="AP1513" i="1"/>
  <c r="AP1512" i="1"/>
  <c r="AP1511" i="1"/>
  <c r="AP1510" i="1"/>
  <c r="AP1509" i="1"/>
  <c r="AP1508" i="1"/>
  <c r="AP1507" i="1"/>
  <c r="AP1506" i="1"/>
  <c r="AP1505" i="1"/>
  <c r="AP1504" i="1"/>
  <c r="AP1503" i="1"/>
  <c r="AP1502" i="1"/>
  <c r="AP1501" i="1"/>
  <c r="AP1500" i="1"/>
  <c r="AP1499" i="1"/>
  <c r="AP1498" i="1"/>
  <c r="AP1497" i="1"/>
  <c r="AP1496" i="1"/>
  <c r="AP1495" i="1"/>
  <c r="AP1494" i="1"/>
  <c r="AP1493" i="1"/>
  <c r="AP1492" i="1"/>
  <c r="AP1491" i="1"/>
  <c r="AP1490" i="1"/>
  <c r="AP1489" i="1"/>
  <c r="AP1488" i="1"/>
  <c r="AP1487" i="1"/>
  <c r="AP1486" i="1"/>
  <c r="AP1485" i="1"/>
  <c r="AP1484" i="1"/>
  <c r="AP1483" i="1"/>
  <c r="AP1482" i="1"/>
  <c r="AP1481" i="1"/>
  <c r="AP1480" i="1"/>
  <c r="AK1530" i="1"/>
  <c r="AK1529" i="1"/>
  <c r="AK1528" i="1"/>
  <c r="AK1527" i="1"/>
  <c r="AK1526" i="1"/>
  <c r="AK1525" i="1"/>
  <c r="AK1523" i="1"/>
  <c r="AK1522" i="1"/>
  <c r="AK1521" i="1"/>
  <c r="AK1520" i="1"/>
  <c r="AK1519" i="1"/>
  <c r="AK1518" i="1"/>
  <c r="AK1517" i="1"/>
  <c r="AK1516" i="1"/>
  <c r="AK1515" i="1"/>
  <c r="AK1513" i="1"/>
  <c r="AK1512" i="1"/>
  <c r="AK1511" i="1"/>
  <c r="AK1510" i="1"/>
  <c r="AK1509" i="1"/>
  <c r="AK1508" i="1"/>
  <c r="AK1507" i="1"/>
  <c r="AK1506" i="1"/>
  <c r="AK1505" i="1"/>
  <c r="AK1504" i="1"/>
  <c r="AK1502" i="1"/>
  <c r="AK1501" i="1"/>
  <c r="AK1500" i="1"/>
  <c r="AK1499" i="1"/>
  <c r="AK1498" i="1"/>
  <c r="AK1497" i="1"/>
  <c r="AK1496" i="1"/>
  <c r="AK1495" i="1"/>
  <c r="AK1494" i="1"/>
  <c r="AK1493" i="1"/>
  <c r="AK1492" i="1"/>
  <c r="AK1491" i="1"/>
  <c r="AK1489" i="1"/>
  <c r="AK1488" i="1"/>
  <c r="AK1487" i="1"/>
  <c r="AK1486" i="1"/>
  <c r="AK1485" i="1"/>
  <c r="AK1484" i="1"/>
  <c r="AK1483" i="1"/>
  <c r="AK1482" i="1"/>
  <c r="AK1481" i="1"/>
  <c r="AK1480" i="1"/>
  <c r="AF1530" i="1"/>
  <c r="AF1529" i="1"/>
  <c r="AF1528" i="1"/>
  <c r="AF1527" i="1"/>
  <c r="AF1526" i="1"/>
  <c r="AF1525" i="1"/>
  <c r="AF1524" i="1"/>
  <c r="AF1523" i="1"/>
  <c r="AF1522" i="1"/>
  <c r="AF1521" i="1"/>
  <c r="AF1520" i="1"/>
  <c r="AF1519" i="1"/>
  <c r="AF1518" i="1"/>
  <c r="AF1517" i="1"/>
  <c r="AF1515" i="1"/>
  <c r="AF1514" i="1"/>
  <c r="AF1513" i="1"/>
  <c r="AF1512" i="1"/>
  <c r="AF1511" i="1"/>
  <c r="AF1510" i="1"/>
  <c r="AF1509" i="1"/>
  <c r="AF1508" i="1"/>
  <c r="AF1507" i="1"/>
  <c r="AF1506" i="1"/>
  <c r="AF1505" i="1"/>
  <c r="AF1504" i="1"/>
  <c r="AF1503" i="1"/>
  <c r="AF1502" i="1"/>
  <c r="AF1501" i="1"/>
  <c r="AF1500" i="1"/>
  <c r="AF1499" i="1"/>
  <c r="AF1498" i="1"/>
  <c r="AF1497" i="1"/>
  <c r="AF1496" i="1"/>
  <c r="AF1495" i="1"/>
  <c r="AF1494" i="1"/>
  <c r="AF1493" i="1"/>
  <c r="AF1492" i="1"/>
  <c r="AF1491" i="1"/>
  <c r="AF1490" i="1"/>
  <c r="AF1489" i="1"/>
  <c r="AF1488" i="1"/>
  <c r="AF1487" i="1"/>
  <c r="AF1486" i="1"/>
  <c r="AF1485" i="1"/>
  <c r="AF1484" i="1"/>
  <c r="AF1483" i="1"/>
  <c r="AF1482" i="1"/>
  <c r="AF1481" i="1"/>
  <c r="AF1480" i="1"/>
  <c r="AA1529" i="1"/>
  <c r="AA1528" i="1"/>
  <c r="AA1527" i="1"/>
  <c r="AA1526" i="1"/>
  <c r="AA1525" i="1"/>
  <c r="AA1524" i="1"/>
  <c r="AA1523" i="1"/>
  <c r="AA1522" i="1"/>
  <c r="AA1521" i="1"/>
  <c r="AA1520" i="1"/>
  <c r="AA1519" i="1"/>
  <c r="AA1518" i="1"/>
  <c r="AA1517" i="1"/>
  <c r="AA1516" i="1"/>
  <c r="AA1515" i="1"/>
  <c r="AA1514" i="1"/>
  <c r="AA1513" i="1"/>
  <c r="AA1512" i="1"/>
  <c r="AA1511" i="1"/>
  <c r="AA1510" i="1"/>
  <c r="AA1509" i="1"/>
  <c r="AA1508" i="1"/>
  <c r="AA1507" i="1"/>
  <c r="AA1506" i="1"/>
  <c r="AA1505" i="1"/>
  <c r="AA1504" i="1"/>
  <c r="AA1503" i="1"/>
  <c r="AA1502" i="1"/>
  <c r="AA1501" i="1"/>
  <c r="AA1500" i="1"/>
  <c r="AA1498" i="1"/>
  <c r="AA1497" i="1"/>
  <c r="AA1496" i="1"/>
  <c r="AA1495" i="1"/>
  <c r="AA1494" i="1"/>
  <c r="AA1493" i="1"/>
  <c r="AA1492" i="1"/>
  <c r="AA1491" i="1"/>
  <c r="AA1490" i="1"/>
  <c r="AA1489" i="1"/>
  <c r="AA1488" i="1"/>
  <c r="AA1487" i="1"/>
  <c r="AA1486" i="1"/>
  <c r="AA1485" i="1"/>
  <c r="AA1484" i="1"/>
  <c r="AA1483" i="1"/>
  <c r="AA1482" i="1"/>
  <c r="AA1481" i="1"/>
  <c r="AA1480" i="1"/>
  <c r="V1530" i="1"/>
  <c r="V1529" i="1"/>
  <c r="V1528" i="1"/>
  <c r="V1527" i="1"/>
  <c r="V1526" i="1"/>
  <c r="V1525" i="1"/>
  <c r="V1524" i="1"/>
  <c r="V1523" i="1"/>
  <c r="V1522" i="1"/>
  <c r="V1521" i="1"/>
  <c r="V1520" i="1"/>
  <c r="V1519" i="1"/>
  <c r="V1518" i="1"/>
  <c r="V1517" i="1"/>
  <c r="V1516" i="1"/>
  <c r="V1515" i="1"/>
  <c r="V1514" i="1"/>
  <c r="V1513" i="1"/>
  <c r="V1512" i="1"/>
  <c r="V1511" i="1"/>
  <c r="V1510" i="1"/>
  <c r="V1509" i="1"/>
  <c r="V1508" i="1"/>
  <c r="V1507" i="1"/>
  <c r="V1506" i="1"/>
  <c r="V1505" i="1"/>
  <c r="V1504" i="1"/>
  <c r="V1503" i="1"/>
  <c r="V1502" i="1"/>
  <c r="V1501" i="1"/>
  <c r="V1500" i="1"/>
  <c r="V1499" i="1"/>
  <c r="V1498" i="1"/>
  <c r="V1497" i="1"/>
  <c r="V1496" i="1"/>
  <c r="V1495" i="1"/>
  <c r="V1494" i="1"/>
  <c r="V1493" i="1"/>
  <c r="V1492" i="1"/>
  <c r="V1491" i="1"/>
  <c r="V1490" i="1"/>
  <c r="V1489" i="1"/>
  <c r="V1488" i="1"/>
  <c r="V1487" i="1"/>
  <c r="V1486" i="1"/>
  <c r="V1485" i="1"/>
  <c r="V1484" i="1"/>
  <c r="V1483" i="1"/>
  <c r="V1482" i="1"/>
  <c r="V1481" i="1"/>
  <c r="V1480" i="1"/>
  <c r="Q1530" i="1"/>
  <c r="Q1529" i="1"/>
  <c r="Q1528" i="1"/>
  <c r="Q1527" i="1"/>
  <c r="Q1526" i="1"/>
  <c r="Q1524" i="1"/>
  <c r="Q1523" i="1"/>
  <c r="Q1522" i="1"/>
  <c r="Q1521" i="1"/>
  <c r="Q1520" i="1"/>
  <c r="Q1519" i="1"/>
  <c r="Q1518" i="1"/>
  <c r="Q1517" i="1"/>
  <c r="Q1516" i="1"/>
  <c r="Q1515" i="1"/>
  <c r="Q1514" i="1"/>
  <c r="Q1513" i="1"/>
  <c r="Q1512" i="1"/>
  <c r="Q1511" i="1"/>
  <c r="Q1510" i="1"/>
  <c r="Q1509" i="1"/>
  <c r="Q1508" i="1"/>
  <c r="Q1507" i="1"/>
  <c r="Q1506" i="1"/>
  <c r="Q1505" i="1"/>
  <c r="Q1504" i="1"/>
  <c r="Q1503" i="1"/>
  <c r="Q1502" i="1"/>
  <c r="Q1501" i="1"/>
  <c r="Q1500" i="1"/>
  <c r="Q1499" i="1"/>
  <c r="Q1498" i="1"/>
  <c r="Q1497" i="1"/>
  <c r="Q1496" i="1"/>
  <c r="Q1495" i="1"/>
  <c r="Q1494" i="1"/>
  <c r="Q1493" i="1"/>
  <c r="Q1492" i="1"/>
  <c r="Q1491" i="1"/>
  <c r="Q1490" i="1"/>
  <c r="Q1489" i="1"/>
  <c r="Q1488" i="1"/>
  <c r="Q1487" i="1"/>
  <c r="Q1486" i="1"/>
  <c r="Q1485" i="1"/>
  <c r="Q1484" i="1"/>
  <c r="Q1483" i="1"/>
  <c r="Q1482" i="1"/>
  <c r="Q1481" i="1"/>
  <c r="Q1480" i="1"/>
  <c r="L1530" i="1"/>
  <c r="L1529" i="1"/>
  <c r="L1527" i="1"/>
  <c r="L1526" i="1"/>
  <c r="L1525" i="1"/>
  <c r="L1524" i="1"/>
  <c r="L1523" i="1"/>
  <c r="L1522" i="1"/>
  <c r="L1521" i="1"/>
  <c r="L1520" i="1"/>
  <c r="L1519" i="1"/>
  <c r="L1518" i="1"/>
  <c r="L1517" i="1"/>
  <c r="L1516" i="1"/>
  <c r="L1515" i="1"/>
  <c r="L1514" i="1"/>
  <c r="L1513" i="1"/>
  <c r="L1512" i="1"/>
  <c r="L1511" i="1"/>
  <c r="L1510" i="1"/>
  <c r="L1508" i="1"/>
  <c r="L1507" i="1"/>
  <c r="L1506" i="1"/>
  <c r="L1505" i="1"/>
  <c r="L1504" i="1"/>
  <c r="L1503" i="1"/>
  <c r="L1502" i="1"/>
  <c r="L1501" i="1"/>
  <c r="L1500" i="1"/>
  <c r="L1499" i="1"/>
  <c r="L1498" i="1"/>
  <c r="L1497" i="1"/>
  <c r="L1496" i="1"/>
  <c r="L1495" i="1"/>
  <c r="L1494" i="1"/>
  <c r="L1492" i="1"/>
  <c r="L1491" i="1"/>
  <c r="L1490" i="1"/>
  <c r="L1489" i="1"/>
  <c r="L1488" i="1"/>
  <c r="L1487" i="1"/>
  <c r="L1485" i="1"/>
  <c r="L1483" i="1"/>
  <c r="L1482" i="1"/>
  <c r="L1481" i="1"/>
  <c r="L1480" i="1"/>
  <c r="G1530" i="1"/>
  <c r="G1529" i="1"/>
  <c r="G1528" i="1"/>
  <c r="G1527" i="1"/>
  <c r="G1526" i="1"/>
  <c r="G1525" i="1"/>
  <c r="G1524" i="1"/>
  <c r="G1522" i="1"/>
  <c r="G1521" i="1"/>
  <c r="G1520" i="1"/>
  <c r="G1519" i="1"/>
  <c r="G1518" i="1"/>
  <c r="G1517" i="1"/>
  <c r="G1516" i="1"/>
  <c r="G1515" i="1"/>
  <c r="G1514" i="1"/>
  <c r="G1513" i="1"/>
  <c r="G1512" i="1"/>
  <c r="G1511" i="1"/>
  <c r="G1510" i="1"/>
  <c r="G1509" i="1"/>
  <c r="G1508" i="1"/>
  <c r="G1507" i="1"/>
  <c r="G1506" i="1"/>
  <c r="G1505" i="1"/>
  <c r="G1504" i="1"/>
  <c r="G1503" i="1"/>
  <c r="G1501" i="1"/>
  <c r="G1500" i="1"/>
  <c r="G1499" i="1"/>
  <c r="G1498" i="1"/>
  <c r="G1497" i="1"/>
  <c r="G1496" i="1"/>
  <c r="G1495" i="1"/>
  <c r="G1494" i="1"/>
  <c r="G1493" i="1"/>
  <c r="G1492" i="1"/>
  <c r="G1491" i="1"/>
  <c r="G1490" i="1"/>
  <c r="G1489" i="1"/>
  <c r="G1488" i="1"/>
  <c r="G1487" i="1"/>
  <c r="G1486" i="1"/>
  <c r="G1485" i="1"/>
  <c r="G1484" i="1"/>
  <c r="G1483" i="1"/>
  <c r="G1482" i="1"/>
  <c r="G1481" i="1"/>
  <c r="G1480" i="1"/>
  <c r="CI1520" i="1" l="1"/>
  <c r="CI1528" i="1"/>
  <c r="CI1527" i="1"/>
  <c r="CI1519" i="1"/>
  <c r="CI1512" i="1"/>
  <c r="CI1511" i="1"/>
  <c r="CI1504" i="1"/>
  <c r="CI1503" i="1"/>
  <c r="CI1496" i="1"/>
  <c r="CD1496" i="1" s="1"/>
  <c r="CI1495" i="1"/>
  <c r="CI1488" i="1"/>
  <c r="CI1487" i="1"/>
  <c r="CI1480" i="1"/>
  <c r="CD1480" i="1" s="1"/>
  <c r="CI1483" i="1"/>
  <c r="CI1491" i="1"/>
  <c r="CD1491" i="1" s="1"/>
  <c r="CI1499" i="1"/>
  <c r="CD1499" i="1" s="1"/>
  <c r="CI1507" i="1"/>
  <c r="CI1515" i="1"/>
  <c r="CI1523" i="1"/>
  <c r="CI1482" i="1"/>
  <c r="CD1482" i="1" s="1"/>
  <c r="CI1490" i="1"/>
  <c r="CD1490" i="1" s="1"/>
  <c r="CI1498" i="1"/>
  <c r="CD1498" i="1" s="1"/>
  <c r="CI1506" i="1"/>
  <c r="CD1506" i="1" s="1"/>
  <c r="CI1514" i="1"/>
  <c r="CD1514" i="1" s="1"/>
  <c r="CI1522" i="1"/>
  <c r="CD1522" i="1" s="1"/>
  <c r="CI1530" i="1"/>
  <c r="CD1530" i="1" s="1"/>
  <c r="CD1487" i="1"/>
  <c r="CD1495" i="1"/>
  <c r="CD1503" i="1"/>
  <c r="CD1511" i="1"/>
  <c r="CD1519" i="1"/>
  <c r="CD1527" i="1"/>
  <c r="CI1485" i="1"/>
  <c r="CD1485" i="1" s="1"/>
  <c r="CI1493" i="1"/>
  <c r="CD1493" i="1" s="1"/>
  <c r="CI1501" i="1"/>
  <c r="CD1501" i="1" s="1"/>
  <c r="CI1509" i="1"/>
  <c r="CD1509" i="1" s="1"/>
  <c r="CI1517" i="1"/>
  <c r="CD1517" i="1" s="1"/>
  <c r="CI1525" i="1"/>
  <c r="CD1525" i="1" s="1"/>
  <c r="CD1488" i="1"/>
  <c r="CD1504" i="1"/>
  <c r="CD1512" i="1"/>
  <c r="CD1520" i="1"/>
  <c r="CD1528" i="1"/>
  <c r="CI1486" i="1"/>
  <c r="CD1486" i="1" s="1"/>
  <c r="CI1494" i="1"/>
  <c r="CD1494" i="1" s="1"/>
  <c r="CI1502" i="1"/>
  <c r="CD1502" i="1" s="1"/>
  <c r="CI1510" i="1"/>
  <c r="CD1510" i="1" s="1"/>
  <c r="CI1518" i="1"/>
  <c r="CD1518" i="1" s="1"/>
  <c r="CI1526" i="1"/>
  <c r="CD1526" i="1" s="1"/>
  <c r="CI1484" i="1"/>
  <c r="CD1484" i="1" s="1"/>
  <c r="CI1492" i="1"/>
  <c r="CD1492" i="1" s="1"/>
  <c r="CI1500" i="1"/>
  <c r="CD1500" i="1" s="1"/>
  <c r="CI1508" i="1"/>
  <c r="CD1508" i="1" s="1"/>
  <c r="CI1516" i="1"/>
  <c r="CD1516" i="1" s="1"/>
  <c r="CI1524" i="1"/>
  <c r="CD1524" i="1" s="1"/>
  <c r="CD1483" i="1"/>
  <c r="CD1507" i="1"/>
  <c r="CD1515" i="1"/>
  <c r="CD1523" i="1"/>
  <c r="CI1481" i="1"/>
  <c r="CD1481" i="1" s="1"/>
  <c r="CI1489" i="1"/>
  <c r="CD1489" i="1" s="1"/>
  <c r="CI1497" i="1"/>
  <c r="CD1497" i="1" s="1"/>
  <c r="CI1505" i="1"/>
  <c r="CD1505" i="1" s="1"/>
  <c r="CI1513" i="1"/>
  <c r="CD1513" i="1" s="1"/>
  <c r="CI1521" i="1"/>
  <c r="CD1521" i="1" s="1"/>
  <c r="CI1529" i="1"/>
  <c r="CD1529" i="1" s="1"/>
  <c r="G1355" i="1" l="1"/>
  <c r="G1406" i="1"/>
  <c r="G1457" i="1"/>
  <c r="AZ1337" i="1" l="1"/>
  <c r="AZ1388" i="1"/>
  <c r="AZ1439" i="1"/>
  <c r="BJ1332" i="1" l="1"/>
  <c r="G1332" i="1"/>
  <c r="G1383" i="1"/>
  <c r="G1434" i="1"/>
  <c r="AF1343" i="1" l="1"/>
  <c r="AF1394" i="1"/>
  <c r="AF1445" i="1"/>
  <c r="BT1350" i="1" l="1"/>
  <c r="BT1401" i="1"/>
  <c r="BT1452" i="1"/>
  <c r="AZ1350" i="1"/>
  <c r="AZ1401" i="1"/>
  <c r="AZ1452" i="1"/>
  <c r="BJ1346" i="1" l="1"/>
  <c r="BJ1397" i="1"/>
  <c r="BJ1448" i="1"/>
  <c r="BE1328" i="1" l="1"/>
  <c r="BT1327" i="1" l="1"/>
  <c r="BT1378" i="1"/>
  <c r="BT1429" i="1"/>
  <c r="CH1479" i="1" l="1"/>
  <c r="CG1479" i="1"/>
  <c r="CF1479" i="1"/>
  <c r="CE1479" i="1"/>
  <c r="CH1478" i="1"/>
  <c r="CG1478" i="1"/>
  <c r="CF1478" i="1"/>
  <c r="CE1478" i="1"/>
  <c r="CH1477" i="1"/>
  <c r="CG1477" i="1"/>
  <c r="CF1477" i="1"/>
  <c r="CE1477" i="1"/>
  <c r="CH1476" i="1"/>
  <c r="CG1476" i="1"/>
  <c r="CF1476" i="1"/>
  <c r="CE1476" i="1"/>
  <c r="CH1475" i="1"/>
  <c r="CG1475" i="1"/>
  <c r="CF1475" i="1"/>
  <c r="CE1475" i="1"/>
  <c r="CH1474" i="1"/>
  <c r="CG1474" i="1"/>
  <c r="CF1474" i="1"/>
  <c r="CE1474" i="1"/>
  <c r="CH1473" i="1"/>
  <c r="CG1473" i="1"/>
  <c r="CF1473" i="1"/>
  <c r="CE1473" i="1"/>
  <c r="CH1472" i="1"/>
  <c r="CG1472" i="1"/>
  <c r="CF1472" i="1"/>
  <c r="CE1472" i="1"/>
  <c r="CH1471" i="1"/>
  <c r="CG1471" i="1"/>
  <c r="CF1471" i="1"/>
  <c r="CE1471" i="1"/>
  <c r="CH1470" i="1"/>
  <c r="CG1470" i="1"/>
  <c r="CF1470" i="1"/>
  <c r="CE1470" i="1"/>
  <c r="CH1469" i="1"/>
  <c r="CG1469" i="1"/>
  <c r="CF1469" i="1"/>
  <c r="CE1469" i="1"/>
  <c r="CH1468" i="1"/>
  <c r="CG1468" i="1"/>
  <c r="CF1468" i="1"/>
  <c r="CE1468" i="1"/>
  <c r="CH1467" i="1"/>
  <c r="CG1467" i="1"/>
  <c r="CF1467" i="1"/>
  <c r="CE1467" i="1"/>
  <c r="CH1466" i="1"/>
  <c r="CG1466" i="1"/>
  <c r="CF1466" i="1"/>
  <c r="CE1466" i="1"/>
  <c r="CH1465" i="1"/>
  <c r="CG1465" i="1"/>
  <c r="CF1465" i="1"/>
  <c r="CE1465" i="1"/>
  <c r="CH1464" i="1"/>
  <c r="CG1464" i="1"/>
  <c r="CF1464" i="1"/>
  <c r="CE1464" i="1"/>
  <c r="CH1463" i="1"/>
  <c r="CG1463" i="1"/>
  <c r="CF1463" i="1"/>
  <c r="CE1463" i="1"/>
  <c r="CH1462" i="1"/>
  <c r="CG1462" i="1"/>
  <c r="CF1462" i="1"/>
  <c r="CE1462" i="1"/>
  <c r="CH1461" i="1"/>
  <c r="CG1461" i="1"/>
  <c r="CF1461" i="1"/>
  <c r="CE1461" i="1"/>
  <c r="CH1460" i="1"/>
  <c r="CG1460" i="1"/>
  <c r="CF1460" i="1"/>
  <c r="CE1460" i="1"/>
  <c r="CH1459" i="1"/>
  <c r="CG1459" i="1"/>
  <c r="CF1459" i="1"/>
  <c r="CE1459" i="1"/>
  <c r="CH1458" i="1"/>
  <c r="CG1458" i="1"/>
  <c r="CF1458" i="1"/>
  <c r="CE1458" i="1"/>
  <c r="CH1457" i="1"/>
  <c r="CG1457" i="1"/>
  <c r="CF1457" i="1"/>
  <c r="CE1457" i="1"/>
  <c r="CH1456" i="1"/>
  <c r="CG1456" i="1"/>
  <c r="CF1456" i="1"/>
  <c r="CE1456" i="1"/>
  <c r="CH1455" i="1"/>
  <c r="CG1455" i="1"/>
  <c r="CF1455" i="1"/>
  <c r="CE1455" i="1"/>
  <c r="CH1454" i="1"/>
  <c r="CG1454" i="1"/>
  <c r="CF1454" i="1"/>
  <c r="CE1454" i="1"/>
  <c r="CH1453" i="1"/>
  <c r="CG1453" i="1"/>
  <c r="CF1453" i="1"/>
  <c r="CE1453" i="1"/>
  <c r="CH1452" i="1"/>
  <c r="CG1452" i="1"/>
  <c r="CF1452" i="1"/>
  <c r="CE1452" i="1"/>
  <c r="CH1451" i="1"/>
  <c r="CG1451" i="1"/>
  <c r="CF1451" i="1"/>
  <c r="CE1451" i="1"/>
  <c r="CH1450" i="1"/>
  <c r="CG1450" i="1"/>
  <c r="CF1450" i="1"/>
  <c r="CE1450" i="1"/>
  <c r="CH1449" i="1"/>
  <c r="CG1449" i="1"/>
  <c r="CF1449" i="1"/>
  <c r="CE1449" i="1"/>
  <c r="CH1448" i="1"/>
  <c r="CG1448" i="1"/>
  <c r="CF1448" i="1"/>
  <c r="CE1448" i="1"/>
  <c r="CH1447" i="1"/>
  <c r="CG1447" i="1"/>
  <c r="CF1447" i="1"/>
  <c r="CE1447" i="1"/>
  <c r="CH1446" i="1"/>
  <c r="CG1446" i="1"/>
  <c r="CF1446" i="1"/>
  <c r="CE1446" i="1"/>
  <c r="CH1445" i="1"/>
  <c r="CG1445" i="1"/>
  <c r="CF1445" i="1"/>
  <c r="CE1445" i="1"/>
  <c r="CH1444" i="1"/>
  <c r="CG1444" i="1"/>
  <c r="CF1444" i="1"/>
  <c r="CE1444" i="1"/>
  <c r="CH1443" i="1"/>
  <c r="CG1443" i="1"/>
  <c r="CF1443" i="1"/>
  <c r="CE1443" i="1"/>
  <c r="CH1442" i="1"/>
  <c r="CG1442" i="1"/>
  <c r="CF1442" i="1"/>
  <c r="CE1442" i="1"/>
  <c r="CH1441" i="1"/>
  <c r="CG1441" i="1"/>
  <c r="CF1441" i="1"/>
  <c r="CH1440" i="1"/>
  <c r="CG1440" i="1"/>
  <c r="CF1440" i="1"/>
  <c r="CE1440" i="1"/>
  <c r="CH1439" i="1"/>
  <c r="CG1439" i="1"/>
  <c r="CF1439" i="1"/>
  <c r="CE1439" i="1"/>
  <c r="CH1438" i="1"/>
  <c r="CG1438" i="1"/>
  <c r="CF1438" i="1"/>
  <c r="CE1438" i="1"/>
  <c r="CH1437" i="1"/>
  <c r="CG1437" i="1"/>
  <c r="CF1437" i="1"/>
  <c r="CE1437" i="1"/>
  <c r="CH1436" i="1"/>
  <c r="CG1436" i="1"/>
  <c r="CF1436" i="1"/>
  <c r="CE1436" i="1"/>
  <c r="CH1435" i="1"/>
  <c r="CG1435" i="1"/>
  <c r="CF1435" i="1"/>
  <c r="CE1435" i="1"/>
  <c r="CH1434" i="1"/>
  <c r="CG1434" i="1"/>
  <c r="CF1434" i="1"/>
  <c r="CE1434" i="1"/>
  <c r="CH1433" i="1"/>
  <c r="CG1433" i="1"/>
  <c r="CF1433" i="1"/>
  <c r="CE1433" i="1"/>
  <c r="CH1432" i="1"/>
  <c r="CG1432" i="1"/>
  <c r="CF1432" i="1"/>
  <c r="CE1432" i="1"/>
  <c r="CH1431" i="1"/>
  <c r="CG1431" i="1"/>
  <c r="CF1431" i="1"/>
  <c r="CE1431" i="1"/>
  <c r="CH1430" i="1"/>
  <c r="CG1430" i="1"/>
  <c r="CF1430" i="1"/>
  <c r="CE1430" i="1"/>
  <c r="CH1429" i="1"/>
  <c r="CG1429" i="1"/>
  <c r="CF1429" i="1"/>
  <c r="CE1429" i="1"/>
  <c r="BY1479" i="1"/>
  <c r="BY1478" i="1"/>
  <c r="BY1477" i="1"/>
  <c r="BY1476" i="1"/>
  <c r="BY1475" i="1"/>
  <c r="BY1474" i="1"/>
  <c r="BY1473" i="1"/>
  <c r="BY1472" i="1"/>
  <c r="BY1471" i="1"/>
  <c r="BY1470" i="1"/>
  <c r="BY1469" i="1"/>
  <c r="BY1468" i="1"/>
  <c r="BY1467" i="1"/>
  <c r="BY1466" i="1"/>
  <c r="BY1465" i="1"/>
  <c r="BY1464" i="1"/>
  <c r="BY1463" i="1"/>
  <c r="BY1462" i="1"/>
  <c r="BY1461" i="1"/>
  <c r="BY1460" i="1"/>
  <c r="BY1459" i="1"/>
  <c r="BY1458" i="1"/>
  <c r="BY1457" i="1"/>
  <c r="BY1456" i="1"/>
  <c r="BY1455" i="1"/>
  <c r="BY1454" i="1"/>
  <c r="BY1453" i="1"/>
  <c r="BY1452" i="1"/>
  <c r="BY1451" i="1"/>
  <c r="BY1450" i="1"/>
  <c r="BY1449" i="1"/>
  <c r="BY1448" i="1"/>
  <c r="BY1447" i="1"/>
  <c r="BY1446" i="1"/>
  <c r="BY1445" i="1"/>
  <c r="BY1444" i="1"/>
  <c r="BY1443" i="1"/>
  <c r="BY1442" i="1"/>
  <c r="BY1441" i="1"/>
  <c r="BY1440" i="1"/>
  <c r="BY1439" i="1"/>
  <c r="BY1438" i="1"/>
  <c r="BY1437" i="1"/>
  <c r="BY1436" i="1"/>
  <c r="BY1435" i="1"/>
  <c r="BY1434" i="1"/>
  <c r="BY1433" i="1"/>
  <c r="BY1432" i="1"/>
  <c r="BY1431" i="1"/>
  <c r="BY1430" i="1"/>
  <c r="BY1429" i="1"/>
  <c r="BT1479" i="1"/>
  <c r="BT1478" i="1"/>
  <c r="BT1477" i="1"/>
  <c r="BT1476" i="1"/>
  <c r="BT1475" i="1"/>
  <c r="BT1474" i="1"/>
  <c r="BT1473" i="1"/>
  <c r="BT1472" i="1"/>
  <c r="BT1471" i="1"/>
  <c r="BT1470" i="1"/>
  <c r="BT1469" i="1"/>
  <c r="BT1468" i="1"/>
  <c r="BT1467" i="1"/>
  <c r="BT1466" i="1"/>
  <c r="BT1465" i="1"/>
  <c r="BT1464" i="1"/>
  <c r="BT1463" i="1"/>
  <c r="BT1462" i="1"/>
  <c r="BT1461" i="1"/>
  <c r="BT1460" i="1"/>
  <c r="BT1459" i="1"/>
  <c r="BT1458" i="1"/>
  <c r="BT1457" i="1"/>
  <c r="BT1456" i="1"/>
  <c r="BT1455" i="1"/>
  <c r="BT1454" i="1"/>
  <c r="BT1453" i="1"/>
  <c r="BT1451" i="1"/>
  <c r="BT1450" i="1"/>
  <c r="BT1449" i="1"/>
  <c r="BT1448" i="1"/>
  <c r="BT1447" i="1"/>
  <c r="BT1446" i="1"/>
  <c r="BT1445" i="1"/>
  <c r="BT1444" i="1"/>
  <c r="BT1443" i="1"/>
  <c r="BT1442" i="1"/>
  <c r="BT1441" i="1"/>
  <c r="BT1440" i="1"/>
  <c r="BT1439" i="1"/>
  <c r="BT1438" i="1"/>
  <c r="BT1437" i="1"/>
  <c r="BT1436" i="1"/>
  <c r="BT1435" i="1"/>
  <c r="BT1434" i="1"/>
  <c r="BT1433" i="1"/>
  <c r="BT1432" i="1"/>
  <c r="BT1431" i="1"/>
  <c r="BT1430" i="1"/>
  <c r="BO1479" i="1"/>
  <c r="BO1478" i="1"/>
  <c r="BO1477" i="1"/>
  <c r="BO1476" i="1"/>
  <c r="BO1475" i="1"/>
  <c r="BO1474" i="1"/>
  <c r="BO1473" i="1"/>
  <c r="BO1472" i="1"/>
  <c r="BO1471" i="1"/>
  <c r="BO1470" i="1"/>
  <c r="BO1469" i="1"/>
  <c r="BO1468" i="1"/>
  <c r="BO1467" i="1"/>
  <c r="BO1466" i="1"/>
  <c r="BO1465" i="1"/>
  <c r="BO1464" i="1"/>
  <c r="BO1463" i="1"/>
  <c r="BO1462" i="1"/>
  <c r="BO1461" i="1"/>
  <c r="BO1460" i="1"/>
  <c r="BO1459" i="1"/>
  <c r="BO1458" i="1"/>
  <c r="BO1457" i="1"/>
  <c r="BO1456" i="1"/>
  <c r="BO1455" i="1"/>
  <c r="BO1454" i="1"/>
  <c r="BO1453" i="1"/>
  <c r="BO1452" i="1"/>
  <c r="BO1451" i="1"/>
  <c r="BO1450" i="1"/>
  <c r="BO1449" i="1"/>
  <c r="BO1448" i="1"/>
  <c r="BO1447" i="1"/>
  <c r="BO1446" i="1"/>
  <c r="BO1445" i="1"/>
  <c r="BO1444" i="1"/>
  <c r="BO1443" i="1"/>
  <c r="BO1442" i="1"/>
  <c r="BO1441" i="1"/>
  <c r="BO1440" i="1"/>
  <c r="BO1439" i="1"/>
  <c r="BO1438" i="1"/>
  <c r="BO1437" i="1"/>
  <c r="BO1436" i="1"/>
  <c r="BO1435" i="1"/>
  <c r="BO1434" i="1"/>
  <c r="BO1433" i="1"/>
  <c r="BO1432" i="1"/>
  <c r="BO1431" i="1"/>
  <c r="BO1430" i="1"/>
  <c r="BO1429" i="1"/>
  <c r="BJ1479" i="1"/>
  <c r="BJ1478" i="1"/>
  <c r="BJ1477" i="1"/>
  <c r="BJ1476" i="1"/>
  <c r="BJ1475" i="1"/>
  <c r="BJ1474" i="1"/>
  <c r="BJ1473" i="1"/>
  <c r="BJ1472" i="1"/>
  <c r="BJ1471" i="1"/>
  <c r="BJ1470" i="1"/>
  <c r="BJ1469" i="1"/>
  <c r="BJ1468" i="1"/>
  <c r="BJ1467" i="1"/>
  <c r="BJ1466" i="1"/>
  <c r="BJ1465" i="1"/>
  <c r="BJ1464" i="1"/>
  <c r="BJ1463" i="1"/>
  <c r="BJ1462" i="1"/>
  <c r="BJ1461" i="1"/>
  <c r="BJ1460" i="1"/>
  <c r="BJ1459" i="1"/>
  <c r="BJ1458" i="1"/>
  <c r="BJ1457" i="1"/>
  <c r="BJ1456" i="1"/>
  <c r="BJ1455" i="1"/>
  <c r="BJ1454" i="1"/>
  <c r="BJ1453" i="1"/>
  <c r="BJ1452" i="1"/>
  <c r="BJ1451" i="1"/>
  <c r="BJ1450" i="1"/>
  <c r="BJ1449" i="1"/>
  <c r="BJ1447" i="1"/>
  <c r="BJ1446" i="1"/>
  <c r="BJ1445" i="1"/>
  <c r="BJ1444" i="1"/>
  <c r="BJ1443" i="1"/>
  <c r="BJ1442" i="1"/>
  <c r="BJ1441" i="1"/>
  <c r="BJ1440" i="1"/>
  <c r="BJ1439" i="1"/>
  <c r="BJ1438" i="1"/>
  <c r="BJ1437" i="1"/>
  <c r="BJ1436" i="1"/>
  <c r="BJ1435" i="1"/>
  <c r="BJ1434" i="1"/>
  <c r="BJ1433" i="1"/>
  <c r="BJ1432" i="1"/>
  <c r="BJ1431" i="1"/>
  <c r="BJ1430" i="1"/>
  <c r="BJ1429" i="1"/>
  <c r="BE1479" i="1"/>
  <c r="BE1478" i="1"/>
  <c r="BE1477" i="1"/>
  <c r="BE1476" i="1"/>
  <c r="BE1475" i="1"/>
  <c r="BE1474" i="1"/>
  <c r="BE1473" i="1"/>
  <c r="BE1472" i="1"/>
  <c r="BE1471" i="1"/>
  <c r="BE1470" i="1"/>
  <c r="BE1469" i="1"/>
  <c r="BE1468" i="1"/>
  <c r="BE1467" i="1"/>
  <c r="BE1466" i="1"/>
  <c r="BE1465" i="1"/>
  <c r="BE1464" i="1"/>
  <c r="BE1463" i="1"/>
  <c r="BE1462" i="1"/>
  <c r="BE1461" i="1"/>
  <c r="BE1460" i="1"/>
  <c r="BE1459" i="1"/>
  <c r="BE1458" i="1"/>
  <c r="BE1457" i="1"/>
  <c r="BE1456" i="1"/>
  <c r="BE1455" i="1"/>
  <c r="BE1454" i="1"/>
  <c r="BE1453" i="1"/>
  <c r="BE1452" i="1"/>
  <c r="BE1451" i="1"/>
  <c r="BE1450" i="1"/>
  <c r="BE1449" i="1"/>
  <c r="BE1448" i="1"/>
  <c r="BE1447" i="1"/>
  <c r="BE1446" i="1"/>
  <c r="BE1445" i="1"/>
  <c r="BE1444" i="1"/>
  <c r="BE1443" i="1"/>
  <c r="BE1442" i="1"/>
  <c r="BE1439" i="1"/>
  <c r="BE1438" i="1"/>
  <c r="BE1437" i="1"/>
  <c r="BE1436" i="1"/>
  <c r="BE1435" i="1"/>
  <c r="BE1434" i="1"/>
  <c r="BE1433" i="1"/>
  <c r="BE1432" i="1"/>
  <c r="BE1431" i="1"/>
  <c r="BE1430" i="1"/>
  <c r="BE1429"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1" i="1"/>
  <c r="AZ1450" i="1"/>
  <c r="AZ1449" i="1"/>
  <c r="AZ1448" i="1"/>
  <c r="AZ1447" i="1"/>
  <c r="AZ1446" i="1"/>
  <c r="AZ1445" i="1"/>
  <c r="AZ1444" i="1"/>
  <c r="AZ1443" i="1"/>
  <c r="AZ1442" i="1"/>
  <c r="AZ1441" i="1"/>
  <c r="AZ1440" i="1"/>
  <c r="AZ1438" i="1"/>
  <c r="AZ1437" i="1"/>
  <c r="AZ1436" i="1"/>
  <c r="AZ1435" i="1"/>
  <c r="AZ1434" i="1"/>
  <c r="AZ1433" i="1"/>
  <c r="AZ1432" i="1"/>
  <c r="AZ1431" i="1"/>
  <c r="AZ1430" i="1"/>
  <c r="AZ1429" i="1"/>
  <c r="AU1479" i="1"/>
  <c r="AU1478" i="1"/>
  <c r="AU1477" i="1"/>
  <c r="AU1476" i="1"/>
  <c r="AU1475" i="1"/>
  <c r="AU1474" i="1"/>
  <c r="AU1473" i="1"/>
  <c r="AU1472" i="1"/>
  <c r="AU1471" i="1"/>
  <c r="AU1470" i="1"/>
  <c r="AU1469" i="1"/>
  <c r="AU1468" i="1"/>
  <c r="AU1467" i="1"/>
  <c r="AU1466" i="1"/>
  <c r="AU1465" i="1"/>
  <c r="AU1464" i="1"/>
  <c r="AU1463" i="1"/>
  <c r="AU1462" i="1"/>
  <c r="AU1461" i="1"/>
  <c r="AU1460" i="1"/>
  <c r="AU1459" i="1"/>
  <c r="AU1458" i="1"/>
  <c r="AU1457" i="1"/>
  <c r="AU1456" i="1"/>
  <c r="AU1455" i="1"/>
  <c r="AU1454" i="1"/>
  <c r="AU1452" i="1"/>
  <c r="AU1451" i="1"/>
  <c r="AU1450" i="1"/>
  <c r="AU1449" i="1"/>
  <c r="AU1448" i="1"/>
  <c r="AU1447" i="1"/>
  <c r="AU1446" i="1"/>
  <c r="AU1445" i="1"/>
  <c r="AU1444" i="1"/>
  <c r="AU1443" i="1"/>
  <c r="AU1442" i="1"/>
  <c r="AU1441" i="1"/>
  <c r="AU1440" i="1"/>
  <c r="AU1439" i="1"/>
  <c r="AU1438" i="1"/>
  <c r="AU1437" i="1"/>
  <c r="AU1436" i="1"/>
  <c r="AU1435" i="1"/>
  <c r="AU1434" i="1"/>
  <c r="AU1433" i="1"/>
  <c r="AU1432" i="1"/>
  <c r="AU1431" i="1"/>
  <c r="AU1430" i="1"/>
  <c r="AU1429" i="1"/>
  <c r="AP1479" i="1"/>
  <c r="AP1478" i="1"/>
  <c r="AP1477" i="1"/>
  <c r="AP1476" i="1"/>
  <c r="AP1475" i="1"/>
  <c r="AP1474" i="1"/>
  <c r="AP1473" i="1"/>
  <c r="AP1472" i="1"/>
  <c r="AP1471" i="1"/>
  <c r="AP1470" i="1"/>
  <c r="AP1469" i="1"/>
  <c r="AP1468" i="1"/>
  <c r="AP1467" i="1"/>
  <c r="AP1466" i="1"/>
  <c r="AP1465" i="1"/>
  <c r="AP1464" i="1"/>
  <c r="AP1463" i="1"/>
  <c r="AP1462" i="1"/>
  <c r="AP1461" i="1"/>
  <c r="AP1460" i="1"/>
  <c r="AP1459" i="1"/>
  <c r="AP1458" i="1"/>
  <c r="AP1457" i="1"/>
  <c r="AP1456" i="1"/>
  <c r="AP1455" i="1"/>
  <c r="AP1454" i="1"/>
  <c r="AP1453" i="1"/>
  <c r="AP1452" i="1"/>
  <c r="AP1451" i="1"/>
  <c r="AP1450" i="1"/>
  <c r="AP1449" i="1"/>
  <c r="AP1448" i="1"/>
  <c r="AP1447" i="1"/>
  <c r="AP1446" i="1"/>
  <c r="AP1445" i="1"/>
  <c r="AP1444" i="1"/>
  <c r="AP1443" i="1"/>
  <c r="AP1442" i="1"/>
  <c r="AP1441" i="1"/>
  <c r="AP1440" i="1"/>
  <c r="AP1439" i="1"/>
  <c r="AP1438" i="1"/>
  <c r="AP1437" i="1"/>
  <c r="AP1436" i="1"/>
  <c r="AP1435" i="1"/>
  <c r="AP1434" i="1"/>
  <c r="AP1433" i="1"/>
  <c r="AP1432" i="1"/>
  <c r="AP1431" i="1"/>
  <c r="AP1430" i="1"/>
  <c r="AP1429" i="1"/>
  <c r="AK1479" i="1"/>
  <c r="AK1478" i="1"/>
  <c r="AK1477" i="1"/>
  <c r="AK1476" i="1"/>
  <c r="AK1475" i="1"/>
  <c r="AK1474" i="1"/>
  <c r="AK1472" i="1"/>
  <c r="AK1471" i="1"/>
  <c r="AK1470" i="1"/>
  <c r="AK1469" i="1"/>
  <c r="AK1468" i="1"/>
  <c r="AK1467" i="1"/>
  <c r="AK1466" i="1"/>
  <c r="AK1465" i="1"/>
  <c r="AK1464" i="1"/>
  <c r="AK1462" i="1"/>
  <c r="AK1461" i="1"/>
  <c r="AK1460" i="1"/>
  <c r="AK1459" i="1"/>
  <c r="AK1458" i="1"/>
  <c r="AK1457" i="1"/>
  <c r="AK1456" i="1"/>
  <c r="AK1455" i="1"/>
  <c r="AK1454" i="1"/>
  <c r="AK1453" i="1"/>
  <c r="AK1451" i="1"/>
  <c r="AK1450" i="1"/>
  <c r="AK1449" i="1"/>
  <c r="AK1448" i="1"/>
  <c r="AK1447" i="1"/>
  <c r="AK1446" i="1"/>
  <c r="AK1445" i="1"/>
  <c r="AK1444" i="1"/>
  <c r="AK1443" i="1"/>
  <c r="AK1442" i="1"/>
  <c r="AK1441" i="1"/>
  <c r="AK1440" i="1"/>
  <c r="AK1438" i="1"/>
  <c r="AK1437" i="1"/>
  <c r="AK1436" i="1"/>
  <c r="AK1435" i="1"/>
  <c r="AK1434" i="1"/>
  <c r="AK1433" i="1"/>
  <c r="AK1432" i="1"/>
  <c r="AK1431" i="1"/>
  <c r="AK1430" i="1"/>
  <c r="AK1429" i="1"/>
  <c r="AF1479" i="1"/>
  <c r="AF1478" i="1"/>
  <c r="AF1477" i="1"/>
  <c r="AF1476" i="1"/>
  <c r="AF1475" i="1"/>
  <c r="AF1474" i="1"/>
  <c r="AF1473" i="1"/>
  <c r="AF1472" i="1"/>
  <c r="AF1471" i="1"/>
  <c r="AF1470" i="1"/>
  <c r="AF1469" i="1"/>
  <c r="AF1468" i="1"/>
  <c r="AF1467" i="1"/>
  <c r="AF1466" i="1"/>
  <c r="AF1464" i="1"/>
  <c r="AF1463" i="1"/>
  <c r="AF1462" i="1"/>
  <c r="AF1461" i="1"/>
  <c r="AF1460" i="1"/>
  <c r="AF1459" i="1"/>
  <c r="AF1458" i="1"/>
  <c r="AF1457" i="1"/>
  <c r="AF1456" i="1"/>
  <c r="AF1455" i="1"/>
  <c r="AF1454" i="1"/>
  <c r="AF1453" i="1"/>
  <c r="AF1452" i="1"/>
  <c r="AF1451" i="1"/>
  <c r="AF1450" i="1"/>
  <c r="AF1449" i="1"/>
  <c r="AF1448" i="1"/>
  <c r="AF1447" i="1"/>
  <c r="AF1446" i="1"/>
  <c r="AF1444" i="1"/>
  <c r="AF1443" i="1"/>
  <c r="AF1442" i="1"/>
  <c r="AF1441" i="1"/>
  <c r="AF1440" i="1"/>
  <c r="AF1439" i="1"/>
  <c r="AF1438" i="1"/>
  <c r="AF1437" i="1"/>
  <c r="AF1436" i="1"/>
  <c r="AF1435" i="1"/>
  <c r="AF1434" i="1"/>
  <c r="AF1433" i="1"/>
  <c r="AF1432" i="1"/>
  <c r="AF1431" i="1"/>
  <c r="AF1430" i="1"/>
  <c r="AF1429" i="1"/>
  <c r="AA1478" i="1"/>
  <c r="AA1477" i="1"/>
  <c r="AA1476" i="1"/>
  <c r="AA1475" i="1"/>
  <c r="AA1474" i="1"/>
  <c r="AA1473" i="1"/>
  <c r="AA1472" i="1"/>
  <c r="AA1471" i="1"/>
  <c r="AA1470" i="1"/>
  <c r="AA1469" i="1"/>
  <c r="AA1468" i="1"/>
  <c r="AA1467" i="1"/>
  <c r="AA1466" i="1"/>
  <c r="AA1465" i="1"/>
  <c r="AA1464" i="1"/>
  <c r="AA1463" i="1"/>
  <c r="AA1462" i="1"/>
  <c r="AA1461" i="1"/>
  <c r="AA1460" i="1"/>
  <c r="AA1459" i="1"/>
  <c r="AA1458" i="1"/>
  <c r="AA1457" i="1"/>
  <c r="AA1456" i="1"/>
  <c r="AA1455" i="1"/>
  <c r="AA1454" i="1"/>
  <c r="AA1453" i="1"/>
  <c r="AA1452" i="1"/>
  <c r="AA1451" i="1"/>
  <c r="AA1450" i="1"/>
  <c r="AA1449" i="1"/>
  <c r="AA1447" i="1"/>
  <c r="AA1446" i="1"/>
  <c r="AA1445" i="1"/>
  <c r="AA1444" i="1"/>
  <c r="AA1443" i="1"/>
  <c r="AA1442" i="1"/>
  <c r="AA1441" i="1"/>
  <c r="AA1440" i="1"/>
  <c r="AA1439" i="1"/>
  <c r="AA1438" i="1"/>
  <c r="AA1437" i="1"/>
  <c r="AA1436" i="1"/>
  <c r="AA1435" i="1"/>
  <c r="AA1434" i="1"/>
  <c r="AA1433" i="1"/>
  <c r="AA1432" i="1"/>
  <c r="AA1431" i="1"/>
  <c r="AA1430" i="1"/>
  <c r="AA1429" i="1"/>
  <c r="V1479" i="1"/>
  <c r="V1478" i="1"/>
  <c r="V1476" i="1"/>
  <c r="V1475" i="1"/>
  <c r="V1474" i="1"/>
  <c r="V1473" i="1"/>
  <c r="V1472" i="1"/>
  <c r="V1471" i="1"/>
  <c r="V1470" i="1"/>
  <c r="V1469" i="1"/>
  <c r="V1468" i="1"/>
  <c r="V1467" i="1"/>
  <c r="V1466" i="1"/>
  <c r="V1465" i="1"/>
  <c r="V1464" i="1"/>
  <c r="V1463" i="1"/>
  <c r="V1462" i="1"/>
  <c r="V1461" i="1"/>
  <c r="V1460" i="1"/>
  <c r="V1459" i="1"/>
  <c r="V1458" i="1"/>
  <c r="V1457" i="1"/>
  <c r="V1456" i="1"/>
  <c r="V1455" i="1"/>
  <c r="V1454" i="1"/>
  <c r="V1453" i="1"/>
  <c r="V1452" i="1"/>
  <c r="V1451" i="1"/>
  <c r="V1450" i="1"/>
  <c r="V1449" i="1"/>
  <c r="V1448" i="1"/>
  <c r="V1447" i="1"/>
  <c r="V1446" i="1"/>
  <c r="V1445" i="1"/>
  <c r="V1444" i="1"/>
  <c r="V1443" i="1"/>
  <c r="V1442" i="1"/>
  <c r="V1441" i="1"/>
  <c r="V1440" i="1"/>
  <c r="V1439" i="1"/>
  <c r="V1438" i="1"/>
  <c r="V1437" i="1"/>
  <c r="V1436" i="1"/>
  <c r="V1435" i="1"/>
  <c r="V1434" i="1"/>
  <c r="V1433" i="1"/>
  <c r="V1432" i="1"/>
  <c r="V1431" i="1"/>
  <c r="V1430" i="1"/>
  <c r="V1429" i="1"/>
  <c r="Q1479" i="1"/>
  <c r="Q1478" i="1"/>
  <c r="Q1477" i="1"/>
  <c r="Q1476" i="1"/>
  <c r="Q1475" i="1"/>
  <c r="Q1473" i="1"/>
  <c r="Q1472" i="1"/>
  <c r="Q1471" i="1"/>
  <c r="Q1470" i="1"/>
  <c r="Q1469" i="1"/>
  <c r="Q1468" i="1"/>
  <c r="Q1467" i="1"/>
  <c r="Q1466" i="1"/>
  <c r="Q1465" i="1"/>
  <c r="Q1464" i="1"/>
  <c r="Q1463" i="1"/>
  <c r="Q1462" i="1"/>
  <c r="Q1461" i="1"/>
  <c r="Q1460" i="1"/>
  <c r="Q1459" i="1"/>
  <c r="Q1458" i="1"/>
  <c r="Q1457" i="1"/>
  <c r="Q1456" i="1"/>
  <c r="Q1455" i="1"/>
  <c r="Q1454" i="1"/>
  <c r="Q1453" i="1"/>
  <c r="Q1452" i="1"/>
  <c r="Q1451" i="1"/>
  <c r="Q1450" i="1"/>
  <c r="Q1449" i="1"/>
  <c r="Q1448" i="1"/>
  <c r="Q1447" i="1"/>
  <c r="Q1446" i="1"/>
  <c r="Q1445" i="1"/>
  <c r="Q1444" i="1"/>
  <c r="Q1443" i="1"/>
  <c r="Q1442" i="1"/>
  <c r="Q1441" i="1"/>
  <c r="Q1440" i="1"/>
  <c r="Q1439" i="1"/>
  <c r="Q1438" i="1"/>
  <c r="Q1437" i="1"/>
  <c r="Q1436" i="1"/>
  <c r="Q1435" i="1"/>
  <c r="Q1434" i="1"/>
  <c r="Q1433" i="1"/>
  <c r="Q1432" i="1"/>
  <c r="Q1431" i="1"/>
  <c r="Q1430" i="1"/>
  <c r="Q1429" i="1"/>
  <c r="L1479" i="1"/>
  <c r="L1478" i="1"/>
  <c r="L1476" i="1"/>
  <c r="L1475" i="1"/>
  <c r="L1474" i="1"/>
  <c r="L1473" i="1"/>
  <c r="L1472" i="1"/>
  <c r="L1471" i="1"/>
  <c r="L1470" i="1"/>
  <c r="L1469" i="1"/>
  <c r="L1468" i="1"/>
  <c r="L1467" i="1"/>
  <c r="L1466" i="1"/>
  <c r="L1465" i="1"/>
  <c r="L1464" i="1"/>
  <c r="L1463" i="1"/>
  <c r="L1462" i="1"/>
  <c r="L1461" i="1"/>
  <c r="L1460" i="1"/>
  <c r="L1459" i="1"/>
  <c r="L1457" i="1"/>
  <c r="L1456" i="1"/>
  <c r="L1455" i="1"/>
  <c r="L1454" i="1"/>
  <c r="L1453" i="1"/>
  <c r="L1452" i="1"/>
  <c r="L1451" i="1"/>
  <c r="L1450" i="1"/>
  <c r="L1449" i="1"/>
  <c r="L1448" i="1"/>
  <c r="L1447" i="1"/>
  <c r="L1446" i="1"/>
  <c r="L1445" i="1"/>
  <c r="L1444" i="1"/>
  <c r="L1443" i="1"/>
  <c r="L1441" i="1"/>
  <c r="L1440" i="1"/>
  <c r="L1439" i="1"/>
  <c r="L1438" i="1"/>
  <c r="L1437" i="1"/>
  <c r="L1436" i="1"/>
  <c r="L1434" i="1"/>
  <c r="L1432" i="1"/>
  <c r="L1431" i="1"/>
  <c r="L1430" i="1"/>
  <c r="L1429" i="1"/>
  <c r="G1479" i="1"/>
  <c r="G1478" i="1"/>
  <c r="G1477" i="1"/>
  <c r="G1476" i="1"/>
  <c r="G1475" i="1"/>
  <c r="G1474" i="1"/>
  <c r="G1473" i="1"/>
  <c r="G1471" i="1"/>
  <c r="G1470" i="1"/>
  <c r="G1469" i="1"/>
  <c r="G1468" i="1"/>
  <c r="G1467" i="1"/>
  <c r="G1466" i="1"/>
  <c r="G1465" i="1"/>
  <c r="G1464" i="1"/>
  <c r="G1463" i="1"/>
  <c r="G1462" i="1"/>
  <c r="G1461" i="1"/>
  <c r="G1460" i="1"/>
  <c r="G1459" i="1"/>
  <c r="G1458" i="1"/>
  <c r="G1456" i="1"/>
  <c r="G1455" i="1"/>
  <c r="G1454" i="1"/>
  <c r="G1453" i="1"/>
  <c r="G1452" i="1"/>
  <c r="G1450" i="1"/>
  <c r="G1449" i="1"/>
  <c r="G1448" i="1"/>
  <c r="G1447" i="1"/>
  <c r="G1446" i="1"/>
  <c r="G1445" i="1"/>
  <c r="G1444" i="1"/>
  <c r="G1443" i="1"/>
  <c r="G1442" i="1"/>
  <c r="G1441" i="1"/>
  <c r="G1440" i="1"/>
  <c r="G1439" i="1"/>
  <c r="G1438" i="1"/>
  <c r="G1437" i="1"/>
  <c r="G1436" i="1"/>
  <c r="G1435" i="1"/>
  <c r="G1433" i="1"/>
  <c r="G1432" i="1"/>
  <c r="G1431" i="1"/>
  <c r="G1430" i="1"/>
  <c r="G1429" i="1"/>
  <c r="CI1441" i="1" l="1"/>
  <c r="CI1465" i="1"/>
  <c r="CD1465" i="1" s="1"/>
  <c r="CI1466" i="1"/>
  <c r="CD1466" i="1" s="1"/>
  <c r="CI1464" i="1"/>
  <c r="CD1464" i="1" s="1"/>
  <c r="CI1467" i="1"/>
  <c r="CD1467" i="1" s="1"/>
  <c r="CI1468" i="1"/>
  <c r="CD1468" i="1" s="1"/>
  <c r="CI1472" i="1"/>
  <c r="CD1472" i="1" s="1"/>
  <c r="CI1474" i="1"/>
  <c r="CD1474" i="1" s="1"/>
  <c r="CI1479" i="1"/>
  <c r="CD1479" i="1" s="1"/>
  <c r="CI1478" i="1"/>
  <c r="CD1478" i="1" s="1"/>
  <c r="CI1477" i="1"/>
  <c r="CD1477" i="1" s="1"/>
  <c r="CI1469" i="1"/>
  <c r="CI1432" i="1"/>
  <c r="CD1432" i="1" s="1"/>
  <c r="CI1434" i="1"/>
  <c r="CD1434" i="1" s="1"/>
  <c r="CI1435" i="1"/>
  <c r="CD1435" i="1" s="1"/>
  <c r="CI1437" i="1"/>
  <c r="CD1437" i="1" s="1"/>
  <c r="CI1439" i="1"/>
  <c r="CD1439" i="1" s="1"/>
  <c r="CI1440" i="1"/>
  <c r="CD1440" i="1" s="1"/>
  <c r="CI1443" i="1"/>
  <c r="CD1443" i="1" s="1"/>
  <c r="CI1445" i="1"/>
  <c r="CD1445" i="1" s="1"/>
  <c r="CI1449" i="1"/>
  <c r="CD1449" i="1" s="1"/>
  <c r="CI1453" i="1"/>
  <c r="CD1453" i="1" s="1"/>
  <c r="CI1457" i="1"/>
  <c r="CD1457" i="1" s="1"/>
  <c r="CI1462" i="1"/>
  <c r="CI1460" i="1"/>
  <c r="CD1460" i="1" s="1"/>
  <c r="CI1446" i="1"/>
  <c r="CD1446" i="1" s="1"/>
  <c r="CI1452" i="1"/>
  <c r="CD1452" i="1"/>
  <c r="CI1433" i="1"/>
  <c r="CD1433" i="1" s="1"/>
  <c r="CI1458" i="1"/>
  <c r="CD1458" i="1" s="1"/>
  <c r="CI1476" i="1"/>
  <c r="CD1476" i="1" s="1"/>
  <c r="CI1475" i="1"/>
  <c r="CD1475" i="1" s="1"/>
  <c r="CI1473" i="1"/>
  <c r="CD1473" i="1" s="1"/>
  <c r="CI1471" i="1"/>
  <c r="CD1471" i="1" s="1"/>
  <c r="CI1470" i="1"/>
  <c r="CD1470" i="1" s="1"/>
  <c r="CD1469" i="1"/>
  <c r="CI1463" i="1"/>
  <c r="CD1463" i="1" s="1"/>
  <c r="CI1456" i="1"/>
  <c r="CD1456" i="1" s="1"/>
  <c r="CD1462" i="1"/>
  <c r="CI1461" i="1"/>
  <c r="CD1461" i="1" s="1"/>
  <c r="CI1459" i="1"/>
  <c r="CD1459" i="1" s="1"/>
  <c r="CI1455" i="1"/>
  <c r="CD1455" i="1" s="1"/>
  <c r="CI1454" i="1"/>
  <c r="CD1454" i="1" s="1"/>
  <c r="CI1451" i="1"/>
  <c r="CD1451" i="1" s="1"/>
  <c r="CI1450" i="1"/>
  <c r="CD1450" i="1" s="1"/>
  <c r="CI1448" i="1"/>
  <c r="CD1448" i="1" s="1"/>
  <c r="CI1447" i="1"/>
  <c r="CD1447" i="1" s="1"/>
  <c r="CI1444" i="1"/>
  <c r="CD1444" i="1" s="1"/>
  <c r="CI1442" i="1"/>
  <c r="CD1442" i="1" s="1"/>
  <c r="CD1441" i="1"/>
  <c r="CI1438" i="1"/>
  <c r="CD1438" i="1" s="1"/>
  <c r="CI1436" i="1"/>
  <c r="CD1436" i="1" s="1"/>
  <c r="CI1431" i="1"/>
  <c r="CD1431" i="1" s="1"/>
  <c r="CI1430" i="1"/>
  <c r="CD1430" i="1" s="1"/>
  <c r="CI1429" i="1"/>
  <c r="CD1429" i="1" s="1"/>
  <c r="AP1326" i="1"/>
  <c r="AP1377" i="1"/>
  <c r="AP1428" i="1"/>
  <c r="L48" i="1"/>
  <c r="BY1287" i="1"/>
  <c r="BY1338" i="1"/>
  <c r="BY1389" i="1"/>
  <c r="BJ1306" i="1"/>
  <c r="BJ1357" i="1"/>
  <c r="BJ1408" i="1"/>
  <c r="AA1305" i="1"/>
  <c r="AA1356" i="1"/>
  <c r="AA1407" i="1"/>
  <c r="L1300" i="1"/>
  <c r="L1351" i="1"/>
  <c r="L1402" i="1"/>
  <c r="AZ1299" i="1"/>
  <c r="BY1297" i="1"/>
  <c r="BY1348" i="1"/>
  <c r="BY1399" i="1"/>
  <c r="AP1295" i="1"/>
  <c r="AU1397" i="1"/>
  <c r="AP1293" i="1"/>
  <c r="AP1344" i="1"/>
  <c r="AP1395" i="1"/>
  <c r="BE1289" i="1"/>
  <c r="BE1340" i="1"/>
  <c r="BE1391" i="1"/>
  <c r="G1284" i="1"/>
  <c r="G1335" i="1"/>
  <c r="G1386" i="1"/>
  <c r="BT1428" i="1"/>
  <c r="BT1427" i="1"/>
  <c r="BT1426" i="1"/>
  <c r="BT1425" i="1"/>
  <c r="BT1424" i="1"/>
  <c r="BT1423" i="1"/>
  <c r="BT1422" i="1"/>
  <c r="BT1421" i="1"/>
  <c r="BT1420" i="1"/>
  <c r="BT1419" i="1"/>
  <c r="BT1418" i="1"/>
  <c r="BT1417" i="1"/>
  <c r="BT1416" i="1"/>
  <c r="BT1415" i="1"/>
  <c r="BT1414" i="1"/>
  <c r="BT1413" i="1"/>
  <c r="BT1412" i="1"/>
  <c r="BT1411" i="1"/>
  <c r="BT1410" i="1"/>
  <c r="BT1409" i="1"/>
  <c r="BT1408" i="1"/>
  <c r="BT1407" i="1"/>
  <c r="BT1406" i="1"/>
  <c r="BT1405" i="1"/>
  <c r="BT1404" i="1"/>
  <c r="BT1403" i="1"/>
  <c r="BT1402" i="1"/>
  <c r="BT1400" i="1"/>
  <c r="BT1399" i="1"/>
  <c r="BT1398" i="1"/>
  <c r="BT1397" i="1"/>
  <c r="BT1396" i="1"/>
  <c r="BT1395" i="1"/>
  <c r="BT1394" i="1"/>
  <c r="BT1393" i="1"/>
  <c r="BT1392" i="1"/>
  <c r="BT1391" i="1"/>
  <c r="BT1390" i="1"/>
  <c r="BT1389" i="1"/>
  <c r="BT1388" i="1"/>
  <c r="BT1387" i="1"/>
  <c r="BT1386" i="1"/>
  <c r="BT1385" i="1"/>
  <c r="BT1383" i="1"/>
  <c r="BT1382" i="1"/>
  <c r="BT1381" i="1"/>
  <c r="BT1380" i="1"/>
  <c r="BT1379" i="1"/>
  <c r="BT1384" i="1"/>
  <c r="AK1277" i="1"/>
  <c r="AK1328" i="1"/>
  <c r="AK1379" i="1"/>
  <c r="AU1428" i="1"/>
  <c r="AU1427" i="1"/>
  <c r="AU1426" i="1"/>
  <c r="AU1425" i="1"/>
  <c r="AU1424" i="1"/>
  <c r="AU1423" i="1"/>
  <c r="AU1422" i="1"/>
  <c r="AU1421" i="1"/>
  <c r="AU1420" i="1"/>
  <c r="AU1419" i="1"/>
  <c r="AU1418" i="1"/>
  <c r="AU1417" i="1"/>
  <c r="AU1416" i="1"/>
  <c r="AU1415" i="1"/>
  <c r="AU1414" i="1"/>
  <c r="AU1413" i="1"/>
  <c r="AU1412" i="1"/>
  <c r="AU1411" i="1"/>
  <c r="AU1410" i="1"/>
  <c r="AU1409" i="1"/>
  <c r="AU1408" i="1"/>
  <c r="AU1407" i="1"/>
  <c r="AU1406" i="1"/>
  <c r="AU1405" i="1"/>
  <c r="AU1404" i="1"/>
  <c r="AU1403" i="1"/>
  <c r="AU1401" i="1"/>
  <c r="AU1400" i="1"/>
  <c r="AU1399" i="1"/>
  <c r="AU1398" i="1"/>
  <c r="AU1396" i="1"/>
  <c r="AU1395" i="1"/>
  <c r="AU1394" i="1"/>
  <c r="AU1393" i="1"/>
  <c r="AU1392" i="1"/>
  <c r="AU1391" i="1"/>
  <c r="AU1390" i="1"/>
  <c r="AU1389" i="1"/>
  <c r="AU1388" i="1"/>
  <c r="AU1387" i="1"/>
  <c r="AU1386" i="1"/>
  <c r="AU1385" i="1"/>
  <c r="AU1384" i="1"/>
  <c r="AU1383" i="1"/>
  <c r="AU1382" i="1"/>
  <c r="AU1381" i="1"/>
  <c r="AU1380" i="1"/>
  <c r="AU1379" i="1"/>
  <c r="AU1378" i="1"/>
  <c r="AU1377" i="1"/>
  <c r="AU1376" i="1"/>
  <c r="AU1375" i="1"/>
  <c r="AU1374" i="1"/>
  <c r="AU1373" i="1"/>
  <c r="AU1372" i="1"/>
  <c r="AU1371" i="1"/>
  <c r="AU1370" i="1"/>
  <c r="AU1369" i="1"/>
  <c r="AU1368" i="1"/>
  <c r="AU1367" i="1"/>
  <c r="AU1366" i="1"/>
  <c r="AU1365" i="1"/>
  <c r="AU1364" i="1"/>
  <c r="AU1363" i="1"/>
  <c r="AU1362" i="1"/>
  <c r="AU1361" i="1"/>
  <c r="AU1360" i="1"/>
  <c r="AU1359" i="1"/>
  <c r="AU1358" i="1"/>
  <c r="AU1357" i="1"/>
  <c r="AU1356" i="1"/>
  <c r="AU1355" i="1"/>
  <c r="AU1354" i="1"/>
  <c r="AU1353" i="1"/>
  <c r="AU1352" i="1"/>
  <c r="AU1351" i="1"/>
  <c r="AU1350" i="1"/>
  <c r="AU1349" i="1"/>
  <c r="AU1348" i="1"/>
  <c r="AU1347" i="1"/>
  <c r="AU1346" i="1"/>
  <c r="AU1345" i="1"/>
  <c r="AU1344" i="1"/>
  <c r="AU1343" i="1"/>
  <c r="AU1342" i="1"/>
  <c r="AU1341" i="1"/>
  <c r="AU1340" i="1"/>
  <c r="AU1339" i="1"/>
  <c r="AU1338" i="1"/>
  <c r="AU1337" i="1"/>
  <c r="AU1336" i="1"/>
  <c r="AU1335" i="1"/>
  <c r="AU1334" i="1"/>
  <c r="AU1333" i="1"/>
  <c r="AU1332" i="1"/>
  <c r="AU1331" i="1"/>
  <c r="AU1330" i="1"/>
  <c r="AU1329" i="1"/>
  <c r="AU1328" i="1"/>
  <c r="AU1327" i="1"/>
  <c r="AU1326" i="1"/>
  <c r="AU1325" i="1"/>
  <c r="AU1324" i="1"/>
  <c r="AU1323" i="1"/>
  <c r="AU1322" i="1"/>
  <c r="AU1321" i="1"/>
  <c r="AU1320" i="1"/>
  <c r="AU1319" i="1"/>
  <c r="AU1318" i="1"/>
  <c r="AU1317" i="1"/>
  <c r="AU1316" i="1"/>
  <c r="AU1315" i="1"/>
  <c r="AU1314" i="1"/>
  <c r="AU1313" i="1"/>
  <c r="AU1312" i="1"/>
  <c r="AU1311" i="1"/>
  <c r="AU1310" i="1"/>
  <c r="AU1309" i="1"/>
  <c r="AU1308" i="1"/>
  <c r="AU1307" i="1"/>
  <c r="AU1306" i="1"/>
  <c r="AU1305" i="1"/>
  <c r="AU1304" i="1"/>
  <c r="AU1303" i="1"/>
  <c r="AU1302" i="1"/>
  <c r="AU1301" i="1"/>
  <c r="AU1300" i="1"/>
  <c r="AU1299" i="1"/>
  <c r="AU1298" i="1"/>
  <c r="AU1297" i="1"/>
  <c r="AU1296" i="1"/>
  <c r="AU1295" i="1"/>
  <c r="AU1294" i="1"/>
  <c r="AU1293" i="1"/>
  <c r="AU1292" i="1"/>
  <c r="AU1291" i="1"/>
  <c r="AU1290" i="1"/>
  <c r="AU1289" i="1"/>
  <c r="AU1288" i="1"/>
  <c r="AU1287" i="1"/>
  <c r="AU1286" i="1"/>
  <c r="AU1285" i="1"/>
  <c r="AU1284" i="1"/>
  <c r="AU1283" i="1"/>
  <c r="AU1282" i="1"/>
  <c r="AU1281" i="1"/>
  <c r="AU1280" i="1"/>
  <c r="AU1279" i="1"/>
  <c r="AU1278" i="1"/>
  <c r="AU1277" i="1"/>
  <c r="AU1276" i="1"/>
  <c r="AU1275" i="1"/>
  <c r="AU1274" i="1"/>
  <c r="AU1273" i="1"/>
  <c r="AU1272" i="1"/>
  <c r="AU1271" i="1"/>
  <c r="AU1270" i="1"/>
  <c r="AU1269" i="1"/>
  <c r="AU1268" i="1"/>
  <c r="AU1267" i="1"/>
  <c r="AU1266" i="1"/>
  <c r="AU1265" i="1"/>
  <c r="AU1264" i="1"/>
  <c r="AU1263" i="1"/>
  <c r="AU1262" i="1"/>
  <c r="AU1261" i="1"/>
  <c r="AU1260" i="1"/>
  <c r="AU1259" i="1"/>
  <c r="AU1258" i="1"/>
  <c r="AU1257" i="1"/>
  <c r="AU1256" i="1"/>
  <c r="AU1255" i="1"/>
  <c r="AU1254" i="1"/>
  <c r="AU1253" i="1"/>
  <c r="AU1252" i="1"/>
  <c r="AU1251" i="1"/>
  <c r="AU1250" i="1"/>
  <c r="AU1249" i="1"/>
  <c r="AU1248" i="1"/>
  <c r="AU1247" i="1"/>
  <c r="AU1246" i="1"/>
  <c r="AU1245" i="1"/>
  <c r="AU1244" i="1"/>
  <c r="AU1243" i="1"/>
  <c r="AU1242" i="1"/>
  <c r="AU1241" i="1"/>
  <c r="AU1240" i="1"/>
  <c r="AU1239" i="1"/>
  <c r="AU1238" i="1"/>
  <c r="AU1237" i="1"/>
  <c r="AU1236" i="1"/>
  <c r="AU1235" i="1"/>
  <c r="AU1234" i="1"/>
  <c r="AU1233" i="1"/>
  <c r="AU1232" i="1"/>
  <c r="AU1231" i="1"/>
  <c r="AU1230" i="1"/>
  <c r="AU1229" i="1"/>
  <c r="AU1228" i="1"/>
  <c r="AU1227" i="1"/>
  <c r="AU1226" i="1"/>
  <c r="AU1225" i="1"/>
  <c r="AU1224" i="1"/>
  <c r="AU1223" i="1"/>
  <c r="AU1222" i="1"/>
  <c r="AU1221" i="1"/>
  <c r="AU1220" i="1"/>
  <c r="AU1219" i="1"/>
  <c r="AU1218" i="1"/>
  <c r="AU1217" i="1"/>
  <c r="AU1216" i="1"/>
  <c r="AU1215" i="1"/>
  <c r="AU1214" i="1"/>
  <c r="AU1213" i="1"/>
  <c r="AU1212" i="1"/>
  <c r="AU1211" i="1"/>
  <c r="AU1210" i="1"/>
  <c r="AU1209" i="1"/>
  <c r="AU1208" i="1"/>
  <c r="AU1207" i="1"/>
  <c r="AU1206" i="1"/>
  <c r="AU1205" i="1"/>
  <c r="AU1204" i="1"/>
  <c r="AU1203" i="1"/>
  <c r="AU1202" i="1"/>
  <c r="AU1201" i="1"/>
  <c r="AU1200" i="1"/>
  <c r="AU1199" i="1"/>
  <c r="AU1198" i="1"/>
  <c r="AU1197" i="1"/>
  <c r="AU1196" i="1"/>
  <c r="AU1195" i="1"/>
  <c r="AU1194" i="1"/>
  <c r="AU1193" i="1"/>
  <c r="AU1192" i="1"/>
  <c r="AU1191" i="1"/>
  <c r="AU1190" i="1"/>
  <c r="AU1189" i="1"/>
  <c r="AU1188" i="1"/>
  <c r="AU1187" i="1"/>
  <c r="AU1186" i="1"/>
  <c r="AU1185" i="1"/>
  <c r="AU1184" i="1"/>
  <c r="AU1183" i="1"/>
  <c r="AU1182" i="1"/>
  <c r="AU1181" i="1"/>
  <c r="AU1180" i="1"/>
  <c r="AU1179" i="1"/>
  <c r="AU1178" i="1"/>
  <c r="AU1177" i="1"/>
  <c r="AU1176" i="1"/>
  <c r="AU1175" i="1"/>
  <c r="AU1174" i="1"/>
  <c r="AU1173" i="1"/>
  <c r="AU1172" i="1"/>
  <c r="AU1171" i="1"/>
  <c r="AU1170" i="1"/>
  <c r="AU1169" i="1"/>
  <c r="AU1168" i="1"/>
  <c r="AU1167" i="1"/>
  <c r="AU1166" i="1"/>
  <c r="AU1165" i="1"/>
  <c r="AU1164" i="1"/>
  <c r="AU1163" i="1"/>
  <c r="AU1162" i="1"/>
  <c r="AU1161" i="1"/>
  <c r="AU1160" i="1"/>
  <c r="AU1159" i="1"/>
  <c r="AU1158" i="1"/>
  <c r="AU1157" i="1"/>
  <c r="AU1156" i="1"/>
  <c r="AU1155" i="1"/>
  <c r="AU1154" i="1"/>
  <c r="AU1153" i="1"/>
  <c r="AU1152" i="1"/>
  <c r="AU1151" i="1"/>
  <c r="AU1150" i="1"/>
  <c r="AU1149" i="1"/>
  <c r="AU1148" i="1"/>
  <c r="AU1147" i="1"/>
  <c r="AU1146" i="1"/>
  <c r="AU1145" i="1"/>
  <c r="AU1144" i="1"/>
  <c r="AU1143" i="1"/>
  <c r="AU1142" i="1"/>
  <c r="AU1141" i="1"/>
  <c r="AU1140" i="1"/>
  <c r="AU1139" i="1"/>
  <c r="AU1138" i="1"/>
  <c r="AU1137" i="1"/>
  <c r="AU1136" i="1"/>
  <c r="AU1135" i="1"/>
  <c r="AU1134" i="1"/>
  <c r="AU1133" i="1"/>
  <c r="AU1132" i="1"/>
  <c r="AU1131" i="1"/>
  <c r="AU1130" i="1"/>
  <c r="AU1129" i="1"/>
  <c r="AU1128" i="1"/>
  <c r="AU1127" i="1"/>
  <c r="AU1126" i="1"/>
  <c r="AU1125" i="1"/>
  <c r="AU1124" i="1"/>
  <c r="AU1123" i="1"/>
  <c r="AU1122" i="1"/>
  <c r="AU1121" i="1"/>
  <c r="AU1120" i="1"/>
  <c r="AU1119" i="1"/>
  <c r="AU1118" i="1"/>
  <c r="AU1117" i="1"/>
  <c r="AU1116" i="1"/>
  <c r="AU1115" i="1"/>
  <c r="AU1114" i="1"/>
  <c r="AU1113" i="1"/>
  <c r="AU1112" i="1"/>
  <c r="AU1111" i="1"/>
  <c r="AU1110" i="1"/>
  <c r="AU1109" i="1"/>
  <c r="AU1108" i="1"/>
  <c r="AU1107" i="1"/>
  <c r="AU1106" i="1"/>
  <c r="AU1105" i="1"/>
  <c r="AU1104" i="1"/>
  <c r="AU1103" i="1"/>
  <c r="AU1102" i="1"/>
  <c r="AU1101" i="1"/>
  <c r="AU1100" i="1"/>
  <c r="AU1099" i="1"/>
  <c r="AU1098" i="1"/>
  <c r="AU1097" i="1"/>
  <c r="AU1096" i="1"/>
  <c r="AU1095" i="1"/>
  <c r="AU1094" i="1"/>
  <c r="AU1093" i="1"/>
  <c r="AU1092" i="1"/>
  <c r="AU1091" i="1"/>
  <c r="AU1090" i="1"/>
  <c r="AU1089" i="1"/>
  <c r="AU1088" i="1"/>
  <c r="AU1087" i="1"/>
  <c r="AU1086" i="1"/>
  <c r="AU1085" i="1"/>
  <c r="AU1084" i="1"/>
  <c r="AU1083" i="1"/>
  <c r="AU1082" i="1"/>
  <c r="AU1081" i="1"/>
  <c r="AU1080" i="1"/>
  <c r="AU1079" i="1"/>
  <c r="AU1078" i="1"/>
  <c r="AU1077" i="1"/>
  <c r="AU1076" i="1"/>
  <c r="AU1075" i="1"/>
  <c r="AU1074" i="1"/>
  <c r="AU1073" i="1"/>
  <c r="AU1072" i="1"/>
  <c r="AU1071" i="1"/>
  <c r="AU1070" i="1"/>
  <c r="AU1069" i="1"/>
  <c r="AU1068" i="1"/>
  <c r="AU1067" i="1"/>
  <c r="AU1066" i="1"/>
  <c r="AU1065" i="1"/>
  <c r="AU1064" i="1"/>
  <c r="AU1063" i="1"/>
  <c r="AU1062" i="1"/>
  <c r="AU1061" i="1"/>
  <c r="AU1060" i="1"/>
  <c r="AU1059" i="1"/>
  <c r="AU1058" i="1"/>
  <c r="AU1057" i="1"/>
  <c r="AU1056" i="1"/>
  <c r="AU1055" i="1"/>
  <c r="AU1054" i="1"/>
  <c r="AU1053" i="1"/>
  <c r="AU1052" i="1"/>
  <c r="AU1051" i="1"/>
  <c r="AU1050" i="1"/>
  <c r="AU1049" i="1"/>
  <c r="AU1048" i="1"/>
  <c r="AU1047" i="1"/>
  <c r="AU1046" i="1"/>
  <c r="AU1045" i="1"/>
  <c r="AU1044" i="1"/>
  <c r="AU1043" i="1"/>
  <c r="AU1042" i="1"/>
  <c r="AU1041" i="1"/>
  <c r="AU1040" i="1"/>
  <c r="AU1039" i="1"/>
  <c r="AU1038" i="1"/>
  <c r="AU1037" i="1"/>
  <c r="AU1036" i="1"/>
  <c r="AU1035" i="1"/>
  <c r="AU1034" i="1"/>
  <c r="AU1033" i="1"/>
  <c r="AU1032" i="1"/>
  <c r="AU1031" i="1"/>
  <c r="AU1030" i="1"/>
  <c r="AU1029" i="1"/>
  <c r="AU1028" i="1"/>
  <c r="AU1027" i="1"/>
  <c r="AU1026" i="1"/>
  <c r="AU1025" i="1"/>
  <c r="AU1024" i="1"/>
  <c r="AU1023" i="1"/>
  <c r="AU1022" i="1"/>
  <c r="AU1021" i="1"/>
  <c r="AU1020" i="1"/>
  <c r="AU1019" i="1"/>
  <c r="AU1018" i="1"/>
  <c r="AU1017" i="1"/>
  <c r="AU1016" i="1"/>
  <c r="AU1015" i="1"/>
  <c r="AU1014" i="1"/>
  <c r="AU1013" i="1"/>
  <c r="AU1012" i="1"/>
  <c r="AU1011" i="1"/>
  <c r="AU1010" i="1"/>
  <c r="AU1009" i="1"/>
  <c r="AU1008" i="1"/>
  <c r="AU1007" i="1"/>
  <c r="AU1006" i="1"/>
  <c r="AU1005" i="1"/>
  <c r="AU1004" i="1"/>
  <c r="AU1003" i="1"/>
  <c r="AU1002" i="1"/>
  <c r="AU1001" i="1"/>
  <c r="AU1000" i="1"/>
  <c r="AU999" i="1"/>
  <c r="AU998" i="1"/>
  <c r="AU997" i="1"/>
  <c r="AU996" i="1"/>
  <c r="AU995" i="1"/>
  <c r="AU994" i="1"/>
  <c r="AU993" i="1"/>
  <c r="AU992" i="1"/>
  <c r="AU991" i="1"/>
  <c r="AU990" i="1"/>
  <c r="AU989" i="1"/>
  <c r="AU988" i="1"/>
  <c r="AU987" i="1"/>
  <c r="AU986" i="1"/>
  <c r="AU985" i="1"/>
  <c r="AU984" i="1"/>
  <c r="AU983" i="1"/>
  <c r="AU982" i="1"/>
  <c r="AU981" i="1"/>
  <c r="AU980" i="1"/>
  <c r="AU979" i="1"/>
  <c r="AU978" i="1"/>
  <c r="AU977" i="1"/>
  <c r="AU976" i="1"/>
  <c r="AU975" i="1"/>
  <c r="AU974" i="1"/>
  <c r="AU973" i="1"/>
  <c r="AU972" i="1"/>
  <c r="AU971" i="1"/>
  <c r="AU970" i="1"/>
  <c r="AU969" i="1"/>
  <c r="AU968" i="1"/>
  <c r="AU967" i="1"/>
  <c r="AU966" i="1"/>
  <c r="AU965" i="1"/>
  <c r="AU964" i="1"/>
  <c r="AU963" i="1"/>
  <c r="AU962" i="1"/>
  <c r="AU961" i="1"/>
  <c r="AU960" i="1"/>
  <c r="AU959" i="1"/>
  <c r="AU958" i="1"/>
  <c r="AU957" i="1"/>
  <c r="AU956" i="1"/>
  <c r="AU955" i="1"/>
  <c r="AU954" i="1"/>
  <c r="AU953" i="1"/>
  <c r="AU952" i="1"/>
  <c r="AU951" i="1"/>
  <c r="AU950" i="1"/>
  <c r="AU949" i="1"/>
  <c r="AU948" i="1"/>
  <c r="AU947" i="1"/>
  <c r="AU946" i="1"/>
  <c r="AU945" i="1"/>
  <c r="AU944" i="1"/>
  <c r="AU943" i="1"/>
  <c r="AU942" i="1"/>
  <c r="AU941" i="1"/>
  <c r="AU940" i="1"/>
  <c r="AU939" i="1"/>
  <c r="AU938" i="1"/>
  <c r="AU937" i="1"/>
  <c r="AU936" i="1"/>
  <c r="AU935" i="1"/>
  <c r="AU934" i="1"/>
  <c r="AU933" i="1"/>
  <c r="AU932" i="1"/>
  <c r="AU931" i="1"/>
  <c r="AU930" i="1"/>
  <c r="AU929" i="1"/>
  <c r="AU928" i="1"/>
  <c r="AU927" i="1"/>
  <c r="AU926" i="1"/>
  <c r="AU925" i="1"/>
  <c r="AU924" i="1"/>
  <c r="AU923" i="1"/>
  <c r="AU922" i="1"/>
  <c r="AU921" i="1"/>
  <c r="AU920" i="1"/>
  <c r="AU919" i="1"/>
  <c r="AU918" i="1"/>
  <c r="AU917" i="1"/>
  <c r="AU916" i="1"/>
  <c r="AU915" i="1"/>
  <c r="AU914" i="1"/>
  <c r="AU913" i="1"/>
  <c r="AU912" i="1"/>
  <c r="AU911" i="1"/>
  <c r="AU910" i="1"/>
  <c r="AU909" i="1"/>
  <c r="AU908" i="1"/>
  <c r="AU907" i="1"/>
  <c r="AU906" i="1"/>
  <c r="AU905" i="1"/>
  <c r="AU904" i="1"/>
  <c r="AU903" i="1"/>
  <c r="AU902" i="1"/>
  <c r="AU901" i="1"/>
  <c r="AU900" i="1"/>
  <c r="AU899" i="1"/>
  <c r="AU898" i="1"/>
  <c r="AU897" i="1"/>
  <c r="AU896" i="1"/>
  <c r="AU895" i="1"/>
  <c r="AU894" i="1"/>
  <c r="AU893" i="1"/>
  <c r="AU892" i="1"/>
  <c r="AU891" i="1"/>
  <c r="AU890" i="1"/>
  <c r="AU889" i="1"/>
  <c r="AU888" i="1"/>
  <c r="AU887" i="1"/>
  <c r="AU886" i="1"/>
  <c r="AU885" i="1"/>
  <c r="AU884" i="1"/>
  <c r="AU883" i="1"/>
  <c r="AU882" i="1"/>
  <c r="AU881" i="1"/>
  <c r="AU880" i="1"/>
  <c r="AU879" i="1"/>
  <c r="AU878" i="1"/>
  <c r="AU877" i="1"/>
  <c r="AU876" i="1"/>
  <c r="AU875" i="1"/>
  <c r="AU874" i="1"/>
  <c r="AU873" i="1"/>
  <c r="AU872" i="1"/>
  <c r="AU871" i="1"/>
  <c r="AU870" i="1"/>
  <c r="AU869" i="1"/>
  <c r="AU868" i="1"/>
  <c r="AU867" i="1"/>
  <c r="AU866" i="1"/>
  <c r="AU865" i="1"/>
  <c r="AU864" i="1"/>
  <c r="AU863" i="1"/>
  <c r="AU862" i="1"/>
  <c r="AU861" i="1"/>
  <c r="AU860" i="1"/>
  <c r="AU859" i="1"/>
  <c r="AU858" i="1"/>
  <c r="AU857" i="1"/>
  <c r="AU856" i="1"/>
  <c r="AU855" i="1"/>
  <c r="AU854" i="1"/>
  <c r="AU853" i="1"/>
  <c r="AU852" i="1"/>
  <c r="AU851" i="1"/>
  <c r="AU850" i="1"/>
  <c r="AU849" i="1"/>
  <c r="AU848" i="1"/>
  <c r="AU847" i="1"/>
  <c r="AU846" i="1"/>
  <c r="AU845" i="1"/>
  <c r="AU844" i="1"/>
  <c r="AU843" i="1"/>
  <c r="AU842" i="1"/>
  <c r="AU841" i="1"/>
  <c r="AU840" i="1"/>
  <c r="AU839" i="1"/>
  <c r="AU838" i="1"/>
  <c r="AU837" i="1"/>
  <c r="AU836" i="1"/>
  <c r="AU835" i="1"/>
  <c r="AU834" i="1"/>
  <c r="AU833" i="1"/>
  <c r="AU832" i="1"/>
  <c r="AU831" i="1"/>
  <c r="AU830" i="1"/>
  <c r="AU829" i="1"/>
  <c r="AU828" i="1"/>
  <c r="AU827" i="1"/>
  <c r="AU826" i="1"/>
  <c r="AU825" i="1"/>
  <c r="AU824" i="1"/>
  <c r="AU823" i="1"/>
  <c r="AU822" i="1"/>
  <c r="AU821" i="1"/>
  <c r="AU820" i="1"/>
  <c r="AU819" i="1"/>
  <c r="AU818" i="1"/>
  <c r="AU817" i="1"/>
  <c r="AU816" i="1"/>
  <c r="AU815" i="1"/>
  <c r="AU814" i="1"/>
  <c r="AU813" i="1"/>
  <c r="AU812" i="1"/>
  <c r="AU811" i="1"/>
  <c r="AU810" i="1"/>
  <c r="AU809" i="1"/>
  <c r="AU808" i="1"/>
  <c r="AU807" i="1"/>
  <c r="AU806" i="1"/>
  <c r="AU805" i="1"/>
  <c r="AU804" i="1"/>
  <c r="AU803" i="1"/>
  <c r="AU802" i="1"/>
  <c r="AU801" i="1"/>
  <c r="AU800" i="1"/>
  <c r="AU799" i="1"/>
  <c r="AU798" i="1"/>
  <c r="AU797" i="1"/>
  <c r="AU796" i="1"/>
  <c r="AU795" i="1"/>
  <c r="AU794" i="1"/>
  <c r="AU793" i="1"/>
  <c r="AU792" i="1"/>
  <c r="AU791" i="1"/>
  <c r="AU790" i="1"/>
  <c r="AU789" i="1"/>
  <c r="AU788" i="1"/>
  <c r="AU787" i="1"/>
  <c r="AU786" i="1"/>
  <c r="AU785" i="1"/>
  <c r="AU784" i="1"/>
  <c r="AU783" i="1"/>
  <c r="AU782" i="1"/>
  <c r="AU781" i="1"/>
  <c r="AU780" i="1"/>
  <c r="AU779" i="1"/>
  <c r="AU778" i="1"/>
  <c r="AU777" i="1"/>
  <c r="AU776" i="1"/>
  <c r="AU775" i="1"/>
  <c r="AU774" i="1"/>
  <c r="AU773" i="1"/>
  <c r="AU772" i="1"/>
  <c r="AU771" i="1"/>
  <c r="AU770" i="1"/>
  <c r="AU769" i="1"/>
  <c r="AU768" i="1"/>
  <c r="AU767" i="1"/>
  <c r="AU766" i="1"/>
  <c r="AU765" i="1"/>
  <c r="AU764" i="1"/>
  <c r="AU763" i="1"/>
  <c r="AU762" i="1"/>
  <c r="AU761" i="1"/>
  <c r="AU760" i="1"/>
  <c r="AU759" i="1"/>
  <c r="AU758" i="1"/>
  <c r="AU757" i="1"/>
  <c r="AU756" i="1"/>
  <c r="AU755" i="1"/>
  <c r="AU754" i="1"/>
  <c r="AU753" i="1"/>
  <c r="AU752" i="1"/>
  <c r="AU751" i="1"/>
  <c r="AU750" i="1"/>
  <c r="AU749" i="1"/>
  <c r="AU748" i="1"/>
  <c r="AU747" i="1"/>
  <c r="AU746" i="1"/>
  <c r="AU745" i="1"/>
  <c r="AU744" i="1"/>
  <c r="AU743" i="1"/>
  <c r="AU742" i="1"/>
  <c r="AU741" i="1"/>
  <c r="AU740" i="1"/>
  <c r="AU739" i="1"/>
  <c r="AU738" i="1"/>
  <c r="AU737" i="1"/>
  <c r="AU736" i="1"/>
  <c r="AU735" i="1"/>
  <c r="AU734" i="1"/>
  <c r="AU733" i="1"/>
  <c r="AU732" i="1"/>
  <c r="AU731" i="1"/>
  <c r="AU730" i="1"/>
  <c r="AU729" i="1"/>
  <c r="AU728" i="1"/>
  <c r="AU727" i="1"/>
  <c r="AU726" i="1"/>
  <c r="AU725" i="1"/>
  <c r="AU724" i="1"/>
  <c r="AU723" i="1"/>
  <c r="AU722" i="1"/>
  <c r="AU721" i="1"/>
  <c r="AU720" i="1"/>
  <c r="AU719" i="1"/>
  <c r="AU718" i="1"/>
  <c r="AU717" i="1"/>
  <c r="AU716" i="1"/>
  <c r="AU715" i="1"/>
  <c r="AU714" i="1"/>
  <c r="AU713" i="1"/>
  <c r="AU712" i="1"/>
  <c r="AU711" i="1"/>
  <c r="AU710" i="1"/>
  <c r="AU709" i="1"/>
  <c r="AU708" i="1"/>
  <c r="AU707" i="1"/>
  <c r="AU706" i="1"/>
  <c r="AU705" i="1"/>
  <c r="AU704" i="1"/>
  <c r="AU703" i="1"/>
  <c r="AU702" i="1"/>
  <c r="AU701" i="1"/>
  <c r="AU700" i="1"/>
  <c r="AU699" i="1"/>
  <c r="AU698" i="1"/>
  <c r="AU697" i="1"/>
  <c r="AU696" i="1"/>
  <c r="AU695" i="1"/>
  <c r="AU694" i="1"/>
  <c r="AU693" i="1"/>
  <c r="AU692" i="1"/>
  <c r="AU691" i="1"/>
  <c r="AU690" i="1"/>
  <c r="AU689" i="1"/>
  <c r="AU688" i="1"/>
  <c r="AU687" i="1"/>
  <c r="AU686" i="1"/>
  <c r="AU685" i="1"/>
  <c r="AU684" i="1"/>
  <c r="AU683" i="1"/>
  <c r="AU682" i="1"/>
  <c r="AU681" i="1"/>
  <c r="AU680" i="1"/>
  <c r="AU679" i="1"/>
  <c r="AU678" i="1"/>
  <c r="AU677" i="1"/>
  <c r="AU676" i="1"/>
  <c r="AU675" i="1"/>
  <c r="AU674" i="1"/>
  <c r="AU673" i="1"/>
  <c r="AU672" i="1"/>
  <c r="AU671" i="1"/>
  <c r="AU670" i="1"/>
  <c r="AU669" i="1"/>
  <c r="AU668" i="1"/>
  <c r="AU667" i="1"/>
  <c r="AU666" i="1"/>
  <c r="AU665" i="1"/>
  <c r="AU664" i="1"/>
  <c r="AU663" i="1"/>
  <c r="AU662" i="1"/>
  <c r="AU661" i="1"/>
  <c r="AU660" i="1"/>
  <c r="AU659" i="1"/>
  <c r="AU658" i="1"/>
  <c r="AU657" i="1"/>
  <c r="AU656" i="1"/>
  <c r="AU655" i="1"/>
  <c r="AU654" i="1"/>
  <c r="AU653" i="1"/>
  <c r="AU652" i="1"/>
  <c r="AU651" i="1"/>
  <c r="AU650" i="1"/>
  <c r="AU649" i="1"/>
  <c r="AU648" i="1"/>
  <c r="AU647" i="1"/>
  <c r="AU646" i="1"/>
  <c r="AU645" i="1"/>
  <c r="AU644" i="1"/>
  <c r="AU643" i="1"/>
  <c r="AU642" i="1"/>
  <c r="AU641" i="1"/>
  <c r="AU640" i="1"/>
  <c r="AU639" i="1"/>
  <c r="AU638" i="1"/>
  <c r="AU637" i="1"/>
  <c r="AU636" i="1"/>
  <c r="AU635" i="1"/>
  <c r="AU634" i="1"/>
  <c r="AU633" i="1"/>
  <c r="AU632" i="1"/>
  <c r="AU631" i="1"/>
  <c r="AU630" i="1"/>
  <c r="AU629" i="1"/>
  <c r="AU628" i="1"/>
  <c r="AU627" i="1"/>
  <c r="AU626" i="1"/>
  <c r="AU625" i="1"/>
  <c r="AU624" i="1"/>
  <c r="AU623" i="1"/>
  <c r="AU622" i="1"/>
  <c r="AU621" i="1"/>
  <c r="AU620" i="1"/>
  <c r="AU619" i="1"/>
  <c r="AU618" i="1"/>
  <c r="AU617" i="1"/>
  <c r="AU616" i="1"/>
  <c r="AU615" i="1"/>
  <c r="AU614" i="1"/>
  <c r="AU613" i="1"/>
  <c r="AU612" i="1"/>
  <c r="AU611" i="1"/>
  <c r="AU610" i="1"/>
  <c r="AU609" i="1"/>
  <c r="AU608" i="1"/>
  <c r="AU607" i="1"/>
  <c r="AU606" i="1"/>
  <c r="AU605" i="1"/>
  <c r="AU604" i="1"/>
  <c r="AU603" i="1"/>
  <c r="AU602" i="1"/>
  <c r="AU601" i="1"/>
  <c r="AU600" i="1"/>
  <c r="AU599" i="1"/>
  <c r="AU598" i="1"/>
  <c r="AU597" i="1"/>
  <c r="AU596" i="1"/>
  <c r="AU595" i="1"/>
  <c r="AU594" i="1"/>
  <c r="AU593" i="1"/>
  <c r="AU592" i="1"/>
  <c r="AU591" i="1"/>
  <c r="AU590" i="1"/>
  <c r="AU589" i="1"/>
  <c r="AU588" i="1"/>
  <c r="AU587" i="1"/>
  <c r="AU586" i="1"/>
  <c r="AU585" i="1"/>
  <c r="AU584" i="1"/>
  <c r="AU583" i="1"/>
  <c r="AU582" i="1"/>
  <c r="AU581" i="1"/>
  <c r="AU580" i="1"/>
  <c r="AU579" i="1"/>
  <c r="AU578" i="1"/>
  <c r="AU577" i="1"/>
  <c r="AU576" i="1"/>
  <c r="AU575" i="1"/>
  <c r="AU574" i="1"/>
  <c r="AU573" i="1"/>
  <c r="AU572" i="1"/>
  <c r="AU571" i="1"/>
  <c r="AU570" i="1"/>
  <c r="AU569" i="1"/>
  <c r="AU568" i="1"/>
  <c r="AU567" i="1"/>
  <c r="AU566" i="1"/>
  <c r="AU565" i="1"/>
  <c r="AU564" i="1"/>
  <c r="AU563" i="1"/>
  <c r="AU562" i="1"/>
  <c r="AU561" i="1"/>
  <c r="AU560" i="1"/>
  <c r="AU559" i="1"/>
  <c r="AU558" i="1"/>
  <c r="AU557" i="1"/>
  <c r="AU556" i="1"/>
  <c r="AU555" i="1"/>
  <c r="AU554" i="1"/>
  <c r="AU553" i="1"/>
  <c r="AU552" i="1"/>
  <c r="AU551" i="1"/>
  <c r="AU550" i="1"/>
  <c r="AU549" i="1"/>
  <c r="AU548" i="1"/>
  <c r="AU547" i="1"/>
  <c r="AU546" i="1"/>
  <c r="AU545" i="1"/>
  <c r="AU544" i="1"/>
  <c r="AU543" i="1"/>
  <c r="AU542" i="1"/>
  <c r="AU541" i="1"/>
  <c r="AU540" i="1"/>
  <c r="AU539" i="1"/>
  <c r="AU538" i="1"/>
  <c r="AU537" i="1"/>
  <c r="AU536" i="1"/>
  <c r="AU535" i="1"/>
  <c r="AU534" i="1"/>
  <c r="AU533" i="1"/>
  <c r="AU532" i="1"/>
  <c r="AU531" i="1"/>
  <c r="AU530" i="1"/>
  <c r="AU529" i="1"/>
  <c r="AU528" i="1"/>
  <c r="AU527" i="1"/>
  <c r="AU526" i="1"/>
  <c r="AU525" i="1"/>
  <c r="AU524" i="1"/>
  <c r="AU523" i="1"/>
  <c r="AU522" i="1"/>
  <c r="AU521" i="1"/>
  <c r="AU520" i="1"/>
  <c r="AU519" i="1"/>
  <c r="AU518" i="1"/>
  <c r="AU517" i="1"/>
  <c r="AU516" i="1"/>
  <c r="AU515" i="1"/>
  <c r="AU514" i="1"/>
  <c r="AU513" i="1"/>
  <c r="AU512" i="1"/>
  <c r="AU511" i="1"/>
  <c r="AU510" i="1"/>
  <c r="AU509" i="1"/>
  <c r="AU508" i="1"/>
  <c r="AU507" i="1"/>
  <c r="AU506" i="1"/>
  <c r="AU505" i="1"/>
  <c r="AU504" i="1"/>
  <c r="AU503" i="1"/>
  <c r="AU502" i="1"/>
  <c r="AU501" i="1"/>
  <c r="AU500" i="1"/>
  <c r="AU499" i="1"/>
  <c r="AU498" i="1"/>
  <c r="AU497" i="1"/>
  <c r="AU496" i="1"/>
  <c r="AU495" i="1"/>
  <c r="AU494" i="1"/>
  <c r="AU493" i="1"/>
  <c r="AU492" i="1"/>
  <c r="AU491" i="1"/>
  <c r="AU490" i="1"/>
  <c r="AU489" i="1"/>
  <c r="AU488" i="1"/>
  <c r="AU487" i="1"/>
  <c r="AU486" i="1"/>
  <c r="AU485" i="1"/>
  <c r="AU484" i="1"/>
  <c r="AU483" i="1"/>
  <c r="AU482" i="1"/>
  <c r="AU481" i="1"/>
  <c r="AU480" i="1"/>
  <c r="AU479" i="1"/>
  <c r="AU478" i="1"/>
  <c r="AU477" i="1"/>
  <c r="AU476" i="1"/>
  <c r="AU475" i="1"/>
  <c r="AU474" i="1"/>
  <c r="AU473" i="1"/>
  <c r="AU472" i="1"/>
  <c r="AU471" i="1"/>
  <c r="AU470" i="1"/>
  <c r="AU469" i="1"/>
  <c r="AU468" i="1"/>
  <c r="AU467" i="1"/>
  <c r="AU466" i="1"/>
  <c r="AU465" i="1"/>
  <c r="AU464" i="1"/>
  <c r="AU463" i="1"/>
  <c r="AU462" i="1"/>
  <c r="AU461" i="1"/>
  <c r="AU460" i="1"/>
  <c r="AU459" i="1"/>
  <c r="AU458" i="1"/>
  <c r="AU457" i="1"/>
  <c r="AU456" i="1"/>
  <c r="AU455" i="1"/>
  <c r="AU454" i="1"/>
  <c r="AU453" i="1"/>
  <c r="AU452" i="1"/>
  <c r="AU451" i="1"/>
  <c r="AU450" i="1"/>
  <c r="AU449" i="1"/>
  <c r="AU448" i="1"/>
  <c r="AU447" i="1"/>
  <c r="AU446" i="1"/>
  <c r="AU445" i="1"/>
  <c r="AU444" i="1"/>
  <c r="AU443" i="1"/>
  <c r="AU442" i="1"/>
  <c r="AU441" i="1"/>
  <c r="AU440" i="1"/>
  <c r="AU439" i="1"/>
  <c r="AU438" i="1"/>
  <c r="AU437" i="1"/>
  <c r="AU436" i="1"/>
  <c r="AU435" i="1"/>
  <c r="AU434" i="1"/>
  <c r="AU433" i="1"/>
  <c r="AU432" i="1"/>
  <c r="AU431" i="1"/>
  <c r="AU430" i="1"/>
  <c r="AU429" i="1"/>
  <c r="AU428" i="1"/>
  <c r="AU427" i="1"/>
  <c r="AU426" i="1"/>
  <c r="AU425" i="1"/>
  <c r="AU424" i="1"/>
  <c r="AU423" i="1"/>
  <c r="AU422" i="1"/>
  <c r="AU421" i="1"/>
  <c r="AU420" i="1"/>
  <c r="AU419" i="1"/>
  <c r="AU418" i="1"/>
  <c r="AU417" i="1"/>
  <c r="AU416" i="1"/>
  <c r="AU415" i="1"/>
  <c r="AU414" i="1"/>
  <c r="AU413" i="1"/>
  <c r="AU412" i="1"/>
  <c r="AU411" i="1"/>
  <c r="AU410" i="1"/>
  <c r="AU409" i="1"/>
  <c r="AU408" i="1"/>
  <c r="AU407" i="1"/>
  <c r="AU406" i="1"/>
  <c r="AU405" i="1"/>
  <c r="AU404" i="1"/>
  <c r="AU403" i="1"/>
  <c r="AU402" i="1"/>
  <c r="AU401" i="1"/>
  <c r="AU400" i="1"/>
  <c r="AU399" i="1"/>
  <c r="AU398" i="1"/>
  <c r="AU397" i="1"/>
  <c r="AU396" i="1"/>
  <c r="AU395" i="1"/>
  <c r="AU394" i="1"/>
  <c r="AU393" i="1"/>
  <c r="AU392" i="1"/>
  <c r="AU391" i="1"/>
  <c r="AU390" i="1"/>
  <c r="AU389" i="1"/>
  <c r="AU388" i="1"/>
  <c r="AU387" i="1"/>
  <c r="AU386" i="1"/>
  <c r="AU385" i="1"/>
  <c r="AU384" i="1"/>
  <c r="AU383" i="1"/>
  <c r="AU382" i="1"/>
  <c r="AU381" i="1"/>
  <c r="AU380" i="1"/>
  <c r="AU379" i="1"/>
  <c r="AU378" i="1"/>
  <c r="AU377" i="1"/>
  <c r="AU376" i="1"/>
  <c r="AU375" i="1"/>
  <c r="AU374" i="1"/>
  <c r="AU373" i="1"/>
  <c r="AU372" i="1"/>
  <c r="AU371" i="1"/>
  <c r="AU370" i="1"/>
  <c r="AU369" i="1"/>
  <c r="AU368" i="1"/>
  <c r="AU367" i="1"/>
  <c r="AU366" i="1"/>
  <c r="AU365" i="1"/>
  <c r="AU364" i="1"/>
  <c r="AU363" i="1"/>
  <c r="AU362" i="1"/>
  <c r="AU361" i="1"/>
  <c r="AU360" i="1"/>
  <c r="AU359" i="1"/>
  <c r="AU358" i="1"/>
  <c r="AU357" i="1"/>
  <c r="AU356" i="1"/>
  <c r="AU355" i="1"/>
  <c r="AU354" i="1"/>
  <c r="AU353" i="1"/>
  <c r="AU352" i="1"/>
  <c r="AU351" i="1"/>
  <c r="AU350" i="1"/>
  <c r="AU349" i="1"/>
  <c r="AU348" i="1"/>
  <c r="AU347" i="1"/>
  <c r="AU346" i="1"/>
  <c r="AU345" i="1"/>
  <c r="AU344" i="1"/>
  <c r="AU343" i="1"/>
  <c r="AU342" i="1"/>
  <c r="AU341" i="1"/>
  <c r="AU340" i="1"/>
  <c r="AU339" i="1"/>
  <c r="AU338" i="1"/>
  <c r="AU337" i="1"/>
  <c r="AU336" i="1"/>
  <c r="AU335" i="1"/>
  <c r="AU334" i="1"/>
  <c r="AU333" i="1"/>
  <c r="AU332" i="1"/>
  <c r="AU331" i="1"/>
  <c r="AU330" i="1"/>
  <c r="AU329" i="1"/>
  <c r="AU328" i="1"/>
  <c r="AU327" i="1"/>
  <c r="AU326" i="1"/>
  <c r="AU325" i="1"/>
  <c r="AU324" i="1"/>
  <c r="AU323" i="1"/>
  <c r="AU322" i="1"/>
  <c r="AU321" i="1"/>
  <c r="AU320" i="1"/>
  <c r="AU319" i="1"/>
  <c r="AU318" i="1"/>
  <c r="AU317" i="1"/>
  <c r="AU316" i="1"/>
  <c r="AU315" i="1"/>
  <c r="AU314" i="1"/>
  <c r="AU313" i="1"/>
  <c r="AU312" i="1"/>
  <c r="AU311" i="1"/>
  <c r="AU310" i="1"/>
  <c r="AU309" i="1"/>
  <c r="AU308" i="1"/>
  <c r="AU307" i="1"/>
  <c r="AU306" i="1"/>
  <c r="AU305" i="1"/>
  <c r="AU304" i="1"/>
  <c r="AU303" i="1"/>
  <c r="AU302" i="1"/>
  <c r="AU301" i="1"/>
  <c r="AU300" i="1"/>
  <c r="AU299" i="1"/>
  <c r="AU298" i="1"/>
  <c r="AU297" i="1"/>
  <c r="AU296" i="1"/>
  <c r="AU295" i="1"/>
  <c r="AU294" i="1"/>
  <c r="AU293" i="1"/>
  <c r="AU292" i="1"/>
  <c r="AU291" i="1"/>
  <c r="AU290" i="1"/>
  <c r="AU289" i="1"/>
  <c r="AU288" i="1"/>
  <c r="AU287" i="1"/>
  <c r="AU286" i="1"/>
  <c r="AU285" i="1"/>
  <c r="AU284" i="1"/>
  <c r="AU283" i="1"/>
  <c r="AU282" i="1"/>
  <c r="AU281" i="1"/>
  <c r="AU280" i="1"/>
  <c r="AU279" i="1"/>
  <c r="AU278" i="1"/>
  <c r="AU277" i="1"/>
  <c r="AU276" i="1"/>
  <c r="AU275" i="1"/>
  <c r="AU274" i="1"/>
  <c r="AU273" i="1"/>
  <c r="AU272" i="1"/>
  <c r="AU271" i="1"/>
  <c r="AU270" i="1"/>
  <c r="AU269" i="1"/>
  <c r="AU268" i="1"/>
  <c r="AU267" i="1"/>
  <c r="AU266" i="1"/>
  <c r="AU265" i="1"/>
  <c r="AU264" i="1"/>
  <c r="AU263" i="1"/>
  <c r="AU262" i="1"/>
  <c r="AU261" i="1"/>
  <c r="AU260" i="1"/>
  <c r="AU259" i="1"/>
  <c r="AU258" i="1"/>
  <c r="AU257" i="1"/>
  <c r="AU256" i="1"/>
  <c r="AU255" i="1"/>
  <c r="AU254" i="1"/>
  <c r="AU253" i="1"/>
  <c r="AU252" i="1"/>
  <c r="AU251" i="1"/>
  <c r="AU250" i="1"/>
  <c r="AU249" i="1"/>
  <c r="AU248" i="1"/>
  <c r="AU247" i="1"/>
  <c r="AU246" i="1"/>
  <c r="AU245" i="1"/>
  <c r="AU244" i="1"/>
  <c r="AU243" i="1"/>
  <c r="AU242" i="1"/>
  <c r="AU241" i="1"/>
  <c r="AU240" i="1"/>
  <c r="AU239" i="1"/>
  <c r="AU238" i="1"/>
  <c r="AU237" i="1"/>
  <c r="AU236" i="1"/>
  <c r="AU235" i="1"/>
  <c r="AU234" i="1"/>
  <c r="AU233" i="1"/>
  <c r="AU232" i="1"/>
  <c r="AU231" i="1"/>
  <c r="AU230" i="1"/>
  <c r="AU229" i="1"/>
  <c r="AU228" i="1"/>
  <c r="AU227" i="1"/>
  <c r="AU226" i="1"/>
  <c r="AU225" i="1"/>
  <c r="AU224" i="1"/>
  <c r="AU223" i="1"/>
  <c r="AU222" i="1"/>
  <c r="AU221" i="1"/>
  <c r="AU220" i="1"/>
  <c r="AU219" i="1"/>
  <c r="AU218" i="1"/>
  <c r="AU217" i="1"/>
  <c r="AU216" i="1"/>
  <c r="AU215" i="1"/>
  <c r="AU214" i="1"/>
  <c r="AU213" i="1"/>
  <c r="AU212" i="1"/>
  <c r="AU211" i="1"/>
  <c r="AU210" i="1"/>
  <c r="AU209" i="1"/>
  <c r="AU208" i="1"/>
  <c r="AU207" i="1"/>
  <c r="AU206" i="1"/>
  <c r="AU205" i="1"/>
  <c r="AU204" i="1"/>
  <c r="AU203" i="1"/>
  <c r="AU202" i="1"/>
  <c r="AU201" i="1"/>
  <c r="AU200" i="1"/>
  <c r="AU199" i="1"/>
  <c r="AU198" i="1"/>
  <c r="AU197" i="1"/>
  <c r="AU196" i="1"/>
  <c r="AU195" i="1"/>
  <c r="AU194" i="1"/>
  <c r="AU193" i="1"/>
  <c r="AU192" i="1"/>
  <c r="AU191" i="1"/>
  <c r="AU190" i="1"/>
  <c r="AU189" i="1"/>
  <c r="AU188" i="1"/>
  <c r="AU187" i="1"/>
  <c r="AU186" i="1"/>
  <c r="AU185" i="1"/>
  <c r="AU184" i="1"/>
  <c r="AU183" i="1"/>
  <c r="AU182" i="1"/>
  <c r="AU181" i="1"/>
  <c r="AU180" i="1"/>
  <c r="AU179" i="1"/>
  <c r="AU178" i="1"/>
  <c r="AU177" i="1"/>
  <c r="AU176" i="1"/>
  <c r="AU175" i="1"/>
  <c r="AU174" i="1"/>
  <c r="AU173" i="1"/>
  <c r="AU172" i="1"/>
  <c r="AU171" i="1"/>
  <c r="AU170" i="1"/>
  <c r="AU169" i="1"/>
  <c r="AU168" i="1"/>
  <c r="AU167" i="1"/>
  <c r="AU166" i="1"/>
  <c r="AU165" i="1"/>
  <c r="AU164" i="1"/>
  <c r="AU163" i="1"/>
  <c r="AU162" i="1"/>
  <c r="AU161" i="1"/>
  <c r="AU160" i="1"/>
  <c r="AU159" i="1"/>
  <c r="AU158" i="1"/>
  <c r="AU157" i="1"/>
  <c r="AU156" i="1"/>
  <c r="AU155" i="1"/>
  <c r="AU154" i="1"/>
  <c r="AU153" i="1"/>
  <c r="AU152" i="1"/>
  <c r="AU151" i="1"/>
  <c r="AU150" i="1"/>
  <c r="AU149" i="1"/>
  <c r="AU148" i="1"/>
  <c r="AU147" i="1"/>
  <c r="AU146" i="1"/>
  <c r="AU145" i="1"/>
  <c r="AU144" i="1"/>
  <c r="AU143" i="1"/>
  <c r="AU142" i="1"/>
  <c r="AU141" i="1"/>
  <c r="AU140" i="1"/>
  <c r="AU139" i="1"/>
  <c r="AU138" i="1"/>
  <c r="AU137" i="1"/>
  <c r="AU136" i="1"/>
  <c r="AU135" i="1"/>
  <c r="AU134" i="1"/>
  <c r="AU133" i="1"/>
  <c r="AU132" i="1"/>
  <c r="AU131" i="1"/>
  <c r="AU130" i="1"/>
  <c r="AU129" i="1"/>
  <c r="AU128" i="1"/>
  <c r="AU127" i="1"/>
  <c r="AU126" i="1"/>
  <c r="AU125" i="1"/>
  <c r="AU124" i="1"/>
  <c r="AU123" i="1"/>
  <c r="AU122" i="1"/>
  <c r="AU121" i="1"/>
  <c r="AU120" i="1"/>
  <c r="AU119" i="1"/>
  <c r="AU118" i="1"/>
  <c r="AU117" i="1"/>
  <c r="AU116" i="1"/>
  <c r="AU115" i="1"/>
  <c r="AU114" i="1"/>
  <c r="AU113" i="1"/>
  <c r="AU112" i="1"/>
  <c r="AU111" i="1"/>
  <c r="AU110" i="1"/>
  <c r="AU109" i="1"/>
  <c r="AU108" i="1"/>
  <c r="AU107" i="1"/>
  <c r="AU106" i="1"/>
  <c r="AU105" i="1"/>
  <c r="AU104" i="1"/>
  <c r="AU103" i="1"/>
  <c r="AU102" i="1"/>
  <c r="AU101" i="1"/>
  <c r="AU100" i="1"/>
  <c r="AU99" i="1"/>
  <c r="AU98" i="1"/>
  <c r="AU97" i="1"/>
  <c r="AU96" i="1"/>
  <c r="AU95" i="1"/>
  <c r="AU94" i="1"/>
  <c r="AU93" i="1"/>
  <c r="AU92" i="1"/>
  <c r="AU91" i="1"/>
  <c r="AU90" i="1"/>
  <c r="AU89" i="1"/>
  <c r="AU88" i="1"/>
  <c r="AU87" i="1"/>
  <c r="AU86" i="1"/>
  <c r="AU85" i="1"/>
  <c r="AU84" i="1"/>
  <c r="AU83" i="1"/>
  <c r="AU82" i="1"/>
  <c r="AU81" i="1"/>
  <c r="AU80" i="1"/>
  <c r="AU79" i="1"/>
  <c r="AU78" i="1"/>
  <c r="AU77" i="1"/>
  <c r="AU76" i="1"/>
  <c r="AU75" i="1"/>
  <c r="AU74" i="1"/>
  <c r="AU73" i="1"/>
  <c r="AU72" i="1"/>
  <c r="AU71" i="1"/>
  <c r="AU70" i="1"/>
  <c r="AU69" i="1"/>
  <c r="AU68" i="1"/>
  <c r="AU67" i="1"/>
  <c r="AU66" i="1"/>
  <c r="AU65" i="1"/>
  <c r="AU64" i="1"/>
  <c r="AU63" i="1"/>
  <c r="AU62" i="1"/>
  <c r="AU61" i="1"/>
  <c r="AU60" i="1"/>
  <c r="AU59" i="1"/>
  <c r="AU58" i="1"/>
  <c r="AU57" i="1"/>
  <c r="AU56" i="1"/>
  <c r="AU55" i="1"/>
  <c r="AU54" i="1"/>
  <c r="AU53" i="1"/>
  <c r="AU52" i="1"/>
  <c r="AU51" i="1"/>
  <c r="AU50" i="1"/>
  <c r="AU49" i="1"/>
  <c r="AU48" i="1"/>
  <c r="AU47" i="1"/>
  <c r="AU46" i="1"/>
  <c r="AU45" i="1"/>
  <c r="AU44" i="1"/>
  <c r="AU43" i="1"/>
  <c r="AU42" i="1"/>
  <c r="AU41" i="1"/>
  <c r="AU40" i="1"/>
  <c r="AU39" i="1"/>
  <c r="AU38" i="1"/>
  <c r="AU37" i="1"/>
  <c r="AU36" i="1"/>
  <c r="AU35" i="1"/>
  <c r="AU34" i="1"/>
  <c r="AU33" i="1"/>
  <c r="AU32" i="1"/>
  <c r="AU31" i="1"/>
  <c r="AU30" i="1"/>
  <c r="AU29" i="1"/>
  <c r="AU28" i="1"/>
  <c r="AU27" i="1"/>
  <c r="AU26" i="1"/>
  <c r="AU25" i="1"/>
  <c r="AU24" i="1"/>
  <c r="AU23" i="1"/>
  <c r="AU22" i="1"/>
  <c r="AU21" i="1"/>
  <c r="AU20" i="1"/>
  <c r="AU19" i="1"/>
  <c r="AU18" i="1"/>
  <c r="AU17" i="1"/>
  <c r="AU16" i="1"/>
  <c r="AU15" i="1"/>
  <c r="AU14" i="1"/>
  <c r="AU13" i="1"/>
  <c r="AU12" i="1"/>
  <c r="AU11" i="1"/>
  <c r="AU10" i="1"/>
  <c r="AU9" i="1"/>
  <c r="AU8" i="1"/>
  <c r="AU7" i="1"/>
  <c r="AU6" i="1"/>
  <c r="AU5" i="1"/>
  <c r="AU4" i="1"/>
  <c r="AU3" i="1"/>
  <c r="AU2" i="1"/>
  <c r="BY1428" i="1"/>
  <c r="BY1427" i="1"/>
  <c r="BY1426" i="1"/>
  <c r="BY1425" i="1"/>
  <c r="BY1424" i="1"/>
  <c r="BY1423" i="1"/>
  <c r="BY1422" i="1"/>
  <c r="BY1421" i="1"/>
  <c r="BY1420" i="1"/>
  <c r="BY1419" i="1"/>
  <c r="BY1418" i="1"/>
  <c r="BY1417" i="1"/>
  <c r="BY1416" i="1"/>
  <c r="BY1415" i="1"/>
  <c r="BY1414" i="1"/>
  <c r="BY1413" i="1"/>
  <c r="BY1412" i="1"/>
  <c r="BY1411" i="1"/>
  <c r="BY1410" i="1"/>
  <c r="BY1409" i="1"/>
  <c r="BY1408" i="1"/>
  <c r="BY1407" i="1"/>
  <c r="BY1406" i="1"/>
  <c r="BY1405" i="1"/>
  <c r="BY1404" i="1"/>
  <c r="BY1403" i="1"/>
  <c r="BY1402" i="1"/>
  <c r="BY1401" i="1"/>
  <c r="BY1400" i="1"/>
  <c r="BY1398" i="1"/>
  <c r="BY1397" i="1"/>
  <c r="BY1396" i="1"/>
  <c r="BY1395" i="1"/>
  <c r="BY1394" i="1"/>
  <c r="BY1393" i="1"/>
  <c r="BY1392" i="1"/>
  <c r="BY1391" i="1"/>
  <c r="BY1390" i="1"/>
  <c r="BY1388" i="1"/>
  <c r="BY1387" i="1"/>
  <c r="BY1386" i="1"/>
  <c r="BY1385" i="1"/>
  <c r="BY1384" i="1"/>
  <c r="BY1383" i="1"/>
  <c r="BY1382" i="1"/>
  <c r="BY1381" i="1"/>
  <c r="BY1380" i="1"/>
  <c r="BY1379" i="1"/>
  <c r="BY1378" i="1"/>
  <c r="BO1428" i="1"/>
  <c r="BO1427" i="1"/>
  <c r="BO1426" i="1"/>
  <c r="BO1425" i="1"/>
  <c r="BO1424" i="1"/>
  <c r="BO1423" i="1"/>
  <c r="BO1422" i="1"/>
  <c r="BO1421" i="1"/>
  <c r="BO1420" i="1"/>
  <c r="BO1419" i="1"/>
  <c r="BO1418" i="1"/>
  <c r="BO1417" i="1"/>
  <c r="BO1416" i="1"/>
  <c r="BO1415" i="1"/>
  <c r="BO1414" i="1"/>
  <c r="BO1413" i="1"/>
  <c r="BO1412" i="1"/>
  <c r="BO1411" i="1"/>
  <c r="BO1410" i="1"/>
  <c r="BO1409" i="1"/>
  <c r="BO1408" i="1"/>
  <c r="BO1407" i="1"/>
  <c r="BO1406" i="1"/>
  <c r="BO1405" i="1"/>
  <c r="BO1404" i="1"/>
  <c r="BO1403" i="1"/>
  <c r="BO1402" i="1"/>
  <c r="BO1401" i="1"/>
  <c r="BO1400" i="1"/>
  <c r="BO1399" i="1"/>
  <c r="BO1398" i="1"/>
  <c r="BO1397" i="1"/>
  <c r="BO1396" i="1"/>
  <c r="BO1395" i="1"/>
  <c r="BO1394" i="1"/>
  <c r="BO1393" i="1"/>
  <c r="BO1392" i="1"/>
  <c r="BO1391" i="1"/>
  <c r="BO1390" i="1"/>
  <c r="BO1389" i="1"/>
  <c r="BO1388" i="1"/>
  <c r="BO1387" i="1"/>
  <c r="BO1386" i="1"/>
  <c r="BO1385" i="1"/>
  <c r="BO1384" i="1"/>
  <c r="BO1383" i="1"/>
  <c r="BO1382" i="1"/>
  <c r="BO1381" i="1"/>
  <c r="BO1380" i="1"/>
  <c r="BO1379" i="1"/>
  <c r="BO1378" i="1"/>
  <c r="BJ1428" i="1"/>
  <c r="BJ1427" i="1"/>
  <c r="BJ1426" i="1"/>
  <c r="BJ1425" i="1"/>
  <c r="BJ1424" i="1"/>
  <c r="BJ1423" i="1"/>
  <c r="BJ1422" i="1"/>
  <c r="BJ1421" i="1"/>
  <c r="BJ1420" i="1"/>
  <c r="BJ1419" i="1"/>
  <c r="BJ1418" i="1"/>
  <c r="BJ1417" i="1"/>
  <c r="BJ1416" i="1"/>
  <c r="BJ1415" i="1"/>
  <c r="BJ1414" i="1"/>
  <c r="BJ1413" i="1"/>
  <c r="BJ1412" i="1"/>
  <c r="BJ1411" i="1"/>
  <c r="BJ1410" i="1"/>
  <c r="BJ1409" i="1"/>
  <c r="BJ1407" i="1"/>
  <c r="BJ1406" i="1"/>
  <c r="BJ1405" i="1"/>
  <c r="BJ1404" i="1"/>
  <c r="BJ1403" i="1"/>
  <c r="BJ1402" i="1"/>
  <c r="BJ1401" i="1"/>
  <c r="BJ1400" i="1"/>
  <c r="BJ1399" i="1"/>
  <c r="BJ1398" i="1"/>
  <c r="BJ1396" i="1"/>
  <c r="BJ1395" i="1"/>
  <c r="BJ1394" i="1"/>
  <c r="BJ1393" i="1"/>
  <c r="BJ1392" i="1"/>
  <c r="BJ1391" i="1"/>
  <c r="BJ1390" i="1"/>
  <c r="BJ1389" i="1"/>
  <c r="BJ1388" i="1"/>
  <c r="BJ1387" i="1"/>
  <c r="BJ1386" i="1"/>
  <c r="BJ1385" i="1"/>
  <c r="BJ1384" i="1"/>
  <c r="BJ1383" i="1"/>
  <c r="BJ1382" i="1"/>
  <c r="BJ1381" i="1"/>
  <c r="BJ1380" i="1"/>
  <c r="BJ1379" i="1"/>
  <c r="BJ1378" i="1"/>
  <c r="BE1428" i="1"/>
  <c r="BE1427" i="1"/>
  <c r="BE1426" i="1"/>
  <c r="BE1425" i="1"/>
  <c r="BE1424" i="1"/>
  <c r="BE1423" i="1"/>
  <c r="BE1422" i="1"/>
  <c r="BE1421" i="1"/>
  <c r="BE1420" i="1"/>
  <c r="BE1419" i="1"/>
  <c r="BE1418" i="1"/>
  <c r="BE1417" i="1"/>
  <c r="BE1416" i="1"/>
  <c r="BE1415" i="1"/>
  <c r="BE1414" i="1"/>
  <c r="BE1413" i="1"/>
  <c r="BE1412" i="1"/>
  <c r="BE1411" i="1"/>
  <c r="BE1410" i="1"/>
  <c r="BE1409" i="1"/>
  <c r="BE1408" i="1"/>
  <c r="BE1407" i="1"/>
  <c r="BE1406" i="1"/>
  <c r="BE1405" i="1"/>
  <c r="BE1404" i="1"/>
  <c r="BE1403" i="1"/>
  <c r="BE1402" i="1"/>
  <c r="BE1401" i="1"/>
  <c r="BE1400" i="1"/>
  <c r="BE1399" i="1"/>
  <c r="BE1398" i="1"/>
  <c r="BE1397" i="1"/>
  <c r="BE1396" i="1"/>
  <c r="BE1395" i="1"/>
  <c r="BE1394" i="1"/>
  <c r="BE1393" i="1"/>
  <c r="BE1392" i="1"/>
  <c r="BE1388" i="1"/>
  <c r="BE1387" i="1"/>
  <c r="BE1386" i="1"/>
  <c r="BE1385" i="1"/>
  <c r="BE1384" i="1"/>
  <c r="BE1383" i="1"/>
  <c r="BE1382" i="1"/>
  <c r="BE1381" i="1"/>
  <c r="BE1380" i="1"/>
  <c r="BE1379" i="1"/>
  <c r="BE1378"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0" i="1"/>
  <c r="AZ1399" i="1"/>
  <c r="AZ1398" i="1"/>
  <c r="AZ1397" i="1"/>
  <c r="AZ1396" i="1"/>
  <c r="AZ1395" i="1"/>
  <c r="AZ1394" i="1"/>
  <c r="AZ1393" i="1"/>
  <c r="AZ1392" i="1"/>
  <c r="AZ1391" i="1"/>
  <c r="AZ1390" i="1"/>
  <c r="AZ1389" i="1"/>
  <c r="AZ1387" i="1"/>
  <c r="AZ1386" i="1"/>
  <c r="AZ1385" i="1"/>
  <c r="AZ1384" i="1"/>
  <c r="AZ1383" i="1"/>
  <c r="AZ1382" i="1"/>
  <c r="AZ1381" i="1"/>
  <c r="AZ1380" i="1"/>
  <c r="AZ1379" i="1"/>
  <c r="AZ1378" i="1"/>
  <c r="AP1427" i="1"/>
  <c r="AP1426" i="1"/>
  <c r="AP1425" i="1"/>
  <c r="AP1424" i="1"/>
  <c r="AP1423" i="1"/>
  <c r="AP1422" i="1"/>
  <c r="AP1421" i="1"/>
  <c r="AP1420" i="1"/>
  <c r="AP1419" i="1"/>
  <c r="AP1418" i="1"/>
  <c r="AP1417" i="1"/>
  <c r="AP1416" i="1"/>
  <c r="AP1415" i="1"/>
  <c r="AP1414" i="1"/>
  <c r="AP1413" i="1"/>
  <c r="AP1412" i="1"/>
  <c r="AP1411" i="1"/>
  <c r="AP1410" i="1"/>
  <c r="AP1409" i="1"/>
  <c r="AP1408" i="1"/>
  <c r="AP1407" i="1"/>
  <c r="AP1406" i="1"/>
  <c r="AP1405" i="1"/>
  <c r="AP1404" i="1"/>
  <c r="AP1403" i="1"/>
  <c r="AP1402" i="1"/>
  <c r="AP1401" i="1"/>
  <c r="AP1400" i="1"/>
  <c r="AP1399" i="1"/>
  <c r="AP1398" i="1"/>
  <c r="AP1397" i="1"/>
  <c r="AP1396" i="1"/>
  <c r="AP1394" i="1"/>
  <c r="AP1393" i="1"/>
  <c r="AP1392" i="1"/>
  <c r="AP1391" i="1"/>
  <c r="AP1390" i="1"/>
  <c r="AP1389" i="1"/>
  <c r="AP1388" i="1"/>
  <c r="AP1386" i="1"/>
  <c r="AP1385" i="1"/>
  <c r="AP1384" i="1"/>
  <c r="AP1383" i="1"/>
  <c r="AP1382" i="1"/>
  <c r="AP1381" i="1"/>
  <c r="AP1380" i="1"/>
  <c r="AP1379" i="1"/>
  <c r="AP1378" i="1"/>
  <c r="AK1428" i="1"/>
  <c r="AK1427" i="1"/>
  <c r="AK1426" i="1"/>
  <c r="AK1425" i="1"/>
  <c r="AK1424" i="1"/>
  <c r="AK1423" i="1"/>
  <c r="AK1421" i="1"/>
  <c r="AK1420" i="1"/>
  <c r="AK1419" i="1"/>
  <c r="AK1418" i="1"/>
  <c r="AK1417" i="1"/>
  <c r="AK1416" i="1"/>
  <c r="AK1415" i="1"/>
  <c r="AK1414" i="1"/>
  <c r="AK1413" i="1"/>
  <c r="AK1411" i="1"/>
  <c r="AK1410" i="1"/>
  <c r="AK1409" i="1"/>
  <c r="AK1408" i="1"/>
  <c r="AK1407" i="1"/>
  <c r="AK1406" i="1"/>
  <c r="AK1405" i="1"/>
  <c r="AK1404" i="1"/>
  <c r="AK1403" i="1"/>
  <c r="AK1402" i="1"/>
  <c r="AK1400" i="1"/>
  <c r="AK1399" i="1"/>
  <c r="AK1398" i="1"/>
  <c r="AK1397" i="1"/>
  <c r="AK1396" i="1"/>
  <c r="AK1395" i="1"/>
  <c r="AK1394" i="1"/>
  <c r="AK1393" i="1"/>
  <c r="AK1392" i="1"/>
  <c r="AK1391" i="1"/>
  <c r="AK1390" i="1"/>
  <c r="AK1389" i="1"/>
  <c r="AK1387" i="1"/>
  <c r="AK1386" i="1"/>
  <c r="AK1385" i="1"/>
  <c r="AK1384" i="1"/>
  <c r="AK1383" i="1"/>
  <c r="AK1382" i="1"/>
  <c r="AK1381" i="1"/>
  <c r="AK1380" i="1"/>
  <c r="AK1378" i="1"/>
  <c r="AF1428" i="1"/>
  <c r="AF1427" i="1"/>
  <c r="AF1426" i="1"/>
  <c r="AF1425" i="1"/>
  <c r="AF1424" i="1"/>
  <c r="AF1423" i="1"/>
  <c r="AF1422" i="1"/>
  <c r="AF1421" i="1"/>
  <c r="AF1420" i="1"/>
  <c r="AF1419" i="1"/>
  <c r="AF1418" i="1"/>
  <c r="AF1417" i="1"/>
  <c r="AF1416" i="1"/>
  <c r="AF1415" i="1"/>
  <c r="AF1413" i="1"/>
  <c r="AF1412" i="1"/>
  <c r="AF1411" i="1"/>
  <c r="AF1410" i="1"/>
  <c r="AF1409" i="1"/>
  <c r="AF1408" i="1"/>
  <c r="AF1407" i="1"/>
  <c r="AF1406" i="1"/>
  <c r="AF1405" i="1"/>
  <c r="AF1404" i="1"/>
  <c r="AF1403" i="1"/>
  <c r="AF1402" i="1"/>
  <c r="AF1401" i="1"/>
  <c r="AF1400" i="1"/>
  <c r="AF1399" i="1"/>
  <c r="AF1398" i="1"/>
  <c r="AF1397" i="1"/>
  <c r="AF1396" i="1"/>
  <c r="AF1395" i="1"/>
  <c r="AF1393" i="1"/>
  <c r="AF1392" i="1"/>
  <c r="AF1391" i="1"/>
  <c r="AF1390" i="1"/>
  <c r="AF1389" i="1"/>
  <c r="AF1388" i="1"/>
  <c r="AF1387" i="1"/>
  <c r="AF1386" i="1"/>
  <c r="AF1385" i="1"/>
  <c r="AF1384" i="1"/>
  <c r="AF1383" i="1"/>
  <c r="AF1382" i="1"/>
  <c r="AF1381" i="1"/>
  <c r="AF1380" i="1"/>
  <c r="AF1379" i="1"/>
  <c r="AF1378" i="1"/>
  <c r="AA1427" i="1"/>
  <c r="AA1426" i="1"/>
  <c r="AA1425" i="1"/>
  <c r="AA1424" i="1"/>
  <c r="AA1423" i="1"/>
  <c r="AA1422" i="1"/>
  <c r="AA1421" i="1"/>
  <c r="AA1420" i="1"/>
  <c r="AA1419" i="1"/>
  <c r="AA1418" i="1"/>
  <c r="AA1417" i="1"/>
  <c r="AA1416" i="1"/>
  <c r="AA1415" i="1"/>
  <c r="AA1414" i="1"/>
  <c r="AA1413" i="1"/>
  <c r="AA1412" i="1"/>
  <c r="AA1411" i="1"/>
  <c r="AA1410" i="1"/>
  <c r="AA1409" i="1"/>
  <c r="AA1408" i="1"/>
  <c r="AA1406" i="1"/>
  <c r="AA1405" i="1"/>
  <c r="AA1404" i="1"/>
  <c r="AA1403" i="1"/>
  <c r="AA1402" i="1"/>
  <c r="AA1401" i="1"/>
  <c r="AA1400" i="1"/>
  <c r="AA1399" i="1"/>
  <c r="AA1398" i="1"/>
  <c r="AA1396" i="1"/>
  <c r="AA1395" i="1"/>
  <c r="AA1394" i="1"/>
  <c r="AA1393" i="1"/>
  <c r="AA1392" i="1"/>
  <c r="AA1391" i="1"/>
  <c r="AA1390" i="1"/>
  <c r="AA1389" i="1"/>
  <c r="AA1388" i="1"/>
  <c r="AA1387" i="1"/>
  <c r="AA1386" i="1"/>
  <c r="AA1385" i="1"/>
  <c r="AA1384" i="1"/>
  <c r="AA1383" i="1"/>
  <c r="AA1382" i="1"/>
  <c r="AA1381" i="1"/>
  <c r="AA1380" i="1"/>
  <c r="AA1379" i="1"/>
  <c r="AA1378" i="1"/>
  <c r="V1428" i="1"/>
  <c r="V1427" i="1"/>
  <c r="V1426" i="1"/>
  <c r="V1425" i="1"/>
  <c r="V1424" i="1"/>
  <c r="V1423" i="1"/>
  <c r="V1422" i="1"/>
  <c r="V1421" i="1"/>
  <c r="V1420" i="1"/>
  <c r="V1419" i="1"/>
  <c r="V1418" i="1"/>
  <c r="V1417" i="1"/>
  <c r="V1416" i="1"/>
  <c r="V1415" i="1"/>
  <c r="V1414" i="1"/>
  <c r="V1413" i="1"/>
  <c r="V1412" i="1"/>
  <c r="V1411" i="1"/>
  <c r="V1410" i="1"/>
  <c r="V1409" i="1"/>
  <c r="V1408" i="1"/>
  <c r="V1407" i="1"/>
  <c r="V1406" i="1"/>
  <c r="V1405" i="1"/>
  <c r="V1404" i="1"/>
  <c r="V1403" i="1"/>
  <c r="V1402" i="1"/>
  <c r="V1401" i="1"/>
  <c r="V1400" i="1"/>
  <c r="V1399" i="1"/>
  <c r="V1398" i="1"/>
  <c r="V1397" i="1"/>
  <c r="V1396" i="1"/>
  <c r="V1395" i="1"/>
  <c r="V1394" i="1"/>
  <c r="V1393" i="1"/>
  <c r="V1392" i="1"/>
  <c r="V1391" i="1"/>
  <c r="V1390" i="1"/>
  <c r="V1389" i="1"/>
  <c r="V1388" i="1"/>
  <c r="V1387" i="1"/>
  <c r="V1386" i="1"/>
  <c r="V1385" i="1"/>
  <c r="V1384" i="1"/>
  <c r="V1383" i="1"/>
  <c r="V1382" i="1"/>
  <c r="V1381" i="1"/>
  <c r="V1380" i="1"/>
  <c r="V1379" i="1"/>
  <c r="V1378" i="1"/>
  <c r="Q1428" i="1"/>
  <c r="Q1427" i="1"/>
  <c r="Q1426" i="1"/>
  <c r="Q1425" i="1"/>
  <c r="Q1424" i="1"/>
  <c r="Q1422" i="1"/>
  <c r="Q1421" i="1"/>
  <c r="Q1420" i="1"/>
  <c r="Q1419" i="1"/>
  <c r="Q1418" i="1"/>
  <c r="Q1417" i="1"/>
  <c r="Q1416" i="1"/>
  <c r="Q1415" i="1"/>
  <c r="Q1414" i="1"/>
  <c r="Q1413" i="1"/>
  <c r="Q1412" i="1"/>
  <c r="Q1411" i="1"/>
  <c r="Q1410" i="1"/>
  <c r="Q1409" i="1"/>
  <c r="Q1408" i="1"/>
  <c r="Q1407" i="1"/>
  <c r="Q1406" i="1"/>
  <c r="Q1405" i="1"/>
  <c r="Q1404" i="1"/>
  <c r="Q1403" i="1"/>
  <c r="Q1402" i="1"/>
  <c r="Q1401" i="1"/>
  <c r="Q1400" i="1"/>
  <c r="Q1399" i="1"/>
  <c r="Q1398" i="1"/>
  <c r="Q1397" i="1"/>
  <c r="Q1396" i="1"/>
  <c r="Q1395" i="1"/>
  <c r="Q1394" i="1"/>
  <c r="Q1393" i="1"/>
  <c r="Q1392" i="1"/>
  <c r="Q1391" i="1"/>
  <c r="Q1390" i="1"/>
  <c r="Q1389" i="1"/>
  <c r="Q1388" i="1"/>
  <c r="Q1387" i="1"/>
  <c r="Q1386" i="1"/>
  <c r="Q1385" i="1"/>
  <c r="Q1384" i="1"/>
  <c r="Q1383" i="1"/>
  <c r="Q1382" i="1"/>
  <c r="Q1381" i="1"/>
  <c r="Q1380" i="1"/>
  <c r="Q1379" i="1"/>
  <c r="Q1378" i="1"/>
  <c r="L1428" i="1"/>
  <c r="L1427" i="1"/>
  <c r="L1425" i="1"/>
  <c r="L1424" i="1"/>
  <c r="L1423" i="1"/>
  <c r="L1422" i="1"/>
  <c r="L1421" i="1"/>
  <c r="L1420" i="1"/>
  <c r="L1419" i="1"/>
  <c r="L1418" i="1"/>
  <c r="L1417" i="1"/>
  <c r="L1416" i="1"/>
  <c r="L1415" i="1"/>
  <c r="L1414" i="1"/>
  <c r="L1413" i="1"/>
  <c r="L1412" i="1"/>
  <c r="L1411" i="1"/>
  <c r="L1410" i="1"/>
  <c r="L1409" i="1"/>
  <c r="L1408" i="1"/>
  <c r="L1406" i="1"/>
  <c r="L1405" i="1"/>
  <c r="L1404" i="1"/>
  <c r="L1403" i="1"/>
  <c r="L1401" i="1"/>
  <c r="L1400" i="1"/>
  <c r="L1399" i="1"/>
  <c r="L1398" i="1"/>
  <c r="L1397" i="1"/>
  <c r="L1396" i="1"/>
  <c r="L1395" i="1"/>
  <c r="L1394" i="1"/>
  <c r="L1393" i="1"/>
  <c r="L1392" i="1"/>
  <c r="L1390" i="1"/>
  <c r="L1389" i="1"/>
  <c r="L1388" i="1"/>
  <c r="L1387" i="1"/>
  <c r="L1386" i="1"/>
  <c r="L1385" i="1"/>
  <c r="L1383" i="1"/>
  <c r="L1381" i="1"/>
  <c r="L1380" i="1"/>
  <c r="L1379" i="1"/>
  <c r="L1378" i="1"/>
  <c r="G1428" i="1"/>
  <c r="G1427" i="1"/>
  <c r="G1426" i="1"/>
  <c r="G1425" i="1"/>
  <c r="G1424" i="1"/>
  <c r="G1423" i="1"/>
  <c r="G1422" i="1"/>
  <c r="G1420" i="1"/>
  <c r="G1419" i="1"/>
  <c r="G1418" i="1"/>
  <c r="G1417" i="1"/>
  <c r="G1416" i="1"/>
  <c r="G1415" i="1"/>
  <c r="G1414" i="1"/>
  <c r="G1413" i="1"/>
  <c r="G1412" i="1"/>
  <c r="G1411" i="1"/>
  <c r="G1410" i="1"/>
  <c r="G1409" i="1"/>
  <c r="G1408" i="1"/>
  <c r="G1407" i="1"/>
  <c r="G1405" i="1"/>
  <c r="G1404" i="1"/>
  <c r="G1403" i="1"/>
  <c r="G1402" i="1"/>
  <c r="G1401" i="1"/>
  <c r="G1399" i="1"/>
  <c r="G1398" i="1"/>
  <c r="G1397" i="1"/>
  <c r="G1396" i="1"/>
  <c r="G1395" i="1"/>
  <c r="G1394" i="1"/>
  <c r="G1393" i="1"/>
  <c r="G1392" i="1"/>
  <c r="G1391" i="1"/>
  <c r="G1390" i="1"/>
  <c r="G1389" i="1"/>
  <c r="G1388" i="1"/>
  <c r="G1387" i="1"/>
  <c r="G1385" i="1"/>
  <c r="G1384" i="1"/>
  <c r="G1382" i="1"/>
  <c r="G1381" i="1"/>
  <c r="G1380" i="1"/>
  <c r="G1379" i="1"/>
  <c r="G1378" i="1"/>
  <c r="CH1428" i="1"/>
  <c r="CH1427" i="1"/>
  <c r="CH1426" i="1"/>
  <c r="CH1425" i="1"/>
  <c r="CH1424" i="1"/>
  <c r="CH1423" i="1"/>
  <c r="CH1422" i="1"/>
  <c r="CH1421" i="1"/>
  <c r="CH1420" i="1"/>
  <c r="CH1419" i="1"/>
  <c r="CH1418" i="1"/>
  <c r="CH1417" i="1"/>
  <c r="CH1416" i="1"/>
  <c r="CH1415" i="1"/>
  <c r="CH1414" i="1"/>
  <c r="CH1413" i="1"/>
  <c r="CH1412" i="1"/>
  <c r="CH1411" i="1"/>
  <c r="CH1410" i="1"/>
  <c r="CH1409" i="1"/>
  <c r="CH1408" i="1"/>
  <c r="CH1407" i="1"/>
  <c r="CH1406" i="1"/>
  <c r="CH1405" i="1"/>
  <c r="CH1404" i="1"/>
  <c r="CH1403" i="1"/>
  <c r="CH1402" i="1"/>
  <c r="CH1401" i="1"/>
  <c r="CH1400" i="1"/>
  <c r="CH1399" i="1"/>
  <c r="CH1398" i="1"/>
  <c r="CH1397" i="1"/>
  <c r="CH1396" i="1"/>
  <c r="CH1395" i="1"/>
  <c r="CH1394" i="1"/>
  <c r="CH1393" i="1"/>
  <c r="CH1392" i="1"/>
  <c r="CH1391" i="1"/>
  <c r="CH1390" i="1"/>
  <c r="CH1389" i="1"/>
  <c r="CH1388" i="1"/>
  <c r="CH1387" i="1"/>
  <c r="CH1386" i="1"/>
  <c r="CH1385" i="1"/>
  <c r="CH1384" i="1"/>
  <c r="CH1383" i="1"/>
  <c r="CH1382" i="1"/>
  <c r="CH1381" i="1"/>
  <c r="CH1380" i="1"/>
  <c r="CH1379" i="1"/>
  <c r="CH1378" i="1"/>
  <c r="CH1377" i="1"/>
  <c r="CH1376" i="1"/>
  <c r="CH1375" i="1"/>
  <c r="CH1374" i="1"/>
  <c r="CH1373" i="1"/>
  <c r="CH1372" i="1"/>
  <c r="CH1371" i="1"/>
  <c r="CH1370" i="1"/>
  <c r="CH1369" i="1"/>
  <c r="CH1368" i="1"/>
  <c r="CH1367" i="1"/>
  <c r="CH1366" i="1"/>
  <c r="CH1365" i="1"/>
  <c r="CH1364" i="1"/>
  <c r="CH1363" i="1"/>
  <c r="CH1362" i="1"/>
  <c r="CH1361" i="1"/>
  <c r="CH1360" i="1"/>
  <c r="CH1359" i="1"/>
  <c r="CH1358" i="1"/>
  <c r="CH1357" i="1"/>
  <c r="CH1356" i="1"/>
  <c r="CH1355" i="1"/>
  <c r="CH1354" i="1"/>
  <c r="CH1353" i="1"/>
  <c r="CH1352" i="1"/>
  <c r="CH1351" i="1"/>
  <c r="CH1350" i="1"/>
  <c r="CH1349" i="1"/>
  <c r="CH1348" i="1"/>
  <c r="CH1347" i="1"/>
  <c r="CH1346" i="1"/>
  <c r="CH1345" i="1"/>
  <c r="CH1344" i="1"/>
  <c r="CH1343" i="1"/>
  <c r="CH1342" i="1"/>
  <c r="CH1341" i="1"/>
  <c r="CH1340" i="1"/>
  <c r="CH1339" i="1"/>
  <c r="CH1338" i="1"/>
  <c r="CH1337" i="1"/>
  <c r="CH1336" i="1"/>
  <c r="CH1335" i="1"/>
  <c r="CH1334" i="1"/>
  <c r="CH1333" i="1"/>
  <c r="CH1332" i="1"/>
  <c r="CH1331" i="1"/>
  <c r="CH1330" i="1"/>
  <c r="CH1329" i="1"/>
  <c r="CH1328" i="1"/>
  <c r="CH1327" i="1"/>
  <c r="CH1326" i="1"/>
  <c r="CH1325" i="1"/>
  <c r="CH1324" i="1"/>
  <c r="CH1323" i="1"/>
  <c r="CH1322" i="1"/>
  <c r="CH1321" i="1"/>
  <c r="CH1320" i="1"/>
  <c r="CH1319" i="1"/>
  <c r="CH1318" i="1"/>
  <c r="CH1317" i="1"/>
  <c r="CH1316" i="1"/>
  <c r="CH1315" i="1"/>
  <c r="CH1314" i="1"/>
  <c r="CH1313" i="1"/>
  <c r="CH1312" i="1"/>
  <c r="CH1311" i="1"/>
  <c r="CH1310" i="1"/>
  <c r="CH1309" i="1"/>
  <c r="CH1308" i="1"/>
  <c r="CH1307" i="1"/>
  <c r="CH1306" i="1"/>
  <c r="CH1305" i="1"/>
  <c r="CH1304" i="1"/>
  <c r="CH1303" i="1"/>
  <c r="CH1302" i="1"/>
  <c r="CH1301" i="1"/>
  <c r="CH1300" i="1"/>
  <c r="CH1299" i="1"/>
  <c r="CH1298" i="1"/>
  <c r="CH1297" i="1"/>
  <c r="CH1296" i="1"/>
  <c r="CH1295" i="1"/>
  <c r="CH1294" i="1"/>
  <c r="CH1293" i="1"/>
  <c r="CH1292" i="1"/>
  <c r="CH1291" i="1"/>
  <c r="CH1290" i="1"/>
  <c r="CH1289" i="1"/>
  <c r="CH1288" i="1"/>
  <c r="CH1287" i="1"/>
  <c r="CH1286" i="1"/>
  <c r="CH1285" i="1"/>
  <c r="CH1284" i="1"/>
  <c r="CH1283" i="1"/>
  <c r="CH1282" i="1"/>
  <c r="CH1281" i="1"/>
  <c r="CH1280" i="1"/>
  <c r="CH1279" i="1"/>
  <c r="CH1278" i="1"/>
  <c r="CH1277" i="1"/>
  <c r="CH1276" i="1"/>
  <c r="CH1275" i="1"/>
  <c r="CH1274" i="1"/>
  <c r="CH1273" i="1"/>
  <c r="CH1272" i="1"/>
  <c r="CH1271" i="1"/>
  <c r="CH1270" i="1"/>
  <c r="CH1269" i="1"/>
  <c r="CH1268" i="1"/>
  <c r="CH1267" i="1"/>
  <c r="CH1266" i="1"/>
  <c r="CH1265" i="1"/>
  <c r="CH1264" i="1"/>
  <c r="CH1263" i="1"/>
  <c r="CH1262" i="1"/>
  <c r="CH1261" i="1"/>
  <c r="CH1260" i="1"/>
  <c r="CH1259" i="1"/>
  <c r="CH1258" i="1"/>
  <c r="CH1257" i="1"/>
  <c r="CH1256" i="1"/>
  <c r="CH1255" i="1"/>
  <c r="CH1254" i="1"/>
  <c r="CH1253" i="1"/>
  <c r="CH1252" i="1"/>
  <c r="CH1251" i="1"/>
  <c r="CH1250" i="1"/>
  <c r="CH1249" i="1"/>
  <c r="CH1248" i="1"/>
  <c r="CH1247" i="1"/>
  <c r="CH1246" i="1"/>
  <c r="CH1245" i="1"/>
  <c r="CH1244" i="1"/>
  <c r="CH1243" i="1"/>
  <c r="CH1242" i="1"/>
  <c r="CH1241" i="1"/>
  <c r="CH1240" i="1"/>
  <c r="CH1239" i="1"/>
  <c r="CH1238" i="1"/>
  <c r="CH1237" i="1"/>
  <c r="CH1236" i="1"/>
  <c r="CH1235" i="1"/>
  <c r="CH1234" i="1"/>
  <c r="CH1233" i="1"/>
  <c r="CH1232" i="1"/>
  <c r="CH1231" i="1"/>
  <c r="CH1230" i="1"/>
  <c r="CH1229" i="1"/>
  <c r="CH1228" i="1"/>
  <c r="CH1227" i="1"/>
  <c r="CH1226" i="1"/>
  <c r="CH1225" i="1"/>
  <c r="CH1224" i="1"/>
  <c r="CH1223" i="1"/>
  <c r="CH1222" i="1"/>
  <c r="CH1221" i="1"/>
  <c r="CH1220" i="1"/>
  <c r="CH1219" i="1"/>
  <c r="CH1218" i="1"/>
  <c r="CH1217" i="1"/>
  <c r="CH1216" i="1"/>
  <c r="CH1215" i="1"/>
  <c r="CH1214" i="1"/>
  <c r="CH1213" i="1"/>
  <c r="CH1212" i="1"/>
  <c r="CH1211" i="1"/>
  <c r="CH1210" i="1"/>
  <c r="CH1209" i="1"/>
  <c r="CH1208" i="1"/>
  <c r="CH1207" i="1"/>
  <c r="CH1206" i="1"/>
  <c r="CH1205" i="1"/>
  <c r="CH1204" i="1"/>
  <c r="CH1203" i="1"/>
  <c r="CH1202" i="1"/>
  <c r="CH1201" i="1"/>
  <c r="CH1200" i="1"/>
  <c r="CH1199" i="1"/>
  <c r="CH1198" i="1"/>
  <c r="CH1197" i="1"/>
  <c r="CH1196" i="1"/>
  <c r="CH1195" i="1"/>
  <c r="CH1194" i="1"/>
  <c r="CH1193" i="1"/>
  <c r="CH1192" i="1"/>
  <c r="CH1191" i="1"/>
  <c r="CH1190" i="1"/>
  <c r="CH1189" i="1"/>
  <c r="CH1188" i="1"/>
  <c r="CH1187" i="1"/>
  <c r="CH1186" i="1"/>
  <c r="CH1185" i="1"/>
  <c r="CH1184" i="1"/>
  <c r="CH1183" i="1"/>
  <c r="CH1182" i="1"/>
  <c r="CH1181" i="1"/>
  <c r="CH1180" i="1"/>
  <c r="CH1179" i="1"/>
  <c r="CH1178" i="1"/>
  <c r="CH1177" i="1"/>
  <c r="CH1176" i="1"/>
  <c r="CH1175" i="1"/>
  <c r="CH1174" i="1"/>
  <c r="CH1173" i="1"/>
  <c r="CH1172" i="1"/>
  <c r="CH1171" i="1"/>
  <c r="CH1170" i="1"/>
  <c r="CH1169" i="1"/>
  <c r="CH1168" i="1"/>
  <c r="CH1167" i="1"/>
  <c r="CH1166" i="1"/>
  <c r="CH1165" i="1"/>
  <c r="CH1164" i="1"/>
  <c r="CH1163" i="1"/>
  <c r="CH1162" i="1"/>
  <c r="CH1161" i="1"/>
  <c r="CH1160" i="1"/>
  <c r="CH1159" i="1"/>
  <c r="CH1158" i="1"/>
  <c r="CH1157" i="1"/>
  <c r="CH1156" i="1"/>
  <c r="CH1155" i="1"/>
  <c r="CH1154" i="1"/>
  <c r="CH1153" i="1"/>
  <c r="CH1152" i="1"/>
  <c r="CH1151" i="1"/>
  <c r="CH1150" i="1"/>
  <c r="CH1149" i="1"/>
  <c r="CH1148" i="1"/>
  <c r="CH1147" i="1"/>
  <c r="CH1146" i="1"/>
  <c r="CH1145" i="1"/>
  <c r="CH1144" i="1"/>
  <c r="CH1143" i="1"/>
  <c r="CH1142" i="1"/>
  <c r="CH1141" i="1"/>
  <c r="CH1140" i="1"/>
  <c r="CH1139" i="1"/>
  <c r="CH1138" i="1"/>
  <c r="CH1137" i="1"/>
  <c r="CH1136" i="1"/>
  <c r="CH1135" i="1"/>
  <c r="CH1134" i="1"/>
  <c r="CH1133" i="1"/>
  <c r="CH1132" i="1"/>
  <c r="CH1131" i="1"/>
  <c r="CH1130" i="1"/>
  <c r="CH1129" i="1"/>
  <c r="CH1128" i="1"/>
  <c r="CH1127" i="1"/>
  <c r="CH1126" i="1"/>
  <c r="CH1125" i="1"/>
  <c r="CH1124" i="1"/>
  <c r="CH1123" i="1"/>
  <c r="CH1122" i="1"/>
  <c r="CH1121" i="1"/>
  <c r="CH1120" i="1"/>
  <c r="CH1119" i="1"/>
  <c r="CH1118" i="1"/>
  <c r="CH1117" i="1"/>
  <c r="CH1116" i="1"/>
  <c r="CH1115" i="1"/>
  <c r="CH1114" i="1"/>
  <c r="CH1113" i="1"/>
  <c r="CH1112" i="1"/>
  <c r="CH1111" i="1"/>
  <c r="CH1110" i="1"/>
  <c r="CH1109" i="1"/>
  <c r="CH1108" i="1"/>
  <c r="CH1107" i="1"/>
  <c r="CH1106" i="1"/>
  <c r="CH1105" i="1"/>
  <c r="CH1104" i="1"/>
  <c r="CH1103" i="1"/>
  <c r="CH1102" i="1"/>
  <c r="CH1101" i="1"/>
  <c r="CH1100" i="1"/>
  <c r="CH1099" i="1"/>
  <c r="CH1098" i="1"/>
  <c r="CH1097" i="1"/>
  <c r="CH1096" i="1"/>
  <c r="CH1095" i="1"/>
  <c r="CH1094" i="1"/>
  <c r="CH1093" i="1"/>
  <c r="CH1092" i="1"/>
  <c r="CH1091" i="1"/>
  <c r="CH1090" i="1"/>
  <c r="CH1089" i="1"/>
  <c r="CH1088" i="1"/>
  <c r="CH1087" i="1"/>
  <c r="CH1086" i="1"/>
  <c r="CH1085" i="1"/>
  <c r="CH1084" i="1"/>
  <c r="CH1083" i="1"/>
  <c r="CH1082" i="1"/>
  <c r="CH1081" i="1"/>
  <c r="CH1080" i="1"/>
  <c r="CH1079" i="1"/>
  <c r="CH1078" i="1"/>
  <c r="CH1077" i="1"/>
  <c r="CH1076" i="1"/>
  <c r="CH1075" i="1"/>
  <c r="CH1074" i="1"/>
  <c r="CH1073" i="1"/>
  <c r="CH1072" i="1"/>
  <c r="CH1071" i="1"/>
  <c r="CH1070" i="1"/>
  <c r="CH1069" i="1"/>
  <c r="CH1068" i="1"/>
  <c r="CH1067" i="1"/>
  <c r="CH1066" i="1"/>
  <c r="CH1065" i="1"/>
  <c r="CH1064" i="1"/>
  <c r="CH1063" i="1"/>
  <c r="CH1062" i="1"/>
  <c r="CH1061" i="1"/>
  <c r="CH1060" i="1"/>
  <c r="CH1059" i="1"/>
  <c r="CH1058" i="1"/>
  <c r="CH1057" i="1"/>
  <c r="CH1056" i="1"/>
  <c r="CH1055" i="1"/>
  <c r="CH1054" i="1"/>
  <c r="CH1053" i="1"/>
  <c r="CH1052" i="1"/>
  <c r="CH1051" i="1"/>
  <c r="CH1050" i="1"/>
  <c r="CH1049" i="1"/>
  <c r="CH1048" i="1"/>
  <c r="CH1047" i="1"/>
  <c r="CH1046" i="1"/>
  <c r="CH1045" i="1"/>
  <c r="CH1044" i="1"/>
  <c r="CH1043" i="1"/>
  <c r="CH1042" i="1"/>
  <c r="CH1041" i="1"/>
  <c r="CH1040" i="1"/>
  <c r="CH1039" i="1"/>
  <c r="CH1038" i="1"/>
  <c r="CH1037" i="1"/>
  <c r="CH1036" i="1"/>
  <c r="CH1035" i="1"/>
  <c r="CH1034" i="1"/>
  <c r="CH1033" i="1"/>
  <c r="CH1032" i="1"/>
  <c r="CH1031" i="1"/>
  <c r="CH1030" i="1"/>
  <c r="CH1029" i="1"/>
  <c r="CH1028" i="1"/>
  <c r="CH1027" i="1"/>
  <c r="CH1026" i="1"/>
  <c r="CH1025" i="1"/>
  <c r="CH1024" i="1"/>
  <c r="CH1023" i="1"/>
  <c r="CH1022" i="1"/>
  <c r="CH1021" i="1"/>
  <c r="CH1020" i="1"/>
  <c r="CH1019" i="1"/>
  <c r="CH1018" i="1"/>
  <c r="CH1017" i="1"/>
  <c r="CH1016" i="1"/>
  <c r="CH1015" i="1"/>
  <c r="CH1014" i="1"/>
  <c r="CH1013" i="1"/>
  <c r="CH1012" i="1"/>
  <c r="CH1011" i="1"/>
  <c r="CH1010" i="1"/>
  <c r="CH1009" i="1"/>
  <c r="CH1008" i="1"/>
  <c r="CH1007" i="1"/>
  <c r="CH1006" i="1"/>
  <c r="CH1005" i="1"/>
  <c r="CH1004" i="1"/>
  <c r="CH1003" i="1"/>
  <c r="CH1002" i="1"/>
  <c r="CH1001" i="1"/>
  <c r="CH1000" i="1"/>
  <c r="CH999" i="1"/>
  <c r="CH998" i="1"/>
  <c r="CH997" i="1"/>
  <c r="CH996" i="1"/>
  <c r="CH995" i="1"/>
  <c r="CH994" i="1"/>
  <c r="CH993" i="1"/>
  <c r="CH992" i="1"/>
  <c r="CH991" i="1"/>
  <c r="CH990" i="1"/>
  <c r="CH989" i="1"/>
  <c r="CH988" i="1"/>
  <c r="CH987" i="1"/>
  <c r="CH986" i="1"/>
  <c r="CH985" i="1"/>
  <c r="CH984" i="1"/>
  <c r="CH983" i="1"/>
  <c r="CH982" i="1"/>
  <c r="CH981" i="1"/>
  <c r="CH980" i="1"/>
  <c r="CH979" i="1"/>
  <c r="CH978" i="1"/>
  <c r="CH977" i="1"/>
  <c r="CH976" i="1"/>
  <c r="CH975" i="1"/>
  <c r="CH974" i="1"/>
  <c r="CH973" i="1"/>
  <c r="CH972" i="1"/>
  <c r="CH971" i="1"/>
  <c r="CH970" i="1"/>
  <c r="CH969" i="1"/>
  <c r="CH968" i="1"/>
  <c r="CH967" i="1"/>
  <c r="CH966" i="1"/>
  <c r="CH965" i="1"/>
  <c r="CH964" i="1"/>
  <c r="CH963" i="1"/>
  <c r="CH962" i="1"/>
  <c r="CH961" i="1"/>
  <c r="CH960" i="1"/>
  <c r="CH959" i="1"/>
  <c r="CH958" i="1"/>
  <c r="CH957" i="1"/>
  <c r="CH956" i="1"/>
  <c r="CH955" i="1"/>
  <c r="CH954" i="1"/>
  <c r="CH953" i="1"/>
  <c r="CH952" i="1"/>
  <c r="CH951" i="1"/>
  <c r="CH950" i="1"/>
  <c r="CH949" i="1"/>
  <c r="CH948" i="1"/>
  <c r="CH947" i="1"/>
  <c r="CH946" i="1"/>
  <c r="CH945" i="1"/>
  <c r="CH944" i="1"/>
  <c r="CH943" i="1"/>
  <c r="CH942" i="1"/>
  <c r="CH941" i="1"/>
  <c r="CH940" i="1"/>
  <c r="CH939" i="1"/>
  <c r="CH938" i="1"/>
  <c r="CH937" i="1"/>
  <c r="CH936" i="1"/>
  <c r="CH935" i="1"/>
  <c r="CH934" i="1"/>
  <c r="CH933" i="1"/>
  <c r="CH932" i="1"/>
  <c r="CH931" i="1"/>
  <c r="CH930" i="1"/>
  <c r="CH929" i="1"/>
  <c r="CH928" i="1"/>
  <c r="CH927" i="1"/>
  <c r="CH926" i="1"/>
  <c r="CH925" i="1"/>
  <c r="CH924" i="1"/>
  <c r="CH923" i="1"/>
  <c r="CH922" i="1"/>
  <c r="CH921" i="1"/>
  <c r="CH920" i="1"/>
  <c r="CH919" i="1"/>
  <c r="CH918" i="1"/>
  <c r="CH917" i="1"/>
  <c r="CH916" i="1"/>
  <c r="CH915" i="1"/>
  <c r="CH914" i="1"/>
  <c r="CH913" i="1"/>
  <c r="CH912" i="1"/>
  <c r="CH911" i="1"/>
  <c r="CH910" i="1"/>
  <c r="CH909" i="1"/>
  <c r="CH908" i="1"/>
  <c r="CH907" i="1"/>
  <c r="CH906" i="1"/>
  <c r="CH905" i="1"/>
  <c r="CH904" i="1"/>
  <c r="CH903" i="1"/>
  <c r="CH902" i="1"/>
  <c r="CH901" i="1"/>
  <c r="CH900" i="1"/>
  <c r="CH899" i="1"/>
  <c r="CH898" i="1"/>
  <c r="CH897" i="1"/>
  <c r="CH896" i="1"/>
  <c r="CH895" i="1"/>
  <c r="CH894" i="1"/>
  <c r="CH893" i="1"/>
  <c r="CH892" i="1"/>
  <c r="CH891" i="1"/>
  <c r="CH890" i="1"/>
  <c r="CH889" i="1"/>
  <c r="CH888" i="1"/>
  <c r="CH887" i="1"/>
  <c r="CH886" i="1"/>
  <c r="CH885" i="1"/>
  <c r="CH884" i="1"/>
  <c r="CH883" i="1"/>
  <c r="CH882" i="1"/>
  <c r="CH881" i="1"/>
  <c r="CH880" i="1"/>
  <c r="CH879" i="1"/>
  <c r="CH878" i="1"/>
  <c r="CH877" i="1"/>
  <c r="CH876" i="1"/>
  <c r="CH875" i="1"/>
  <c r="CH874" i="1"/>
  <c r="CH873" i="1"/>
  <c r="CH872" i="1"/>
  <c r="CH871" i="1"/>
  <c r="CH870" i="1"/>
  <c r="CH869" i="1"/>
  <c r="CH868" i="1"/>
  <c r="CH867" i="1"/>
  <c r="CH866" i="1"/>
  <c r="CH865" i="1"/>
  <c r="CH864" i="1"/>
  <c r="CH863" i="1"/>
  <c r="CH862" i="1"/>
  <c r="CH861" i="1"/>
  <c r="CH860" i="1"/>
  <c r="CH859" i="1"/>
  <c r="CH858" i="1"/>
  <c r="CH857" i="1"/>
  <c r="CH856" i="1"/>
  <c r="CH855" i="1"/>
  <c r="CH854" i="1"/>
  <c r="CH853" i="1"/>
  <c r="CH852" i="1"/>
  <c r="CH851" i="1"/>
  <c r="CH850" i="1"/>
  <c r="CH849" i="1"/>
  <c r="CH848" i="1"/>
  <c r="CH847" i="1"/>
  <c r="CH846" i="1"/>
  <c r="CH845" i="1"/>
  <c r="CH844" i="1"/>
  <c r="CH843" i="1"/>
  <c r="CH842" i="1"/>
  <c r="CH841" i="1"/>
  <c r="CH840" i="1"/>
  <c r="CH839" i="1"/>
  <c r="CH838" i="1"/>
  <c r="CH837" i="1"/>
  <c r="CH836" i="1"/>
  <c r="CH835" i="1"/>
  <c r="CH834" i="1"/>
  <c r="CH833" i="1"/>
  <c r="CH832" i="1"/>
  <c r="CH831" i="1"/>
  <c r="CH830" i="1"/>
  <c r="CH829" i="1"/>
  <c r="CH828" i="1"/>
  <c r="CH827" i="1"/>
  <c r="CH826" i="1"/>
  <c r="CH825" i="1"/>
  <c r="CH824" i="1"/>
  <c r="CH823" i="1"/>
  <c r="CH822" i="1"/>
  <c r="CH821" i="1"/>
  <c r="CH820" i="1"/>
  <c r="CH819" i="1"/>
  <c r="CH818" i="1"/>
  <c r="CH817" i="1"/>
  <c r="CH816" i="1"/>
  <c r="CH815" i="1"/>
  <c r="CH814" i="1"/>
  <c r="CH813" i="1"/>
  <c r="CH812" i="1"/>
  <c r="CH811" i="1"/>
  <c r="CH810" i="1"/>
  <c r="CH809" i="1"/>
  <c r="CH808" i="1"/>
  <c r="CH807" i="1"/>
  <c r="CH806" i="1"/>
  <c r="CH805" i="1"/>
  <c r="CH804" i="1"/>
  <c r="CH803" i="1"/>
  <c r="CH802" i="1"/>
  <c r="CH801" i="1"/>
  <c r="CH800" i="1"/>
  <c r="CH799" i="1"/>
  <c r="CH798" i="1"/>
  <c r="CH797" i="1"/>
  <c r="CH796" i="1"/>
  <c r="CH795" i="1"/>
  <c r="CH794" i="1"/>
  <c r="CH793" i="1"/>
  <c r="CH792" i="1"/>
  <c r="CH791" i="1"/>
  <c r="CH790" i="1"/>
  <c r="CH789" i="1"/>
  <c r="CH788" i="1"/>
  <c r="CH787" i="1"/>
  <c r="CH786" i="1"/>
  <c r="CH785" i="1"/>
  <c r="CH784" i="1"/>
  <c r="CH783" i="1"/>
  <c r="CH782" i="1"/>
  <c r="CH781" i="1"/>
  <c r="CH780" i="1"/>
  <c r="CH779" i="1"/>
  <c r="CH778" i="1"/>
  <c r="CH777" i="1"/>
  <c r="CH776" i="1"/>
  <c r="CH775" i="1"/>
  <c r="CH774" i="1"/>
  <c r="CH773" i="1"/>
  <c r="CH772" i="1"/>
  <c r="CH771" i="1"/>
  <c r="CH770" i="1"/>
  <c r="CH769" i="1"/>
  <c r="CH768" i="1"/>
  <c r="CH767" i="1"/>
  <c r="CH766" i="1"/>
  <c r="CH765" i="1"/>
  <c r="CH764" i="1"/>
  <c r="CH763" i="1"/>
  <c r="CH762" i="1"/>
  <c r="CH761" i="1"/>
  <c r="CH760" i="1"/>
  <c r="CH759" i="1"/>
  <c r="CH758" i="1"/>
  <c r="CH757" i="1"/>
  <c r="CH756" i="1"/>
  <c r="CH755" i="1"/>
  <c r="CH754" i="1"/>
  <c r="CH753" i="1"/>
  <c r="CH752" i="1"/>
  <c r="CH751" i="1"/>
  <c r="CH750" i="1"/>
  <c r="CH749" i="1"/>
  <c r="CH748" i="1"/>
  <c r="CH747" i="1"/>
  <c r="CH746" i="1"/>
  <c r="CH745" i="1"/>
  <c r="CH744" i="1"/>
  <c r="CH743" i="1"/>
  <c r="CH742" i="1"/>
  <c r="CH741" i="1"/>
  <c r="CH740" i="1"/>
  <c r="CH739" i="1"/>
  <c r="CH738" i="1"/>
  <c r="CH737" i="1"/>
  <c r="CH736" i="1"/>
  <c r="CH735" i="1"/>
  <c r="CH734" i="1"/>
  <c r="CH733" i="1"/>
  <c r="CH732" i="1"/>
  <c r="CH731" i="1"/>
  <c r="CH730" i="1"/>
  <c r="CH729" i="1"/>
  <c r="CH728" i="1"/>
  <c r="CH727" i="1"/>
  <c r="CH726" i="1"/>
  <c r="CH725" i="1"/>
  <c r="CH724" i="1"/>
  <c r="CH723" i="1"/>
  <c r="CH722" i="1"/>
  <c r="CH721" i="1"/>
  <c r="CH720" i="1"/>
  <c r="CH719" i="1"/>
  <c r="CH718" i="1"/>
  <c r="CH717" i="1"/>
  <c r="CH716" i="1"/>
  <c r="CH715" i="1"/>
  <c r="CH714" i="1"/>
  <c r="CH713" i="1"/>
  <c r="CH712" i="1"/>
  <c r="CH711" i="1"/>
  <c r="CH710" i="1"/>
  <c r="CH709" i="1"/>
  <c r="CH708" i="1"/>
  <c r="CH707" i="1"/>
  <c r="CH706" i="1"/>
  <c r="CH705" i="1"/>
  <c r="CH704" i="1"/>
  <c r="CH703" i="1"/>
  <c r="CH702" i="1"/>
  <c r="CH701" i="1"/>
  <c r="CH700" i="1"/>
  <c r="CH699" i="1"/>
  <c r="CH698" i="1"/>
  <c r="CH697" i="1"/>
  <c r="CH696" i="1"/>
  <c r="CH695" i="1"/>
  <c r="CH694" i="1"/>
  <c r="CH693" i="1"/>
  <c r="CH692" i="1"/>
  <c r="CH691" i="1"/>
  <c r="CH690" i="1"/>
  <c r="CH689" i="1"/>
  <c r="CH688" i="1"/>
  <c r="CH687" i="1"/>
  <c r="CH686" i="1"/>
  <c r="CH685" i="1"/>
  <c r="CH684" i="1"/>
  <c r="CH683" i="1"/>
  <c r="CH682" i="1"/>
  <c r="CH681" i="1"/>
  <c r="CH680" i="1"/>
  <c r="CH679" i="1"/>
  <c r="CH678" i="1"/>
  <c r="CH677" i="1"/>
  <c r="CH676" i="1"/>
  <c r="CH675" i="1"/>
  <c r="CH674" i="1"/>
  <c r="CH673" i="1"/>
  <c r="CH672" i="1"/>
  <c r="CH671" i="1"/>
  <c r="CH670" i="1"/>
  <c r="CH669" i="1"/>
  <c r="CH668" i="1"/>
  <c r="CH667" i="1"/>
  <c r="CH666" i="1"/>
  <c r="CH665" i="1"/>
  <c r="CH664" i="1"/>
  <c r="CH663" i="1"/>
  <c r="CH662" i="1"/>
  <c r="CH661" i="1"/>
  <c r="CH660" i="1"/>
  <c r="CH659" i="1"/>
  <c r="CH658" i="1"/>
  <c r="CH657" i="1"/>
  <c r="CH656" i="1"/>
  <c r="CH655" i="1"/>
  <c r="CH654" i="1"/>
  <c r="CH653" i="1"/>
  <c r="CH652" i="1"/>
  <c r="CH651" i="1"/>
  <c r="CH650" i="1"/>
  <c r="CH649" i="1"/>
  <c r="CH648" i="1"/>
  <c r="CH647" i="1"/>
  <c r="CH646" i="1"/>
  <c r="CH645" i="1"/>
  <c r="CH644" i="1"/>
  <c r="CH643" i="1"/>
  <c r="CH642" i="1"/>
  <c r="CH641" i="1"/>
  <c r="CH640" i="1"/>
  <c r="CH639" i="1"/>
  <c r="CH638" i="1"/>
  <c r="CH637" i="1"/>
  <c r="CH636" i="1"/>
  <c r="CH635" i="1"/>
  <c r="CH634" i="1"/>
  <c r="CH633" i="1"/>
  <c r="CH632" i="1"/>
  <c r="CH631" i="1"/>
  <c r="CH630" i="1"/>
  <c r="CH629" i="1"/>
  <c r="CH628" i="1"/>
  <c r="CH627" i="1"/>
  <c r="CH626" i="1"/>
  <c r="CH625" i="1"/>
  <c r="CH624" i="1"/>
  <c r="CH623" i="1"/>
  <c r="CH622" i="1"/>
  <c r="CH621" i="1"/>
  <c r="CH620" i="1"/>
  <c r="CH619" i="1"/>
  <c r="CH618" i="1"/>
  <c r="CH617" i="1"/>
  <c r="CH616" i="1"/>
  <c r="CH615" i="1"/>
  <c r="CH614" i="1"/>
  <c r="CH613" i="1"/>
  <c r="CH612" i="1"/>
  <c r="CH611" i="1"/>
  <c r="CH610" i="1"/>
  <c r="CH609" i="1"/>
  <c r="CH608" i="1"/>
  <c r="CH607" i="1"/>
  <c r="CH606" i="1"/>
  <c r="CH605" i="1"/>
  <c r="CH604" i="1"/>
  <c r="CH603" i="1"/>
  <c r="CH602" i="1"/>
  <c r="CH601" i="1"/>
  <c r="CH600" i="1"/>
  <c r="CH599" i="1"/>
  <c r="CH598" i="1"/>
  <c r="CH597" i="1"/>
  <c r="CH596" i="1"/>
  <c r="CH595" i="1"/>
  <c r="CH594" i="1"/>
  <c r="CH593" i="1"/>
  <c r="CH592" i="1"/>
  <c r="CH591" i="1"/>
  <c r="CH590" i="1"/>
  <c r="CH589" i="1"/>
  <c r="CH588" i="1"/>
  <c r="CH587" i="1"/>
  <c r="CH586" i="1"/>
  <c r="CH585" i="1"/>
  <c r="CH584" i="1"/>
  <c r="CH583" i="1"/>
  <c r="CH582" i="1"/>
  <c r="CH581" i="1"/>
  <c r="CH580" i="1"/>
  <c r="CH579" i="1"/>
  <c r="CH578" i="1"/>
  <c r="CH577" i="1"/>
  <c r="CH576" i="1"/>
  <c r="CH575" i="1"/>
  <c r="CH574" i="1"/>
  <c r="CH573" i="1"/>
  <c r="CH572" i="1"/>
  <c r="CH571" i="1"/>
  <c r="CH570" i="1"/>
  <c r="CH569" i="1"/>
  <c r="CH568" i="1"/>
  <c r="CH567" i="1"/>
  <c r="CH566" i="1"/>
  <c r="CH565" i="1"/>
  <c r="CH564" i="1"/>
  <c r="CH563" i="1"/>
  <c r="CH562" i="1"/>
  <c r="CH561" i="1"/>
  <c r="CH560" i="1"/>
  <c r="CH559" i="1"/>
  <c r="CH558" i="1"/>
  <c r="CH557" i="1"/>
  <c r="CH556" i="1"/>
  <c r="CH555" i="1"/>
  <c r="CH554" i="1"/>
  <c r="CH553" i="1"/>
  <c r="CH552" i="1"/>
  <c r="CH551" i="1"/>
  <c r="CH550" i="1"/>
  <c r="CH549" i="1"/>
  <c r="CH548" i="1"/>
  <c r="CH547" i="1"/>
  <c r="CH546" i="1"/>
  <c r="CH545" i="1"/>
  <c r="CH544" i="1"/>
  <c r="CH543" i="1"/>
  <c r="CH542" i="1"/>
  <c r="CH541" i="1"/>
  <c r="CH540" i="1"/>
  <c r="CH539" i="1"/>
  <c r="CH538" i="1"/>
  <c r="CH537" i="1"/>
  <c r="CH536" i="1"/>
  <c r="CH535" i="1"/>
  <c r="CH534" i="1"/>
  <c r="CH533" i="1"/>
  <c r="CH532" i="1"/>
  <c r="CH531" i="1"/>
  <c r="CH530" i="1"/>
  <c r="CH529" i="1"/>
  <c r="CH528" i="1"/>
  <c r="CH527" i="1"/>
  <c r="CH526" i="1"/>
  <c r="CH525" i="1"/>
  <c r="CH524" i="1"/>
  <c r="CH523" i="1"/>
  <c r="CH522" i="1"/>
  <c r="CH521" i="1"/>
  <c r="CH520" i="1"/>
  <c r="CH519" i="1"/>
  <c r="CH518" i="1"/>
  <c r="CH517" i="1"/>
  <c r="CH516" i="1"/>
  <c r="CH515" i="1"/>
  <c r="CH514" i="1"/>
  <c r="CH513" i="1"/>
  <c r="CH512" i="1"/>
  <c r="CH511" i="1"/>
  <c r="CH510" i="1"/>
  <c r="CH509" i="1"/>
  <c r="CH508" i="1"/>
  <c r="CH507" i="1"/>
  <c r="CH506" i="1"/>
  <c r="CH505" i="1"/>
  <c r="CH504" i="1"/>
  <c r="CH503" i="1"/>
  <c r="CH502" i="1"/>
  <c r="CH501" i="1"/>
  <c r="CH500" i="1"/>
  <c r="CH499" i="1"/>
  <c r="CH498" i="1"/>
  <c r="CH497" i="1"/>
  <c r="CH496" i="1"/>
  <c r="CH495" i="1"/>
  <c r="CH494" i="1"/>
  <c r="CH493" i="1"/>
  <c r="CH492" i="1"/>
  <c r="CH491" i="1"/>
  <c r="CH490" i="1"/>
  <c r="CH489" i="1"/>
  <c r="CH488" i="1"/>
  <c r="CH487" i="1"/>
  <c r="CH486" i="1"/>
  <c r="CH485" i="1"/>
  <c r="CH484" i="1"/>
  <c r="CH483" i="1"/>
  <c r="CH482" i="1"/>
  <c r="CH481" i="1"/>
  <c r="CH480" i="1"/>
  <c r="CH479" i="1"/>
  <c r="CH478" i="1"/>
  <c r="CH477" i="1"/>
  <c r="CH476" i="1"/>
  <c r="CH475" i="1"/>
  <c r="CH474" i="1"/>
  <c r="CH473" i="1"/>
  <c r="CH472" i="1"/>
  <c r="CH471" i="1"/>
  <c r="CH470" i="1"/>
  <c r="CH469" i="1"/>
  <c r="CH468" i="1"/>
  <c r="CH467" i="1"/>
  <c r="CH466" i="1"/>
  <c r="CH465" i="1"/>
  <c r="CH464" i="1"/>
  <c r="CH463" i="1"/>
  <c r="CH462" i="1"/>
  <c r="CH461" i="1"/>
  <c r="CH460" i="1"/>
  <c r="CH459" i="1"/>
  <c r="CH458" i="1"/>
  <c r="CH457" i="1"/>
  <c r="CH456" i="1"/>
  <c r="CH455" i="1"/>
  <c r="CH454" i="1"/>
  <c r="CH453" i="1"/>
  <c r="CH452" i="1"/>
  <c r="CH451" i="1"/>
  <c r="CH450" i="1"/>
  <c r="CH449" i="1"/>
  <c r="CH448" i="1"/>
  <c r="CH447" i="1"/>
  <c r="CH446" i="1"/>
  <c r="CH445" i="1"/>
  <c r="CH444" i="1"/>
  <c r="CH443" i="1"/>
  <c r="CH442" i="1"/>
  <c r="CH441" i="1"/>
  <c r="CH440" i="1"/>
  <c r="CH439" i="1"/>
  <c r="CH438" i="1"/>
  <c r="CH437" i="1"/>
  <c r="CH436" i="1"/>
  <c r="CH435" i="1"/>
  <c r="CH434" i="1"/>
  <c r="CH433" i="1"/>
  <c r="CH432" i="1"/>
  <c r="CH431" i="1"/>
  <c r="CH430" i="1"/>
  <c r="CH429" i="1"/>
  <c r="CH428" i="1"/>
  <c r="CH427" i="1"/>
  <c r="CH426" i="1"/>
  <c r="CH425" i="1"/>
  <c r="CH424" i="1"/>
  <c r="CH423" i="1"/>
  <c r="CH422" i="1"/>
  <c r="CH421" i="1"/>
  <c r="CH420" i="1"/>
  <c r="CH419" i="1"/>
  <c r="CH418" i="1"/>
  <c r="CH417" i="1"/>
  <c r="CH416" i="1"/>
  <c r="CH415" i="1"/>
  <c r="CH414" i="1"/>
  <c r="CH413" i="1"/>
  <c r="CH412" i="1"/>
  <c r="CH411" i="1"/>
  <c r="CH410" i="1"/>
  <c r="CH409" i="1"/>
  <c r="CH408" i="1"/>
  <c r="CH407" i="1"/>
  <c r="CH406" i="1"/>
  <c r="CH405" i="1"/>
  <c r="CH404" i="1"/>
  <c r="CH403" i="1"/>
  <c r="CH402" i="1"/>
  <c r="CH401" i="1"/>
  <c r="CH400" i="1"/>
  <c r="CH399" i="1"/>
  <c r="CH398" i="1"/>
  <c r="CH397" i="1"/>
  <c r="CH396" i="1"/>
  <c r="CH395" i="1"/>
  <c r="CH394" i="1"/>
  <c r="CH393" i="1"/>
  <c r="CH392" i="1"/>
  <c r="CH391" i="1"/>
  <c r="CH390" i="1"/>
  <c r="CH389" i="1"/>
  <c r="CH388" i="1"/>
  <c r="CH387" i="1"/>
  <c r="CH386" i="1"/>
  <c r="CH385" i="1"/>
  <c r="CH384" i="1"/>
  <c r="CH383" i="1"/>
  <c r="CH382" i="1"/>
  <c r="CH381" i="1"/>
  <c r="CH380" i="1"/>
  <c r="CH379" i="1"/>
  <c r="CH378" i="1"/>
  <c r="CH377" i="1"/>
  <c r="CH376" i="1"/>
  <c r="CH375" i="1"/>
  <c r="CH374" i="1"/>
  <c r="CH373" i="1"/>
  <c r="CH372" i="1"/>
  <c r="CH371" i="1"/>
  <c r="CH370" i="1"/>
  <c r="CH369" i="1"/>
  <c r="CH368" i="1"/>
  <c r="CH367" i="1"/>
  <c r="CH366" i="1"/>
  <c r="CH365" i="1"/>
  <c r="CH364" i="1"/>
  <c r="CH363" i="1"/>
  <c r="CH362" i="1"/>
  <c r="CH361" i="1"/>
  <c r="CH360" i="1"/>
  <c r="CH359" i="1"/>
  <c r="CH358" i="1"/>
  <c r="CH357" i="1"/>
  <c r="CH356" i="1"/>
  <c r="CH355" i="1"/>
  <c r="CH354" i="1"/>
  <c r="CH353" i="1"/>
  <c r="CH352" i="1"/>
  <c r="CH351" i="1"/>
  <c r="CH350" i="1"/>
  <c r="CH349" i="1"/>
  <c r="CH348" i="1"/>
  <c r="CH347" i="1"/>
  <c r="CH346" i="1"/>
  <c r="CH345" i="1"/>
  <c r="CH344" i="1"/>
  <c r="CH343" i="1"/>
  <c r="CH342" i="1"/>
  <c r="CH341" i="1"/>
  <c r="CH340" i="1"/>
  <c r="CH339" i="1"/>
  <c r="CH338" i="1"/>
  <c r="CH337" i="1"/>
  <c r="CH336" i="1"/>
  <c r="CH335" i="1"/>
  <c r="CH334" i="1"/>
  <c r="CH333" i="1"/>
  <c r="CH332" i="1"/>
  <c r="CH331" i="1"/>
  <c r="CH330" i="1"/>
  <c r="CH329" i="1"/>
  <c r="CH328" i="1"/>
  <c r="CH327" i="1"/>
  <c r="CH326" i="1"/>
  <c r="CH325" i="1"/>
  <c r="CH324" i="1"/>
  <c r="CH323" i="1"/>
  <c r="CH322" i="1"/>
  <c r="CH321" i="1"/>
  <c r="CH320" i="1"/>
  <c r="CH319" i="1"/>
  <c r="CH318" i="1"/>
  <c r="CH317" i="1"/>
  <c r="CH316" i="1"/>
  <c r="CH315" i="1"/>
  <c r="CH314" i="1"/>
  <c r="CH313" i="1"/>
  <c r="CH312" i="1"/>
  <c r="CH311" i="1"/>
  <c r="CH310" i="1"/>
  <c r="CH309" i="1"/>
  <c r="CH308" i="1"/>
  <c r="CH307" i="1"/>
  <c r="CH306" i="1"/>
  <c r="CH305" i="1"/>
  <c r="CH304" i="1"/>
  <c r="CH303" i="1"/>
  <c r="CH302" i="1"/>
  <c r="CH301" i="1"/>
  <c r="CH300" i="1"/>
  <c r="CH299" i="1"/>
  <c r="CH298" i="1"/>
  <c r="CH297" i="1"/>
  <c r="CH296" i="1"/>
  <c r="CH295" i="1"/>
  <c r="CH294" i="1"/>
  <c r="CH293" i="1"/>
  <c r="CH292" i="1"/>
  <c r="CH291" i="1"/>
  <c r="CH290" i="1"/>
  <c r="CH289" i="1"/>
  <c r="CH288" i="1"/>
  <c r="CH287" i="1"/>
  <c r="CH286" i="1"/>
  <c r="CH285" i="1"/>
  <c r="CH284" i="1"/>
  <c r="CH283" i="1"/>
  <c r="CH282" i="1"/>
  <c r="CH281" i="1"/>
  <c r="CH280" i="1"/>
  <c r="CH279" i="1"/>
  <c r="CH278" i="1"/>
  <c r="CH277" i="1"/>
  <c r="CH276" i="1"/>
  <c r="CH275" i="1"/>
  <c r="CH274" i="1"/>
  <c r="CH273" i="1"/>
  <c r="CH272" i="1"/>
  <c r="CH271" i="1"/>
  <c r="CH270" i="1"/>
  <c r="CH269" i="1"/>
  <c r="CH268" i="1"/>
  <c r="CH267" i="1"/>
  <c r="CH266" i="1"/>
  <c r="CH265" i="1"/>
  <c r="CH264" i="1"/>
  <c r="CH263" i="1"/>
  <c r="CH262" i="1"/>
  <c r="CH261" i="1"/>
  <c r="CH260" i="1"/>
  <c r="CH259" i="1"/>
  <c r="CH258" i="1"/>
  <c r="CH257" i="1"/>
  <c r="CH256" i="1"/>
  <c r="CH255" i="1"/>
  <c r="CH254" i="1"/>
  <c r="CH253" i="1"/>
  <c r="CH252" i="1"/>
  <c r="CH251" i="1"/>
  <c r="CH250" i="1"/>
  <c r="CH249" i="1"/>
  <c r="CH248" i="1"/>
  <c r="CH247" i="1"/>
  <c r="CH246" i="1"/>
  <c r="CH245" i="1"/>
  <c r="CH244" i="1"/>
  <c r="CH243" i="1"/>
  <c r="CH242" i="1"/>
  <c r="CH241" i="1"/>
  <c r="CH240" i="1"/>
  <c r="CH239" i="1"/>
  <c r="CH238" i="1"/>
  <c r="CH237" i="1"/>
  <c r="CH236" i="1"/>
  <c r="CH235" i="1"/>
  <c r="CH234" i="1"/>
  <c r="CH233" i="1"/>
  <c r="CH232" i="1"/>
  <c r="CH231" i="1"/>
  <c r="CH230" i="1"/>
  <c r="CH229" i="1"/>
  <c r="CH228" i="1"/>
  <c r="CH227" i="1"/>
  <c r="CH226" i="1"/>
  <c r="CH225" i="1"/>
  <c r="CH224" i="1"/>
  <c r="CH223" i="1"/>
  <c r="CH222" i="1"/>
  <c r="CH221" i="1"/>
  <c r="CH220" i="1"/>
  <c r="CH219" i="1"/>
  <c r="CH218" i="1"/>
  <c r="CH217" i="1"/>
  <c r="CH216" i="1"/>
  <c r="CH215" i="1"/>
  <c r="CH214" i="1"/>
  <c r="CH213" i="1"/>
  <c r="CH212" i="1"/>
  <c r="CH211" i="1"/>
  <c r="CH210" i="1"/>
  <c r="CH209" i="1"/>
  <c r="CH208" i="1"/>
  <c r="CH207" i="1"/>
  <c r="CH206" i="1"/>
  <c r="CH205" i="1"/>
  <c r="CH204" i="1"/>
  <c r="CH203" i="1"/>
  <c r="CH202" i="1"/>
  <c r="CH201" i="1"/>
  <c r="CH200" i="1"/>
  <c r="CH199" i="1"/>
  <c r="CH198" i="1"/>
  <c r="CH197" i="1"/>
  <c r="CH196" i="1"/>
  <c r="CH195" i="1"/>
  <c r="CH194" i="1"/>
  <c r="CH193" i="1"/>
  <c r="CH192" i="1"/>
  <c r="CH191" i="1"/>
  <c r="CH190" i="1"/>
  <c r="CH189" i="1"/>
  <c r="CH188" i="1"/>
  <c r="CH187" i="1"/>
  <c r="CH186" i="1"/>
  <c r="CH185" i="1"/>
  <c r="CH184" i="1"/>
  <c r="CH183" i="1"/>
  <c r="CH182" i="1"/>
  <c r="CH181" i="1"/>
  <c r="CH180" i="1"/>
  <c r="CH179" i="1"/>
  <c r="CH178" i="1"/>
  <c r="CH177" i="1"/>
  <c r="CH176" i="1"/>
  <c r="CH175" i="1"/>
  <c r="CH174" i="1"/>
  <c r="CH173" i="1"/>
  <c r="CH172" i="1"/>
  <c r="CH171" i="1"/>
  <c r="CH170" i="1"/>
  <c r="CH169" i="1"/>
  <c r="CH168" i="1"/>
  <c r="CH167" i="1"/>
  <c r="CH166" i="1"/>
  <c r="CH165" i="1"/>
  <c r="CH164" i="1"/>
  <c r="CH163" i="1"/>
  <c r="CH162" i="1"/>
  <c r="CH161" i="1"/>
  <c r="CH160" i="1"/>
  <c r="CH159" i="1"/>
  <c r="CH158" i="1"/>
  <c r="CH157" i="1"/>
  <c r="CH156" i="1"/>
  <c r="CH155" i="1"/>
  <c r="CH154" i="1"/>
  <c r="CH153" i="1"/>
  <c r="CH152" i="1"/>
  <c r="CH151" i="1"/>
  <c r="CH150" i="1"/>
  <c r="CH149" i="1"/>
  <c r="CH148" i="1"/>
  <c r="CH147" i="1"/>
  <c r="CH146" i="1"/>
  <c r="CH145" i="1"/>
  <c r="CH144" i="1"/>
  <c r="CH143" i="1"/>
  <c r="CH142" i="1"/>
  <c r="CH141" i="1"/>
  <c r="CH140" i="1"/>
  <c r="CH139" i="1"/>
  <c r="CH138" i="1"/>
  <c r="CH137" i="1"/>
  <c r="CH136" i="1"/>
  <c r="CH135" i="1"/>
  <c r="CH134" i="1"/>
  <c r="CH133" i="1"/>
  <c r="CH132" i="1"/>
  <c r="CH131" i="1"/>
  <c r="CH130" i="1"/>
  <c r="CH129" i="1"/>
  <c r="CH128" i="1"/>
  <c r="CH127" i="1"/>
  <c r="CH126" i="1"/>
  <c r="CH125" i="1"/>
  <c r="CH124" i="1"/>
  <c r="CH123" i="1"/>
  <c r="CH122" i="1"/>
  <c r="CH121" i="1"/>
  <c r="CH120" i="1"/>
  <c r="CH119" i="1"/>
  <c r="CH118" i="1"/>
  <c r="CH117" i="1"/>
  <c r="CH116" i="1"/>
  <c r="CH115" i="1"/>
  <c r="CH114" i="1"/>
  <c r="CH113" i="1"/>
  <c r="CH112" i="1"/>
  <c r="CH111" i="1"/>
  <c r="CH110" i="1"/>
  <c r="CH109" i="1"/>
  <c r="CH108" i="1"/>
  <c r="CH107" i="1"/>
  <c r="CH106" i="1"/>
  <c r="CH105" i="1"/>
  <c r="CH104" i="1"/>
  <c r="CH103" i="1"/>
  <c r="CH102" i="1"/>
  <c r="CH101" i="1"/>
  <c r="CH100" i="1"/>
  <c r="CH99" i="1"/>
  <c r="CH98" i="1"/>
  <c r="CH97" i="1"/>
  <c r="CH96" i="1"/>
  <c r="CH95" i="1"/>
  <c r="CH94" i="1"/>
  <c r="CH93" i="1"/>
  <c r="CH92" i="1"/>
  <c r="CH91" i="1"/>
  <c r="CH90" i="1"/>
  <c r="CH89" i="1"/>
  <c r="CH88" i="1"/>
  <c r="CH87" i="1"/>
  <c r="CH86" i="1"/>
  <c r="CH85" i="1"/>
  <c r="CH84" i="1"/>
  <c r="CH83" i="1"/>
  <c r="CH82" i="1"/>
  <c r="CH81" i="1"/>
  <c r="CH80" i="1"/>
  <c r="CH79" i="1"/>
  <c r="CH78" i="1"/>
  <c r="CH77" i="1"/>
  <c r="CH76" i="1"/>
  <c r="CH75" i="1"/>
  <c r="CH74" i="1"/>
  <c r="CH73" i="1"/>
  <c r="CH72" i="1"/>
  <c r="CH71" i="1"/>
  <c r="CH70" i="1"/>
  <c r="CH69" i="1"/>
  <c r="CH68" i="1"/>
  <c r="CH67" i="1"/>
  <c r="CH66" i="1"/>
  <c r="CH65" i="1"/>
  <c r="CH64" i="1"/>
  <c r="CH63" i="1"/>
  <c r="CH62" i="1"/>
  <c r="CH61" i="1"/>
  <c r="CH60" i="1"/>
  <c r="CH59" i="1"/>
  <c r="CH58" i="1"/>
  <c r="CH57" i="1"/>
  <c r="CH56" i="1"/>
  <c r="CH55" i="1"/>
  <c r="CH54" i="1"/>
  <c r="CH53" i="1"/>
  <c r="CH52" i="1"/>
  <c r="CH51" i="1"/>
  <c r="CH50" i="1"/>
  <c r="CH49" i="1"/>
  <c r="CH48" i="1"/>
  <c r="CH47" i="1"/>
  <c r="CH46" i="1"/>
  <c r="CH45" i="1"/>
  <c r="CH44" i="1"/>
  <c r="CH43" i="1"/>
  <c r="CH42" i="1"/>
  <c r="CH41" i="1"/>
  <c r="CH40" i="1"/>
  <c r="CH39" i="1"/>
  <c r="CH38" i="1"/>
  <c r="CH37" i="1"/>
  <c r="CH36" i="1"/>
  <c r="CH35" i="1"/>
  <c r="CH34" i="1"/>
  <c r="CH33" i="1"/>
  <c r="CH32" i="1"/>
  <c r="CH31" i="1"/>
  <c r="CH30" i="1"/>
  <c r="CH29" i="1"/>
  <c r="CH28" i="1"/>
  <c r="CH27" i="1"/>
  <c r="CH26" i="1"/>
  <c r="CH25" i="1"/>
  <c r="CH24" i="1"/>
  <c r="CH23" i="1"/>
  <c r="CH22" i="1"/>
  <c r="CH21" i="1"/>
  <c r="CH20" i="1"/>
  <c r="CH19" i="1"/>
  <c r="CH18" i="1"/>
  <c r="CH17" i="1"/>
  <c r="CH16" i="1"/>
  <c r="CH15" i="1"/>
  <c r="CH14" i="1"/>
  <c r="CH13" i="1"/>
  <c r="CH12" i="1"/>
  <c r="CH11" i="1"/>
  <c r="CH10" i="1"/>
  <c r="CH9" i="1"/>
  <c r="CH8" i="1"/>
  <c r="CH7" i="1"/>
  <c r="CH6" i="1"/>
  <c r="CH5" i="1"/>
  <c r="CH4" i="1"/>
  <c r="CH3" i="1"/>
  <c r="CH2" i="1"/>
  <c r="CG1428" i="1"/>
  <c r="CG1427" i="1"/>
  <c r="CG1426" i="1"/>
  <c r="CG1425" i="1"/>
  <c r="CG1424" i="1"/>
  <c r="CG1423" i="1"/>
  <c r="CG1422" i="1"/>
  <c r="CG1421" i="1"/>
  <c r="CG1420" i="1"/>
  <c r="CG1419" i="1"/>
  <c r="CG1418" i="1"/>
  <c r="CG1417" i="1"/>
  <c r="CG1416" i="1"/>
  <c r="CG1415" i="1"/>
  <c r="CG1414" i="1"/>
  <c r="CG1413" i="1"/>
  <c r="CG1412" i="1"/>
  <c r="CG1411" i="1"/>
  <c r="CG1410" i="1"/>
  <c r="CG1409" i="1"/>
  <c r="CG1408" i="1"/>
  <c r="CG1407" i="1"/>
  <c r="CG1406" i="1"/>
  <c r="CG1405" i="1"/>
  <c r="CG1404" i="1"/>
  <c r="CG1403" i="1"/>
  <c r="CG1402" i="1"/>
  <c r="CG1401" i="1"/>
  <c r="CG1400" i="1"/>
  <c r="CG1399" i="1"/>
  <c r="CG1398" i="1"/>
  <c r="CG1397" i="1"/>
  <c r="CG1396" i="1"/>
  <c r="CG1395" i="1"/>
  <c r="CG1394" i="1"/>
  <c r="CG1393" i="1"/>
  <c r="CG1392" i="1"/>
  <c r="CG1391" i="1"/>
  <c r="CG1389" i="1"/>
  <c r="CG1388" i="1"/>
  <c r="CG1387" i="1"/>
  <c r="CG1386" i="1"/>
  <c r="CG1385" i="1"/>
  <c r="CG1384" i="1"/>
  <c r="CG1383" i="1"/>
  <c r="CG1382" i="1"/>
  <c r="CG1381" i="1"/>
  <c r="CG1380" i="1"/>
  <c r="CG1379" i="1"/>
  <c r="CG1378" i="1"/>
  <c r="CG1377" i="1"/>
  <c r="CG1376" i="1"/>
  <c r="CG1375" i="1"/>
  <c r="CG1374" i="1"/>
  <c r="CG1373" i="1"/>
  <c r="CG1372" i="1"/>
  <c r="CG1371" i="1"/>
  <c r="CG1370" i="1"/>
  <c r="CG1369" i="1"/>
  <c r="CG1368" i="1"/>
  <c r="CG1367" i="1"/>
  <c r="CG1366" i="1"/>
  <c r="CG1365" i="1"/>
  <c r="CG1364" i="1"/>
  <c r="CG1363" i="1"/>
  <c r="CG1362" i="1"/>
  <c r="CG1361" i="1"/>
  <c r="CG1360" i="1"/>
  <c r="CG1359" i="1"/>
  <c r="CG1358" i="1"/>
  <c r="CG1357" i="1"/>
  <c r="CG1356" i="1"/>
  <c r="CG1355" i="1"/>
  <c r="CG1354" i="1"/>
  <c r="CG1353" i="1"/>
  <c r="CG1352" i="1"/>
  <c r="CG1351" i="1"/>
  <c r="CG1350" i="1"/>
  <c r="CG1349" i="1"/>
  <c r="CG1348" i="1"/>
  <c r="CG1347" i="1"/>
  <c r="CG1346" i="1"/>
  <c r="CG1345" i="1"/>
  <c r="CG1344" i="1"/>
  <c r="CG1343" i="1"/>
  <c r="CG1342" i="1"/>
  <c r="CG1341" i="1"/>
  <c r="CG1340" i="1"/>
  <c r="CG1339" i="1"/>
  <c r="CG1338" i="1"/>
  <c r="CG1337" i="1"/>
  <c r="CG1336" i="1"/>
  <c r="CG1335" i="1"/>
  <c r="CG1334" i="1"/>
  <c r="CG1333" i="1"/>
  <c r="CG1332" i="1"/>
  <c r="CG1331" i="1"/>
  <c r="CG1330" i="1"/>
  <c r="CG1329" i="1"/>
  <c r="CG1328" i="1"/>
  <c r="CG1327" i="1"/>
  <c r="CG1326" i="1"/>
  <c r="CG1325" i="1"/>
  <c r="CG1324" i="1"/>
  <c r="CG1323" i="1"/>
  <c r="CG1322" i="1"/>
  <c r="CG1321" i="1"/>
  <c r="CG1320" i="1"/>
  <c r="CG1319" i="1"/>
  <c r="CG1318" i="1"/>
  <c r="CG1317" i="1"/>
  <c r="CG1316" i="1"/>
  <c r="CG1315" i="1"/>
  <c r="CG1314" i="1"/>
  <c r="CG1313" i="1"/>
  <c r="CG1312" i="1"/>
  <c r="CG1311" i="1"/>
  <c r="CG1310" i="1"/>
  <c r="CG1309" i="1"/>
  <c r="CG1308" i="1"/>
  <c r="CG1307" i="1"/>
  <c r="CG1306" i="1"/>
  <c r="CG1305" i="1"/>
  <c r="CG1304" i="1"/>
  <c r="CG1303" i="1"/>
  <c r="CG1302" i="1"/>
  <c r="CG1301" i="1"/>
  <c r="CG1300" i="1"/>
  <c r="CG1299" i="1"/>
  <c r="CG1298" i="1"/>
  <c r="CG1297" i="1"/>
  <c r="CG1296" i="1"/>
  <c r="CG1295" i="1"/>
  <c r="CG1294" i="1"/>
  <c r="CG1293" i="1"/>
  <c r="CG1292" i="1"/>
  <c r="CG1291" i="1"/>
  <c r="CG1290" i="1"/>
  <c r="CG1289" i="1"/>
  <c r="CG1288" i="1"/>
  <c r="CG1287" i="1"/>
  <c r="CG1286" i="1"/>
  <c r="CG1285" i="1"/>
  <c r="CG1284" i="1"/>
  <c r="CG1283" i="1"/>
  <c r="CG1282" i="1"/>
  <c r="CG1281" i="1"/>
  <c r="CG1280" i="1"/>
  <c r="CG1279" i="1"/>
  <c r="CG1278" i="1"/>
  <c r="CG1277" i="1"/>
  <c r="CG1276" i="1"/>
  <c r="CG1275" i="1"/>
  <c r="CG1274" i="1"/>
  <c r="CG1273" i="1"/>
  <c r="CG1272" i="1"/>
  <c r="CG1271" i="1"/>
  <c r="CG1270" i="1"/>
  <c r="CG1269" i="1"/>
  <c r="CG1268" i="1"/>
  <c r="CG1267" i="1"/>
  <c r="CG1266" i="1"/>
  <c r="CG1265" i="1"/>
  <c r="CG1264" i="1"/>
  <c r="CG1263" i="1"/>
  <c r="CG1262" i="1"/>
  <c r="CG1261" i="1"/>
  <c r="CG1260" i="1"/>
  <c r="CG1259" i="1"/>
  <c r="CG1258" i="1"/>
  <c r="CG1257" i="1"/>
  <c r="CG1256" i="1"/>
  <c r="CG1255" i="1"/>
  <c r="CG1254" i="1"/>
  <c r="CG1253" i="1"/>
  <c r="CG1252" i="1"/>
  <c r="CG1251" i="1"/>
  <c r="CG1250" i="1"/>
  <c r="CG1249" i="1"/>
  <c r="CG1248" i="1"/>
  <c r="CG1247" i="1"/>
  <c r="CG1246" i="1"/>
  <c r="CG1245" i="1"/>
  <c r="CG1244" i="1"/>
  <c r="CG1243" i="1"/>
  <c r="CG1242" i="1"/>
  <c r="CG1241" i="1"/>
  <c r="CG1240" i="1"/>
  <c r="CG1239" i="1"/>
  <c r="CG1238" i="1"/>
  <c r="CG1237" i="1"/>
  <c r="CG1236" i="1"/>
  <c r="CG1235" i="1"/>
  <c r="CG1234" i="1"/>
  <c r="CG1233" i="1"/>
  <c r="CG1232" i="1"/>
  <c r="CG1231" i="1"/>
  <c r="CG1230" i="1"/>
  <c r="CG1229" i="1"/>
  <c r="CG1228" i="1"/>
  <c r="CG1227" i="1"/>
  <c r="CG1226" i="1"/>
  <c r="CG1225" i="1"/>
  <c r="CG1224" i="1"/>
  <c r="CG1223" i="1"/>
  <c r="CG1222" i="1"/>
  <c r="CG1221" i="1"/>
  <c r="CG1220" i="1"/>
  <c r="CG1219" i="1"/>
  <c r="CG1218" i="1"/>
  <c r="CG1217" i="1"/>
  <c r="CG1216" i="1"/>
  <c r="CG1215" i="1"/>
  <c r="CG1214" i="1"/>
  <c r="CG1213" i="1"/>
  <c r="CG1212" i="1"/>
  <c r="CG1211" i="1"/>
  <c r="CG1210" i="1"/>
  <c r="CG1209" i="1"/>
  <c r="CG1208" i="1"/>
  <c r="CG1207" i="1"/>
  <c r="CG1206" i="1"/>
  <c r="CG1205" i="1"/>
  <c r="CG1204" i="1"/>
  <c r="CG1203" i="1"/>
  <c r="CG1202" i="1"/>
  <c r="CG1201" i="1"/>
  <c r="CG1200" i="1"/>
  <c r="CG1199" i="1"/>
  <c r="CG1198" i="1"/>
  <c r="CG1197" i="1"/>
  <c r="CG1196" i="1"/>
  <c r="CG1195" i="1"/>
  <c r="CG1194" i="1"/>
  <c r="CG1193" i="1"/>
  <c r="CG1192" i="1"/>
  <c r="CG1191" i="1"/>
  <c r="CG1190" i="1"/>
  <c r="CG1189" i="1"/>
  <c r="CG1188" i="1"/>
  <c r="CG1187" i="1"/>
  <c r="CG1186" i="1"/>
  <c r="CG1185" i="1"/>
  <c r="CG1184" i="1"/>
  <c r="CG1183" i="1"/>
  <c r="CG1182" i="1"/>
  <c r="CG1181" i="1"/>
  <c r="CG1180" i="1"/>
  <c r="CG1179" i="1"/>
  <c r="CG1178" i="1"/>
  <c r="CG1177" i="1"/>
  <c r="CG1176" i="1"/>
  <c r="CG1175" i="1"/>
  <c r="CG1174" i="1"/>
  <c r="CG1173" i="1"/>
  <c r="CG1172" i="1"/>
  <c r="CG1171" i="1"/>
  <c r="CG1170" i="1"/>
  <c r="CG1169" i="1"/>
  <c r="CG1168" i="1"/>
  <c r="CG1167" i="1"/>
  <c r="CG1166" i="1"/>
  <c r="CG1165" i="1"/>
  <c r="CG1164" i="1"/>
  <c r="CG1163" i="1"/>
  <c r="CG1162" i="1"/>
  <c r="CG1161" i="1"/>
  <c r="CG1160" i="1"/>
  <c r="CG1159" i="1"/>
  <c r="CG1158" i="1"/>
  <c r="CG1157" i="1"/>
  <c r="CG1156" i="1"/>
  <c r="CG1155" i="1"/>
  <c r="CG1154" i="1"/>
  <c r="CG1153" i="1"/>
  <c r="CG1152" i="1"/>
  <c r="CG1151" i="1"/>
  <c r="CG1150" i="1"/>
  <c r="CG1149" i="1"/>
  <c r="CG1148" i="1"/>
  <c r="CG1147" i="1"/>
  <c r="CG1146" i="1"/>
  <c r="CG1145" i="1"/>
  <c r="CG1144" i="1"/>
  <c r="CG1143" i="1"/>
  <c r="CG1142" i="1"/>
  <c r="CG1141" i="1"/>
  <c r="CG1140" i="1"/>
  <c r="CG1139" i="1"/>
  <c r="CG1138" i="1"/>
  <c r="CG1137" i="1"/>
  <c r="CG1136" i="1"/>
  <c r="CG1135" i="1"/>
  <c r="CG1134" i="1"/>
  <c r="CG1133" i="1"/>
  <c r="CG1132" i="1"/>
  <c r="CG1131" i="1"/>
  <c r="CG1130" i="1"/>
  <c r="CG1129" i="1"/>
  <c r="CG1128" i="1"/>
  <c r="CG1127" i="1"/>
  <c r="CG1126" i="1"/>
  <c r="CG1125" i="1"/>
  <c r="CG1124" i="1"/>
  <c r="CG1123" i="1"/>
  <c r="CG1122" i="1"/>
  <c r="CG1121" i="1"/>
  <c r="CG1120" i="1"/>
  <c r="CG1119" i="1"/>
  <c r="CG1118" i="1"/>
  <c r="CG1117" i="1"/>
  <c r="CG1116" i="1"/>
  <c r="CG1115" i="1"/>
  <c r="CG1114" i="1"/>
  <c r="CG1113" i="1"/>
  <c r="CG1112" i="1"/>
  <c r="CG1111" i="1"/>
  <c r="CG1110" i="1"/>
  <c r="CG1109" i="1"/>
  <c r="CG1108" i="1"/>
  <c r="CG1107" i="1"/>
  <c r="CG1106" i="1"/>
  <c r="CG1105" i="1"/>
  <c r="CG1104" i="1"/>
  <c r="CG1103" i="1"/>
  <c r="CG1102" i="1"/>
  <c r="CG1101" i="1"/>
  <c r="CG1100" i="1"/>
  <c r="CG1099" i="1"/>
  <c r="CG1098" i="1"/>
  <c r="CG1097" i="1"/>
  <c r="CG1096" i="1"/>
  <c r="CG1095" i="1"/>
  <c r="CG1094" i="1"/>
  <c r="CG1093" i="1"/>
  <c r="CG1092" i="1"/>
  <c r="CG1091" i="1"/>
  <c r="CG1090" i="1"/>
  <c r="CG1089" i="1"/>
  <c r="CG1088" i="1"/>
  <c r="CG1087" i="1"/>
  <c r="CG1086" i="1"/>
  <c r="CG1085" i="1"/>
  <c r="CG1084" i="1"/>
  <c r="CG1083" i="1"/>
  <c r="CG1082" i="1"/>
  <c r="CG1081" i="1"/>
  <c r="CG1080" i="1"/>
  <c r="CG1079" i="1"/>
  <c r="CG1078" i="1"/>
  <c r="CG1077" i="1"/>
  <c r="CG1076" i="1"/>
  <c r="CG1075" i="1"/>
  <c r="CG1074" i="1"/>
  <c r="CG1073" i="1"/>
  <c r="CG1072" i="1"/>
  <c r="CG1071" i="1"/>
  <c r="CG1070" i="1"/>
  <c r="CG1069" i="1"/>
  <c r="CG1068" i="1"/>
  <c r="CG1067" i="1"/>
  <c r="CG1066" i="1"/>
  <c r="CG1065" i="1"/>
  <c r="CG1064" i="1"/>
  <c r="CG1063" i="1"/>
  <c r="CG1062" i="1"/>
  <c r="CG1061" i="1"/>
  <c r="CG1060" i="1"/>
  <c r="CG1059" i="1"/>
  <c r="CG1058" i="1"/>
  <c r="CG1057" i="1"/>
  <c r="CG1056" i="1"/>
  <c r="CG1055" i="1"/>
  <c r="CG1054" i="1"/>
  <c r="CG1053" i="1"/>
  <c r="CG1052" i="1"/>
  <c r="CG1051" i="1"/>
  <c r="CG1050" i="1"/>
  <c r="CG1049" i="1"/>
  <c r="CG1048" i="1"/>
  <c r="CG1047" i="1"/>
  <c r="CG1046" i="1"/>
  <c r="CG1045" i="1"/>
  <c r="CG1044" i="1"/>
  <c r="CG1043" i="1"/>
  <c r="CG1042" i="1"/>
  <c r="CG1041" i="1"/>
  <c r="CG1040" i="1"/>
  <c r="CG1039" i="1"/>
  <c r="CG1038" i="1"/>
  <c r="CG1037" i="1"/>
  <c r="CG1036" i="1"/>
  <c r="CG1035" i="1"/>
  <c r="CG1034" i="1"/>
  <c r="CG1033" i="1"/>
  <c r="CG1032" i="1"/>
  <c r="CG1031" i="1"/>
  <c r="CG1030" i="1"/>
  <c r="CG1029" i="1"/>
  <c r="CG1028" i="1"/>
  <c r="CG1027" i="1"/>
  <c r="CG1026" i="1"/>
  <c r="CG1025" i="1"/>
  <c r="CG1024" i="1"/>
  <c r="CG1023" i="1"/>
  <c r="CG1022" i="1"/>
  <c r="CG1021" i="1"/>
  <c r="CG1020" i="1"/>
  <c r="CG1019" i="1"/>
  <c r="CG1018" i="1"/>
  <c r="CG1017" i="1"/>
  <c r="CG1016" i="1"/>
  <c r="CG1015" i="1"/>
  <c r="CG1014" i="1"/>
  <c r="CG1013" i="1"/>
  <c r="CG1012" i="1"/>
  <c r="CG1011" i="1"/>
  <c r="CG1010" i="1"/>
  <c r="CG1009" i="1"/>
  <c r="CG1008" i="1"/>
  <c r="CG1007" i="1"/>
  <c r="CG1006" i="1"/>
  <c r="CG1005" i="1"/>
  <c r="CG1004" i="1"/>
  <c r="CG1003" i="1"/>
  <c r="CG1002" i="1"/>
  <c r="CG1001" i="1"/>
  <c r="CG1000" i="1"/>
  <c r="CG999" i="1"/>
  <c r="CG998" i="1"/>
  <c r="CG997" i="1"/>
  <c r="CG996" i="1"/>
  <c r="CG995" i="1"/>
  <c r="CG994" i="1"/>
  <c r="CG993" i="1"/>
  <c r="CG992" i="1"/>
  <c r="CG991" i="1"/>
  <c r="CG990" i="1"/>
  <c r="CG989" i="1"/>
  <c r="CG988" i="1"/>
  <c r="CG987" i="1"/>
  <c r="CG986" i="1"/>
  <c r="CG985" i="1"/>
  <c r="CG984" i="1"/>
  <c r="CG983" i="1"/>
  <c r="CG982" i="1"/>
  <c r="CG981" i="1"/>
  <c r="CG980" i="1"/>
  <c r="CG979" i="1"/>
  <c r="CG978" i="1"/>
  <c r="CG977" i="1"/>
  <c r="CG976" i="1"/>
  <c r="CG975" i="1"/>
  <c r="CG974" i="1"/>
  <c r="CG973" i="1"/>
  <c r="CG972" i="1"/>
  <c r="CG971" i="1"/>
  <c r="CG970" i="1"/>
  <c r="CG969" i="1"/>
  <c r="CG968" i="1"/>
  <c r="CG967" i="1"/>
  <c r="CG966" i="1"/>
  <c r="CG965" i="1"/>
  <c r="CG964" i="1"/>
  <c r="CG963" i="1"/>
  <c r="CG962" i="1"/>
  <c r="CG961" i="1"/>
  <c r="CG960" i="1"/>
  <c r="CG959" i="1"/>
  <c r="CG958" i="1"/>
  <c r="CG957" i="1"/>
  <c r="CG956" i="1"/>
  <c r="CG955" i="1"/>
  <c r="CG954" i="1"/>
  <c r="CG953" i="1"/>
  <c r="CG952" i="1"/>
  <c r="CG951" i="1"/>
  <c r="CG950" i="1"/>
  <c r="CG949" i="1"/>
  <c r="CG948" i="1"/>
  <c r="CG947" i="1"/>
  <c r="CG946" i="1"/>
  <c r="CG945" i="1"/>
  <c r="CG944" i="1"/>
  <c r="CG943" i="1"/>
  <c r="CG942" i="1"/>
  <c r="CG941" i="1"/>
  <c r="CG940" i="1"/>
  <c r="CG939" i="1"/>
  <c r="CG938" i="1"/>
  <c r="CG937" i="1"/>
  <c r="CG936" i="1"/>
  <c r="CG935" i="1"/>
  <c r="CG934" i="1"/>
  <c r="CG933" i="1"/>
  <c r="CG932" i="1"/>
  <c r="CG931" i="1"/>
  <c r="CG930" i="1"/>
  <c r="CG929" i="1"/>
  <c r="CG928" i="1"/>
  <c r="CG927" i="1"/>
  <c r="CG926" i="1"/>
  <c r="CG925" i="1"/>
  <c r="CG924" i="1"/>
  <c r="CG923" i="1"/>
  <c r="CG922" i="1"/>
  <c r="CG921" i="1"/>
  <c r="CG920" i="1"/>
  <c r="CG919" i="1"/>
  <c r="CG918" i="1"/>
  <c r="CG917" i="1"/>
  <c r="CG916" i="1"/>
  <c r="CG915" i="1"/>
  <c r="CG914" i="1"/>
  <c r="CG913" i="1"/>
  <c r="CG912" i="1"/>
  <c r="CG911" i="1"/>
  <c r="CG910" i="1"/>
  <c r="CG909" i="1"/>
  <c r="CG908" i="1"/>
  <c r="CG907" i="1"/>
  <c r="CG906" i="1"/>
  <c r="CG905" i="1"/>
  <c r="CG904" i="1"/>
  <c r="CG903" i="1"/>
  <c r="CG902" i="1"/>
  <c r="CG901" i="1"/>
  <c r="CG900" i="1"/>
  <c r="CG899" i="1"/>
  <c r="CG898" i="1"/>
  <c r="CG897" i="1"/>
  <c r="CG896" i="1"/>
  <c r="CG895" i="1"/>
  <c r="CG894" i="1"/>
  <c r="CG893" i="1"/>
  <c r="CG892" i="1"/>
  <c r="CG891" i="1"/>
  <c r="CG890" i="1"/>
  <c r="CG889" i="1"/>
  <c r="CG888" i="1"/>
  <c r="CG887" i="1"/>
  <c r="CG886" i="1"/>
  <c r="CG885" i="1"/>
  <c r="CG884" i="1"/>
  <c r="CG883" i="1"/>
  <c r="CG882" i="1"/>
  <c r="CG881" i="1"/>
  <c r="CG880" i="1"/>
  <c r="CG879" i="1"/>
  <c r="CG878" i="1"/>
  <c r="CG877" i="1"/>
  <c r="CG876" i="1"/>
  <c r="CG875" i="1"/>
  <c r="CG874" i="1"/>
  <c r="CG873" i="1"/>
  <c r="CG872" i="1"/>
  <c r="CG871" i="1"/>
  <c r="CG870" i="1"/>
  <c r="CG869" i="1"/>
  <c r="CG868" i="1"/>
  <c r="CG867" i="1"/>
  <c r="CG866" i="1"/>
  <c r="CG865" i="1"/>
  <c r="CG864" i="1"/>
  <c r="CG863" i="1"/>
  <c r="CG862" i="1"/>
  <c r="CG861" i="1"/>
  <c r="CG860" i="1"/>
  <c r="CG859" i="1"/>
  <c r="CG858" i="1"/>
  <c r="CG857" i="1"/>
  <c r="CG856" i="1"/>
  <c r="CG855" i="1"/>
  <c r="CG854" i="1"/>
  <c r="CG853" i="1"/>
  <c r="CG852" i="1"/>
  <c r="CG851" i="1"/>
  <c r="CG850" i="1"/>
  <c r="CG849" i="1"/>
  <c r="CG848" i="1"/>
  <c r="CG847" i="1"/>
  <c r="CG846" i="1"/>
  <c r="CG845" i="1"/>
  <c r="CG844" i="1"/>
  <c r="CG843" i="1"/>
  <c r="CG842" i="1"/>
  <c r="CG841" i="1"/>
  <c r="CG840" i="1"/>
  <c r="CG839" i="1"/>
  <c r="CG838" i="1"/>
  <c r="CG837" i="1"/>
  <c r="CG836" i="1"/>
  <c r="CG835" i="1"/>
  <c r="CG834" i="1"/>
  <c r="CG833" i="1"/>
  <c r="CG832" i="1"/>
  <c r="CG831" i="1"/>
  <c r="CG830" i="1"/>
  <c r="CG829" i="1"/>
  <c r="CG828" i="1"/>
  <c r="CG827" i="1"/>
  <c r="CG826" i="1"/>
  <c r="CG825" i="1"/>
  <c r="CG824" i="1"/>
  <c r="CG823" i="1"/>
  <c r="CG822" i="1"/>
  <c r="CG821" i="1"/>
  <c r="CG820" i="1"/>
  <c r="CG819" i="1"/>
  <c r="CG818" i="1"/>
  <c r="CG817" i="1"/>
  <c r="CG816" i="1"/>
  <c r="CG815" i="1"/>
  <c r="CG814" i="1"/>
  <c r="CG813" i="1"/>
  <c r="CG812" i="1"/>
  <c r="CG811" i="1"/>
  <c r="CG810" i="1"/>
  <c r="CG809" i="1"/>
  <c r="CG808" i="1"/>
  <c r="CG807" i="1"/>
  <c r="CG806" i="1"/>
  <c r="CG805" i="1"/>
  <c r="CG804" i="1"/>
  <c r="CG803" i="1"/>
  <c r="CG802" i="1"/>
  <c r="CG801" i="1"/>
  <c r="CG800" i="1"/>
  <c r="CG799" i="1"/>
  <c r="CG798" i="1"/>
  <c r="CG797" i="1"/>
  <c r="CG796" i="1"/>
  <c r="CG795" i="1"/>
  <c r="CG794" i="1"/>
  <c r="CG793" i="1"/>
  <c r="CG792" i="1"/>
  <c r="CG791" i="1"/>
  <c r="CG790" i="1"/>
  <c r="CG789" i="1"/>
  <c r="CG788" i="1"/>
  <c r="CG787" i="1"/>
  <c r="CG786" i="1"/>
  <c r="CG785" i="1"/>
  <c r="CG784" i="1"/>
  <c r="CG783" i="1"/>
  <c r="CG782" i="1"/>
  <c r="CG781" i="1"/>
  <c r="CG780" i="1"/>
  <c r="CG779" i="1"/>
  <c r="CG778" i="1"/>
  <c r="CG777" i="1"/>
  <c r="CG776" i="1"/>
  <c r="CG775" i="1"/>
  <c r="CG774" i="1"/>
  <c r="CG773" i="1"/>
  <c r="CG772" i="1"/>
  <c r="CG771" i="1"/>
  <c r="CG770" i="1"/>
  <c r="CG769" i="1"/>
  <c r="CG768" i="1"/>
  <c r="CG767" i="1"/>
  <c r="CG766" i="1"/>
  <c r="CG765" i="1"/>
  <c r="CG764" i="1"/>
  <c r="CG763" i="1"/>
  <c r="CG762" i="1"/>
  <c r="CG761" i="1"/>
  <c r="CG760" i="1"/>
  <c r="CG759" i="1"/>
  <c r="CG758" i="1"/>
  <c r="CG757" i="1"/>
  <c r="CG756" i="1"/>
  <c r="CG755" i="1"/>
  <c r="CG754" i="1"/>
  <c r="CG753" i="1"/>
  <c r="CG752" i="1"/>
  <c r="CG751" i="1"/>
  <c r="CG750" i="1"/>
  <c r="CG749" i="1"/>
  <c r="CG748" i="1"/>
  <c r="CG747" i="1"/>
  <c r="CG746" i="1"/>
  <c r="CG745" i="1"/>
  <c r="CG744" i="1"/>
  <c r="CG743" i="1"/>
  <c r="CG742" i="1"/>
  <c r="CG741" i="1"/>
  <c r="CG740" i="1"/>
  <c r="CG739" i="1"/>
  <c r="CG738" i="1"/>
  <c r="CG737" i="1"/>
  <c r="CG736" i="1"/>
  <c r="CG735" i="1"/>
  <c r="CG734" i="1"/>
  <c r="CG733" i="1"/>
  <c r="CG732" i="1"/>
  <c r="CG731" i="1"/>
  <c r="CG730" i="1"/>
  <c r="CG729" i="1"/>
  <c r="CG728" i="1"/>
  <c r="CG727" i="1"/>
  <c r="CG726" i="1"/>
  <c r="CG725" i="1"/>
  <c r="CG724" i="1"/>
  <c r="CG723" i="1"/>
  <c r="CG722" i="1"/>
  <c r="CG721" i="1"/>
  <c r="CG720" i="1"/>
  <c r="CG719" i="1"/>
  <c r="CG718" i="1"/>
  <c r="CG717" i="1"/>
  <c r="CG716" i="1"/>
  <c r="CG715" i="1"/>
  <c r="CG714" i="1"/>
  <c r="CG713" i="1"/>
  <c r="CG712" i="1"/>
  <c r="CG711" i="1"/>
  <c r="CG710" i="1"/>
  <c r="CG709" i="1"/>
  <c r="CG708" i="1"/>
  <c r="CG707" i="1"/>
  <c r="CG706" i="1"/>
  <c r="CG705" i="1"/>
  <c r="CG704" i="1"/>
  <c r="CG703" i="1"/>
  <c r="CG702" i="1"/>
  <c r="CG701" i="1"/>
  <c r="CG700" i="1"/>
  <c r="CG699" i="1"/>
  <c r="CG698" i="1"/>
  <c r="CG697" i="1"/>
  <c r="CG696" i="1"/>
  <c r="CG695" i="1"/>
  <c r="CG694" i="1"/>
  <c r="CG693" i="1"/>
  <c r="CG692" i="1"/>
  <c r="CG691" i="1"/>
  <c r="CG690" i="1"/>
  <c r="CG689" i="1"/>
  <c r="CG688" i="1"/>
  <c r="CG687" i="1"/>
  <c r="CG686" i="1"/>
  <c r="CG685" i="1"/>
  <c r="CG684" i="1"/>
  <c r="CG683" i="1"/>
  <c r="CG682" i="1"/>
  <c r="CG681" i="1"/>
  <c r="CG680" i="1"/>
  <c r="CG679" i="1"/>
  <c r="CG678" i="1"/>
  <c r="CG677" i="1"/>
  <c r="CG676" i="1"/>
  <c r="CG675" i="1"/>
  <c r="CG674" i="1"/>
  <c r="CG673" i="1"/>
  <c r="CG672" i="1"/>
  <c r="CG671" i="1"/>
  <c r="CG670" i="1"/>
  <c r="CG669" i="1"/>
  <c r="CG668" i="1"/>
  <c r="CG667" i="1"/>
  <c r="CG666" i="1"/>
  <c r="CG665" i="1"/>
  <c r="CG664" i="1"/>
  <c r="CG663" i="1"/>
  <c r="CG662" i="1"/>
  <c r="CG661" i="1"/>
  <c r="CG660" i="1"/>
  <c r="CG659" i="1"/>
  <c r="CG658" i="1"/>
  <c r="CG657" i="1"/>
  <c r="CG656" i="1"/>
  <c r="CG655" i="1"/>
  <c r="CG654" i="1"/>
  <c r="CG653" i="1"/>
  <c r="CG652" i="1"/>
  <c r="CG651" i="1"/>
  <c r="CG650" i="1"/>
  <c r="CG649" i="1"/>
  <c r="CG648" i="1"/>
  <c r="CG647" i="1"/>
  <c r="CG646" i="1"/>
  <c r="CG645" i="1"/>
  <c r="CG644" i="1"/>
  <c r="CG643" i="1"/>
  <c r="CG642" i="1"/>
  <c r="CG641" i="1"/>
  <c r="CG640" i="1"/>
  <c r="CG639" i="1"/>
  <c r="CG638" i="1"/>
  <c r="CG637" i="1"/>
  <c r="CG636" i="1"/>
  <c r="CG635" i="1"/>
  <c r="CG634" i="1"/>
  <c r="CG633" i="1"/>
  <c r="CG632" i="1"/>
  <c r="CG631" i="1"/>
  <c r="CG630" i="1"/>
  <c r="CG629" i="1"/>
  <c r="CG628" i="1"/>
  <c r="CG627" i="1"/>
  <c r="CG626" i="1"/>
  <c r="CG625" i="1"/>
  <c r="CG624" i="1"/>
  <c r="CG623" i="1"/>
  <c r="CG622" i="1"/>
  <c r="CG621" i="1"/>
  <c r="CG620" i="1"/>
  <c r="CG619" i="1"/>
  <c r="CG618" i="1"/>
  <c r="CG617" i="1"/>
  <c r="CG616" i="1"/>
  <c r="CG615" i="1"/>
  <c r="CG614" i="1"/>
  <c r="CG613" i="1"/>
  <c r="CG612" i="1"/>
  <c r="CG611" i="1"/>
  <c r="CG610" i="1"/>
  <c r="CG609" i="1"/>
  <c r="CG608" i="1"/>
  <c r="CG607" i="1"/>
  <c r="CG606" i="1"/>
  <c r="CG605" i="1"/>
  <c r="CG604" i="1"/>
  <c r="CG603" i="1"/>
  <c r="CG602" i="1"/>
  <c r="CG601" i="1"/>
  <c r="CG600" i="1"/>
  <c r="CG599" i="1"/>
  <c r="CG598" i="1"/>
  <c r="CG597" i="1"/>
  <c r="CG596" i="1"/>
  <c r="CG595" i="1"/>
  <c r="CG594" i="1"/>
  <c r="CG593" i="1"/>
  <c r="CG592" i="1"/>
  <c r="CG591" i="1"/>
  <c r="CG590" i="1"/>
  <c r="CG589" i="1"/>
  <c r="CG588" i="1"/>
  <c r="CG587" i="1"/>
  <c r="CG586" i="1"/>
  <c r="CG585" i="1"/>
  <c r="CG584" i="1"/>
  <c r="CG583" i="1"/>
  <c r="CG582" i="1"/>
  <c r="CG581" i="1"/>
  <c r="CG580" i="1"/>
  <c r="CG579" i="1"/>
  <c r="CG578" i="1"/>
  <c r="CG577" i="1"/>
  <c r="CG576" i="1"/>
  <c r="CG575" i="1"/>
  <c r="CG574" i="1"/>
  <c r="CG573" i="1"/>
  <c r="CG572" i="1"/>
  <c r="CG571" i="1"/>
  <c r="CG570" i="1"/>
  <c r="CG569" i="1"/>
  <c r="CG568" i="1"/>
  <c r="CG567" i="1"/>
  <c r="CG566" i="1"/>
  <c r="CG565" i="1"/>
  <c r="CG564" i="1"/>
  <c r="CG563" i="1"/>
  <c r="CG562" i="1"/>
  <c r="CG561" i="1"/>
  <c r="CG560" i="1"/>
  <c r="CG559" i="1"/>
  <c r="CG558" i="1"/>
  <c r="CG557" i="1"/>
  <c r="CG556" i="1"/>
  <c r="CG555" i="1"/>
  <c r="CG554" i="1"/>
  <c r="CG553" i="1"/>
  <c r="CG552" i="1"/>
  <c r="CG551" i="1"/>
  <c r="CG550" i="1"/>
  <c r="CG549" i="1"/>
  <c r="CG548" i="1"/>
  <c r="CG547" i="1"/>
  <c r="CG546" i="1"/>
  <c r="CG545" i="1"/>
  <c r="CG544" i="1"/>
  <c r="CG543" i="1"/>
  <c r="CG542" i="1"/>
  <c r="CG541" i="1"/>
  <c r="CG540" i="1"/>
  <c r="CG539" i="1"/>
  <c r="CG538" i="1"/>
  <c r="CG537" i="1"/>
  <c r="CG536" i="1"/>
  <c r="CG535" i="1"/>
  <c r="CG534" i="1"/>
  <c r="CG533" i="1"/>
  <c r="CG532" i="1"/>
  <c r="CG531" i="1"/>
  <c r="CG530" i="1"/>
  <c r="CG529" i="1"/>
  <c r="CG528" i="1"/>
  <c r="CG527" i="1"/>
  <c r="CG526" i="1"/>
  <c r="CG525" i="1"/>
  <c r="CG524" i="1"/>
  <c r="CG523" i="1"/>
  <c r="CG522" i="1"/>
  <c r="CG521" i="1"/>
  <c r="CG520" i="1"/>
  <c r="CG519" i="1"/>
  <c r="CG518" i="1"/>
  <c r="CG517" i="1"/>
  <c r="CG516" i="1"/>
  <c r="CG515" i="1"/>
  <c r="CG514" i="1"/>
  <c r="CG513" i="1"/>
  <c r="CG512" i="1"/>
  <c r="CG511" i="1"/>
  <c r="CG510" i="1"/>
  <c r="CG509" i="1"/>
  <c r="CG508" i="1"/>
  <c r="CG507" i="1"/>
  <c r="CG506" i="1"/>
  <c r="CG505" i="1"/>
  <c r="CG504" i="1"/>
  <c r="CG503" i="1"/>
  <c r="CG502" i="1"/>
  <c r="CG501" i="1"/>
  <c r="CG500" i="1"/>
  <c r="CG499" i="1"/>
  <c r="CG498" i="1"/>
  <c r="CG497" i="1"/>
  <c r="CG496" i="1"/>
  <c r="CG495" i="1"/>
  <c r="CG494" i="1"/>
  <c r="CG493" i="1"/>
  <c r="CG492" i="1"/>
  <c r="CG491" i="1"/>
  <c r="CG490" i="1"/>
  <c r="CG489" i="1"/>
  <c r="CG488" i="1"/>
  <c r="CG487" i="1"/>
  <c r="CG486" i="1"/>
  <c r="CG485" i="1"/>
  <c r="CG484" i="1"/>
  <c r="CG483" i="1"/>
  <c r="CG482" i="1"/>
  <c r="CG481" i="1"/>
  <c r="CG480" i="1"/>
  <c r="CG479" i="1"/>
  <c r="CG478" i="1"/>
  <c r="CG477" i="1"/>
  <c r="CG476" i="1"/>
  <c r="CG475" i="1"/>
  <c r="CG474" i="1"/>
  <c r="CG473" i="1"/>
  <c r="CG472" i="1"/>
  <c r="CG471" i="1"/>
  <c r="CG470" i="1"/>
  <c r="CG469" i="1"/>
  <c r="CG468" i="1"/>
  <c r="CG467" i="1"/>
  <c r="CG466" i="1"/>
  <c r="CG465" i="1"/>
  <c r="CG464" i="1"/>
  <c r="CG463" i="1"/>
  <c r="CG462" i="1"/>
  <c r="CG461" i="1"/>
  <c r="CG460" i="1"/>
  <c r="CG459" i="1"/>
  <c r="CG458" i="1"/>
  <c r="CG457" i="1"/>
  <c r="CG456" i="1"/>
  <c r="CG455" i="1"/>
  <c r="CG454" i="1"/>
  <c r="CG453" i="1"/>
  <c r="CG452" i="1"/>
  <c r="CG451" i="1"/>
  <c r="CG450" i="1"/>
  <c r="CG449" i="1"/>
  <c r="CG448" i="1"/>
  <c r="CG447" i="1"/>
  <c r="CG446" i="1"/>
  <c r="CG445" i="1"/>
  <c r="CG444" i="1"/>
  <c r="CG443" i="1"/>
  <c r="CG442" i="1"/>
  <c r="CG441" i="1"/>
  <c r="CG440" i="1"/>
  <c r="CG439" i="1"/>
  <c r="CG438" i="1"/>
  <c r="CG437" i="1"/>
  <c r="CG436" i="1"/>
  <c r="CG435" i="1"/>
  <c r="CG434" i="1"/>
  <c r="CG433" i="1"/>
  <c r="CG432" i="1"/>
  <c r="CG431" i="1"/>
  <c r="CG430" i="1"/>
  <c r="CG429" i="1"/>
  <c r="CG428" i="1"/>
  <c r="CG427" i="1"/>
  <c r="CG426" i="1"/>
  <c r="CG425" i="1"/>
  <c r="CG424" i="1"/>
  <c r="CG423" i="1"/>
  <c r="CG422" i="1"/>
  <c r="CG421" i="1"/>
  <c r="CG420" i="1"/>
  <c r="CG419" i="1"/>
  <c r="CG418" i="1"/>
  <c r="CG417" i="1"/>
  <c r="CG416" i="1"/>
  <c r="CG415" i="1"/>
  <c r="CG414" i="1"/>
  <c r="CG413" i="1"/>
  <c r="CG412" i="1"/>
  <c r="CG411" i="1"/>
  <c r="CG410" i="1"/>
  <c r="CG409" i="1"/>
  <c r="CG408" i="1"/>
  <c r="CG407" i="1"/>
  <c r="CG406" i="1"/>
  <c r="CG405" i="1"/>
  <c r="CG404" i="1"/>
  <c r="CG403" i="1"/>
  <c r="CG402" i="1"/>
  <c r="CG401" i="1"/>
  <c r="CG400" i="1"/>
  <c r="CG399" i="1"/>
  <c r="CG398" i="1"/>
  <c r="CG397" i="1"/>
  <c r="CG396" i="1"/>
  <c r="CG395" i="1"/>
  <c r="CG394" i="1"/>
  <c r="CG393" i="1"/>
  <c r="CG392" i="1"/>
  <c r="CG391" i="1"/>
  <c r="CG390" i="1"/>
  <c r="CG389" i="1"/>
  <c r="CG388" i="1"/>
  <c r="CG387" i="1"/>
  <c r="CG386" i="1"/>
  <c r="CG385" i="1"/>
  <c r="CG384" i="1"/>
  <c r="CG383" i="1"/>
  <c r="CG382" i="1"/>
  <c r="CG381" i="1"/>
  <c r="CG380" i="1"/>
  <c r="CG379" i="1"/>
  <c r="CG378" i="1"/>
  <c r="CG377" i="1"/>
  <c r="CG376" i="1"/>
  <c r="CG375" i="1"/>
  <c r="CG374" i="1"/>
  <c r="CG373" i="1"/>
  <c r="CG372" i="1"/>
  <c r="CG371" i="1"/>
  <c r="CG370" i="1"/>
  <c r="CG369" i="1"/>
  <c r="CG368" i="1"/>
  <c r="CG367" i="1"/>
  <c r="CG366" i="1"/>
  <c r="CG365" i="1"/>
  <c r="CG364" i="1"/>
  <c r="CG363" i="1"/>
  <c r="CG362" i="1"/>
  <c r="CG361" i="1"/>
  <c r="CG360" i="1"/>
  <c r="CG359" i="1"/>
  <c r="CG358" i="1"/>
  <c r="CG357" i="1"/>
  <c r="CG356" i="1"/>
  <c r="CG355" i="1"/>
  <c r="CG354" i="1"/>
  <c r="CG353" i="1"/>
  <c r="CG352" i="1"/>
  <c r="CG351" i="1"/>
  <c r="CG350" i="1"/>
  <c r="CG349" i="1"/>
  <c r="CG348" i="1"/>
  <c r="CG347" i="1"/>
  <c r="CG346" i="1"/>
  <c r="CG345" i="1"/>
  <c r="CG344" i="1"/>
  <c r="CG343" i="1"/>
  <c r="CG342" i="1"/>
  <c r="CG341" i="1"/>
  <c r="CG340" i="1"/>
  <c r="CG339" i="1"/>
  <c r="CG338" i="1"/>
  <c r="CG337" i="1"/>
  <c r="CG336" i="1"/>
  <c r="CG335" i="1"/>
  <c r="CG334" i="1"/>
  <c r="CG333" i="1"/>
  <c r="CG332" i="1"/>
  <c r="CG331" i="1"/>
  <c r="CG330" i="1"/>
  <c r="CG329" i="1"/>
  <c r="CG328" i="1"/>
  <c r="CG327" i="1"/>
  <c r="CG326" i="1"/>
  <c r="CG325" i="1"/>
  <c r="CG324" i="1"/>
  <c r="CG323" i="1"/>
  <c r="CG322" i="1"/>
  <c r="CG321" i="1"/>
  <c r="CG320" i="1"/>
  <c r="CG319" i="1"/>
  <c r="CG318" i="1"/>
  <c r="CG317" i="1"/>
  <c r="CG316" i="1"/>
  <c r="CG315" i="1"/>
  <c r="CG314" i="1"/>
  <c r="CG313" i="1"/>
  <c r="CG312" i="1"/>
  <c r="CG311" i="1"/>
  <c r="CG310" i="1"/>
  <c r="CG309" i="1"/>
  <c r="CG308" i="1"/>
  <c r="CG307" i="1"/>
  <c r="CG306" i="1"/>
  <c r="CG305" i="1"/>
  <c r="CG304" i="1"/>
  <c r="CG303" i="1"/>
  <c r="CG302" i="1"/>
  <c r="CG301" i="1"/>
  <c r="CG300" i="1"/>
  <c r="CG299" i="1"/>
  <c r="CG298" i="1"/>
  <c r="CG297" i="1"/>
  <c r="CG296" i="1"/>
  <c r="CG295" i="1"/>
  <c r="CG294" i="1"/>
  <c r="CG293" i="1"/>
  <c r="CG292" i="1"/>
  <c r="CG291" i="1"/>
  <c r="CG290" i="1"/>
  <c r="CG289" i="1"/>
  <c r="CG288" i="1"/>
  <c r="CG287" i="1"/>
  <c r="CG286" i="1"/>
  <c r="CG285" i="1"/>
  <c r="CG284" i="1"/>
  <c r="CG283" i="1"/>
  <c r="CG282" i="1"/>
  <c r="CG281" i="1"/>
  <c r="CG280" i="1"/>
  <c r="CG279" i="1"/>
  <c r="CG278" i="1"/>
  <c r="CG277" i="1"/>
  <c r="CG276" i="1"/>
  <c r="CG275" i="1"/>
  <c r="CG274" i="1"/>
  <c r="CG273" i="1"/>
  <c r="CG272" i="1"/>
  <c r="CG271" i="1"/>
  <c r="CG270" i="1"/>
  <c r="CG269" i="1"/>
  <c r="CG268" i="1"/>
  <c r="CG267" i="1"/>
  <c r="CG266" i="1"/>
  <c r="CG265" i="1"/>
  <c r="CG264" i="1"/>
  <c r="CG263" i="1"/>
  <c r="CG262" i="1"/>
  <c r="CG261" i="1"/>
  <c r="CG260" i="1"/>
  <c r="CG259" i="1"/>
  <c r="CG258" i="1"/>
  <c r="CG257" i="1"/>
  <c r="CG256" i="1"/>
  <c r="CG255" i="1"/>
  <c r="CG254" i="1"/>
  <c r="CG253" i="1"/>
  <c r="CG252" i="1"/>
  <c r="CG251" i="1"/>
  <c r="CG250" i="1"/>
  <c r="CG249" i="1"/>
  <c r="CG248" i="1"/>
  <c r="CG247" i="1"/>
  <c r="CG246" i="1"/>
  <c r="CG245" i="1"/>
  <c r="CG244" i="1"/>
  <c r="CG243" i="1"/>
  <c r="CG242" i="1"/>
  <c r="CG241" i="1"/>
  <c r="CG240" i="1"/>
  <c r="CG239" i="1"/>
  <c r="CG238" i="1"/>
  <c r="CG237" i="1"/>
  <c r="CG236" i="1"/>
  <c r="CG235" i="1"/>
  <c r="CG234" i="1"/>
  <c r="CG233" i="1"/>
  <c r="CG232" i="1"/>
  <c r="CG231" i="1"/>
  <c r="CG230" i="1"/>
  <c r="CG229" i="1"/>
  <c r="CG228" i="1"/>
  <c r="CG227" i="1"/>
  <c r="CG226" i="1"/>
  <c r="CG225" i="1"/>
  <c r="CG224" i="1"/>
  <c r="CG223" i="1"/>
  <c r="CG222" i="1"/>
  <c r="CG221" i="1"/>
  <c r="CG220" i="1"/>
  <c r="CG219" i="1"/>
  <c r="CG218" i="1"/>
  <c r="CG217" i="1"/>
  <c r="CG216" i="1"/>
  <c r="CG215" i="1"/>
  <c r="CG214" i="1"/>
  <c r="CG213" i="1"/>
  <c r="CG212" i="1"/>
  <c r="CG211" i="1"/>
  <c r="CG210" i="1"/>
  <c r="CG209" i="1"/>
  <c r="CG208" i="1"/>
  <c r="CG207" i="1"/>
  <c r="CG206" i="1"/>
  <c r="CG205" i="1"/>
  <c r="CG204" i="1"/>
  <c r="CG203" i="1"/>
  <c r="CG202" i="1"/>
  <c r="CG201" i="1"/>
  <c r="CG200" i="1"/>
  <c r="CG199" i="1"/>
  <c r="CG198" i="1"/>
  <c r="CG197" i="1"/>
  <c r="CG196" i="1"/>
  <c r="CG195" i="1"/>
  <c r="CG194" i="1"/>
  <c r="CG193" i="1"/>
  <c r="CG192" i="1"/>
  <c r="CG191" i="1"/>
  <c r="CG190" i="1"/>
  <c r="CG189" i="1"/>
  <c r="CG188" i="1"/>
  <c r="CG187" i="1"/>
  <c r="CG186" i="1"/>
  <c r="CG185" i="1"/>
  <c r="CG184" i="1"/>
  <c r="CG183" i="1"/>
  <c r="CG182" i="1"/>
  <c r="CG181" i="1"/>
  <c r="CG180" i="1"/>
  <c r="CG179" i="1"/>
  <c r="CG178" i="1"/>
  <c r="CG177" i="1"/>
  <c r="CG176" i="1"/>
  <c r="CG175" i="1"/>
  <c r="CG174" i="1"/>
  <c r="CG173" i="1"/>
  <c r="CG172" i="1"/>
  <c r="CG171" i="1"/>
  <c r="CG170" i="1"/>
  <c r="CG169" i="1"/>
  <c r="CG168" i="1"/>
  <c r="CG167" i="1"/>
  <c r="CG166" i="1"/>
  <c r="CG165" i="1"/>
  <c r="CG164" i="1"/>
  <c r="CG163" i="1"/>
  <c r="CG162" i="1"/>
  <c r="CG161" i="1"/>
  <c r="CG160" i="1"/>
  <c r="CG159" i="1"/>
  <c r="CG158" i="1"/>
  <c r="CG157" i="1"/>
  <c r="CG156" i="1"/>
  <c r="CG155" i="1"/>
  <c r="CG154" i="1"/>
  <c r="CG153" i="1"/>
  <c r="CG152" i="1"/>
  <c r="CG151" i="1"/>
  <c r="CG150" i="1"/>
  <c r="CG149" i="1"/>
  <c r="CG148" i="1"/>
  <c r="CG147" i="1"/>
  <c r="CG146" i="1"/>
  <c r="CG145" i="1"/>
  <c r="CG144" i="1"/>
  <c r="CG143" i="1"/>
  <c r="CG142" i="1"/>
  <c r="CG141" i="1"/>
  <c r="CG140" i="1"/>
  <c r="CG139" i="1"/>
  <c r="CG138" i="1"/>
  <c r="CG137" i="1"/>
  <c r="CG136" i="1"/>
  <c r="CG135" i="1"/>
  <c r="CG134" i="1"/>
  <c r="CG133" i="1"/>
  <c r="CG132" i="1"/>
  <c r="CG131" i="1"/>
  <c r="CG130" i="1"/>
  <c r="CG129" i="1"/>
  <c r="CG128" i="1"/>
  <c r="CG127" i="1"/>
  <c r="CG126" i="1"/>
  <c r="CG125" i="1"/>
  <c r="CG124" i="1"/>
  <c r="CG123" i="1"/>
  <c r="CG122" i="1"/>
  <c r="CG121" i="1"/>
  <c r="CG120" i="1"/>
  <c r="CG119" i="1"/>
  <c r="CG118" i="1"/>
  <c r="CG117" i="1"/>
  <c r="CG116" i="1"/>
  <c r="CG115" i="1"/>
  <c r="CG114" i="1"/>
  <c r="CG113" i="1"/>
  <c r="CG112" i="1"/>
  <c r="CG111" i="1"/>
  <c r="CG110" i="1"/>
  <c r="CG109" i="1"/>
  <c r="CG108" i="1"/>
  <c r="CG107" i="1"/>
  <c r="CG106" i="1"/>
  <c r="CG105" i="1"/>
  <c r="CG104" i="1"/>
  <c r="CG103" i="1"/>
  <c r="CG102" i="1"/>
  <c r="CG101" i="1"/>
  <c r="CG100" i="1"/>
  <c r="CG99" i="1"/>
  <c r="CG98" i="1"/>
  <c r="CG97" i="1"/>
  <c r="CG96" i="1"/>
  <c r="CG95" i="1"/>
  <c r="CG94" i="1"/>
  <c r="CG93" i="1"/>
  <c r="CG92" i="1"/>
  <c r="CG91" i="1"/>
  <c r="CG90" i="1"/>
  <c r="CG89" i="1"/>
  <c r="CG88" i="1"/>
  <c r="CG87" i="1"/>
  <c r="CG86" i="1"/>
  <c r="CG85" i="1"/>
  <c r="CG84" i="1"/>
  <c r="CG83" i="1"/>
  <c r="CG82" i="1"/>
  <c r="CG81" i="1"/>
  <c r="CG80" i="1"/>
  <c r="CG79" i="1"/>
  <c r="CG78" i="1"/>
  <c r="CG77" i="1"/>
  <c r="CG76" i="1"/>
  <c r="CG75" i="1"/>
  <c r="CG74" i="1"/>
  <c r="CG73" i="1"/>
  <c r="CG72" i="1"/>
  <c r="CG71" i="1"/>
  <c r="CG70" i="1"/>
  <c r="CG69" i="1"/>
  <c r="CG68" i="1"/>
  <c r="CG67" i="1"/>
  <c r="CG66" i="1"/>
  <c r="CG65" i="1"/>
  <c r="CG64" i="1"/>
  <c r="CG63" i="1"/>
  <c r="CG62" i="1"/>
  <c r="CG61" i="1"/>
  <c r="CG60" i="1"/>
  <c r="CG59" i="1"/>
  <c r="CG58" i="1"/>
  <c r="CG57" i="1"/>
  <c r="CG56" i="1"/>
  <c r="CG55" i="1"/>
  <c r="CG54" i="1"/>
  <c r="CG53" i="1"/>
  <c r="CG52" i="1"/>
  <c r="CG51" i="1"/>
  <c r="CG50" i="1"/>
  <c r="CG49" i="1"/>
  <c r="CG48" i="1"/>
  <c r="CG47" i="1"/>
  <c r="CG46" i="1"/>
  <c r="CG45" i="1"/>
  <c r="CG44" i="1"/>
  <c r="CG43" i="1"/>
  <c r="CG42" i="1"/>
  <c r="CG41" i="1"/>
  <c r="CG40" i="1"/>
  <c r="CG39" i="1"/>
  <c r="CG38" i="1"/>
  <c r="CG37" i="1"/>
  <c r="CG36" i="1"/>
  <c r="CG35" i="1"/>
  <c r="CG34" i="1"/>
  <c r="CG33" i="1"/>
  <c r="CG32" i="1"/>
  <c r="CG31" i="1"/>
  <c r="CG30" i="1"/>
  <c r="CG29" i="1"/>
  <c r="CG28" i="1"/>
  <c r="CG27" i="1"/>
  <c r="CG26" i="1"/>
  <c r="CG25" i="1"/>
  <c r="CG24" i="1"/>
  <c r="CG23" i="1"/>
  <c r="CG22" i="1"/>
  <c r="CG21" i="1"/>
  <c r="CG20" i="1"/>
  <c r="CG19" i="1"/>
  <c r="CG18" i="1"/>
  <c r="CG17" i="1"/>
  <c r="CG16" i="1"/>
  <c r="CG15" i="1"/>
  <c r="CG14" i="1"/>
  <c r="CG13" i="1"/>
  <c r="CG12" i="1"/>
  <c r="CG11" i="1"/>
  <c r="CG10" i="1"/>
  <c r="CG9" i="1"/>
  <c r="CG8" i="1"/>
  <c r="CG7" i="1"/>
  <c r="CG6" i="1"/>
  <c r="CG5" i="1"/>
  <c r="CG4" i="1"/>
  <c r="CG3" i="1"/>
  <c r="CG2" i="1"/>
  <c r="CF1428" i="1"/>
  <c r="CF1427" i="1"/>
  <c r="CF1426" i="1"/>
  <c r="CF1425" i="1"/>
  <c r="CF1424" i="1"/>
  <c r="CF1423" i="1"/>
  <c r="CF1422" i="1"/>
  <c r="CF1421" i="1"/>
  <c r="CF1420" i="1"/>
  <c r="CF1419" i="1"/>
  <c r="CF1418" i="1"/>
  <c r="CF1417" i="1"/>
  <c r="CF1416" i="1"/>
  <c r="CF1415" i="1"/>
  <c r="CF1414" i="1"/>
  <c r="CF1413" i="1"/>
  <c r="CF1412" i="1"/>
  <c r="CF1411" i="1"/>
  <c r="CF1410" i="1"/>
  <c r="CF1409" i="1"/>
  <c r="CF1408" i="1"/>
  <c r="CF1407" i="1"/>
  <c r="CF1406" i="1"/>
  <c r="CF1405" i="1"/>
  <c r="CF1404" i="1"/>
  <c r="CF1403" i="1"/>
  <c r="CF1402" i="1"/>
  <c r="CF1401" i="1"/>
  <c r="CF1400" i="1"/>
  <c r="CF1399" i="1"/>
  <c r="CF1398" i="1"/>
  <c r="CF1397" i="1"/>
  <c r="CF1396" i="1"/>
  <c r="CF1395" i="1"/>
  <c r="CF1394" i="1"/>
  <c r="CF1393" i="1"/>
  <c r="CF1392" i="1"/>
  <c r="CF1391" i="1"/>
  <c r="CF1390" i="1"/>
  <c r="CF1389" i="1"/>
  <c r="CF1388" i="1"/>
  <c r="CF1387" i="1"/>
  <c r="CF1386" i="1"/>
  <c r="CF1385" i="1"/>
  <c r="CF1384" i="1"/>
  <c r="CF1383" i="1"/>
  <c r="CF1382" i="1"/>
  <c r="CF1381" i="1"/>
  <c r="CF1380" i="1"/>
  <c r="CF1379" i="1"/>
  <c r="CF1378" i="1"/>
  <c r="CF1377" i="1"/>
  <c r="CF1376" i="1"/>
  <c r="CF1375" i="1"/>
  <c r="CF1374" i="1"/>
  <c r="CF1373" i="1"/>
  <c r="CF1372" i="1"/>
  <c r="CF1371" i="1"/>
  <c r="CF1370" i="1"/>
  <c r="CF1369" i="1"/>
  <c r="CF1368" i="1"/>
  <c r="CF1367" i="1"/>
  <c r="CF1366" i="1"/>
  <c r="CF1365" i="1"/>
  <c r="CF1364" i="1"/>
  <c r="CF1363" i="1"/>
  <c r="CF1362" i="1"/>
  <c r="CF1361" i="1"/>
  <c r="CF1360" i="1"/>
  <c r="CF1359" i="1"/>
  <c r="CF1358" i="1"/>
  <c r="CF1357" i="1"/>
  <c r="CF1356" i="1"/>
  <c r="CF1355" i="1"/>
  <c r="CF1354" i="1"/>
  <c r="CF1353" i="1"/>
  <c r="CF1352" i="1"/>
  <c r="CF1351" i="1"/>
  <c r="CF1350" i="1"/>
  <c r="CF1349" i="1"/>
  <c r="CF1348" i="1"/>
  <c r="CF1347" i="1"/>
  <c r="CF1346" i="1"/>
  <c r="CF1345" i="1"/>
  <c r="CF1344" i="1"/>
  <c r="CF1343" i="1"/>
  <c r="CF1342" i="1"/>
  <c r="CF1341" i="1"/>
  <c r="CF1340" i="1"/>
  <c r="CF1339" i="1"/>
  <c r="CF1338" i="1"/>
  <c r="CF1337" i="1"/>
  <c r="CF1336" i="1"/>
  <c r="CF1335" i="1"/>
  <c r="CF1334" i="1"/>
  <c r="CF1333" i="1"/>
  <c r="CF1332" i="1"/>
  <c r="CF1331" i="1"/>
  <c r="CF1330" i="1"/>
  <c r="CF1329" i="1"/>
  <c r="CF1328" i="1"/>
  <c r="CF1327" i="1"/>
  <c r="CF1326" i="1"/>
  <c r="CF1325" i="1"/>
  <c r="CF1324" i="1"/>
  <c r="CF1323" i="1"/>
  <c r="CF1322" i="1"/>
  <c r="CF1321" i="1"/>
  <c r="CF1320" i="1"/>
  <c r="CF1319" i="1"/>
  <c r="CF1318" i="1"/>
  <c r="CF1317" i="1"/>
  <c r="CF1316" i="1"/>
  <c r="CF1315" i="1"/>
  <c r="CF1314" i="1"/>
  <c r="CF1313" i="1"/>
  <c r="CF1312" i="1"/>
  <c r="CF1311" i="1"/>
  <c r="CF1310" i="1"/>
  <c r="CF1309" i="1"/>
  <c r="CF1308" i="1"/>
  <c r="CF1307" i="1"/>
  <c r="CF1306" i="1"/>
  <c r="CF1305" i="1"/>
  <c r="CF1304" i="1"/>
  <c r="CF1303" i="1"/>
  <c r="CF1302" i="1"/>
  <c r="CF1301" i="1"/>
  <c r="CF1300" i="1"/>
  <c r="CF1299" i="1"/>
  <c r="CF1298" i="1"/>
  <c r="CF1297" i="1"/>
  <c r="CF1296" i="1"/>
  <c r="CF1295" i="1"/>
  <c r="CF1294" i="1"/>
  <c r="CF1293" i="1"/>
  <c r="CF1292" i="1"/>
  <c r="CF1291" i="1"/>
  <c r="CF1290" i="1"/>
  <c r="CF1289" i="1"/>
  <c r="CF1288" i="1"/>
  <c r="CF1287" i="1"/>
  <c r="CF1286" i="1"/>
  <c r="CF1285" i="1"/>
  <c r="CF1284" i="1"/>
  <c r="CF1283" i="1"/>
  <c r="CF1282" i="1"/>
  <c r="CF1281" i="1"/>
  <c r="CF1280" i="1"/>
  <c r="CF1279" i="1"/>
  <c r="CF1278" i="1"/>
  <c r="CF1277" i="1"/>
  <c r="CF1276" i="1"/>
  <c r="CF1275" i="1"/>
  <c r="CF1274" i="1"/>
  <c r="CF1273" i="1"/>
  <c r="CF1272" i="1"/>
  <c r="CF1271" i="1"/>
  <c r="CF1270" i="1"/>
  <c r="CF1269" i="1"/>
  <c r="CF1268" i="1"/>
  <c r="CF1267" i="1"/>
  <c r="CF1266" i="1"/>
  <c r="CF1265" i="1"/>
  <c r="CF1264" i="1"/>
  <c r="CF1263" i="1"/>
  <c r="CF1262" i="1"/>
  <c r="CF1261" i="1"/>
  <c r="CF1260" i="1"/>
  <c r="CF1259" i="1"/>
  <c r="CF1258" i="1"/>
  <c r="CF1257" i="1"/>
  <c r="CF1256" i="1"/>
  <c r="CF1255" i="1"/>
  <c r="CF1254" i="1"/>
  <c r="CF1253" i="1"/>
  <c r="CF1252" i="1"/>
  <c r="CF1251" i="1"/>
  <c r="CF1250" i="1"/>
  <c r="CF1249" i="1"/>
  <c r="CF1248" i="1"/>
  <c r="CF1247" i="1"/>
  <c r="CF1246" i="1"/>
  <c r="CF1245" i="1"/>
  <c r="CF1244" i="1"/>
  <c r="CF1243" i="1"/>
  <c r="CF1242" i="1"/>
  <c r="CF1241" i="1"/>
  <c r="CF1240" i="1"/>
  <c r="CF1239" i="1"/>
  <c r="CF1238" i="1"/>
  <c r="CF1237" i="1"/>
  <c r="CF1236" i="1"/>
  <c r="CF1235" i="1"/>
  <c r="CF1234" i="1"/>
  <c r="CF1233" i="1"/>
  <c r="CF1232" i="1"/>
  <c r="CF1231" i="1"/>
  <c r="CF1230" i="1"/>
  <c r="CF1229" i="1"/>
  <c r="CF1228" i="1"/>
  <c r="CF1227" i="1"/>
  <c r="CF1226" i="1"/>
  <c r="CF1225" i="1"/>
  <c r="CF1224" i="1"/>
  <c r="CF1223" i="1"/>
  <c r="CF1222" i="1"/>
  <c r="CF1221" i="1"/>
  <c r="CF1220" i="1"/>
  <c r="CF1219" i="1"/>
  <c r="CF1218" i="1"/>
  <c r="CF1217" i="1"/>
  <c r="CF1216" i="1"/>
  <c r="CF1215" i="1"/>
  <c r="CF1214" i="1"/>
  <c r="CF1213" i="1"/>
  <c r="CF1212" i="1"/>
  <c r="CF1211" i="1"/>
  <c r="CF1210" i="1"/>
  <c r="CF1209" i="1"/>
  <c r="CF1208" i="1"/>
  <c r="CF1207" i="1"/>
  <c r="CF1206" i="1"/>
  <c r="CF1205" i="1"/>
  <c r="CF1204" i="1"/>
  <c r="CF1203" i="1"/>
  <c r="CF1202" i="1"/>
  <c r="CF1201" i="1"/>
  <c r="CF1200" i="1"/>
  <c r="CF1199" i="1"/>
  <c r="CF1198" i="1"/>
  <c r="CF1197" i="1"/>
  <c r="CF1196" i="1"/>
  <c r="CF1195" i="1"/>
  <c r="CF1194" i="1"/>
  <c r="CF1193" i="1"/>
  <c r="CF1192" i="1"/>
  <c r="CF1191" i="1"/>
  <c r="CF1190" i="1"/>
  <c r="CF1189" i="1"/>
  <c r="CF1188" i="1"/>
  <c r="CF1187" i="1"/>
  <c r="CF1186" i="1"/>
  <c r="CF1185" i="1"/>
  <c r="CF1184" i="1"/>
  <c r="CF1183" i="1"/>
  <c r="CF1182" i="1"/>
  <c r="CF1181" i="1"/>
  <c r="CF1180" i="1"/>
  <c r="CF1179" i="1"/>
  <c r="CF1178" i="1"/>
  <c r="CF1177" i="1"/>
  <c r="CF1176" i="1"/>
  <c r="CF1175" i="1"/>
  <c r="CF1174" i="1"/>
  <c r="CF1173" i="1"/>
  <c r="CF1172" i="1"/>
  <c r="CF1171" i="1"/>
  <c r="CF1170" i="1"/>
  <c r="CF1169" i="1"/>
  <c r="CF1168" i="1"/>
  <c r="CF1167" i="1"/>
  <c r="CF1166" i="1"/>
  <c r="CF1165" i="1"/>
  <c r="CF1164" i="1"/>
  <c r="CF1163" i="1"/>
  <c r="CF1162" i="1"/>
  <c r="CF1161" i="1"/>
  <c r="CF1160" i="1"/>
  <c r="CF1159" i="1"/>
  <c r="CF1158" i="1"/>
  <c r="CF1157" i="1"/>
  <c r="CF1156" i="1"/>
  <c r="CF1155" i="1"/>
  <c r="CF1154" i="1"/>
  <c r="CF1153" i="1"/>
  <c r="CF1152" i="1"/>
  <c r="CF1151" i="1"/>
  <c r="CF1150" i="1"/>
  <c r="CF1149" i="1"/>
  <c r="CF1148" i="1"/>
  <c r="CF1147" i="1"/>
  <c r="CF1146" i="1"/>
  <c r="CF1145" i="1"/>
  <c r="CF1144" i="1"/>
  <c r="CF1143" i="1"/>
  <c r="CF1142" i="1"/>
  <c r="CF1141" i="1"/>
  <c r="CF1140" i="1"/>
  <c r="CF1139" i="1"/>
  <c r="CF1138" i="1"/>
  <c r="CF1137" i="1"/>
  <c r="CF1136" i="1"/>
  <c r="CF1135" i="1"/>
  <c r="CF1134" i="1"/>
  <c r="CF1133" i="1"/>
  <c r="CF1132" i="1"/>
  <c r="CF1131" i="1"/>
  <c r="CF1130" i="1"/>
  <c r="CF1129" i="1"/>
  <c r="CF1128" i="1"/>
  <c r="CF1127" i="1"/>
  <c r="CF1126" i="1"/>
  <c r="CF1125" i="1"/>
  <c r="CF1124" i="1"/>
  <c r="CF1123" i="1"/>
  <c r="CF1122" i="1"/>
  <c r="CF1121" i="1"/>
  <c r="CF1120" i="1"/>
  <c r="CF1119" i="1"/>
  <c r="CF1118" i="1"/>
  <c r="CF1117" i="1"/>
  <c r="CF1116" i="1"/>
  <c r="CF1115" i="1"/>
  <c r="CF1114" i="1"/>
  <c r="CF1113" i="1"/>
  <c r="CF1112" i="1"/>
  <c r="CF1111" i="1"/>
  <c r="CF1110" i="1"/>
  <c r="CF1109" i="1"/>
  <c r="CF1108" i="1"/>
  <c r="CF1107" i="1"/>
  <c r="CF1106" i="1"/>
  <c r="CF1105" i="1"/>
  <c r="CF1104" i="1"/>
  <c r="CF1103" i="1"/>
  <c r="CF1102" i="1"/>
  <c r="CF1101" i="1"/>
  <c r="CF1100" i="1"/>
  <c r="CF1099" i="1"/>
  <c r="CF1098" i="1"/>
  <c r="CF1097" i="1"/>
  <c r="CF1096" i="1"/>
  <c r="CF1095" i="1"/>
  <c r="CF1094" i="1"/>
  <c r="CF1093" i="1"/>
  <c r="CF1092" i="1"/>
  <c r="CF1091" i="1"/>
  <c r="CF1090" i="1"/>
  <c r="CF1089" i="1"/>
  <c r="CF1088" i="1"/>
  <c r="CF1087" i="1"/>
  <c r="CF1086" i="1"/>
  <c r="CF1085" i="1"/>
  <c r="CF1084" i="1"/>
  <c r="CF1083" i="1"/>
  <c r="CF1082" i="1"/>
  <c r="CF1081" i="1"/>
  <c r="CF1080" i="1"/>
  <c r="CF1079" i="1"/>
  <c r="CF1078" i="1"/>
  <c r="CF1077" i="1"/>
  <c r="CF1076" i="1"/>
  <c r="CF1075" i="1"/>
  <c r="CF1074" i="1"/>
  <c r="CF1073" i="1"/>
  <c r="CF1072" i="1"/>
  <c r="CF1071" i="1"/>
  <c r="CF1070" i="1"/>
  <c r="CF1069" i="1"/>
  <c r="CF1068" i="1"/>
  <c r="CF1067" i="1"/>
  <c r="CF1066" i="1"/>
  <c r="CF1065" i="1"/>
  <c r="CF1064" i="1"/>
  <c r="CF1063" i="1"/>
  <c r="CF1062" i="1"/>
  <c r="CF1061" i="1"/>
  <c r="CF1060" i="1"/>
  <c r="CF1059" i="1"/>
  <c r="CF1058" i="1"/>
  <c r="CF1057" i="1"/>
  <c r="CF1056" i="1"/>
  <c r="CF1055" i="1"/>
  <c r="CF1054" i="1"/>
  <c r="CF1053" i="1"/>
  <c r="CF1052" i="1"/>
  <c r="CF1051" i="1"/>
  <c r="CF1050" i="1"/>
  <c r="CF1049" i="1"/>
  <c r="CF1048" i="1"/>
  <c r="CF1047" i="1"/>
  <c r="CF1046" i="1"/>
  <c r="CF1045" i="1"/>
  <c r="CF1044" i="1"/>
  <c r="CF1043" i="1"/>
  <c r="CF1042" i="1"/>
  <c r="CF1041" i="1"/>
  <c r="CF1040" i="1"/>
  <c r="CF1039" i="1"/>
  <c r="CF1038" i="1"/>
  <c r="CF1037" i="1"/>
  <c r="CF1036" i="1"/>
  <c r="CF1035" i="1"/>
  <c r="CF1034" i="1"/>
  <c r="CF1033" i="1"/>
  <c r="CF1032" i="1"/>
  <c r="CF1031" i="1"/>
  <c r="CF1030" i="1"/>
  <c r="CF1029" i="1"/>
  <c r="CF1028" i="1"/>
  <c r="CF1027" i="1"/>
  <c r="CF1026" i="1"/>
  <c r="CF1025" i="1"/>
  <c r="CF1024" i="1"/>
  <c r="CF1023" i="1"/>
  <c r="CF1022" i="1"/>
  <c r="CF1021" i="1"/>
  <c r="CF1020" i="1"/>
  <c r="CF1019" i="1"/>
  <c r="CF1018" i="1"/>
  <c r="CF1017" i="1"/>
  <c r="CF1016" i="1"/>
  <c r="CF1015" i="1"/>
  <c r="CF1014" i="1"/>
  <c r="CF1013" i="1"/>
  <c r="CF1012" i="1"/>
  <c r="CF1011" i="1"/>
  <c r="CF1010" i="1"/>
  <c r="CF1009" i="1"/>
  <c r="CF1008" i="1"/>
  <c r="CF1007" i="1"/>
  <c r="CF1006" i="1"/>
  <c r="CF1005" i="1"/>
  <c r="CF1004" i="1"/>
  <c r="CF1003" i="1"/>
  <c r="CF1002" i="1"/>
  <c r="CF1001" i="1"/>
  <c r="CF1000" i="1"/>
  <c r="CF999" i="1"/>
  <c r="CF998" i="1"/>
  <c r="CF997" i="1"/>
  <c r="CF996" i="1"/>
  <c r="CF995" i="1"/>
  <c r="CF994" i="1"/>
  <c r="CF993" i="1"/>
  <c r="CF992" i="1"/>
  <c r="CF991" i="1"/>
  <c r="CF990" i="1"/>
  <c r="CF989" i="1"/>
  <c r="CF988" i="1"/>
  <c r="CF987" i="1"/>
  <c r="CF986" i="1"/>
  <c r="CF985" i="1"/>
  <c r="CF984" i="1"/>
  <c r="CF983" i="1"/>
  <c r="CF982" i="1"/>
  <c r="CF981" i="1"/>
  <c r="CF980" i="1"/>
  <c r="CF979" i="1"/>
  <c r="CF978" i="1"/>
  <c r="CF977" i="1"/>
  <c r="CF976" i="1"/>
  <c r="CF975" i="1"/>
  <c r="CF974" i="1"/>
  <c r="CF973" i="1"/>
  <c r="CF972" i="1"/>
  <c r="CF971" i="1"/>
  <c r="CF970" i="1"/>
  <c r="CF969" i="1"/>
  <c r="CF968" i="1"/>
  <c r="CF967" i="1"/>
  <c r="CF966" i="1"/>
  <c r="CF965" i="1"/>
  <c r="CF964" i="1"/>
  <c r="CF963" i="1"/>
  <c r="CF962" i="1"/>
  <c r="CF961" i="1"/>
  <c r="CF960" i="1"/>
  <c r="CF959" i="1"/>
  <c r="CF958" i="1"/>
  <c r="CF957" i="1"/>
  <c r="CF956" i="1"/>
  <c r="CF955" i="1"/>
  <c r="CF954" i="1"/>
  <c r="CF953" i="1"/>
  <c r="CF952" i="1"/>
  <c r="CF951" i="1"/>
  <c r="CF950" i="1"/>
  <c r="CF949" i="1"/>
  <c r="CF948" i="1"/>
  <c r="CF947" i="1"/>
  <c r="CF946" i="1"/>
  <c r="CF945" i="1"/>
  <c r="CF944" i="1"/>
  <c r="CF943" i="1"/>
  <c r="CF942" i="1"/>
  <c r="CF941" i="1"/>
  <c r="CF940" i="1"/>
  <c r="CF939" i="1"/>
  <c r="CF938" i="1"/>
  <c r="CF937" i="1"/>
  <c r="CF936" i="1"/>
  <c r="CF935" i="1"/>
  <c r="CF934" i="1"/>
  <c r="CF933" i="1"/>
  <c r="CF932" i="1"/>
  <c r="CF931" i="1"/>
  <c r="CF930" i="1"/>
  <c r="CF929" i="1"/>
  <c r="CF928" i="1"/>
  <c r="CF927" i="1"/>
  <c r="CF926" i="1"/>
  <c r="CF925" i="1"/>
  <c r="CF924" i="1"/>
  <c r="CF923" i="1"/>
  <c r="CF922" i="1"/>
  <c r="CF921" i="1"/>
  <c r="CF920" i="1"/>
  <c r="CF919" i="1"/>
  <c r="CF918" i="1"/>
  <c r="CF917" i="1"/>
  <c r="CF916" i="1"/>
  <c r="CF915" i="1"/>
  <c r="CF914" i="1"/>
  <c r="CF913" i="1"/>
  <c r="CF912" i="1"/>
  <c r="CF911" i="1"/>
  <c r="CF910" i="1"/>
  <c r="CF909" i="1"/>
  <c r="CF908" i="1"/>
  <c r="CF907" i="1"/>
  <c r="CF906" i="1"/>
  <c r="CF905" i="1"/>
  <c r="CF904" i="1"/>
  <c r="CF903" i="1"/>
  <c r="CF902" i="1"/>
  <c r="CF901" i="1"/>
  <c r="CF900" i="1"/>
  <c r="CF899" i="1"/>
  <c r="CF898" i="1"/>
  <c r="CF897" i="1"/>
  <c r="CF896" i="1"/>
  <c r="CF895" i="1"/>
  <c r="CF894" i="1"/>
  <c r="CF893" i="1"/>
  <c r="CF892" i="1"/>
  <c r="CF891" i="1"/>
  <c r="CF890" i="1"/>
  <c r="CF889" i="1"/>
  <c r="CF888" i="1"/>
  <c r="CF887" i="1"/>
  <c r="CF886" i="1"/>
  <c r="CF885" i="1"/>
  <c r="CF884" i="1"/>
  <c r="CF883" i="1"/>
  <c r="CF882" i="1"/>
  <c r="CF881" i="1"/>
  <c r="CF880" i="1"/>
  <c r="CF879" i="1"/>
  <c r="CF878" i="1"/>
  <c r="CF877" i="1"/>
  <c r="CF876" i="1"/>
  <c r="CF875" i="1"/>
  <c r="CF874" i="1"/>
  <c r="CF873" i="1"/>
  <c r="CF872" i="1"/>
  <c r="CF871" i="1"/>
  <c r="CF870" i="1"/>
  <c r="CF869" i="1"/>
  <c r="CF868" i="1"/>
  <c r="CF867" i="1"/>
  <c r="CF866" i="1"/>
  <c r="CF865" i="1"/>
  <c r="CF864" i="1"/>
  <c r="CF863" i="1"/>
  <c r="CF862" i="1"/>
  <c r="CF861" i="1"/>
  <c r="CF860" i="1"/>
  <c r="CF859" i="1"/>
  <c r="CF858" i="1"/>
  <c r="CF857" i="1"/>
  <c r="CF856" i="1"/>
  <c r="CF855" i="1"/>
  <c r="CF854" i="1"/>
  <c r="CF853" i="1"/>
  <c r="CF852" i="1"/>
  <c r="CF851" i="1"/>
  <c r="CF850" i="1"/>
  <c r="CF849" i="1"/>
  <c r="CF848" i="1"/>
  <c r="CF847" i="1"/>
  <c r="CF846" i="1"/>
  <c r="CF845" i="1"/>
  <c r="CF844" i="1"/>
  <c r="CF843" i="1"/>
  <c r="CF842" i="1"/>
  <c r="CF841" i="1"/>
  <c r="CF840" i="1"/>
  <c r="CF839" i="1"/>
  <c r="CF838" i="1"/>
  <c r="CF837" i="1"/>
  <c r="CF836" i="1"/>
  <c r="CF835" i="1"/>
  <c r="CF834" i="1"/>
  <c r="CF833" i="1"/>
  <c r="CF832" i="1"/>
  <c r="CF831" i="1"/>
  <c r="CF830" i="1"/>
  <c r="CF829" i="1"/>
  <c r="CF828" i="1"/>
  <c r="CF827" i="1"/>
  <c r="CF826" i="1"/>
  <c r="CF825" i="1"/>
  <c r="CF824" i="1"/>
  <c r="CF823" i="1"/>
  <c r="CF822" i="1"/>
  <c r="CF821" i="1"/>
  <c r="CF820" i="1"/>
  <c r="CF819" i="1"/>
  <c r="CF818" i="1"/>
  <c r="CF817" i="1"/>
  <c r="CF816" i="1"/>
  <c r="CF815" i="1"/>
  <c r="CF814" i="1"/>
  <c r="CF813" i="1"/>
  <c r="CF812" i="1"/>
  <c r="CF811" i="1"/>
  <c r="CF810" i="1"/>
  <c r="CF809" i="1"/>
  <c r="CF808" i="1"/>
  <c r="CF807" i="1"/>
  <c r="CF806" i="1"/>
  <c r="CF805" i="1"/>
  <c r="CF804" i="1"/>
  <c r="CF803" i="1"/>
  <c r="CF802" i="1"/>
  <c r="CF801" i="1"/>
  <c r="CF800" i="1"/>
  <c r="CF799" i="1"/>
  <c r="CF798" i="1"/>
  <c r="CF797" i="1"/>
  <c r="CF796" i="1"/>
  <c r="CF795" i="1"/>
  <c r="CF794" i="1"/>
  <c r="CF793" i="1"/>
  <c r="CF792" i="1"/>
  <c r="CF791" i="1"/>
  <c r="CF790" i="1"/>
  <c r="CF789" i="1"/>
  <c r="CF788" i="1"/>
  <c r="CF787" i="1"/>
  <c r="CF786" i="1"/>
  <c r="CF785" i="1"/>
  <c r="CF784" i="1"/>
  <c r="CF783" i="1"/>
  <c r="CF782" i="1"/>
  <c r="CF781" i="1"/>
  <c r="CF780" i="1"/>
  <c r="CF779" i="1"/>
  <c r="CF778" i="1"/>
  <c r="CF777" i="1"/>
  <c r="CF776" i="1"/>
  <c r="CF775" i="1"/>
  <c r="CF774" i="1"/>
  <c r="CF773" i="1"/>
  <c r="CF772" i="1"/>
  <c r="CF771" i="1"/>
  <c r="CF770" i="1"/>
  <c r="CF769" i="1"/>
  <c r="CF768" i="1"/>
  <c r="CF767" i="1"/>
  <c r="CF766" i="1"/>
  <c r="CF765" i="1"/>
  <c r="CF764" i="1"/>
  <c r="CF763" i="1"/>
  <c r="CF762" i="1"/>
  <c r="CF761" i="1"/>
  <c r="CF760" i="1"/>
  <c r="CF759" i="1"/>
  <c r="CF758" i="1"/>
  <c r="CF757" i="1"/>
  <c r="CF756" i="1"/>
  <c r="CF755" i="1"/>
  <c r="CF754" i="1"/>
  <c r="CF753" i="1"/>
  <c r="CF752" i="1"/>
  <c r="CF751" i="1"/>
  <c r="CF750" i="1"/>
  <c r="CF749" i="1"/>
  <c r="CF748" i="1"/>
  <c r="CF747" i="1"/>
  <c r="CF746" i="1"/>
  <c r="CF745" i="1"/>
  <c r="CF744" i="1"/>
  <c r="CF743" i="1"/>
  <c r="CF742" i="1"/>
  <c r="CF741" i="1"/>
  <c r="CF740" i="1"/>
  <c r="CF739" i="1"/>
  <c r="CF738" i="1"/>
  <c r="CF737" i="1"/>
  <c r="CF736" i="1"/>
  <c r="CF735" i="1"/>
  <c r="CF734" i="1"/>
  <c r="CF733" i="1"/>
  <c r="CF732" i="1"/>
  <c r="CF731" i="1"/>
  <c r="CF730" i="1"/>
  <c r="CF729" i="1"/>
  <c r="CF728" i="1"/>
  <c r="CF727" i="1"/>
  <c r="CF726" i="1"/>
  <c r="CF725" i="1"/>
  <c r="CF724" i="1"/>
  <c r="CF723" i="1"/>
  <c r="CF722" i="1"/>
  <c r="CF721" i="1"/>
  <c r="CF720" i="1"/>
  <c r="CF719" i="1"/>
  <c r="CF718" i="1"/>
  <c r="CF717" i="1"/>
  <c r="CF716" i="1"/>
  <c r="CF715" i="1"/>
  <c r="CF714" i="1"/>
  <c r="CF713" i="1"/>
  <c r="CF712" i="1"/>
  <c r="CF711" i="1"/>
  <c r="CF710" i="1"/>
  <c r="CF709" i="1"/>
  <c r="CF708" i="1"/>
  <c r="CF707" i="1"/>
  <c r="CF706" i="1"/>
  <c r="CF705" i="1"/>
  <c r="CF704" i="1"/>
  <c r="CF703" i="1"/>
  <c r="CF702" i="1"/>
  <c r="CF701" i="1"/>
  <c r="CF700" i="1"/>
  <c r="CF699" i="1"/>
  <c r="CF698" i="1"/>
  <c r="CF697" i="1"/>
  <c r="CF696" i="1"/>
  <c r="CF695" i="1"/>
  <c r="CF694" i="1"/>
  <c r="CF693" i="1"/>
  <c r="CF692" i="1"/>
  <c r="CF691" i="1"/>
  <c r="CF690" i="1"/>
  <c r="CF689" i="1"/>
  <c r="CF688" i="1"/>
  <c r="CF687" i="1"/>
  <c r="CF686" i="1"/>
  <c r="CF685" i="1"/>
  <c r="CF684" i="1"/>
  <c r="CF683" i="1"/>
  <c r="CF682" i="1"/>
  <c r="CF681" i="1"/>
  <c r="CF680" i="1"/>
  <c r="CF679" i="1"/>
  <c r="CF678" i="1"/>
  <c r="CF677" i="1"/>
  <c r="CF676" i="1"/>
  <c r="CF675" i="1"/>
  <c r="CF674" i="1"/>
  <c r="CF673" i="1"/>
  <c r="CF672" i="1"/>
  <c r="CF671" i="1"/>
  <c r="CF670" i="1"/>
  <c r="CF669" i="1"/>
  <c r="CF668" i="1"/>
  <c r="CF667" i="1"/>
  <c r="CF666" i="1"/>
  <c r="CF665" i="1"/>
  <c r="CF664" i="1"/>
  <c r="CF663" i="1"/>
  <c r="CF662" i="1"/>
  <c r="CF661" i="1"/>
  <c r="CF660" i="1"/>
  <c r="CF659" i="1"/>
  <c r="CF658" i="1"/>
  <c r="CF657" i="1"/>
  <c r="CF656" i="1"/>
  <c r="CF655" i="1"/>
  <c r="CF654" i="1"/>
  <c r="CF653" i="1"/>
  <c r="CF652" i="1"/>
  <c r="CF651" i="1"/>
  <c r="CF650" i="1"/>
  <c r="CF649" i="1"/>
  <c r="CF648" i="1"/>
  <c r="CF647" i="1"/>
  <c r="CF646" i="1"/>
  <c r="CF645" i="1"/>
  <c r="CF644" i="1"/>
  <c r="CF643" i="1"/>
  <c r="CF642" i="1"/>
  <c r="CF641" i="1"/>
  <c r="CF640" i="1"/>
  <c r="CF639" i="1"/>
  <c r="CF638" i="1"/>
  <c r="CF637" i="1"/>
  <c r="CF636" i="1"/>
  <c r="CF635" i="1"/>
  <c r="CF634" i="1"/>
  <c r="CF633" i="1"/>
  <c r="CF632" i="1"/>
  <c r="CF631" i="1"/>
  <c r="CF630" i="1"/>
  <c r="CF629" i="1"/>
  <c r="CF628" i="1"/>
  <c r="CF627" i="1"/>
  <c r="CF626" i="1"/>
  <c r="CF625" i="1"/>
  <c r="CF624" i="1"/>
  <c r="CF623" i="1"/>
  <c r="CF622" i="1"/>
  <c r="CF621" i="1"/>
  <c r="CF620" i="1"/>
  <c r="CF619" i="1"/>
  <c r="CF618" i="1"/>
  <c r="CF617" i="1"/>
  <c r="CF616" i="1"/>
  <c r="CF615" i="1"/>
  <c r="CF614" i="1"/>
  <c r="CF613" i="1"/>
  <c r="CF612" i="1"/>
  <c r="CF611" i="1"/>
  <c r="CF610" i="1"/>
  <c r="CF609" i="1"/>
  <c r="CF608" i="1"/>
  <c r="CF607" i="1"/>
  <c r="CF606" i="1"/>
  <c r="CF605" i="1"/>
  <c r="CF604" i="1"/>
  <c r="CF603" i="1"/>
  <c r="CF602" i="1"/>
  <c r="CF601" i="1"/>
  <c r="CF600" i="1"/>
  <c r="CF599" i="1"/>
  <c r="CF598" i="1"/>
  <c r="CF597" i="1"/>
  <c r="CF596" i="1"/>
  <c r="CF595" i="1"/>
  <c r="CF594" i="1"/>
  <c r="CF593" i="1"/>
  <c r="CF592" i="1"/>
  <c r="CF591" i="1"/>
  <c r="CF590" i="1"/>
  <c r="CF589" i="1"/>
  <c r="CF588" i="1"/>
  <c r="CF587" i="1"/>
  <c r="CF586" i="1"/>
  <c r="CF585" i="1"/>
  <c r="CF584" i="1"/>
  <c r="CF583" i="1"/>
  <c r="CF582" i="1"/>
  <c r="CF581" i="1"/>
  <c r="CF580" i="1"/>
  <c r="CF579" i="1"/>
  <c r="CF578" i="1"/>
  <c r="CF577" i="1"/>
  <c r="CF576" i="1"/>
  <c r="CF575" i="1"/>
  <c r="CF574" i="1"/>
  <c r="CF573" i="1"/>
  <c r="CF572" i="1"/>
  <c r="CF571" i="1"/>
  <c r="CF570" i="1"/>
  <c r="CF569" i="1"/>
  <c r="CF568" i="1"/>
  <c r="CF567" i="1"/>
  <c r="CF566" i="1"/>
  <c r="CF565" i="1"/>
  <c r="CF564" i="1"/>
  <c r="CF563" i="1"/>
  <c r="CF562" i="1"/>
  <c r="CF561" i="1"/>
  <c r="CF560" i="1"/>
  <c r="CF559" i="1"/>
  <c r="CF558" i="1"/>
  <c r="CF557" i="1"/>
  <c r="CF556" i="1"/>
  <c r="CF555" i="1"/>
  <c r="CF554" i="1"/>
  <c r="CF553" i="1"/>
  <c r="CF552" i="1"/>
  <c r="CF551" i="1"/>
  <c r="CF550" i="1"/>
  <c r="CF549" i="1"/>
  <c r="CF548" i="1"/>
  <c r="CF547" i="1"/>
  <c r="CF546" i="1"/>
  <c r="CF545" i="1"/>
  <c r="CF544" i="1"/>
  <c r="CF543" i="1"/>
  <c r="CF542" i="1"/>
  <c r="CF541" i="1"/>
  <c r="CF540" i="1"/>
  <c r="CF539" i="1"/>
  <c r="CF538" i="1"/>
  <c r="CF537" i="1"/>
  <c r="CF536" i="1"/>
  <c r="CF535" i="1"/>
  <c r="CF534" i="1"/>
  <c r="CF533" i="1"/>
  <c r="CF532" i="1"/>
  <c r="CF531" i="1"/>
  <c r="CF530" i="1"/>
  <c r="CF529" i="1"/>
  <c r="CF528" i="1"/>
  <c r="CF527" i="1"/>
  <c r="CF526" i="1"/>
  <c r="CF525" i="1"/>
  <c r="CF524" i="1"/>
  <c r="CF523" i="1"/>
  <c r="CF522" i="1"/>
  <c r="CF521" i="1"/>
  <c r="CF520" i="1"/>
  <c r="CF519" i="1"/>
  <c r="CF518" i="1"/>
  <c r="CF517" i="1"/>
  <c r="CF516" i="1"/>
  <c r="CF515" i="1"/>
  <c r="CF514" i="1"/>
  <c r="CF513" i="1"/>
  <c r="CF512" i="1"/>
  <c r="CF511" i="1"/>
  <c r="CF510" i="1"/>
  <c r="CF509" i="1"/>
  <c r="CF508" i="1"/>
  <c r="CF507" i="1"/>
  <c r="CF506" i="1"/>
  <c r="CF505" i="1"/>
  <c r="CF504" i="1"/>
  <c r="CF503" i="1"/>
  <c r="CF502" i="1"/>
  <c r="CF501" i="1"/>
  <c r="CF500" i="1"/>
  <c r="CF499" i="1"/>
  <c r="CF498" i="1"/>
  <c r="CF497" i="1"/>
  <c r="CF496" i="1"/>
  <c r="CF495" i="1"/>
  <c r="CF494" i="1"/>
  <c r="CF493" i="1"/>
  <c r="CF492" i="1"/>
  <c r="CF491" i="1"/>
  <c r="CF490" i="1"/>
  <c r="CF489" i="1"/>
  <c r="CF488" i="1"/>
  <c r="CF487" i="1"/>
  <c r="CF486" i="1"/>
  <c r="CF485" i="1"/>
  <c r="CF484" i="1"/>
  <c r="CF483" i="1"/>
  <c r="CF482" i="1"/>
  <c r="CF481" i="1"/>
  <c r="CF480" i="1"/>
  <c r="CF479" i="1"/>
  <c r="CF478" i="1"/>
  <c r="CF477" i="1"/>
  <c r="CF476" i="1"/>
  <c r="CF475" i="1"/>
  <c r="CF474" i="1"/>
  <c r="CF473" i="1"/>
  <c r="CF472" i="1"/>
  <c r="CF471" i="1"/>
  <c r="CF470" i="1"/>
  <c r="CF469" i="1"/>
  <c r="CF468" i="1"/>
  <c r="CF467" i="1"/>
  <c r="CF466" i="1"/>
  <c r="CF465" i="1"/>
  <c r="CF464" i="1"/>
  <c r="CF463" i="1"/>
  <c r="CF462" i="1"/>
  <c r="CF461" i="1"/>
  <c r="CF460" i="1"/>
  <c r="CF459" i="1"/>
  <c r="CF458" i="1"/>
  <c r="CF457" i="1"/>
  <c r="CF456" i="1"/>
  <c r="CF455" i="1"/>
  <c r="CF454" i="1"/>
  <c r="CF453" i="1"/>
  <c r="CF452" i="1"/>
  <c r="CF451" i="1"/>
  <c r="CF450" i="1"/>
  <c r="CF449" i="1"/>
  <c r="CF448" i="1"/>
  <c r="CF447" i="1"/>
  <c r="CF446" i="1"/>
  <c r="CF445" i="1"/>
  <c r="CF444" i="1"/>
  <c r="CF443" i="1"/>
  <c r="CF442" i="1"/>
  <c r="CF441" i="1"/>
  <c r="CF440" i="1"/>
  <c r="CF439" i="1"/>
  <c r="CF438" i="1"/>
  <c r="CF437" i="1"/>
  <c r="CF436" i="1"/>
  <c r="CF435" i="1"/>
  <c r="CF434" i="1"/>
  <c r="CF433" i="1"/>
  <c r="CF432" i="1"/>
  <c r="CF431" i="1"/>
  <c r="CF430" i="1"/>
  <c r="CF429" i="1"/>
  <c r="CF428" i="1"/>
  <c r="CF427" i="1"/>
  <c r="CF426" i="1"/>
  <c r="CF425" i="1"/>
  <c r="CF424" i="1"/>
  <c r="CF423" i="1"/>
  <c r="CF422" i="1"/>
  <c r="CF421" i="1"/>
  <c r="CF420" i="1"/>
  <c r="CF419" i="1"/>
  <c r="CF418" i="1"/>
  <c r="CF417" i="1"/>
  <c r="CF416" i="1"/>
  <c r="CF415" i="1"/>
  <c r="CF414" i="1"/>
  <c r="CF413" i="1"/>
  <c r="CF412" i="1"/>
  <c r="CF411" i="1"/>
  <c r="CF410" i="1"/>
  <c r="CF409" i="1"/>
  <c r="CF408" i="1"/>
  <c r="CF407" i="1"/>
  <c r="CF406" i="1"/>
  <c r="CF405" i="1"/>
  <c r="CF404" i="1"/>
  <c r="CF403" i="1"/>
  <c r="CF402" i="1"/>
  <c r="CF401" i="1"/>
  <c r="CF400" i="1"/>
  <c r="CF399" i="1"/>
  <c r="CF398" i="1"/>
  <c r="CF397" i="1"/>
  <c r="CF396" i="1"/>
  <c r="CF395" i="1"/>
  <c r="CF394" i="1"/>
  <c r="CF393" i="1"/>
  <c r="CF392" i="1"/>
  <c r="CF391" i="1"/>
  <c r="CF390" i="1"/>
  <c r="CF389" i="1"/>
  <c r="CF388" i="1"/>
  <c r="CF387" i="1"/>
  <c r="CF386" i="1"/>
  <c r="CF385" i="1"/>
  <c r="CF384" i="1"/>
  <c r="CF383" i="1"/>
  <c r="CF382" i="1"/>
  <c r="CF381" i="1"/>
  <c r="CF380" i="1"/>
  <c r="CF379" i="1"/>
  <c r="CF378" i="1"/>
  <c r="CF377" i="1"/>
  <c r="CF376" i="1"/>
  <c r="CF375" i="1"/>
  <c r="CF374" i="1"/>
  <c r="CF373" i="1"/>
  <c r="CF372" i="1"/>
  <c r="CF371" i="1"/>
  <c r="CF370" i="1"/>
  <c r="CF369" i="1"/>
  <c r="CF368" i="1"/>
  <c r="CF367" i="1"/>
  <c r="CF366" i="1"/>
  <c r="CF365" i="1"/>
  <c r="CF364" i="1"/>
  <c r="CF363" i="1"/>
  <c r="CF362" i="1"/>
  <c r="CF361" i="1"/>
  <c r="CF360" i="1"/>
  <c r="CF359" i="1"/>
  <c r="CF358" i="1"/>
  <c r="CF357" i="1"/>
  <c r="CF356" i="1"/>
  <c r="CF355" i="1"/>
  <c r="CF354" i="1"/>
  <c r="CF353" i="1"/>
  <c r="CF352" i="1"/>
  <c r="CF351" i="1"/>
  <c r="CF350" i="1"/>
  <c r="CF349" i="1"/>
  <c r="CF348" i="1"/>
  <c r="CF347" i="1"/>
  <c r="CF346" i="1"/>
  <c r="CF345" i="1"/>
  <c r="CF344" i="1"/>
  <c r="CF343" i="1"/>
  <c r="CF342" i="1"/>
  <c r="CF341" i="1"/>
  <c r="CF340" i="1"/>
  <c r="CF339" i="1"/>
  <c r="CF338" i="1"/>
  <c r="CF337" i="1"/>
  <c r="CF336" i="1"/>
  <c r="CF335" i="1"/>
  <c r="CF334" i="1"/>
  <c r="CF333" i="1"/>
  <c r="CF332" i="1"/>
  <c r="CF331" i="1"/>
  <c r="CF330" i="1"/>
  <c r="CF329" i="1"/>
  <c r="CF328" i="1"/>
  <c r="CF327" i="1"/>
  <c r="CF326" i="1"/>
  <c r="CF325" i="1"/>
  <c r="CF324" i="1"/>
  <c r="CF323" i="1"/>
  <c r="CF322" i="1"/>
  <c r="CF321" i="1"/>
  <c r="CF320" i="1"/>
  <c r="CF319" i="1"/>
  <c r="CF318" i="1"/>
  <c r="CF317" i="1"/>
  <c r="CF316" i="1"/>
  <c r="CF315" i="1"/>
  <c r="CF314" i="1"/>
  <c r="CF313" i="1"/>
  <c r="CF312" i="1"/>
  <c r="CF311" i="1"/>
  <c r="CF310" i="1"/>
  <c r="CF309" i="1"/>
  <c r="CF308" i="1"/>
  <c r="CF307" i="1"/>
  <c r="CF306" i="1"/>
  <c r="CF305" i="1"/>
  <c r="CF304" i="1"/>
  <c r="CF303" i="1"/>
  <c r="CF302" i="1"/>
  <c r="CF301" i="1"/>
  <c r="CF300" i="1"/>
  <c r="CF299" i="1"/>
  <c r="CF298" i="1"/>
  <c r="CF297" i="1"/>
  <c r="CF296" i="1"/>
  <c r="CF295" i="1"/>
  <c r="CF294" i="1"/>
  <c r="CF293" i="1"/>
  <c r="CF292" i="1"/>
  <c r="CF291" i="1"/>
  <c r="CF290" i="1"/>
  <c r="CF289" i="1"/>
  <c r="CF288" i="1"/>
  <c r="CF287" i="1"/>
  <c r="CF286" i="1"/>
  <c r="CF285" i="1"/>
  <c r="CF284" i="1"/>
  <c r="CF283" i="1"/>
  <c r="CF282" i="1"/>
  <c r="CF281" i="1"/>
  <c r="CF280" i="1"/>
  <c r="CF279" i="1"/>
  <c r="CF278" i="1"/>
  <c r="CF277" i="1"/>
  <c r="CF276" i="1"/>
  <c r="CF275" i="1"/>
  <c r="CF274" i="1"/>
  <c r="CF273" i="1"/>
  <c r="CF272" i="1"/>
  <c r="CF271" i="1"/>
  <c r="CF270" i="1"/>
  <c r="CF269" i="1"/>
  <c r="CF268" i="1"/>
  <c r="CF267" i="1"/>
  <c r="CF266" i="1"/>
  <c r="CF265" i="1"/>
  <c r="CF264" i="1"/>
  <c r="CF263" i="1"/>
  <c r="CF262" i="1"/>
  <c r="CF261" i="1"/>
  <c r="CF260" i="1"/>
  <c r="CF259" i="1"/>
  <c r="CF258" i="1"/>
  <c r="CF257" i="1"/>
  <c r="CF256" i="1"/>
  <c r="CF255" i="1"/>
  <c r="CF254" i="1"/>
  <c r="CF253" i="1"/>
  <c r="CF252" i="1"/>
  <c r="CF251" i="1"/>
  <c r="CF250" i="1"/>
  <c r="CF249" i="1"/>
  <c r="CF248" i="1"/>
  <c r="CF247" i="1"/>
  <c r="CF246" i="1"/>
  <c r="CF245" i="1"/>
  <c r="CF244" i="1"/>
  <c r="CF243" i="1"/>
  <c r="CF242" i="1"/>
  <c r="CF241" i="1"/>
  <c r="CF240" i="1"/>
  <c r="CF239" i="1"/>
  <c r="CF238" i="1"/>
  <c r="CF237" i="1"/>
  <c r="CF236" i="1"/>
  <c r="CF235" i="1"/>
  <c r="CF234" i="1"/>
  <c r="CF233" i="1"/>
  <c r="CF232" i="1"/>
  <c r="CF231" i="1"/>
  <c r="CF230" i="1"/>
  <c r="CF229" i="1"/>
  <c r="CF228" i="1"/>
  <c r="CF227" i="1"/>
  <c r="CF226" i="1"/>
  <c r="CF225" i="1"/>
  <c r="CF224" i="1"/>
  <c r="CF223" i="1"/>
  <c r="CF222" i="1"/>
  <c r="CF221" i="1"/>
  <c r="CF220" i="1"/>
  <c r="CF219" i="1"/>
  <c r="CF218" i="1"/>
  <c r="CF217" i="1"/>
  <c r="CF216" i="1"/>
  <c r="CF215" i="1"/>
  <c r="CF214" i="1"/>
  <c r="CF213" i="1"/>
  <c r="CF212" i="1"/>
  <c r="CF211" i="1"/>
  <c r="CF210" i="1"/>
  <c r="CF209" i="1"/>
  <c r="CF208" i="1"/>
  <c r="CF207" i="1"/>
  <c r="CF206" i="1"/>
  <c r="CF205" i="1"/>
  <c r="CF204" i="1"/>
  <c r="CF203" i="1"/>
  <c r="CF202" i="1"/>
  <c r="CF201" i="1"/>
  <c r="CF200" i="1"/>
  <c r="CF199" i="1"/>
  <c r="CF198" i="1"/>
  <c r="CF197" i="1"/>
  <c r="CF196" i="1"/>
  <c r="CF195" i="1"/>
  <c r="CF194" i="1"/>
  <c r="CF193" i="1"/>
  <c r="CF192" i="1"/>
  <c r="CF191" i="1"/>
  <c r="CF190" i="1"/>
  <c r="CF189" i="1"/>
  <c r="CF188" i="1"/>
  <c r="CF187" i="1"/>
  <c r="CF186" i="1"/>
  <c r="CF185" i="1"/>
  <c r="CF184" i="1"/>
  <c r="CF183" i="1"/>
  <c r="CF182" i="1"/>
  <c r="CF181" i="1"/>
  <c r="CF180" i="1"/>
  <c r="CF179" i="1"/>
  <c r="CF178" i="1"/>
  <c r="CF177" i="1"/>
  <c r="CF176" i="1"/>
  <c r="CF175" i="1"/>
  <c r="CF174" i="1"/>
  <c r="CF173" i="1"/>
  <c r="CF172" i="1"/>
  <c r="CF171" i="1"/>
  <c r="CF170" i="1"/>
  <c r="CF169" i="1"/>
  <c r="CF168" i="1"/>
  <c r="CF167" i="1"/>
  <c r="CF166" i="1"/>
  <c r="CF165" i="1"/>
  <c r="CF164" i="1"/>
  <c r="CF163" i="1"/>
  <c r="CF162" i="1"/>
  <c r="CF161" i="1"/>
  <c r="CF160" i="1"/>
  <c r="CF159" i="1"/>
  <c r="CF158" i="1"/>
  <c r="CF157" i="1"/>
  <c r="CF156" i="1"/>
  <c r="CF155" i="1"/>
  <c r="CF154" i="1"/>
  <c r="CF153" i="1"/>
  <c r="CF152" i="1"/>
  <c r="CF151" i="1"/>
  <c r="CF150" i="1"/>
  <c r="CF149" i="1"/>
  <c r="CF148" i="1"/>
  <c r="CF147" i="1"/>
  <c r="CF146" i="1"/>
  <c r="CF145" i="1"/>
  <c r="CF144" i="1"/>
  <c r="CF143" i="1"/>
  <c r="CF142" i="1"/>
  <c r="CF141" i="1"/>
  <c r="CF140" i="1"/>
  <c r="CF139" i="1"/>
  <c r="CF138" i="1"/>
  <c r="CF137" i="1"/>
  <c r="CF136" i="1"/>
  <c r="CF135" i="1"/>
  <c r="CF134" i="1"/>
  <c r="CF133" i="1"/>
  <c r="CF132" i="1"/>
  <c r="CF131" i="1"/>
  <c r="CF130" i="1"/>
  <c r="CF129" i="1"/>
  <c r="CF128" i="1"/>
  <c r="CF127" i="1"/>
  <c r="CF126" i="1"/>
  <c r="CF125" i="1"/>
  <c r="CF124" i="1"/>
  <c r="CF123" i="1"/>
  <c r="CF122" i="1"/>
  <c r="CF121" i="1"/>
  <c r="CF120" i="1"/>
  <c r="CF119" i="1"/>
  <c r="CF118" i="1"/>
  <c r="CF117" i="1"/>
  <c r="CF116" i="1"/>
  <c r="CF115" i="1"/>
  <c r="CF114" i="1"/>
  <c r="CF113" i="1"/>
  <c r="CF112" i="1"/>
  <c r="CF111" i="1"/>
  <c r="CF110" i="1"/>
  <c r="CF109" i="1"/>
  <c r="CF108" i="1"/>
  <c r="CF107" i="1"/>
  <c r="CF106" i="1"/>
  <c r="CF105" i="1"/>
  <c r="CF104" i="1"/>
  <c r="CF103" i="1"/>
  <c r="CF102" i="1"/>
  <c r="CF101" i="1"/>
  <c r="CF100" i="1"/>
  <c r="CF99" i="1"/>
  <c r="CF98" i="1"/>
  <c r="CF97" i="1"/>
  <c r="CF96" i="1"/>
  <c r="CF95" i="1"/>
  <c r="CF94" i="1"/>
  <c r="CF93" i="1"/>
  <c r="CF92" i="1"/>
  <c r="CF91" i="1"/>
  <c r="CF90" i="1"/>
  <c r="CF89" i="1"/>
  <c r="CF88" i="1"/>
  <c r="CF87" i="1"/>
  <c r="CF86" i="1"/>
  <c r="CF85" i="1"/>
  <c r="CF84" i="1"/>
  <c r="CF83" i="1"/>
  <c r="CF82" i="1"/>
  <c r="CF81" i="1"/>
  <c r="CF80" i="1"/>
  <c r="CF79" i="1"/>
  <c r="CF78" i="1"/>
  <c r="CF77" i="1"/>
  <c r="CF76" i="1"/>
  <c r="CF75" i="1"/>
  <c r="CF74" i="1"/>
  <c r="CF73" i="1"/>
  <c r="CF72" i="1"/>
  <c r="CF71" i="1"/>
  <c r="CF70" i="1"/>
  <c r="CF69" i="1"/>
  <c r="CF68" i="1"/>
  <c r="CF67" i="1"/>
  <c r="CF66" i="1"/>
  <c r="CF65" i="1"/>
  <c r="CF64" i="1"/>
  <c r="CF63" i="1"/>
  <c r="CF62" i="1"/>
  <c r="CF61" i="1"/>
  <c r="CF60" i="1"/>
  <c r="CF59" i="1"/>
  <c r="CF58" i="1"/>
  <c r="CF57" i="1"/>
  <c r="CF56" i="1"/>
  <c r="CF55" i="1"/>
  <c r="CF54" i="1"/>
  <c r="CF53" i="1"/>
  <c r="CF52" i="1"/>
  <c r="CF51" i="1"/>
  <c r="CF50" i="1"/>
  <c r="CF49" i="1"/>
  <c r="CF48" i="1"/>
  <c r="CF47" i="1"/>
  <c r="CF46" i="1"/>
  <c r="CF45" i="1"/>
  <c r="CF44" i="1"/>
  <c r="CF43" i="1"/>
  <c r="CF42" i="1"/>
  <c r="CF41" i="1"/>
  <c r="CF40" i="1"/>
  <c r="CF39" i="1"/>
  <c r="CF38" i="1"/>
  <c r="CF37" i="1"/>
  <c r="CF36" i="1"/>
  <c r="CF35" i="1"/>
  <c r="CF34" i="1"/>
  <c r="CF33" i="1"/>
  <c r="CF32" i="1"/>
  <c r="CF31" i="1"/>
  <c r="CF30" i="1"/>
  <c r="CF29" i="1"/>
  <c r="CF28" i="1"/>
  <c r="CF27" i="1"/>
  <c r="CF26" i="1"/>
  <c r="CF25" i="1"/>
  <c r="CF24" i="1"/>
  <c r="CF23" i="1"/>
  <c r="CF22" i="1"/>
  <c r="CF21" i="1"/>
  <c r="CF20" i="1"/>
  <c r="CF19" i="1"/>
  <c r="CF18" i="1"/>
  <c r="CF17" i="1"/>
  <c r="CF16" i="1"/>
  <c r="CF15" i="1"/>
  <c r="CF14" i="1"/>
  <c r="CF13" i="1"/>
  <c r="CF12" i="1"/>
  <c r="CF11" i="1"/>
  <c r="CF10" i="1"/>
  <c r="CF9" i="1"/>
  <c r="CF8" i="1"/>
  <c r="CF7" i="1"/>
  <c r="CF6" i="1"/>
  <c r="CF5" i="1"/>
  <c r="CF4" i="1"/>
  <c r="CF3" i="1"/>
  <c r="CF2" i="1"/>
  <c r="CE1428" i="1"/>
  <c r="CE1427" i="1"/>
  <c r="CE1426" i="1"/>
  <c r="CE1425" i="1"/>
  <c r="CE1424" i="1"/>
  <c r="CE1423" i="1"/>
  <c r="CE1422" i="1"/>
  <c r="CE1421" i="1"/>
  <c r="CE1420" i="1"/>
  <c r="CE1419" i="1"/>
  <c r="CE1418" i="1"/>
  <c r="CE1417" i="1"/>
  <c r="CE1416" i="1"/>
  <c r="CE1415" i="1"/>
  <c r="CE1414" i="1"/>
  <c r="CE1413" i="1"/>
  <c r="CE1412" i="1"/>
  <c r="CE1411" i="1"/>
  <c r="CE1410" i="1"/>
  <c r="CE1409" i="1"/>
  <c r="CE1408" i="1"/>
  <c r="CE1407" i="1"/>
  <c r="CE1406" i="1"/>
  <c r="CE1405" i="1"/>
  <c r="CE1404" i="1"/>
  <c r="CE1403" i="1"/>
  <c r="CE1402" i="1"/>
  <c r="CE1401" i="1"/>
  <c r="CE1400" i="1"/>
  <c r="CE1399" i="1"/>
  <c r="CE1398" i="1"/>
  <c r="CE1397" i="1"/>
  <c r="CE1396" i="1"/>
  <c r="CE1395" i="1"/>
  <c r="CE1394" i="1"/>
  <c r="CE1393" i="1"/>
  <c r="CE1392" i="1"/>
  <c r="CE1391" i="1"/>
  <c r="CE1390" i="1"/>
  <c r="CE1389" i="1"/>
  <c r="CE1388" i="1"/>
  <c r="CE1387" i="1"/>
  <c r="CE1386" i="1"/>
  <c r="CE1385" i="1"/>
  <c r="CE1384" i="1"/>
  <c r="CE1383" i="1"/>
  <c r="CE1382" i="1"/>
  <c r="CE1381" i="1"/>
  <c r="CE1380" i="1"/>
  <c r="CE1379" i="1"/>
  <c r="CE1378" i="1"/>
  <c r="CE1377" i="1"/>
  <c r="CE1376" i="1"/>
  <c r="CE1375" i="1"/>
  <c r="CE1374" i="1"/>
  <c r="CE1373" i="1"/>
  <c r="CE1372" i="1"/>
  <c r="CE1371" i="1"/>
  <c r="CE1370" i="1"/>
  <c r="CE1369" i="1"/>
  <c r="CE1368" i="1"/>
  <c r="CE1367" i="1"/>
  <c r="CE1366" i="1"/>
  <c r="CE1365" i="1"/>
  <c r="CE1364" i="1"/>
  <c r="CE1363" i="1"/>
  <c r="CE1362" i="1"/>
  <c r="CE1361" i="1"/>
  <c r="CE1360" i="1"/>
  <c r="CE1359" i="1"/>
  <c r="CE1358" i="1"/>
  <c r="CE1357" i="1"/>
  <c r="CE1356" i="1"/>
  <c r="CE1355" i="1"/>
  <c r="CE1354" i="1"/>
  <c r="CE1353" i="1"/>
  <c r="CE1352" i="1"/>
  <c r="CE1351" i="1"/>
  <c r="CE1350" i="1"/>
  <c r="CE1349" i="1"/>
  <c r="CE1348" i="1"/>
  <c r="CE1347" i="1"/>
  <c r="CE1346" i="1"/>
  <c r="CE1345" i="1"/>
  <c r="CE1344" i="1"/>
  <c r="CE1343" i="1"/>
  <c r="CE1342" i="1"/>
  <c r="CE1341" i="1"/>
  <c r="CE1340" i="1"/>
  <c r="CE1339" i="1"/>
  <c r="CE1338" i="1"/>
  <c r="CE1337" i="1"/>
  <c r="CE1336" i="1"/>
  <c r="CE1335" i="1"/>
  <c r="CE1334" i="1"/>
  <c r="CE1333" i="1"/>
  <c r="CE1332" i="1"/>
  <c r="CE1331" i="1"/>
  <c r="CE1330" i="1"/>
  <c r="CE1329" i="1"/>
  <c r="CE1328" i="1"/>
  <c r="CE1327" i="1"/>
  <c r="CE1326" i="1"/>
  <c r="CE1325" i="1"/>
  <c r="CE1324" i="1"/>
  <c r="CE1323" i="1"/>
  <c r="CE1322" i="1"/>
  <c r="CE1321" i="1"/>
  <c r="CE1320" i="1"/>
  <c r="CE1319" i="1"/>
  <c r="CE1318" i="1"/>
  <c r="CE1317" i="1"/>
  <c r="CE1316" i="1"/>
  <c r="CE1315" i="1"/>
  <c r="CE1314" i="1"/>
  <c r="CE1313" i="1"/>
  <c r="CE1312" i="1"/>
  <c r="CE1311" i="1"/>
  <c r="CE1310" i="1"/>
  <c r="CE1309" i="1"/>
  <c r="CE1308" i="1"/>
  <c r="CE1307" i="1"/>
  <c r="CE1306" i="1"/>
  <c r="CE1305" i="1"/>
  <c r="CE1304" i="1"/>
  <c r="CE1303" i="1"/>
  <c r="CE1302" i="1"/>
  <c r="CE1301" i="1"/>
  <c r="CE1300" i="1"/>
  <c r="CE1299" i="1"/>
  <c r="CE1298" i="1"/>
  <c r="CE1297" i="1"/>
  <c r="CE1296" i="1"/>
  <c r="CE1295" i="1"/>
  <c r="CE1294" i="1"/>
  <c r="CE1293" i="1"/>
  <c r="CE1292" i="1"/>
  <c r="CE1291" i="1"/>
  <c r="CE1290" i="1"/>
  <c r="CE1289" i="1"/>
  <c r="CE1288" i="1"/>
  <c r="CE1287" i="1"/>
  <c r="CE1286" i="1"/>
  <c r="CE1285" i="1"/>
  <c r="CE1284" i="1"/>
  <c r="CE1283" i="1"/>
  <c r="CE1282" i="1"/>
  <c r="CE1281" i="1"/>
  <c r="CE1280" i="1"/>
  <c r="CE1279" i="1"/>
  <c r="CE1278" i="1"/>
  <c r="CE1277" i="1"/>
  <c r="CE1276" i="1"/>
  <c r="CE1275" i="1"/>
  <c r="CE1274" i="1"/>
  <c r="CE1273" i="1"/>
  <c r="CE1272" i="1"/>
  <c r="CE1271" i="1"/>
  <c r="CE1270" i="1"/>
  <c r="CE1269" i="1"/>
  <c r="CE1268" i="1"/>
  <c r="CE1267" i="1"/>
  <c r="CE1266" i="1"/>
  <c r="CE1265" i="1"/>
  <c r="CE1264" i="1"/>
  <c r="CE1263" i="1"/>
  <c r="CE1262" i="1"/>
  <c r="CE1261" i="1"/>
  <c r="CE1260" i="1"/>
  <c r="CE1259" i="1"/>
  <c r="CE1258" i="1"/>
  <c r="CE1257" i="1"/>
  <c r="CE1256" i="1"/>
  <c r="CE1255" i="1"/>
  <c r="CE1254" i="1"/>
  <c r="CE1253" i="1"/>
  <c r="CE1252" i="1"/>
  <c r="CE1251" i="1"/>
  <c r="CE1250" i="1"/>
  <c r="CE1249" i="1"/>
  <c r="CE1248" i="1"/>
  <c r="CE1247" i="1"/>
  <c r="CE1246" i="1"/>
  <c r="CE1245" i="1"/>
  <c r="CE1244" i="1"/>
  <c r="CE1243" i="1"/>
  <c r="CE1242" i="1"/>
  <c r="CE1241" i="1"/>
  <c r="CE1240" i="1"/>
  <c r="CE1239" i="1"/>
  <c r="CE1238" i="1"/>
  <c r="CE1237" i="1"/>
  <c r="CE1236" i="1"/>
  <c r="CE1235" i="1"/>
  <c r="CE1234" i="1"/>
  <c r="CE1233" i="1"/>
  <c r="CE1232" i="1"/>
  <c r="CE1231" i="1"/>
  <c r="CE1230" i="1"/>
  <c r="CE1229" i="1"/>
  <c r="CE1228" i="1"/>
  <c r="CE1227" i="1"/>
  <c r="CE1226" i="1"/>
  <c r="CE1225" i="1"/>
  <c r="CE1224" i="1"/>
  <c r="CE1223" i="1"/>
  <c r="CE1222" i="1"/>
  <c r="CE1221" i="1"/>
  <c r="CE1220" i="1"/>
  <c r="CE1219" i="1"/>
  <c r="CE1218" i="1"/>
  <c r="CE1217" i="1"/>
  <c r="CE1216" i="1"/>
  <c r="CE1215" i="1"/>
  <c r="CE1214" i="1"/>
  <c r="CE1213" i="1"/>
  <c r="CE1212" i="1"/>
  <c r="CE1211" i="1"/>
  <c r="CE1210" i="1"/>
  <c r="CE1209" i="1"/>
  <c r="CE1208" i="1"/>
  <c r="CE1207" i="1"/>
  <c r="CE1206" i="1"/>
  <c r="CE1205" i="1"/>
  <c r="CE1204" i="1"/>
  <c r="CE1203" i="1"/>
  <c r="CE1202" i="1"/>
  <c r="CE1201" i="1"/>
  <c r="CE1200" i="1"/>
  <c r="CE1199" i="1"/>
  <c r="CE1198" i="1"/>
  <c r="CE1197" i="1"/>
  <c r="CE1196" i="1"/>
  <c r="CE1195" i="1"/>
  <c r="CE1194" i="1"/>
  <c r="CE1193" i="1"/>
  <c r="CE1192" i="1"/>
  <c r="CE1191" i="1"/>
  <c r="CE1190" i="1"/>
  <c r="CE1189" i="1"/>
  <c r="CE1188" i="1"/>
  <c r="CE1187" i="1"/>
  <c r="CE1186" i="1"/>
  <c r="CE1185" i="1"/>
  <c r="CE1184" i="1"/>
  <c r="CE1183" i="1"/>
  <c r="CE1182" i="1"/>
  <c r="CE1181" i="1"/>
  <c r="CE1180" i="1"/>
  <c r="CE1179" i="1"/>
  <c r="CE1178" i="1"/>
  <c r="CE1177" i="1"/>
  <c r="CE1176" i="1"/>
  <c r="CE1175" i="1"/>
  <c r="CE1174" i="1"/>
  <c r="CE1173" i="1"/>
  <c r="CE1172" i="1"/>
  <c r="CE1171" i="1"/>
  <c r="CE1170" i="1"/>
  <c r="CE1169" i="1"/>
  <c r="CE1168" i="1"/>
  <c r="CE1167" i="1"/>
  <c r="CE1166" i="1"/>
  <c r="CE1165" i="1"/>
  <c r="CE1164" i="1"/>
  <c r="CE1163" i="1"/>
  <c r="CE1162" i="1"/>
  <c r="CE1161" i="1"/>
  <c r="CE1160" i="1"/>
  <c r="CE1159" i="1"/>
  <c r="CE1158" i="1"/>
  <c r="CE1157" i="1"/>
  <c r="CE1156" i="1"/>
  <c r="CE1155" i="1"/>
  <c r="CE1154" i="1"/>
  <c r="CE1153" i="1"/>
  <c r="CE1152" i="1"/>
  <c r="CE1151" i="1"/>
  <c r="CE1150" i="1"/>
  <c r="CE1149" i="1"/>
  <c r="CE1148" i="1"/>
  <c r="CE1147" i="1"/>
  <c r="CE1146" i="1"/>
  <c r="CE1145" i="1"/>
  <c r="CE1144" i="1"/>
  <c r="CE1143" i="1"/>
  <c r="CE1142" i="1"/>
  <c r="CE1141" i="1"/>
  <c r="CE1140" i="1"/>
  <c r="CE1139" i="1"/>
  <c r="CE1138" i="1"/>
  <c r="CE1137" i="1"/>
  <c r="CE1136" i="1"/>
  <c r="CE1135" i="1"/>
  <c r="CE1134" i="1"/>
  <c r="CE1133" i="1"/>
  <c r="CE1132" i="1"/>
  <c r="CE1131" i="1"/>
  <c r="CE1130" i="1"/>
  <c r="CE1129" i="1"/>
  <c r="CE1128" i="1"/>
  <c r="CE1127" i="1"/>
  <c r="CE1126" i="1"/>
  <c r="CE1125" i="1"/>
  <c r="CE1124" i="1"/>
  <c r="CE1123" i="1"/>
  <c r="CE1122" i="1"/>
  <c r="CE1121" i="1"/>
  <c r="CE1120" i="1"/>
  <c r="CE1119" i="1"/>
  <c r="CE1118" i="1"/>
  <c r="CE1117" i="1"/>
  <c r="CE1116" i="1"/>
  <c r="CE1115" i="1"/>
  <c r="CE1114" i="1"/>
  <c r="CE1113" i="1"/>
  <c r="CE1112" i="1"/>
  <c r="CE1111" i="1"/>
  <c r="CE1110" i="1"/>
  <c r="CE1109" i="1"/>
  <c r="CE1108" i="1"/>
  <c r="CE1107" i="1"/>
  <c r="CE1106" i="1"/>
  <c r="CE1105" i="1"/>
  <c r="CE1104" i="1"/>
  <c r="CE1103" i="1"/>
  <c r="CE1102" i="1"/>
  <c r="CE1101" i="1"/>
  <c r="CE1100" i="1"/>
  <c r="CE1099" i="1"/>
  <c r="CE1098" i="1"/>
  <c r="CE1097" i="1"/>
  <c r="CE1096" i="1"/>
  <c r="CE1095" i="1"/>
  <c r="CE1094" i="1"/>
  <c r="CE1093" i="1"/>
  <c r="CE1092" i="1"/>
  <c r="CE1091" i="1"/>
  <c r="CE1090" i="1"/>
  <c r="CE1089" i="1"/>
  <c r="CE1088" i="1"/>
  <c r="CE1087" i="1"/>
  <c r="CE1086" i="1"/>
  <c r="CE1085" i="1"/>
  <c r="CE1084" i="1"/>
  <c r="CE1083" i="1"/>
  <c r="CE1082" i="1"/>
  <c r="CE1081" i="1"/>
  <c r="CE1080" i="1"/>
  <c r="CE1079" i="1"/>
  <c r="CE1078" i="1"/>
  <c r="CE1077" i="1"/>
  <c r="CE1076" i="1"/>
  <c r="CE1075" i="1"/>
  <c r="CE1074" i="1"/>
  <c r="CE1073" i="1"/>
  <c r="CE1072" i="1"/>
  <c r="CE1071" i="1"/>
  <c r="CE1070" i="1"/>
  <c r="CE1069" i="1"/>
  <c r="CE1068" i="1"/>
  <c r="CE1067" i="1"/>
  <c r="CE1066" i="1"/>
  <c r="CE1065" i="1"/>
  <c r="CE1064" i="1"/>
  <c r="CE1063" i="1"/>
  <c r="CE1062" i="1"/>
  <c r="CE1061" i="1"/>
  <c r="CE1060" i="1"/>
  <c r="CE1059" i="1"/>
  <c r="CE1058" i="1"/>
  <c r="CE1057" i="1"/>
  <c r="CE1056" i="1"/>
  <c r="CE1055" i="1"/>
  <c r="CE1054" i="1"/>
  <c r="CE1053" i="1"/>
  <c r="CE1052" i="1"/>
  <c r="CE1051" i="1"/>
  <c r="CE1050" i="1"/>
  <c r="CE1049" i="1"/>
  <c r="CE1048" i="1"/>
  <c r="CE1047" i="1"/>
  <c r="CE1046" i="1"/>
  <c r="CE1045" i="1"/>
  <c r="CE1044" i="1"/>
  <c r="CE1043" i="1"/>
  <c r="CE1042" i="1"/>
  <c r="CE1041" i="1"/>
  <c r="CE1040" i="1"/>
  <c r="CE1039" i="1"/>
  <c r="CE1038" i="1"/>
  <c r="CE1037" i="1"/>
  <c r="CE1036" i="1"/>
  <c r="CE1035" i="1"/>
  <c r="CE1034" i="1"/>
  <c r="CE1033" i="1"/>
  <c r="CE1032" i="1"/>
  <c r="CE1031" i="1"/>
  <c r="CE1030" i="1"/>
  <c r="CE1029" i="1"/>
  <c r="CE1028" i="1"/>
  <c r="CE1027" i="1"/>
  <c r="CE1026" i="1"/>
  <c r="CE1025" i="1"/>
  <c r="CE1024" i="1"/>
  <c r="CE1023" i="1"/>
  <c r="CE1022" i="1"/>
  <c r="CE1021" i="1"/>
  <c r="CE1020" i="1"/>
  <c r="CE1019" i="1"/>
  <c r="CE1018" i="1"/>
  <c r="CE1017" i="1"/>
  <c r="CE1016" i="1"/>
  <c r="CE1015" i="1"/>
  <c r="CE1014" i="1"/>
  <c r="CE1013" i="1"/>
  <c r="CE1012" i="1"/>
  <c r="CE1011" i="1"/>
  <c r="CE1010" i="1"/>
  <c r="CE1009" i="1"/>
  <c r="CE1008" i="1"/>
  <c r="CE1007" i="1"/>
  <c r="CE1006" i="1"/>
  <c r="CE1005" i="1"/>
  <c r="CE1004" i="1"/>
  <c r="CE1003" i="1"/>
  <c r="CE1002" i="1"/>
  <c r="CE1001" i="1"/>
  <c r="CE1000" i="1"/>
  <c r="CE999" i="1"/>
  <c r="CE998" i="1"/>
  <c r="CE997" i="1"/>
  <c r="CE996" i="1"/>
  <c r="CE995" i="1"/>
  <c r="CE994" i="1"/>
  <c r="CE993" i="1"/>
  <c r="CE992" i="1"/>
  <c r="CE991" i="1"/>
  <c r="CE990" i="1"/>
  <c r="CE989" i="1"/>
  <c r="CE988" i="1"/>
  <c r="CE987" i="1"/>
  <c r="CE986" i="1"/>
  <c r="CE985" i="1"/>
  <c r="CE984" i="1"/>
  <c r="CE983" i="1"/>
  <c r="CE982" i="1"/>
  <c r="CE981" i="1"/>
  <c r="CE980" i="1"/>
  <c r="CE979" i="1"/>
  <c r="CE978" i="1"/>
  <c r="CE977" i="1"/>
  <c r="CE976" i="1"/>
  <c r="CE975" i="1"/>
  <c r="CE974" i="1"/>
  <c r="CE973" i="1"/>
  <c r="CE972" i="1"/>
  <c r="CE971" i="1"/>
  <c r="CE970" i="1"/>
  <c r="CE969" i="1"/>
  <c r="CE968" i="1"/>
  <c r="CE967" i="1"/>
  <c r="CE966" i="1"/>
  <c r="CE965" i="1"/>
  <c r="CE964" i="1"/>
  <c r="CE963" i="1"/>
  <c r="CE962" i="1"/>
  <c r="CE961" i="1"/>
  <c r="CE960" i="1"/>
  <c r="CE959" i="1"/>
  <c r="CE958" i="1"/>
  <c r="CE957" i="1"/>
  <c r="CE956" i="1"/>
  <c r="CE955" i="1"/>
  <c r="CE954" i="1"/>
  <c r="CE953" i="1"/>
  <c r="CE952" i="1"/>
  <c r="CE951" i="1"/>
  <c r="CE950" i="1"/>
  <c r="CE949" i="1"/>
  <c r="CE948" i="1"/>
  <c r="CE947" i="1"/>
  <c r="CE946" i="1"/>
  <c r="CE945" i="1"/>
  <c r="CE944" i="1"/>
  <c r="CE943" i="1"/>
  <c r="CE942" i="1"/>
  <c r="CE941" i="1"/>
  <c r="CE940" i="1"/>
  <c r="CE939" i="1"/>
  <c r="CE938" i="1"/>
  <c r="CE937" i="1"/>
  <c r="CE936" i="1"/>
  <c r="CE935" i="1"/>
  <c r="CE934" i="1"/>
  <c r="CE933" i="1"/>
  <c r="CE932" i="1"/>
  <c r="CE931" i="1"/>
  <c r="CE930" i="1"/>
  <c r="CE929" i="1"/>
  <c r="CE928" i="1"/>
  <c r="CE927" i="1"/>
  <c r="CE926" i="1"/>
  <c r="CE925" i="1"/>
  <c r="CE924" i="1"/>
  <c r="CE923" i="1"/>
  <c r="CE922" i="1"/>
  <c r="CE921" i="1"/>
  <c r="CE920" i="1"/>
  <c r="CE919" i="1"/>
  <c r="CE918" i="1"/>
  <c r="CE917" i="1"/>
  <c r="CE916" i="1"/>
  <c r="CE915" i="1"/>
  <c r="CE914" i="1"/>
  <c r="CE913" i="1"/>
  <c r="CE912" i="1"/>
  <c r="CE911" i="1"/>
  <c r="CE910" i="1"/>
  <c r="CE909" i="1"/>
  <c r="CE908" i="1"/>
  <c r="CE907" i="1"/>
  <c r="CE906" i="1"/>
  <c r="CE905" i="1"/>
  <c r="CE904" i="1"/>
  <c r="CE903" i="1"/>
  <c r="CE902" i="1"/>
  <c r="CE901" i="1"/>
  <c r="CE900" i="1"/>
  <c r="CE899" i="1"/>
  <c r="CE898" i="1"/>
  <c r="CE897" i="1"/>
  <c r="CE896" i="1"/>
  <c r="CE895" i="1"/>
  <c r="CE894" i="1"/>
  <c r="CE893" i="1"/>
  <c r="CE892" i="1"/>
  <c r="CE891" i="1"/>
  <c r="CE890" i="1"/>
  <c r="CE889" i="1"/>
  <c r="CE888" i="1"/>
  <c r="CE887" i="1"/>
  <c r="CE886" i="1"/>
  <c r="CE885" i="1"/>
  <c r="CE884" i="1"/>
  <c r="CE883" i="1"/>
  <c r="CE882" i="1"/>
  <c r="CE881" i="1"/>
  <c r="CE880" i="1"/>
  <c r="CE879" i="1"/>
  <c r="CE878" i="1"/>
  <c r="CE877" i="1"/>
  <c r="CE876" i="1"/>
  <c r="CE875" i="1"/>
  <c r="CE874" i="1"/>
  <c r="CE873" i="1"/>
  <c r="CE872" i="1"/>
  <c r="CE871" i="1"/>
  <c r="CE870" i="1"/>
  <c r="CE869" i="1"/>
  <c r="CE868" i="1"/>
  <c r="CE867" i="1"/>
  <c r="CE866" i="1"/>
  <c r="CE865" i="1"/>
  <c r="CE864" i="1"/>
  <c r="CE863" i="1"/>
  <c r="CE862" i="1"/>
  <c r="CE861" i="1"/>
  <c r="CE860" i="1"/>
  <c r="CE859" i="1"/>
  <c r="CE858" i="1"/>
  <c r="CE857" i="1"/>
  <c r="CE856" i="1"/>
  <c r="CE855" i="1"/>
  <c r="CE854" i="1"/>
  <c r="CE853" i="1"/>
  <c r="CE852" i="1"/>
  <c r="CE851" i="1"/>
  <c r="CE850" i="1"/>
  <c r="CE849" i="1"/>
  <c r="CE848" i="1"/>
  <c r="CE847" i="1"/>
  <c r="CE846" i="1"/>
  <c r="CE845" i="1"/>
  <c r="CE844" i="1"/>
  <c r="CE843" i="1"/>
  <c r="CE842" i="1"/>
  <c r="CE841" i="1"/>
  <c r="CE840" i="1"/>
  <c r="CE839" i="1"/>
  <c r="CE838" i="1"/>
  <c r="CE837" i="1"/>
  <c r="CE836" i="1"/>
  <c r="CE835" i="1"/>
  <c r="CE834" i="1"/>
  <c r="CE833" i="1"/>
  <c r="CE832" i="1"/>
  <c r="CE831" i="1"/>
  <c r="CE830" i="1"/>
  <c r="CE829" i="1"/>
  <c r="CE828" i="1"/>
  <c r="CE827" i="1"/>
  <c r="CE826" i="1"/>
  <c r="CE825" i="1"/>
  <c r="CE824" i="1"/>
  <c r="CE823" i="1"/>
  <c r="CE822" i="1"/>
  <c r="CE821" i="1"/>
  <c r="CE820" i="1"/>
  <c r="CE819" i="1"/>
  <c r="CE818" i="1"/>
  <c r="CE817" i="1"/>
  <c r="CE816" i="1"/>
  <c r="CE815" i="1"/>
  <c r="CE814" i="1"/>
  <c r="CE813" i="1"/>
  <c r="CE812" i="1"/>
  <c r="CE811" i="1"/>
  <c r="CE810" i="1"/>
  <c r="CE809" i="1"/>
  <c r="CE808" i="1"/>
  <c r="CE807" i="1"/>
  <c r="CE806" i="1"/>
  <c r="CE805" i="1"/>
  <c r="CE804" i="1"/>
  <c r="CE803" i="1"/>
  <c r="CE802" i="1"/>
  <c r="CE801" i="1"/>
  <c r="CE800" i="1"/>
  <c r="CE799" i="1"/>
  <c r="CE798" i="1"/>
  <c r="CE797" i="1"/>
  <c r="CE796" i="1"/>
  <c r="CE795" i="1"/>
  <c r="CE794" i="1"/>
  <c r="CE793" i="1"/>
  <c r="CE792" i="1"/>
  <c r="CE791" i="1"/>
  <c r="CE790" i="1"/>
  <c r="CE789" i="1"/>
  <c r="CE788" i="1"/>
  <c r="CE787" i="1"/>
  <c r="CE786" i="1"/>
  <c r="CE785" i="1"/>
  <c r="CE784" i="1"/>
  <c r="CE783" i="1"/>
  <c r="CE782" i="1"/>
  <c r="CE781" i="1"/>
  <c r="CE780" i="1"/>
  <c r="CE779" i="1"/>
  <c r="CE778" i="1"/>
  <c r="CE777" i="1"/>
  <c r="CE776" i="1"/>
  <c r="CE775" i="1"/>
  <c r="CE774" i="1"/>
  <c r="CE773" i="1"/>
  <c r="CE772" i="1"/>
  <c r="CE771" i="1"/>
  <c r="CE770" i="1"/>
  <c r="CE769" i="1"/>
  <c r="CE768" i="1"/>
  <c r="CE767" i="1"/>
  <c r="CE766" i="1"/>
  <c r="CE765" i="1"/>
  <c r="CE764" i="1"/>
  <c r="CE763" i="1"/>
  <c r="CE762" i="1"/>
  <c r="CE761" i="1"/>
  <c r="CE760" i="1"/>
  <c r="CE759" i="1"/>
  <c r="CE758" i="1"/>
  <c r="CE757" i="1"/>
  <c r="CE756" i="1"/>
  <c r="CE755" i="1"/>
  <c r="CE754" i="1"/>
  <c r="CE753" i="1"/>
  <c r="CE752" i="1"/>
  <c r="CE751" i="1"/>
  <c r="CE750" i="1"/>
  <c r="CE749" i="1"/>
  <c r="CE748" i="1"/>
  <c r="CE747" i="1"/>
  <c r="CE746" i="1"/>
  <c r="CE745" i="1"/>
  <c r="CE744" i="1"/>
  <c r="CE743" i="1"/>
  <c r="CE742" i="1"/>
  <c r="CE741" i="1"/>
  <c r="CE740" i="1"/>
  <c r="CE739" i="1"/>
  <c r="CE738" i="1"/>
  <c r="CE737" i="1"/>
  <c r="CE736" i="1"/>
  <c r="CE735" i="1"/>
  <c r="CE734" i="1"/>
  <c r="CE733" i="1"/>
  <c r="CE732" i="1"/>
  <c r="CE731" i="1"/>
  <c r="CE730" i="1"/>
  <c r="CE729" i="1"/>
  <c r="CE728" i="1"/>
  <c r="CE727" i="1"/>
  <c r="CE726" i="1"/>
  <c r="CE725" i="1"/>
  <c r="CE724" i="1"/>
  <c r="CE723" i="1"/>
  <c r="CE722" i="1"/>
  <c r="CE721" i="1"/>
  <c r="CE720" i="1"/>
  <c r="CE719" i="1"/>
  <c r="CE718" i="1"/>
  <c r="CE717" i="1"/>
  <c r="CE716" i="1"/>
  <c r="CE715" i="1"/>
  <c r="CE714" i="1"/>
  <c r="CE713" i="1"/>
  <c r="CE712" i="1"/>
  <c r="CE711" i="1"/>
  <c r="CE710" i="1"/>
  <c r="CE709" i="1"/>
  <c r="CE708" i="1"/>
  <c r="CE707" i="1"/>
  <c r="CE706" i="1"/>
  <c r="CE705" i="1"/>
  <c r="CE704" i="1"/>
  <c r="CE703" i="1"/>
  <c r="CE702" i="1"/>
  <c r="CE701" i="1"/>
  <c r="CE700" i="1"/>
  <c r="CE699" i="1"/>
  <c r="CE698" i="1"/>
  <c r="CE697" i="1"/>
  <c r="CE696" i="1"/>
  <c r="CE695" i="1"/>
  <c r="CE694" i="1"/>
  <c r="CE693" i="1"/>
  <c r="CE692" i="1"/>
  <c r="CE691" i="1"/>
  <c r="CE690" i="1"/>
  <c r="CE689" i="1"/>
  <c r="CE688" i="1"/>
  <c r="CE687" i="1"/>
  <c r="CE686" i="1"/>
  <c r="CE685" i="1"/>
  <c r="CE684" i="1"/>
  <c r="CE683" i="1"/>
  <c r="CE682" i="1"/>
  <c r="CE681" i="1"/>
  <c r="CE680" i="1"/>
  <c r="CE679" i="1"/>
  <c r="CE678" i="1"/>
  <c r="CE677" i="1"/>
  <c r="CE676" i="1"/>
  <c r="CE675" i="1"/>
  <c r="CE674" i="1"/>
  <c r="CE673" i="1"/>
  <c r="CE672" i="1"/>
  <c r="CE671" i="1"/>
  <c r="CE670" i="1"/>
  <c r="CE669" i="1"/>
  <c r="CE668" i="1"/>
  <c r="CE667" i="1"/>
  <c r="CE666" i="1"/>
  <c r="CE665" i="1"/>
  <c r="CE664" i="1"/>
  <c r="CE663" i="1"/>
  <c r="CE662" i="1"/>
  <c r="CE661" i="1"/>
  <c r="CE660" i="1"/>
  <c r="CE659" i="1"/>
  <c r="CE658" i="1"/>
  <c r="CE657" i="1"/>
  <c r="CE656" i="1"/>
  <c r="CE655" i="1"/>
  <c r="CE654" i="1"/>
  <c r="CE653" i="1"/>
  <c r="CE652" i="1"/>
  <c r="CE651" i="1"/>
  <c r="CE650" i="1"/>
  <c r="CE649" i="1"/>
  <c r="CE648" i="1"/>
  <c r="CE647" i="1"/>
  <c r="CE646" i="1"/>
  <c r="CE645" i="1"/>
  <c r="CE644" i="1"/>
  <c r="CE643" i="1"/>
  <c r="CE642" i="1"/>
  <c r="CE641" i="1"/>
  <c r="CE640" i="1"/>
  <c r="CE639" i="1"/>
  <c r="CE638" i="1"/>
  <c r="CE637" i="1"/>
  <c r="CE636" i="1"/>
  <c r="CE635" i="1"/>
  <c r="CE634" i="1"/>
  <c r="CE633" i="1"/>
  <c r="CE632" i="1"/>
  <c r="CE631" i="1"/>
  <c r="CE630" i="1"/>
  <c r="CE629" i="1"/>
  <c r="CE628" i="1"/>
  <c r="CE627" i="1"/>
  <c r="CE626" i="1"/>
  <c r="CE625" i="1"/>
  <c r="CE624" i="1"/>
  <c r="CE623" i="1"/>
  <c r="CE622" i="1"/>
  <c r="CE621" i="1"/>
  <c r="CE620" i="1"/>
  <c r="CE619" i="1"/>
  <c r="CE618" i="1"/>
  <c r="CE617" i="1"/>
  <c r="CE616" i="1"/>
  <c r="CE615" i="1"/>
  <c r="CE614" i="1"/>
  <c r="CE613" i="1"/>
  <c r="CE612" i="1"/>
  <c r="CE611" i="1"/>
  <c r="CE610" i="1"/>
  <c r="CE609" i="1"/>
  <c r="CE608" i="1"/>
  <c r="CE607" i="1"/>
  <c r="CE606" i="1"/>
  <c r="CE605" i="1"/>
  <c r="CE604" i="1"/>
  <c r="CE603" i="1"/>
  <c r="CE602" i="1"/>
  <c r="CE601" i="1"/>
  <c r="CE600" i="1"/>
  <c r="CE599" i="1"/>
  <c r="CE598" i="1"/>
  <c r="CE597" i="1"/>
  <c r="CE596" i="1"/>
  <c r="CE595" i="1"/>
  <c r="CE594" i="1"/>
  <c r="CE593" i="1"/>
  <c r="CE592" i="1"/>
  <c r="CE591" i="1"/>
  <c r="CE590" i="1"/>
  <c r="CE589" i="1"/>
  <c r="CE588" i="1"/>
  <c r="CE587" i="1"/>
  <c r="CE586" i="1"/>
  <c r="CE585" i="1"/>
  <c r="CE584" i="1"/>
  <c r="CE583" i="1"/>
  <c r="CE582" i="1"/>
  <c r="CE581" i="1"/>
  <c r="CE580" i="1"/>
  <c r="CE579" i="1"/>
  <c r="CE578" i="1"/>
  <c r="CE577" i="1"/>
  <c r="CE576" i="1"/>
  <c r="CE575" i="1"/>
  <c r="CE574" i="1"/>
  <c r="CE573" i="1"/>
  <c r="CE572" i="1"/>
  <c r="CE571" i="1"/>
  <c r="CE570" i="1"/>
  <c r="CE569" i="1"/>
  <c r="CE568" i="1"/>
  <c r="CE567" i="1"/>
  <c r="CE566" i="1"/>
  <c r="CE565" i="1"/>
  <c r="CE564" i="1"/>
  <c r="CE563" i="1"/>
  <c r="CE562" i="1"/>
  <c r="CE561" i="1"/>
  <c r="CE560" i="1"/>
  <c r="CE559" i="1"/>
  <c r="CE558" i="1"/>
  <c r="CE557" i="1"/>
  <c r="CE556" i="1"/>
  <c r="CE555" i="1"/>
  <c r="CE554" i="1"/>
  <c r="CE553" i="1"/>
  <c r="CE552" i="1"/>
  <c r="CE551" i="1"/>
  <c r="CE550" i="1"/>
  <c r="CE549" i="1"/>
  <c r="CE548" i="1"/>
  <c r="CE547" i="1"/>
  <c r="CE546" i="1"/>
  <c r="CE545" i="1"/>
  <c r="CE544" i="1"/>
  <c r="CE543" i="1"/>
  <c r="CE542" i="1"/>
  <c r="CE541" i="1"/>
  <c r="CE540" i="1"/>
  <c r="CE539" i="1"/>
  <c r="CE538" i="1"/>
  <c r="CE537" i="1"/>
  <c r="CE536" i="1"/>
  <c r="CE535" i="1"/>
  <c r="CE534" i="1"/>
  <c r="CE533" i="1"/>
  <c r="CE532" i="1"/>
  <c r="CE531" i="1"/>
  <c r="CE530" i="1"/>
  <c r="CE529" i="1"/>
  <c r="CE528" i="1"/>
  <c r="CE527" i="1"/>
  <c r="CE526" i="1"/>
  <c r="CE525" i="1"/>
  <c r="CE524" i="1"/>
  <c r="CE523" i="1"/>
  <c r="CE522" i="1"/>
  <c r="CE521" i="1"/>
  <c r="CE520" i="1"/>
  <c r="CE519" i="1"/>
  <c r="CE518" i="1"/>
  <c r="CE517" i="1"/>
  <c r="CE516" i="1"/>
  <c r="CE515" i="1"/>
  <c r="CE514" i="1"/>
  <c r="CE513" i="1"/>
  <c r="CE512" i="1"/>
  <c r="CE511" i="1"/>
  <c r="CE510" i="1"/>
  <c r="CE509" i="1"/>
  <c r="CE508" i="1"/>
  <c r="CE507" i="1"/>
  <c r="CE506" i="1"/>
  <c r="CE505" i="1"/>
  <c r="CE504" i="1"/>
  <c r="CE503" i="1"/>
  <c r="CE502" i="1"/>
  <c r="CE501" i="1"/>
  <c r="CE500" i="1"/>
  <c r="CE499" i="1"/>
  <c r="CE498" i="1"/>
  <c r="CE497" i="1"/>
  <c r="CE496" i="1"/>
  <c r="CE495" i="1"/>
  <c r="CE494" i="1"/>
  <c r="CE493" i="1"/>
  <c r="CE492" i="1"/>
  <c r="CE491" i="1"/>
  <c r="CE490" i="1"/>
  <c r="CE489" i="1"/>
  <c r="CE488" i="1"/>
  <c r="CE487" i="1"/>
  <c r="CE486" i="1"/>
  <c r="CE485" i="1"/>
  <c r="CE484" i="1"/>
  <c r="CE483" i="1"/>
  <c r="CE482" i="1"/>
  <c r="CE481" i="1"/>
  <c r="CE480" i="1"/>
  <c r="CE479" i="1"/>
  <c r="CE478" i="1"/>
  <c r="CE477" i="1"/>
  <c r="CE476" i="1"/>
  <c r="CE475" i="1"/>
  <c r="CE474" i="1"/>
  <c r="CE473" i="1"/>
  <c r="CE472" i="1"/>
  <c r="CE471" i="1"/>
  <c r="CE470" i="1"/>
  <c r="CE469" i="1"/>
  <c r="CE468" i="1"/>
  <c r="CE467" i="1"/>
  <c r="CE466" i="1"/>
  <c r="CE465" i="1"/>
  <c r="CE464" i="1"/>
  <c r="CE463" i="1"/>
  <c r="CE462" i="1"/>
  <c r="CE461" i="1"/>
  <c r="CE460" i="1"/>
  <c r="CE459" i="1"/>
  <c r="CE458" i="1"/>
  <c r="CE457" i="1"/>
  <c r="CE456" i="1"/>
  <c r="CE455" i="1"/>
  <c r="CE454" i="1"/>
  <c r="CE453" i="1"/>
  <c r="CE452" i="1"/>
  <c r="CE451" i="1"/>
  <c r="CE450" i="1"/>
  <c r="CE449" i="1"/>
  <c r="CE448" i="1"/>
  <c r="CE447" i="1"/>
  <c r="CE446" i="1"/>
  <c r="CE445" i="1"/>
  <c r="CE444" i="1"/>
  <c r="CE443" i="1"/>
  <c r="CE442" i="1"/>
  <c r="CE441" i="1"/>
  <c r="CE440" i="1"/>
  <c r="CE439" i="1"/>
  <c r="CE438" i="1"/>
  <c r="CE437" i="1"/>
  <c r="CE436" i="1"/>
  <c r="CE435" i="1"/>
  <c r="CE434" i="1"/>
  <c r="CE433" i="1"/>
  <c r="CE432" i="1"/>
  <c r="CE431" i="1"/>
  <c r="CE430" i="1"/>
  <c r="CE429" i="1"/>
  <c r="CE428" i="1"/>
  <c r="CE427" i="1"/>
  <c r="CE426" i="1"/>
  <c r="CE425" i="1"/>
  <c r="CE424" i="1"/>
  <c r="CE423" i="1"/>
  <c r="CE422" i="1"/>
  <c r="CE421" i="1"/>
  <c r="CE420" i="1"/>
  <c r="CE419" i="1"/>
  <c r="CE418" i="1"/>
  <c r="CE417" i="1"/>
  <c r="CE416" i="1"/>
  <c r="CE415" i="1"/>
  <c r="CE414" i="1"/>
  <c r="CE413" i="1"/>
  <c r="CE412" i="1"/>
  <c r="CE411" i="1"/>
  <c r="CE410" i="1"/>
  <c r="CE409" i="1"/>
  <c r="CE408" i="1"/>
  <c r="CE407" i="1"/>
  <c r="CE406" i="1"/>
  <c r="CE405" i="1"/>
  <c r="CE404" i="1"/>
  <c r="CE403" i="1"/>
  <c r="CE402" i="1"/>
  <c r="CE401" i="1"/>
  <c r="CE400" i="1"/>
  <c r="CE399" i="1"/>
  <c r="CE398" i="1"/>
  <c r="CE397" i="1"/>
  <c r="CE396" i="1"/>
  <c r="CE395" i="1"/>
  <c r="CE394" i="1"/>
  <c r="CE393" i="1"/>
  <c r="CE392" i="1"/>
  <c r="CE391" i="1"/>
  <c r="CE390" i="1"/>
  <c r="CE389" i="1"/>
  <c r="CE388" i="1"/>
  <c r="CE387" i="1"/>
  <c r="CE386" i="1"/>
  <c r="CE385" i="1"/>
  <c r="CE384" i="1"/>
  <c r="CE383" i="1"/>
  <c r="CE382" i="1"/>
  <c r="CE381" i="1"/>
  <c r="CE380" i="1"/>
  <c r="CE379" i="1"/>
  <c r="CE378" i="1"/>
  <c r="CE377" i="1"/>
  <c r="CE376" i="1"/>
  <c r="CE375" i="1"/>
  <c r="CE374" i="1"/>
  <c r="CE373" i="1"/>
  <c r="CE372" i="1"/>
  <c r="CE371" i="1"/>
  <c r="CE370" i="1"/>
  <c r="CE369" i="1"/>
  <c r="CE368" i="1"/>
  <c r="CE367" i="1"/>
  <c r="CE366" i="1"/>
  <c r="CE365" i="1"/>
  <c r="CE364" i="1"/>
  <c r="CE363" i="1"/>
  <c r="CE362" i="1"/>
  <c r="CE361" i="1"/>
  <c r="CE360" i="1"/>
  <c r="CE359" i="1"/>
  <c r="CE358" i="1"/>
  <c r="CE357" i="1"/>
  <c r="CE356" i="1"/>
  <c r="CE355" i="1"/>
  <c r="CE354" i="1"/>
  <c r="CE353" i="1"/>
  <c r="CE352" i="1"/>
  <c r="CE351" i="1"/>
  <c r="CE350" i="1"/>
  <c r="CE349" i="1"/>
  <c r="CE348" i="1"/>
  <c r="CE347" i="1"/>
  <c r="CE346" i="1"/>
  <c r="CE345" i="1"/>
  <c r="CE344" i="1"/>
  <c r="CE343" i="1"/>
  <c r="CE342" i="1"/>
  <c r="CE341" i="1"/>
  <c r="CE340" i="1"/>
  <c r="CE339" i="1"/>
  <c r="CE338" i="1"/>
  <c r="CE337" i="1"/>
  <c r="CE336" i="1"/>
  <c r="CE335" i="1"/>
  <c r="CE334" i="1"/>
  <c r="CE333" i="1"/>
  <c r="CE332" i="1"/>
  <c r="CE331" i="1"/>
  <c r="CE330" i="1"/>
  <c r="CE329" i="1"/>
  <c r="CE328" i="1"/>
  <c r="CE327" i="1"/>
  <c r="CE326" i="1"/>
  <c r="CE325" i="1"/>
  <c r="CE324" i="1"/>
  <c r="CE323" i="1"/>
  <c r="CE322" i="1"/>
  <c r="CE321" i="1"/>
  <c r="CE320" i="1"/>
  <c r="CE319" i="1"/>
  <c r="CE318" i="1"/>
  <c r="CE317" i="1"/>
  <c r="CE316" i="1"/>
  <c r="CE315" i="1"/>
  <c r="CE314" i="1"/>
  <c r="CE313" i="1"/>
  <c r="CE312" i="1"/>
  <c r="CE311" i="1"/>
  <c r="CE310" i="1"/>
  <c r="CE309" i="1"/>
  <c r="CE308" i="1"/>
  <c r="CE307" i="1"/>
  <c r="CE306" i="1"/>
  <c r="CE305" i="1"/>
  <c r="CE304" i="1"/>
  <c r="CE303" i="1"/>
  <c r="CE302" i="1"/>
  <c r="CE301" i="1"/>
  <c r="CE300" i="1"/>
  <c r="CE299" i="1"/>
  <c r="CE298" i="1"/>
  <c r="CE297" i="1"/>
  <c r="CE296" i="1"/>
  <c r="CE295" i="1"/>
  <c r="CE294" i="1"/>
  <c r="CE293" i="1"/>
  <c r="CE292" i="1"/>
  <c r="CE291" i="1"/>
  <c r="CE290" i="1"/>
  <c r="CE289" i="1"/>
  <c r="CE288" i="1"/>
  <c r="CE287" i="1"/>
  <c r="CE286" i="1"/>
  <c r="CE285" i="1"/>
  <c r="CE284" i="1"/>
  <c r="CE283" i="1"/>
  <c r="CE282" i="1"/>
  <c r="CE281" i="1"/>
  <c r="CE280" i="1"/>
  <c r="CE279" i="1"/>
  <c r="CE278" i="1"/>
  <c r="CE277" i="1"/>
  <c r="CE276" i="1"/>
  <c r="CE275" i="1"/>
  <c r="CE274" i="1"/>
  <c r="CE273" i="1"/>
  <c r="CE272" i="1"/>
  <c r="CE271" i="1"/>
  <c r="CE270" i="1"/>
  <c r="CE269" i="1"/>
  <c r="CE268" i="1"/>
  <c r="CE267" i="1"/>
  <c r="CE266" i="1"/>
  <c r="CE265" i="1"/>
  <c r="CE264" i="1"/>
  <c r="CE263" i="1"/>
  <c r="CE262" i="1"/>
  <c r="CE261" i="1"/>
  <c r="CE260" i="1"/>
  <c r="CE259" i="1"/>
  <c r="CE258" i="1"/>
  <c r="CE257" i="1"/>
  <c r="CE256" i="1"/>
  <c r="CE255" i="1"/>
  <c r="CE254" i="1"/>
  <c r="CE253" i="1"/>
  <c r="CE252" i="1"/>
  <c r="CE251" i="1"/>
  <c r="CE250" i="1"/>
  <c r="CE249" i="1"/>
  <c r="CE248" i="1"/>
  <c r="CE247" i="1"/>
  <c r="CE246" i="1"/>
  <c r="CE245" i="1"/>
  <c r="CE244" i="1"/>
  <c r="CE243" i="1"/>
  <c r="CE242" i="1"/>
  <c r="CE241" i="1"/>
  <c r="CE240" i="1"/>
  <c r="CE239" i="1"/>
  <c r="CE238" i="1"/>
  <c r="CE237" i="1"/>
  <c r="CE236" i="1"/>
  <c r="CE235" i="1"/>
  <c r="CE234" i="1"/>
  <c r="CE233" i="1"/>
  <c r="CE232" i="1"/>
  <c r="CE231" i="1"/>
  <c r="CE230" i="1"/>
  <c r="CE229" i="1"/>
  <c r="CE228" i="1"/>
  <c r="CE227" i="1"/>
  <c r="CE226" i="1"/>
  <c r="CE225" i="1"/>
  <c r="CE224" i="1"/>
  <c r="CE223" i="1"/>
  <c r="CE222" i="1"/>
  <c r="CE221" i="1"/>
  <c r="CE220" i="1"/>
  <c r="CE219" i="1"/>
  <c r="CE218" i="1"/>
  <c r="CE217" i="1"/>
  <c r="CE216" i="1"/>
  <c r="CE215" i="1"/>
  <c r="CE214" i="1"/>
  <c r="CE213" i="1"/>
  <c r="CE212" i="1"/>
  <c r="CE211" i="1"/>
  <c r="CE210" i="1"/>
  <c r="CE209" i="1"/>
  <c r="CE208" i="1"/>
  <c r="CE207" i="1"/>
  <c r="CE206" i="1"/>
  <c r="CE205" i="1"/>
  <c r="CE204" i="1"/>
  <c r="CE203" i="1"/>
  <c r="CE202" i="1"/>
  <c r="CE201" i="1"/>
  <c r="CE200" i="1"/>
  <c r="CE199" i="1"/>
  <c r="CE198" i="1"/>
  <c r="CE197" i="1"/>
  <c r="CE196" i="1"/>
  <c r="CE195" i="1"/>
  <c r="CE194" i="1"/>
  <c r="CE193" i="1"/>
  <c r="CE192" i="1"/>
  <c r="CE191" i="1"/>
  <c r="CE190" i="1"/>
  <c r="CE189" i="1"/>
  <c r="CE188" i="1"/>
  <c r="CE187" i="1"/>
  <c r="CE186" i="1"/>
  <c r="CE185" i="1"/>
  <c r="CE184" i="1"/>
  <c r="CE183" i="1"/>
  <c r="CE182" i="1"/>
  <c r="CE181" i="1"/>
  <c r="CE180" i="1"/>
  <c r="CE179" i="1"/>
  <c r="CE178" i="1"/>
  <c r="CE177" i="1"/>
  <c r="CE176" i="1"/>
  <c r="CE175" i="1"/>
  <c r="CE174" i="1"/>
  <c r="CE173" i="1"/>
  <c r="CE172" i="1"/>
  <c r="CE171" i="1"/>
  <c r="CE170" i="1"/>
  <c r="CE169" i="1"/>
  <c r="CE168" i="1"/>
  <c r="CE167" i="1"/>
  <c r="CE166" i="1"/>
  <c r="CE165" i="1"/>
  <c r="CE164" i="1"/>
  <c r="CE163" i="1"/>
  <c r="CE162" i="1"/>
  <c r="CE161" i="1"/>
  <c r="CE160" i="1"/>
  <c r="CE159" i="1"/>
  <c r="CE158" i="1"/>
  <c r="CE157" i="1"/>
  <c r="CE156" i="1"/>
  <c r="CE155" i="1"/>
  <c r="CE154" i="1"/>
  <c r="CE153" i="1"/>
  <c r="CE152" i="1"/>
  <c r="CE151" i="1"/>
  <c r="CE150" i="1"/>
  <c r="CE149" i="1"/>
  <c r="CE148" i="1"/>
  <c r="CE147" i="1"/>
  <c r="CE146" i="1"/>
  <c r="CE145" i="1"/>
  <c r="CE144" i="1"/>
  <c r="CE143" i="1"/>
  <c r="CE142" i="1"/>
  <c r="CE141" i="1"/>
  <c r="CE140" i="1"/>
  <c r="CE139" i="1"/>
  <c r="CE138" i="1"/>
  <c r="CE137" i="1"/>
  <c r="CE136" i="1"/>
  <c r="CE135" i="1"/>
  <c r="CE134" i="1"/>
  <c r="CE133" i="1"/>
  <c r="CE132" i="1"/>
  <c r="CE131" i="1"/>
  <c r="CE130" i="1"/>
  <c r="CE129" i="1"/>
  <c r="CE128" i="1"/>
  <c r="CE127" i="1"/>
  <c r="CE126" i="1"/>
  <c r="CE125" i="1"/>
  <c r="CE124" i="1"/>
  <c r="CE123" i="1"/>
  <c r="CE122" i="1"/>
  <c r="CE121" i="1"/>
  <c r="CE120" i="1"/>
  <c r="CE119" i="1"/>
  <c r="CE118" i="1"/>
  <c r="CE117" i="1"/>
  <c r="CE116" i="1"/>
  <c r="CE115" i="1"/>
  <c r="CE114" i="1"/>
  <c r="CE113" i="1"/>
  <c r="CE112" i="1"/>
  <c r="CE111" i="1"/>
  <c r="CE110" i="1"/>
  <c r="CE109" i="1"/>
  <c r="CE108" i="1"/>
  <c r="CE107" i="1"/>
  <c r="CE106" i="1"/>
  <c r="CE105" i="1"/>
  <c r="CE104" i="1"/>
  <c r="CE103" i="1"/>
  <c r="CE102" i="1"/>
  <c r="CE101" i="1"/>
  <c r="CE100" i="1"/>
  <c r="CE99" i="1"/>
  <c r="CE98" i="1"/>
  <c r="CE97" i="1"/>
  <c r="CE96" i="1"/>
  <c r="CE95" i="1"/>
  <c r="CE94" i="1"/>
  <c r="CE93" i="1"/>
  <c r="CE92" i="1"/>
  <c r="CE91" i="1"/>
  <c r="CE90" i="1"/>
  <c r="CE89" i="1"/>
  <c r="CE88" i="1"/>
  <c r="CE87" i="1"/>
  <c r="CE86" i="1"/>
  <c r="CE85" i="1"/>
  <c r="CE84" i="1"/>
  <c r="CE83" i="1"/>
  <c r="CE82" i="1"/>
  <c r="CE81" i="1"/>
  <c r="CE80" i="1"/>
  <c r="CE79" i="1"/>
  <c r="CE78" i="1"/>
  <c r="CE77" i="1"/>
  <c r="CE76" i="1"/>
  <c r="CE75" i="1"/>
  <c r="CE74" i="1"/>
  <c r="CE73" i="1"/>
  <c r="CE72" i="1"/>
  <c r="CE71" i="1"/>
  <c r="CE70" i="1"/>
  <c r="CE69" i="1"/>
  <c r="CE68" i="1"/>
  <c r="CE67" i="1"/>
  <c r="CE66" i="1"/>
  <c r="CE65" i="1"/>
  <c r="CE64" i="1"/>
  <c r="CE63" i="1"/>
  <c r="CE62" i="1"/>
  <c r="CE61" i="1"/>
  <c r="CE60" i="1"/>
  <c r="CE59" i="1"/>
  <c r="CE58" i="1"/>
  <c r="CE57" i="1"/>
  <c r="CE56" i="1"/>
  <c r="CE55" i="1"/>
  <c r="CE54" i="1"/>
  <c r="CE53" i="1"/>
  <c r="CE52" i="1"/>
  <c r="CE51" i="1"/>
  <c r="CE50" i="1"/>
  <c r="CE49" i="1"/>
  <c r="CE48" i="1"/>
  <c r="CE47" i="1"/>
  <c r="CE46" i="1"/>
  <c r="CE45" i="1"/>
  <c r="CE44" i="1"/>
  <c r="CE43" i="1"/>
  <c r="CE42" i="1"/>
  <c r="CE41" i="1"/>
  <c r="CE40" i="1"/>
  <c r="CE39" i="1"/>
  <c r="CE38" i="1"/>
  <c r="CE37" i="1"/>
  <c r="CE36" i="1"/>
  <c r="CE35" i="1"/>
  <c r="CE34" i="1"/>
  <c r="CE33" i="1"/>
  <c r="CE32" i="1"/>
  <c r="CE31" i="1"/>
  <c r="CE30" i="1"/>
  <c r="CE29" i="1"/>
  <c r="CE28" i="1"/>
  <c r="CE27" i="1"/>
  <c r="CE26" i="1"/>
  <c r="CE25" i="1"/>
  <c r="CE24" i="1"/>
  <c r="CE23" i="1"/>
  <c r="CE22" i="1"/>
  <c r="CE21" i="1"/>
  <c r="CE20" i="1"/>
  <c r="CE19" i="1"/>
  <c r="CE18" i="1"/>
  <c r="CE17" i="1"/>
  <c r="CE16" i="1"/>
  <c r="CE15" i="1"/>
  <c r="CE14" i="1"/>
  <c r="CE13" i="1"/>
  <c r="CE12" i="1"/>
  <c r="CE11" i="1"/>
  <c r="CE10" i="1"/>
  <c r="CE9" i="1"/>
  <c r="CE8" i="1"/>
  <c r="CE7" i="1"/>
  <c r="CE6" i="1"/>
  <c r="CE5" i="1"/>
  <c r="CE4" i="1"/>
  <c r="CE3" i="1"/>
  <c r="CE2" i="1"/>
  <c r="AP1266" i="1"/>
  <c r="AP1317" i="1"/>
  <c r="AP1368" i="1"/>
  <c r="AZ1262" i="1"/>
  <c r="AZ1313" i="1"/>
  <c r="AZ1364" i="1"/>
  <c r="L1262" i="1"/>
  <c r="L1313" i="1"/>
  <c r="L1364" i="1"/>
  <c r="AZ1249" i="1"/>
  <c r="AZ1300" i="1"/>
  <c r="AZ1351" i="1"/>
  <c r="AK1245" i="1"/>
  <c r="AK1296" i="1"/>
  <c r="AK1347" i="1"/>
  <c r="AZ1240" i="1"/>
  <c r="AZ1291" i="1"/>
  <c r="AZ1342" i="1"/>
  <c r="L1229" i="1"/>
  <c r="L1280" i="1"/>
  <c r="L1331" i="1"/>
  <c r="BY1225" i="1"/>
  <c r="BY1276" i="1"/>
  <c r="BY1327" i="1"/>
  <c r="Q1225" i="1"/>
  <c r="BY1377" i="1"/>
  <c r="BY1376" i="1"/>
  <c r="BY1375" i="1"/>
  <c r="BY1374" i="1"/>
  <c r="BY1373" i="1"/>
  <c r="BY1372" i="1"/>
  <c r="BY1371" i="1"/>
  <c r="BY1370" i="1"/>
  <c r="BY1369" i="1"/>
  <c r="BY1368" i="1"/>
  <c r="BY1367" i="1"/>
  <c r="BY1366" i="1"/>
  <c r="BY1365" i="1"/>
  <c r="BY1364" i="1"/>
  <c r="BY1363" i="1"/>
  <c r="BY1362" i="1"/>
  <c r="BY1361" i="1"/>
  <c r="BY1360" i="1"/>
  <c r="BY1359" i="1"/>
  <c r="BY1358" i="1"/>
  <c r="BY1357" i="1"/>
  <c r="BY1356" i="1"/>
  <c r="BY1355" i="1"/>
  <c r="BY1354" i="1"/>
  <c r="BY1353" i="1"/>
  <c r="BY1352" i="1"/>
  <c r="BY1351" i="1"/>
  <c r="BY1350" i="1"/>
  <c r="BY1349" i="1"/>
  <c r="BY1347" i="1"/>
  <c r="BY1346" i="1"/>
  <c r="BY1345" i="1"/>
  <c r="BY1344" i="1"/>
  <c r="BY1343" i="1"/>
  <c r="BY1342" i="1"/>
  <c r="BY1341" i="1"/>
  <c r="BY1340" i="1"/>
  <c r="BY1339" i="1"/>
  <c r="BY1337" i="1"/>
  <c r="BY1336" i="1"/>
  <c r="BY1335" i="1"/>
  <c r="BY1334" i="1"/>
  <c r="BY1333" i="1"/>
  <c r="BY1332" i="1"/>
  <c r="BY1331" i="1"/>
  <c r="BY1330" i="1"/>
  <c r="BY1329" i="1"/>
  <c r="BY1328" i="1"/>
  <c r="BT1377" i="1"/>
  <c r="BT1376" i="1"/>
  <c r="BT1375" i="1"/>
  <c r="BT1374" i="1"/>
  <c r="BT1373" i="1"/>
  <c r="BT1372" i="1"/>
  <c r="BT1371" i="1"/>
  <c r="BT1370" i="1"/>
  <c r="BT1369" i="1"/>
  <c r="BT1368" i="1"/>
  <c r="BT1367" i="1"/>
  <c r="BT1366" i="1"/>
  <c r="BT1365" i="1"/>
  <c r="BT1364" i="1"/>
  <c r="BT1363" i="1"/>
  <c r="BT1362" i="1"/>
  <c r="BT1361" i="1"/>
  <c r="BT1360" i="1"/>
  <c r="BT1359" i="1"/>
  <c r="BT1358" i="1"/>
  <c r="BT1357" i="1"/>
  <c r="BT1356" i="1"/>
  <c r="BT1355" i="1"/>
  <c r="BT1354" i="1"/>
  <c r="BT1353" i="1"/>
  <c r="BT1352" i="1"/>
  <c r="BT1351" i="1"/>
  <c r="BT1349" i="1"/>
  <c r="BT1348" i="1"/>
  <c r="BT1347" i="1"/>
  <c r="BT1346" i="1"/>
  <c r="BT1345" i="1"/>
  <c r="BT1344" i="1"/>
  <c r="BT1343" i="1"/>
  <c r="BT1342" i="1"/>
  <c r="BT1341" i="1"/>
  <c r="BT1340" i="1"/>
  <c r="BT1339" i="1"/>
  <c r="BT1338" i="1"/>
  <c r="BT1337" i="1"/>
  <c r="BT1336" i="1"/>
  <c r="BT1335" i="1"/>
  <c r="BT1334" i="1"/>
  <c r="BT1333" i="1"/>
  <c r="BT1332" i="1"/>
  <c r="BT1331" i="1"/>
  <c r="BT1330" i="1"/>
  <c r="BT1329" i="1"/>
  <c r="BT1328" i="1"/>
  <c r="BO1377" i="1"/>
  <c r="BO1376" i="1"/>
  <c r="BO1375" i="1"/>
  <c r="BO1374" i="1"/>
  <c r="BO1373" i="1"/>
  <c r="BO1372" i="1"/>
  <c r="BO1371" i="1"/>
  <c r="BO1370" i="1"/>
  <c r="BO1369" i="1"/>
  <c r="BO1368" i="1"/>
  <c r="BO1367" i="1"/>
  <c r="BO1366" i="1"/>
  <c r="BO1365" i="1"/>
  <c r="BO1364" i="1"/>
  <c r="BO1363" i="1"/>
  <c r="BO1362" i="1"/>
  <c r="BO1361" i="1"/>
  <c r="BO1360" i="1"/>
  <c r="BO1359" i="1"/>
  <c r="BO1358" i="1"/>
  <c r="BO1357" i="1"/>
  <c r="BO1356" i="1"/>
  <c r="BO1355" i="1"/>
  <c r="BO1354" i="1"/>
  <c r="BO1353" i="1"/>
  <c r="BO1352" i="1"/>
  <c r="BO1351" i="1"/>
  <c r="BO1350" i="1"/>
  <c r="BO1349" i="1"/>
  <c r="BO1348" i="1"/>
  <c r="BO1347" i="1"/>
  <c r="BO1346" i="1"/>
  <c r="BO1345" i="1"/>
  <c r="BO1344" i="1"/>
  <c r="BO1343" i="1"/>
  <c r="BO1342" i="1"/>
  <c r="BO1341" i="1"/>
  <c r="BO1340" i="1"/>
  <c r="BO1339" i="1"/>
  <c r="BO1338" i="1"/>
  <c r="BO1337" i="1"/>
  <c r="BO1336" i="1"/>
  <c r="BO1335" i="1"/>
  <c r="BO1334" i="1"/>
  <c r="BO1333" i="1"/>
  <c r="BO1332" i="1"/>
  <c r="BO1331" i="1"/>
  <c r="BO1330" i="1"/>
  <c r="BO1329" i="1"/>
  <c r="BO1328" i="1"/>
  <c r="BO1327" i="1"/>
  <c r="AZ1377" i="1"/>
  <c r="AZ1376" i="1"/>
  <c r="AZ1375" i="1"/>
  <c r="AZ1374" i="1"/>
  <c r="AZ1373" i="1"/>
  <c r="AZ1372" i="1"/>
  <c r="AZ1371" i="1"/>
  <c r="AZ1370" i="1"/>
  <c r="AZ1369" i="1"/>
  <c r="AZ1368" i="1"/>
  <c r="AZ1367" i="1"/>
  <c r="AZ1366" i="1"/>
  <c r="AZ1365" i="1"/>
  <c r="AZ1363" i="1"/>
  <c r="AZ1362" i="1"/>
  <c r="AZ1361" i="1"/>
  <c r="AZ1360" i="1"/>
  <c r="AZ1359" i="1"/>
  <c r="AZ1358" i="1"/>
  <c r="AZ1357" i="1"/>
  <c r="AZ1356" i="1"/>
  <c r="AZ1355" i="1"/>
  <c r="AZ1354" i="1"/>
  <c r="AZ1353" i="1"/>
  <c r="AZ1352" i="1"/>
  <c r="AZ1349" i="1"/>
  <c r="AZ1348" i="1"/>
  <c r="AZ1347" i="1"/>
  <c r="AZ1346" i="1"/>
  <c r="AZ1345" i="1"/>
  <c r="AZ1344" i="1"/>
  <c r="AZ1343" i="1"/>
  <c r="AZ1341" i="1"/>
  <c r="AZ1340" i="1"/>
  <c r="AZ1339" i="1"/>
  <c r="AZ1338" i="1"/>
  <c r="AZ1336" i="1"/>
  <c r="AZ1335" i="1"/>
  <c r="AZ1334" i="1"/>
  <c r="AZ1333" i="1"/>
  <c r="AZ1332" i="1"/>
  <c r="AZ1331" i="1"/>
  <c r="AZ1330" i="1"/>
  <c r="AZ1329" i="1"/>
  <c r="AZ1328" i="1"/>
  <c r="AZ1327" i="1"/>
  <c r="BE1377" i="1"/>
  <c r="BE1376" i="1"/>
  <c r="BE1375" i="1"/>
  <c r="BE1374" i="1"/>
  <c r="BE1373" i="1"/>
  <c r="BE1372" i="1"/>
  <c r="BE1371" i="1"/>
  <c r="BE1370" i="1"/>
  <c r="BE1369" i="1"/>
  <c r="BE1368" i="1"/>
  <c r="BE1367" i="1"/>
  <c r="BE1366" i="1"/>
  <c r="BE1365" i="1"/>
  <c r="BE1364" i="1"/>
  <c r="BE1363" i="1"/>
  <c r="BE1362" i="1"/>
  <c r="BE1361" i="1"/>
  <c r="BE1360" i="1"/>
  <c r="BE1359" i="1"/>
  <c r="BE1358" i="1"/>
  <c r="BE1357" i="1"/>
  <c r="BE1356" i="1"/>
  <c r="BE1355" i="1"/>
  <c r="BE1354" i="1"/>
  <c r="BE1353" i="1"/>
  <c r="BE1352" i="1"/>
  <c r="BE1351" i="1"/>
  <c r="BE1350" i="1"/>
  <c r="BE1349" i="1"/>
  <c r="BE1348" i="1"/>
  <c r="BE1347" i="1"/>
  <c r="BE1346" i="1"/>
  <c r="BE1345" i="1"/>
  <c r="BE1344" i="1"/>
  <c r="BE1343" i="1"/>
  <c r="BE1342" i="1"/>
  <c r="BE1341" i="1"/>
  <c r="BE1339" i="1"/>
  <c r="BE1338" i="1"/>
  <c r="BE1337" i="1"/>
  <c r="BE1336" i="1"/>
  <c r="BE1335" i="1"/>
  <c r="BE1334" i="1"/>
  <c r="BE1333" i="1"/>
  <c r="BE1332" i="1"/>
  <c r="BE1331" i="1"/>
  <c r="BE1330" i="1"/>
  <c r="BE1329" i="1"/>
  <c r="BE1327" i="1"/>
  <c r="BJ1377" i="1"/>
  <c r="BJ1376" i="1"/>
  <c r="BJ1375" i="1"/>
  <c r="BJ1374" i="1"/>
  <c r="BJ1373" i="1"/>
  <c r="BJ1372" i="1"/>
  <c r="BJ1371" i="1"/>
  <c r="BJ1370" i="1"/>
  <c r="BJ1369" i="1"/>
  <c r="BJ1368" i="1"/>
  <c r="BJ1367" i="1"/>
  <c r="BJ1366" i="1"/>
  <c r="BJ1365" i="1"/>
  <c r="BJ1364" i="1"/>
  <c r="BJ1363" i="1"/>
  <c r="BJ1362" i="1"/>
  <c r="BJ1361" i="1"/>
  <c r="BJ1360" i="1"/>
  <c r="BJ1359" i="1"/>
  <c r="BJ1358" i="1"/>
  <c r="BJ1356" i="1"/>
  <c r="BJ1355" i="1"/>
  <c r="BJ1354" i="1"/>
  <c r="BJ1353" i="1"/>
  <c r="BJ1352" i="1"/>
  <c r="BJ1351" i="1"/>
  <c r="BJ1350" i="1"/>
  <c r="BJ1349" i="1"/>
  <c r="BJ1348" i="1"/>
  <c r="BJ1347" i="1"/>
  <c r="BJ1345" i="1"/>
  <c r="BJ1344" i="1"/>
  <c r="BJ1343" i="1"/>
  <c r="BJ1342" i="1"/>
  <c r="BJ1341" i="1"/>
  <c r="BJ1340" i="1"/>
  <c r="BJ1339" i="1"/>
  <c r="BJ1338" i="1"/>
  <c r="BJ1337" i="1"/>
  <c r="BJ1336" i="1"/>
  <c r="BJ1335" i="1"/>
  <c r="BJ1334" i="1"/>
  <c r="BJ1333" i="1"/>
  <c r="BJ1331" i="1"/>
  <c r="BJ1330" i="1"/>
  <c r="BJ1329" i="1"/>
  <c r="BJ1328" i="1"/>
  <c r="BJ1327" i="1"/>
  <c r="AP1376" i="1"/>
  <c r="AP1375" i="1"/>
  <c r="AP1374" i="1"/>
  <c r="AP1373" i="1"/>
  <c r="AP1372" i="1"/>
  <c r="AP1371" i="1"/>
  <c r="AP1370" i="1"/>
  <c r="AP1369" i="1"/>
  <c r="AP1367" i="1"/>
  <c r="AP1366" i="1"/>
  <c r="AP1365" i="1"/>
  <c r="AP1364" i="1"/>
  <c r="AP1363" i="1"/>
  <c r="AP1362" i="1"/>
  <c r="AP1361" i="1"/>
  <c r="AP1360" i="1"/>
  <c r="AP1359" i="1"/>
  <c r="AP1358" i="1"/>
  <c r="AP1357" i="1"/>
  <c r="AP1356" i="1"/>
  <c r="AP1355" i="1"/>
  <c r="AP1354" i="1"/>
  <c r="AP1353" i="1"/>
  <c r="AP1352" i="1"/>
  <c r="AP1351" i="1"/>
  <c r="AP1350" i="1"/>
  <c r="AP1349" i="1"/>
  <c r="AP1348" i="1"/>
  <c r="AP1347" i="1"/>
  <c r="AP1346" i="1"/>
  <c r="AP1345" i="1"/>
  <c r="AP1343" i="1"/>
  <c r="AP1342" i="1"/>
  <c r="AP1341" i="1"/>
  <c r="AP1340" i="1"/>
  <c r="AP1339" i="1"/>
  <c r="AP1338" i="1"/>
  <c r="AP1337" i="1"/>
  <c r="AP1336" i="1"/>
  <c r="AP1335" i="1"/>
  <c r="AP1334" i="1"/>
  <c r="AP1333" i="1"/>
  <c r="AP1332" i="1"/>
  <c r="AP1331" i="1"/>
  <c r="AP1330" i="1"/>
  <c r="AP1329" i="1"/>
  <c r="AP1328" i="1"/>
  <c r="AP1327" i="1"/>
  <c r="AK1377" i="1"/>
  <c r="AK1376" i="1"/>
  <c r="AK1375" i="1"/>
  <c r="AK1374" i="1"/>
  <c r="AK1373" i="1"/>
  <c r="AK1372" i="1"/>
  <c r="AK1371" i="1"/>
  <c r="AK1370" i="1"/>
  <c r="AK1369" i="1"/>
  <c r="AK1368" i="1"/>
  <c r="AK1367" i="1"/>
  <c r="AK1366" i="1"/>
  <c r="AK1365" i="1"/>
  <c r="AK1364" i="1"/>
  <c r="AK1363" i="1"/>
  <c r="AK1362" i="1"/>
  <c r="AK1361" i="1"/>
  <c r="AK1360" i="1"/>
  <c r="AK1359" i="1"/>
  <c r="AK1358" i="1"/>
  <c r="AK1357" i="1"/>
  <c r="AK1356" i="1"/>
  <c r="AK1355" i="1"/>
  <c r="AK1354" i="1"/>
  <c r="AK1353" i="1"/>
  <c r="AK1352" i="1"/>
  <c r="AK1351" i="1"/>
  <c r="AK1350" i="1"/>
  <c r="AK1349" i="1"/>
  <c r="AK1348" i="1"/>
  <c r="AK1346" i="1"/>
  <c r="AK1345" i="1"/>
  <c r="AK1344" i="1"/>
  <c r="AK1343" i="1"/>
  <c r="AK1342" i="1"/>
  <c r="AK1341" i="1"/>
  <c r="AK1340" i="1"/>
  <c r="AK1339" i="1"/>
  <c r="AK1338" i="1"/>
  <c r="AK1337" i="1"/>
  <c r="AK1336" i="1"/>
  <c r="AK1335" i="1"/>
  <c r="AK1334" i="1"/>
  <c r="AK1333" i="1"/>
  <c r="AK1332" i="1"/>
  <c r="AK1331" i="1"/>
  <c r="AK1330" i="1"/>
  <c r="AK1329" i="1"/>
  <c r="AK1327" i="1"/>
  <c r="AF1377" i="1"/>
  <c r="AF1376" i="1"/>
  <c r="AF1375" i="1"/>
  <c r="AF1374" i="1"/>
  <c r="AF1373" i="1"/>
  <c r="AF1372" i="1"/>
  <c r="AF1371" i="1"/>
  <c r="AF1370" i="1"/>
  <c r="AF1369" i="1"/>
  <c r="AF1368" i="1"/>
  <c r="AF1367" i="1"/>
  <c r="AF1366" i="1"/>
  <c r="AF1365" i="1"/>
  <c r="AF1364" i="1"/>
  <c r="AF1363" i="1"/>
  <c r="AF1362" i="1"/>
  <c r="AF1361" i="1"/>
  <c r="AF1360" i="1"/>
  <c r="AF1359" i="1"/>
  <c r="AF1358" i="1"/>
  <c r="AF1357" i="1"/>
  <c r="AF1356" i="1"/>
  <c r="AF1355" i="1"/>
  <c r="AF1354" i="1"/>
  <c r="AF1353" i="1"/>
  <c r="AF1352" i="1"/>
  <c r="AF1351" i="1"/>
  <c r="AF1350" i="1"/>
  <c r="AF1349" i="1"/>
  <c r="AF1348" i="1"/>
  <c r="AF1347" i="1"/>
  <c r="AF1346" i="1"/>
  <c r="AF1345" i="1"/>
  <c r="AF1344" i="1"/>
  <c r="AF1342" i="1"/>
  <c r="AF1341" i="1"/>
  <c r="AF1340" i="1"/>
  <c r="AF1339" i="1"/>
  <c r="AF1338" i="1"/>
  <c r="AF1337" i="1"/>
  <c r="AF1336" i="1"/>
  <c r="AF1335" i="1"/>
  <c r="AF1334" i="1"/>
  <c r="AF1333" i="1"/>
  <c r="AF1332" i="1"/>
  <c r="AF1331" i="1"/>
  <c r="AF1330" i="1"/>
  <c r="AF1329" i="1"/>
  <c r="AF1328" i="1"/>
  <c r="AF1327" i="1"/>
  <c r="AA1377" i="1"/>
  <c r="AA1376" i="1"/>
  <c r="AA1375" i="1"/>
  <c r="AA1374" i="1"/>
  <c r="AA1373" i="1"/>
  <c r="AA1372" i="1"/>
  <c r="AA1371" i="1"/>
  <c r="AA1370" i="1"/>
  <c r="AA1369" i="1"/>
  <c r="AA1368" i="1"/>
  <c r="AA1367" i="1"/>
  <c r="AA1366" i="1"/>
  <c r="AA1365" i="1"/>
  <c r="AA1364" i="1"/>
  <c r="AA1363" i="1"/>
  <c r="AA1362" i="1"/>
  <c r="AA1361" i="1"/>
  <c r="AA1360" i="1"/>
  <c r="AA1359" i="1"/>
  <c r="AA1358" i="1"/>
  <c r="AA1357" i="1"/>
  <c r="AA1355" i="1"/>
  <c r="AA1354" i="1"/>
  <c r="AA1353" i="1"/>
  <c r="AA1352" i="1"/>
  <c r="AA1351" i="1"/>
  <c r="AA1350" i="1"/>
  <c r="AA1349" i="1"/>
  <c r="AA1348" i="1"/>
  <c r="AA1347" i="1"/>
  <c r="AA1346" i="1"/>
  <c r="AA1345" i="1"/>
  <c r="AA1344" i="1"/>
  <c r="AA1343" i="1"/>
  <c r="AA1342" i="1"/>
  <c r="AA1341" i="1"/>
  <c r="AA1340" i="1"/>
  <c r="AA1339" i="1"/>
  <c r="AA1338" i="1"/>
  <c r="AA1337" i="1"/>
  <c r="AA1336" i="1"/>
  <c r="AA1335" i="1"/>
  <c r="AA1334" i="1"/>
  <c r="AA1333" i="1"/>
  <c r="AA1332" i="1"/>
  <c r="AA1331" i="1"/>
  <c r="AA1330" i="1"/>
  <c r="AA1329" i="1"/>
  <c r="AA1328" i="1"/>
  <c r="AA1327" i="1"/>
  <c r="V1377" i="1"/>
  <c r="V1376" i="1"/>
  <c r="V1375" i="1"/>
  <c r="V1374" i="1"/>
  <c r="V1373" i="1"/>
  <c r="V1372" i="1"/>
  <c r="V1371" i="1"/>
  <c r="V1370" i="1"/>
  <c r="V1369" i="1"/>
  <c r="V1368" i="1"/>
  <c r="V1367" i="1"/>
  <c r="V1366" i="1"/>
  <c r="V1365" i="1"/>
  <c r="V1364" i="1"/>
  <c r="V1363" i="1"/>
  <c r="V1362" i="1"/>
  <c r="V1361" i="1"/>
  <c r="V1360" i="1"/>
  <c r="V1359" i="1"/>
  <c r="V1358" i="1"/>
  <c r="V1357" i="1"/>
  <c r="V1356" i="1"/>
  <c r="V1355" i="1"/>
  <c r="V1354" i="1"/>
  <c r="V1353" i="1"/>
  <c r="V1352" i="1"/>
  <c r="V1351" i="1"/>
  <c r="V1350" i="1"/>
  <c r="V1349" i="1"/>
  <c r="V1348" i="1"/>
  <c r="V1347" i="1"/>
  <c r="V1346" i="1"/>
  <c r="V1345" i="1"/>
  <c r="V1344" i="1"/>
  <c r="V1343" i="1"/>
  <c r="V1342" i="1"/>
  <c r="V1341" i="1"/>
  <c r="V1340" i="1"/>
  <c r="V1339" i="1"/>
  <c r="V1338" i="1"/>
  <c r="V1337" i="1"/>
  <c r="V1336" i="1"/>
  <c r="V1335" i="1"/>
  <c r="V1334" i="1"/>
  <c r="V1333" i="1"/>
  <c r="V1332" i="1"/>
  <c r="V1331" i="1"/>
  <c r="V1330" i="1"/>
  <c r="V1329" i="1"/>
  <c r="V1328" i="1"/>
  <c r="V1327" i="1"/>
  <c r="Q1377" i="1"/>
  <c r="Q1376" i="1"/>
  <c r="Q1375" i="1"/>
  <c r="Q1374" i="1"/>
  <c r="Q1373" i="1"/>
  <c r="Q1372" i="1"/>
  <c r="Q1371" i="1"/>
  <c r="Q1370" i="1"/>
  <c r="Q1369" i="1"/>
  <c r="Q1368" i="1"/>
  <c r="Q1367" i="1"/>
  <c r="Q1366" i="1"/>
  <c r="Q1365" i="1"/>
  <c r="Q1364" i="1"/>
  <c r="Q1363" i="1"/>
  <c r="Q1362" i="1"/>
  <c r="Q1361" i="1"/>
  <c r="Q1360" i="1"/>
  <c r="Q1359" i="1"/>
  <c r="Q1358" i="1"/>
  <c r="Q1357" i="1"/>
  <c r="Q1356" i="1"/>
  <c r="Q1355" i="1"/>
  <c r="Q1354" i="1"/>
  <c r="Q1353" i="1"/>
  <c r="Q1352" i="1"/>
  <c r="Q1351" i="1"/>
  <c r="Q1350" i="1"/>
  <c r="Q1349" i="1"/>
  <c r="Q1348" i="1"/>
  <c r="Q1347" i="1"/>
  <c r="Q1346" i="1"/>
  <c r="Q1345" i="1"/>
  <c r="Q1344" i="1"/>
  <c r="Q1343" i="1"/>
  <c r="Q1342" i="1"/>
  <c r="Q1341" i="1"/>
  <c r="Q1340" i="1"/>
  <c r="Q1339" i="1"/>
  <c r="Q1338" i="1"/>
  <c r="Q1337" i="1"/>
  <c r="Q1336" i="1"/>
  <c r="Q1335" i="1"/>
  <c r="Q1334" i="1"/>
  <c r="Q1333" i="1"/>
  <c r="Q1332" i="1"/>
  <c r="Q1331" i="1"/>
  <c r="Q1330" i="1"/>
  <c r="Q1329" i="1"/>
  <c r="Q1328" i="1"/>
  <c r="Q1327" i="1"/>
  <c r="L1377" i="1"/>
  <c r="L1376" i="1"/>
  <c r="L1375" i="1"/>
  <c r="L1374" i="1"/>
  <c r="L1373" i="1"/>
  <c r="L1372" i="1"/>
  <c r="L1371" i="1"/>
  <c r="L1370" i="1"/>
  <c r="L1369" i="1"/>
  <c r="L1368" i="1"/>
  <c r="L1367" i="1"/>
  <c r="L1366" i="1"/>
  <c r="L1365" i="1"/>
  <c r="L1363" i="1"/>
  <c r="L1362" i="1"/>
  <c r="L1361" i="1"/>
  <c r="L1360" i="1"/>
  <c r="L1359" i="1"/>
  <c r="L1358" i="1"/>
  <c r="L1357" i="1"/>
  <c r="L1356" i="1"/>
  <c r="L1355" i="1"/>
  <c r="L1354" i="1"/>
  <c r="L1353" i="1"/>
  <c r="L1352" i="1"/>
  <c r="L1350" i="1"/>
  <c r="L1349" i="1"/>
  <c r="L1348" i="1"/>
  <c r="L1347" i="1"/>
  <c r="L1346" i="1"/>
  <c r="L1345" i="1"/>
  <c r="L1344" i="1"/>
  <c r="L1343" i="1"/>
  <c r="L1342" i="1"/>
  <c r="L1341" i="1"/>
  <c r="L1340" i="1"/>
  <c r="L1339" i="1"/>
  <c r="L1338" i="1"/>
  <c r="L1337" i="1"/>
  <c r="L1336" i="1"/>
  <c r="L1335" i="1"/>
  <c r="L1334" i="1"/>
  <c r="L1333" i="1"/>
  <c r="L1332" i="1"/>
  <c r="L1330" i="1"/>
  <c r="L1329" i="1"/>
  <c r="L1328" i="1"/>
  <c r="L1327" i="1"/>
  <c r="G1377" i="1"/>
  <c r="G1376" i="1"/>
  <c r="G1375" i="1"/>
  <c r="G1374" i="1"/>
  <c r="G1373" i="1"/>
  <c r="G1372" i="1"/>
  <c r="G1371" i="1"/>
  <c r="G1370" i="1"/>
  <c r="G1369" i="1"/>
  <c r="G1368" i="1"/>
  <c r="G1367" i="1"/>
  <c r="G1366" i="1"/>
  <c r="G1365" i="1"/>
  <c r="G1364" i="1"/>
  <c r="G1363" i="1"/>
  <c r="G1362" i="1"/>
  <c r="G1361" i="1"/>
  <c r="G1360" i="1"/>
  <c r="G1359" i="1"/>
  <c r="G1358" i="1"/>
  <c r="G1357" i="1"/>
  <c r="G1356" i="1"/>
  <c r="G1354" i="1"/>
  <c r="G1353" i="1"/>
  <c r="G1352" i="1"/>
  <c r="G1351" i="1"/>
  <c r="G1350" i="1"/>
  <c r="G1349" i="1"/>
  <c r="G1348" i="1"/>
  <c r="G1347" i="1"/>
  <c r="G1346" i="1"/>
  <c r="G1345" i="1"/>
  <c r="G1344" i="1"/>
  <c r="G1343" i="1"/>
  <c r="G1342" i="1"/>
  <c r="G1341" i="1"/>
  <c r="G1340" i="1"/>
  <c r="G1339" i="1"/>
  <c r="G1338" i="1"/>
  <c r="G1337" i="1"/>
  <c r="G1336" i="1"/>
  <c r="G1334" i="1"/>
  <c r="G1333" i="1"/>
  <c r="G1331" i="1"/>
  <c r="G1330" i="1"/>
  <c r="G1329" i="1"/>
  <c r="G1328" i="1"/>
  <c r="G1327" i="1"/>
  <c r="G1276" i="1"/>
  <c r="G1277" i="1"/>
  <c r="G1278" i="1"/>
  <c r="G1279" i="1"/>
  <c r="G1280" i="1"/>
  <c r="G1281" i="1"/>
  <c r="G1282" i="1"/>
  <c r="G1283"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222" i="1"/>
  <c r="G1273" i="1"/>
  <c r="AP1203" i="1"/>
  <c r="AP1254" i="1"/>
  <c r="AP1305" i="1"/>
  <c r="Q1192" i="1"/>
  <c r="Q1243" i="1"/>
  <c r="Q1294" i="1"/>
  <c r="BT1225" i="1"/>
  <c r="BY1326" i="1"/>
  <c r="BY1325" i="1"/>
  <c r="BY1324" i="1"/>
  <c r="BY1323" i="1"/>
  <c r="BY1322" i="1"/>
  <c r="BY1321" i="1"/>
  <c r="BY1320" i="1"/>
  <c r="BY1319" i="1"/>
  <c r="BY1318" i="1"/>
  <c r="BY1317" i="1"/>
  <c r="BY1316" i="1"/>
  <c r="BY1315" i="1"/>
  <c r="BY1314" i="1"/>
  <c r="BY1313" i="1"/>
  <c r="BY1312" i="1"/>
  <c r="BY1311" i="1"/>
  <c r="BY1310" i="1"/>
  <c r="BY1309" i="1"/>
  <c r="BY1308" i="1"/>
  <c r="BY1307" i="1"/>
  <c r="BY1306" i="1"/>
  <c r="BY1305" i="1"/>
  <c r="BY1304" i="1"/>
  <c r="BY1303" i="1"/>
  <c r="BY1302" i="1"/>
  <c r="BY1301" i="1"/>
  <c r="BY1300" i="1"/>
  <c r="BY1299" i="1"/>
  <c r="BY1298" i="1"/>
  <c r="BY1296" i="1"/>
  <c r="BY1295" i="1"/>
  <c r="BY1294" i="1"/>
  <c r="BY1293" i="1"/>
  <c r="BY1292" i="1"/>
  <c r="BY1291" i="1"/>
  <c r="BY1290" i="1"/>
  <c r="BY1289" i="1"/>
  <c r="BY1288" i="1"/>
  <c r="BY1286" i="1"/>
  <c r="BY1285" i="1"/>
  <c r="BY1284" i="1"/>
  <c r="BY1283" i="1"/>
  <c r="BY1282" i="1"/>
  <c r="BY1281" i="1"/>
  <c r="BY1280" i="1"/>
  <c r="BY1279" i="1"/>
  <c r="BY1278" i="1"/>
  <c r="BY1277" i="1"/>
  <c r="BT1326" i="1"/>
  <c r="BT1325" i="1"/>
  <c r="BT1324" i="1"/>
  <c r="BT1323" i="1"/>
  <c r="BT1322" i="1"/>
  <c r="BT1321" i="1"/>
  <c r="BT1320" i="1"/>
  <c r="BT1319" i="1"/>
  <c r="BT1318" i="1"/>
  <c r="BT1317" i="1"/>
  <c r="BT1316" i="1"/>
  <c r="BT1315" i="1"/>
  <c r="BT1314" i="1"/>
  <c r="BT1313" i="1"/>
  <c r="BT1312" i="1"/>
  <c r="BT1311" i="1"/>
  <c r="BT1310" i="1"/>
  <c r="BT1309" i="1"/>
  <c r="BT1308" i="1"/>
  <c r="BT1307" i="1"/>
  <c r="BT1306" i="1"/>
  <c r="BT1305" i="1"/>
  <c r="BT1304" i="1"/>
  <c r="BT1303" i="1"/>
  <c r="BT1302" i="1"/>
  <c r="BT1301" i="1"/>
  <c r="BT1300" i="1"/>
  <c r="BT1299" i="1"/>
  <c r="BT1298" i="1"/>
  <c r="BT1297" i="1"/>
  <c r="BT1296" i="1"/>
  <c r="BT1295" i="1"/>
  <c r="BT1294" i="1"/>
  <c r="BT1293" i="1"/>
  <c r="BT1292" i="1"/>
  <c r="BT1291" i="1"/>
  <c r="BT1290" i="1"/>
  <c r="BT1289" i="1"/>
  <c r="BT1288" i="1"/>
  <c r="BT1287" i="1"/>
  <c r="BT1286" i="1"/>
  <c r="BT1285" i="1"/>
  <c r="BT1284" i="1"/>
  <c r="BT1283" i="1"/>
  <c r="BT1282" i="1"/>
  <c r="BT1281" i="1"/>
  <c r="BT1280" i="1"/>
  <c r="BT1279" i="1"/>
  <c r="BT1278" i="1"/>
  <c r="BT1277" i="1"/>
  <c r="BT1276" i="1"/>
  <c r="BO1326" i="1"/>
  <c r="BO1325" i="1"/>
  <c r="BO1324" i="1"/>
  <c r="BO1323" i="1"/>
  <c r="BO1322" i="1"/>
  <c r="BO1321" i="1"/>
  <c r="BO1320" i="1"/>
  <c r="BO1319" i="1"/>
  <c r="BO1318" i="1"/>
  <c r="BO1317" i="1"/>
  <c r="BO1316" i="1"/>
  <c r="BO1315" i="1"/>
  <c r="BO1314" i="1"/>
  <c r="BO1313" i="1"/>
  <c r="BO1312" i="1"/>
  <c r="BO1311" i="1"/>
  <c r="BO1310" i="1"/>
  <c r="BO1309" i="1"/>
  <c r="BO1308" i="1"/>
  <c r="BO1307" i="1"/>
  <c r="BO1306" i="1"/>
  <c r="BO1305" i="1"/>
  <c r="BO1304" i="1"/>
  <c r="BO1303" i="1"/>
  <c r="BO1302" i="1"/>
  <c r="BO1301" i="1"/>
  <c r="BO1300" i="1"/>
  <c r="BO1299" i="1"/>
  <c r="BO1298" i="1"/>
  <c r="BO1297" i="1"/>
  <c r="BO1296" i="1"/>
  <c r="BO1295" i="1"/>
  <c r="BO1294" i="1"/>
  <c r="BO1293" i="1"/>
  <c r="BO1292" i="1"/>
  <c r="BO1291" i="1"/>
  <c r="BO1290" i="1"/>
  <c r="BO1289" i="1"/>
  <c r="BO1288" i="1"/>
  <c r="BO1287" i="1"/>
  <c r="BO1286" i="1"/>
  <c r="BO1285" i="1"/>
  <c r="BO1284" i="1"/>
  <c r="BO1283" i="1"/>
  <c r="BO1282" i="1"/>
  <c r="BO1281" i="1"/>
  <c r="BO1280" i="1"/>
  <c r="BO1279" i="1"/>
  <c r="BO1278" i="1"/>
  <c r="BO1277" i="1"/>
  <c r="BO1276" i="1"/>
  <c r="AZ1326" i="1"/>
  <c r="AZ1325" i="1"/>
  <c r="AZ1324" i="1"/>
  <c r="AZ1323" i="1"/>
  <c r="AZ1322" i="1"/>
  <c r="AZ1321" i="1"/>
  <c r="AZ1320" i="1"/>
  <c r="AZ1319" i="1"/>
  <c r="AZ1318" i="1"/>
  <c r="AZ1317" i="1"/>
  <c r="AZ1316" i="1"/>
  <c r="AZ1315" i="1"/>
  <c r="AZ1314" i="1"/>
  <c r="AZ1312" i="1"/>
  <c r="AZ1311" i="1"/>
  <c r="AZ1310" i="1"/>
  <c r="AZ1309" i="1"/>
  <c r="AZ1308" i="1"/>
  <c r="AZ1307" i="1"/>
  <c r="AZ1306" i="1"/>
  <c r="AZ1305" i="1"/>
  <c r="AZ1304" i="1"/>
  <c r="AZ1303" i="1"/>
  <c r="AZ1302" i="1"/>
  <c r="AZ1301" i="1"/>
  <c r="AZ1298" i="1"/>
  <c r="AZ1297" i="1"/>
  <c r="AZ1296" i="1"/>
  <c r="AZ1295" i="1"/>
  <c r="AZ1294" i="1"/>
  <c r="AZ1293" i="1"/>
  <c r="AZ1292" i="1"/>
  <c r="AZ1290" i="1"/>
  <c r="AZ1289" i="1"/>
  <c r="AZ1288" i="1"/>
  <c r="AZ1287" i="1"/>
  <c r="AZ1286" i="1"/>
  <c r="AZ1285" i="1"/>
  <c r="AZ1284" i="1"/>
  <c r="AZ1283" i="1"/>
  <c r="AZ1282" i="1"/>
  <c r="AZ1281" i="1"/>
  <c r="AZ1280" i="1"/>
  <c r="AZ1279" i="1"/>
  <c r="AZ1278" i="1"/>
  <c r="AZ1277" i="1"/>
  <c r="AZ1276" i="1"/>
  <c r="BE1326" i="1"/>
  <c r="BE1325" i="1"/>
  <c r="BE1324" i="1"/>
  <c r="BE1323" i="1"/>
  <c r="BE1322" i="1"/>
  <c r="BE1321" i="1"/>
  <c r="BE1320" i="1"/>
  <c r="BE1319" i="1"/>
  <c r="BE1318" i="1"/>
  <c r="BE1317" i="1"/>
  <c r="BE1316" i="1"/>
  <c r="BE1315" i="1"/>
  <c r="BE1314" i="1"/>
  <c r="BE1313" i="1"/>
  <c r="BE1312" i="1"/>
  <c r="BE1311" i="1"/>
  <c r="BE1310" i="1"/>
  <c r="BE1309" i="1"/>
  <c r="BE1308" i="1"/>
  <c r="BE1307" i="1"/>
  <c r="BE1306" i="1"/>
  <c r="BE1305" i="1"/>
  <c r="BE1304" i="1"/>
  <c r="BE1303" i="1"/>
  <c r="BE1302" i="1"/>
  <c r="BE1301" i="1"/>
  <c r="BE1300" i="1"/>
  <c r="BE1299" i="1"/>
  <c r="BE1298" i="1"/>
  <c r="BE1297" i="1"/>
  <c r="BE1296" i="1"/>
  <c r="BE1295" i="1"/>
  <c r="BE1294" i="1"/>
  <c r="BE1293" i="1"/>
  <c r="BE1292" i="1"/>
  <c r="BE1291" i="1"/>
  <c r="BE1290" i="1"/>
  <c r="BE1288" i="1"/>
  <c r="BE1287" i="1"/>
  <c r="BE1286" i="1"/>
  <c r="BE1285" i="1"/>
  <c r="BE1284" i="1"/>
  <c r="BE1283" i="1"/>
  <c r="BE1282" i="1"/>
  <c r="BE1281" i="1"/>
  <c r="BE1280" i="1"/>
  <c r="BE1279" i="1"/>
  <c r="BE1278" i="1"/>
  <c r="BE1277" i="1"/>
  <c r="BE1276" i="1"/>
  <c r="BJ1326" i="1"/>
  <c r="BJ1325" i="1"/>
  <c r="BJ1324" i="1"/>
  <c r="BJ1323" i="1"/>
  <c r="BJ1322" i="1"/>
  <c r="BJ1321" i="1"/>
  <c r="BJ1320" i="1"/>
  <c r="BJ1319" i="1"/>
  <c r="BJ1318" i="1"/>
  <c r="BJ1317" i="1"/>
  <c r="BJ1316" i="1"/>
  <c r="BJ1315" i="1"/>
  <c r="BJ1314" i="1"/>
  <c r="BJ1313" i="1"/>
  <c r="BJ1312" i="1"/>
  <c r="BJ1311" i="1"/>
  <c r="BJ1310" i="1"/>
  <c r="BJ1309" i="1"/>
  <c r="BJ1308" i="1"/>
  <c r="BJ1307" i="1"/>
  <c r="BJ1305" i="1"/>
  <c r="BJ1304" i="1"/>
  <c r="BJ1303" i="1"/>
  <c r="BJ1302" i="1"/>
  <c r="BJ1301" i="1"/>
  <c r="BJ1300" i="1"/>
  <c r="BJ1299" i="1"/>
  <c r="BJ1298" i="1"/>
  <c r="BJ1297" i="1"/>
  <c r="BJ1296" i="1"/>
  <c r="BJ1295" i="1"/>
  <c r="BJ1294" i="1"/>
  <c r="BJ1293" i="1"/>
  <c r="BJ1292" i="1"/>
  <c r="BJ1291" i="1"/>
  <c r="BJ1290" i="1"/>
  <c r="BJ1289" i="1"/>
  <c r="BJ1288" i="1"/>
  <c r="BJ1287" i="1"/>
  <c r="BJ1286" i="1"/>
  <c r="BJ1285" i="1"/>
  <c r="BJ1284" i="1"/>
  <c r="BJ1283" i="1"/>
  <c r="BJ1282" i="1"/>
  <c r="BJ1281" i="1"/>
  <c r="BJ1280" i="1"/>
  <c r="BJ1279" i="1"/>
  <c r="BJ1278" i="1"/>
  <c r="BJ1277" i="1"/>
  <c r="BJ1276" i="1"/>
  <c r="AP1325" i="1"/>
  <c r="AP1324" i="1"/>
  <c r="AP1323" i="1"/>
  <c r="AP1322" i="1"/>
  <c r="AP1321" i="1"/>
  <c r="AP1320" i="1"/>
  <c r="AP1319" i="1"/>
  <c r="AP1318" i="1"/>
  <c r="AP1316" i="1"/>
  <c r="AP1315" i="1"/>
  <c r="AP1314" i="1"/>
  <c r="AP1313" i="1"/>
  <c r="AP1312" i="1"/>
  <c r="AP1311" i="1"/>
  <c r="AP1310" i="1"/>
  <c r="AP1309" i="1"/>
  <c r="AP1308" i="1"/>
  <c r="AP1307" i="1"/>
  <c r="AP1306" i="1"/>
  <c r="AP1304" i="1"/>
  <c r="AP1303" i="1"/>
  <c r="AP1302" i="1"/>
  <c r="AP1301" i="1"/>
  <c r="AP1300" i="1"/>
  <c r="AP1299" i="1"/>
  <c r="AP1298" i="1"/>
  <c r="AP1297" i="1"/>
  <c r="AP1296" i="1"/>
  <c r="AP1294" i="1"/>
  <c r="AP1292" i="1"/>
  <c r="AP1291" i="1"/>
  <c r="AP1290" i="1"/>
  <c r="AP1289" i="1"/>
  <c r="AP1288" i="1"/>
  <c r="AP1287" i="1"/>
  <c r="AP1286" i="1"/>
  <c r="AP1285" i="1"/>
  <c r="AP1284" i="1"/>
  <c r="AP1283" i="1"/>
  <c r="AP1282" i="1"/>
  <c r="AP1281" i="1"/>
  <c r="AP1280" i="1"/>
  <c r="AP1279" i="1"/>
  <c r="AP1278" i="1"/>
  <c r="AP1277" i="1"/>
  <c r="AP1276" i="1"/>
  <c r="AK1326" i="1"/>
  <c r="AK1325" i="1"/>
  <c r="AK1324" i="1"/>
  <c r="AK1323" i="1"/>
  <c r="AK1322" i="1"/>
  <c r="AK1321" i="1"/>
  <c r="AK1320" i="1"/>
  <c r="AK1319" i="1"/>
  <c r="AK1318" i="1"/>
  <c r="AK1317" i="1"/>
  <c r="AK1316" i="1"/>
  <c r="AK1315" i="1"/>
  <c r="AK1314" i="1"/>
  <c r="AK1313" i="1"/>
  <c r="AK1312" i="1"/>
  <c r="AK1311" i="1"/>
  <c r="AK1310" i="1"/>
  <c r="AK1309" i="1"/>
  <c r="AK1308" i="1"/>
  <c r="AK1307" i="1"/>
  <c r="AK1306" i="1"/>
  <c r="AK1305" i="1"/>
  <c r="AK1304" i="1"/>
  <c r="AK1303" i="1"/>
  <c r="AK1302" i="1"/>
  <c r="AK1301" i="1"/>
  <c r="AK1300" i="1"/>
  <c r="AK1299" i="1"/>
  <c r="AK1298" i="1"/>
  <c r="AK1297" i="1"/>
  <c r="AK1295" i="1"/>
  <c r="AK1294" i="1"/>
  <c r="AK1293" i="1"/>
  <c r="AK1292" i="1"/>
  <c r="AK1291" i="1"/>
  <c r="AK1290" i="1"/>
  <c r="AK1289" i="1"/>
  <c r="AK1288" i="1"/>
  <c r="AK1287" i="1"/>
  <c r="AK1286" i="1"/>
  <c r="AK1285" i="1"/>
  <c r="AK1284" i="1"/>
  <c r="AK1283" i="1"/>
  <c r="AK1282" i="1"/>
  <c r="AK1281" i="1"/>
  <c r="AK1280" i="1"/>
  <c r="AK1279" i="1"/>
  <c r="AK1278" i="1"/>
  <c r="AK1276" i="1"/>
  <c r="AF1326" i="1"/>
  <c r="AF1325" i="1"/>
  <c r="AF1324" i="1"/>
  <c r="AF1323" i="1"/>
  <c r="AF1322" i="1"/>
  <c r="AF1321" i="1"/>
  <c r="AF1320" i="1"/>
  <c r="AF1319" i="1"/>
  <c r="AF1318" i="1"/>
  <c r="AF1317" i="1"/>
  <c r="AF1316" i="1"/>
  <c r="AF1315" i="1"/>
  <c r="AF1314" i="1"/>
  <c r="AF1313" i="1"/>
  <c r="AF1312" i="1"/>
  <c r="AF1311" i="1"/>
  <c r="AF1310" i="1"/>
  <c r="AF1309" i="1"/>
  <c r="AF1308" i="1"/>
  <c r="AF1307" i="1"/>
  <c r="AF1306" i="1"/>
  <c r="AF1305" i="1"/>
  <c r="AF1304" i="1"/>
  <c r="AF1303" i="1"/>
  <c r="AF1302" i="1"/>
  <c r="AF1301" i="1"/>
  <c r="AF1300" i="1"/>
  <c r="AF1299" i="1"/>
  <c r="AF1298" i="1"/>
  <c r="AF1297" i="1"/>
  <c r="AF1296" i="1"/>
  <c r="AF1295" i="1"/>
  <c r="AF1294" i="1"/>
  <c r="AF1293" i="1"/>
  <c r="AF1292" i="1"/>
  <c r="AF1291" i="1"/>
  <c r="AF1290" i="1"/>
  <c r="AF1289" i="1"/>
  <c r="AF1288" i="1"/>
  <c r="AF1287" i="1"/>
  <c r="AF1286" i="1"/>
  <c r="AF1285" i="1"/>
  <c r="AF1284" i="1"/>
  <c r="AF1283" i="1"/>
  <c r="AF1282" i="1"/>
  <c r="AF1281" i="1"/>
  <c r="AF1280" i="1"/>
  <c r="AF1279" i="1"/>
  <c r="AF1278" i="1"/>
  <c r="AF1277" i="1"/>
  <c r="AF1276" i="1"/>
  <c r="AA1326" i="1"/>
  <c r="AA1325" i="1"/>
  <c r="AA1324" i="1"/>
  <c r="AA1323" i="1"/>
  <c r="AA1322" i="1"/>
  <c r="AA1321" i="1"/>
  <c r="AA1320" i="1"/>
  <c r="AA1319" i="1"/>
  <c r="AA1318" i="1"/>
  <c r="AA1317" i="1"/>
  <c r="AA1316" i="1"/>
  <c r="AA1315" i="1"/>
  <c r="AA1314" i="1"/>
  <c r="AA1313" i="1"/>
  <c r="AA1312" i="1"/>
  <c r="AA1311" i="1"/>
  <c r="AA1310" i="1"/>
  <c r="AA1309" i="1"/>
  <c r="AA1308" i="1"/>
  <c r="AA1307" i="1"/>
  <c r="AA1306" i="1"/>
  <c r="AA1304" i="1"/>
  <c r="AA1303" i="1"/>
  <c r="AA1302" i="1"/>
  <c r="AA1301" i="1"/>
  <c r="AA1300" i="1"/>
  <c r="AA1299" i="1"/>
  <c r="AA1298" i="1"/>
  <c r="AA1297" i="1"/>
  <c r="AA1296" i="1"/>
  <c r="AA1295" i="1"/>
  <c r="AA1294" i="1"/>
  <c r="AA1293" i="1"/>
  <c r="AA1292" i="1"/>
  <c r="AA1291" i="1"/>
  <c r="AA1290" i="1"/>
  <c r="AA1289" i="1"/>
  <c r="AA1288" i="1"/>
  <c r="AA1287" i="1"/>
  <c r="AA1286" i="1"/>
  <c r="AA1285" i="1"/>
  <c r="AA1284" i="1"/>
  <c r="AA1283" i="1"/>
  <c r="AA1282" i="1"/>
  <c r="AA1281" i="1"/>
  <c r="AA1280" i="1"/>
  <c r="AA1279" i="1"/>
  <c r="AA1278" i="1"/>
  <c r="AA1277" i="1"/>
  <c r="AA1276" i="1"/>
  <c r="V1326" i="1"/>
  <c r="V1325" i="1"/>
  <c r="V1324" i="1"/>
  <c r="V1323" i="1"/>
  <c r="V1322" i="1"/>
  <c r="V1321" i="1"/>
  <c r="V1320" i="1"/>
  <c r="V1319" i="1"/>
  <c r="V1318" i="1"/>
  <c r="V1317" i="1"/>
  <c r="V1316" i="1"/>
  <c r="V1315" i="1"/>
  <c r="V1314" i="1"/>
  <c r="V1313" i="1"/>
  <c r="V1312" i="1"/>
  <c r="V1311" i="1"/>
  <c r="V1310" i="1"/>
  <c r="V1309" i="1"/>
  <c r="V1308" i="1"/>
  <c r="V1307" i="1"/>
  <c r="V1306" i="1"/>
  <c r="V1305" i="1"/>
  <c r="V1304" i="1"/>
  <c r="V1303" i="1"/>
  <c r="V1302" i="1"/>
  <c r="V1301" i="1"/>
  <c r="V1300" i="1"/>
  <c r="V1299" i="1"/>
  <c r="V1298" i="1"/>
  <c r="V1297" i="1"/>
  <c r="V1296" i="1"/>
  <c r="V1295" i="1"/>
  <c r="V1294" i="1"/>
  <c r="V1293" i="1"/>
  <c r="V1292" i="1"/>
  <c r="V1291" i="1"/>
  <c r="V1290" i="1"/>
  <c r="V1289" i="1"/>
  <c r="V1288" i="1"/>
  <c r="V1287" i="1"/>
  <c r="V1286" i="1"/>
  <c r="V1285" i="1"/>
  <c r="V1284" i="1"/>
  <c r="V1283" i="1"/>
  <c r="V1282" i="1"/>
  <c r="V1281" i="1"/>
  <c r="V1280" i="1"/>
  <c r="V1279" i="1"/>
  <c r="V1278" i="1"/>
  <c r="V1277" i="1"/>
  <c r="V1276" i="1"/>
  <c r="Q1326" i="1"/>
  <c r="Q1325" i="1"/>
  <c r="Q1324" i="1"/>
  <c r="Q1323" i="1"/>
  <c r="Q1322" i="1"/>
  <c r="Q1321" i="1"/>
  <c r="Q1320" i="1"/>
  <c r="Q1319" i="1"/>
  <c r="Q1318" i="1"/>
  <c r="Q1317" i="1"/>
  <c r="Q1316" i="1"/>
  <c r="Q1315" i="1"/>
  <c r="Q1314" i="1"/>
  <c r="Q1313" i="1"/>
  <c r="Q1312" i="1"/>
  <c r="Q1311" i="1"/>
  <c r="Q1310" i="1"/>
  <c r="Q1309" i="1"/>
  <c r="Q1308" i="1"/>
  <c r="Q1307" i="1"/>
  <c r="Q1306" i="1"/>
  <c r="Q1305" i="1"/>
  <c r="Q1304" i="1"/>
  <c r="Q1303" i="1"/>
  <c r="Q1302" i="1"/>
  <c r="Q1301" i="1"/>
  <c r="Q1300" i="1"/>
  <c r="Q1299" i="1"/>
  <c r="Q1298" i="1"/>
  <c r="Q1297" i="1"/>
  <c r="Q1296" i="1"/>
  <c r="Q1295" i="1"/>
  <c r="Q1293" i="1"/>
  <c r="Q1292" i="1"/>
  <c r="Q1291" i="1"/>
  <c r="Q1290" i="1"/>
  <c r="Q1289" i="1"/>
  <c r="Q1288" i="1"/>
  <c r="Q1287" i="1"/>
  <c r="Q1286" i="1"/>
  <c r="Q1285" i="1"/>
  <c r="Q1284" i="1"/>
  <c r="Q1283" i="1"/>
  <c r="Q1282" i="1"/>
  <c r="Q1281" i="1"/>
  <c r="Q1280" i="1"/>
  <c r="Q1279" i="1"/>
  <c r="Q1278" i="1"/>
  <c r="Q1277" i="1"/>
  <c r="Q1276" i="1"/>
  <c r="L1326" i="1"/>
  <c r="L1325" i="1"/>
  <c r="L1324" i="1"/>
  <c r="L1323" i="1"/>
  <c r="L1322" i="1"/>
  <c r="L1321" i="1"/>
  <c r="L1320" i="1"/>
  <c r="L1319" i="1"/>
  <c r="L1318" i="1"/>
  <c r="L1317" i="1"/>
  <c r="L1316" i="1"/>
  <c r="L1315" i="1"/>
  <c r="L1314" i="1"/>
  <c r="L1312" i="1"/>
  <c r="L1311" i="1"/>
  <c r="L1310" i="1"/>
  <c r="L1309" i="1"/>
  <c r="L1308" i="1"/>
  <c r="L1307" i="1"/>
  <c r="L1306" i="1"/>
  <c r="L1305" i="1"/>
  <c r="L1304" i="1"/>
  <c r="L1303" i="1"/>
  <c r="L1302" i="1"/>
  <c r="L1301" i="1"/>
  <c r="L1299" i="1"/>
  <c r="L1298" i="1"/>
  <c r="L1297" i="1"/>
  <c r="L1296" i="1"/>
  <c r="L1295" i="1"/>
  <c r="L1294" i="1"/>
  <c r="L1293" i="1"/>
  <c r="L1292" i="1"/>
  <c r="L1291" i="1"/>
  <c r="L1290" i="1"/>
  <c r="L1289" i="1"/>
  <c r="L1288" i="1"/>
  <c r="L1287" i="1"/>
  <c r="L1286" i="1"/>
  <c r="L1285" i="1"/>
  <c r="L1284" i="1"/>
  <c r="L1283" i="1"/>
  <c r="L1282" i="1"/>
  <c r="L1281" i="1"/>
  <c r="L1279" i="1"/>
  <c r="L1278" i="1"/>
  <c r="L1277" i="1"/>
  <c r="L1276" i="1"/>
  <c r="BY1157" i="1"/>
  <c r="BY1208" i="1"/>
  <c r="BY1259" i="1"/>
  <c r="AF1170" i="1"/>
  <c r="AF1221" i="1"/>
  <c r="AF1272" i="1"/>
  <c r="G1170" i="1"/>
  <c r="G1221" i="1"/>
  <c r="G1272" i="1"/>
  <c r="BT1146" i="1"/>
  <c r="BT1197" i="1"/>
  <c r="BT1248" i="1"/>
  <c r="AP1131" i="1"/>
  <c r="AP1182" i="1"/>
  <c r="AP1233" i="1"/>
  <c r="BE1127" i="1"/>
  <c r="BE1178" i="1"/>
  <c r="BE1229" i="1"/>
  <c r="BE1126" i="1"/>
  <c r="G1123" i="1"/>
  <c r="G1174" i="1"/>
  <c r="G1225" i="1"/>
  <c r="BY1275" i="1"/>
  <c r="BT1275" i="1"/>
  <c r="BO1275" i="1"/>
  <c r="AZ1275" i="1"/>
  <c r="BE1275" i="1"/>
  <c r="BJ1275" i="1"/>
  <c r="AP1275" i="1"/>
  <c r="AK1275" i="1"/>
  <c r="AF1275" i="1"/>
  <c r="AA1275" i="1"/>
  <c r="V1275" i="1"/>
  <c r="Q1275" i="1"/>
  <c r="L1275" i="1"/>
  <c r="G1275" i="1"/>
  <c r="BY1274" i="1"/>
  <c r="BT1274" i="1"/>
  <c r="BO1274" i="1"/>
  <c r="AZ1274" i="1"/>
  <c r="BE1274" i="1"/>
  <c r="BJ1274" i="1"/>
  <c r="AP1274" i="1"/>
  <c r="AK1274" i="1"/>
  <c r="AF1274" i="1"/>
  <c r="AA1274" i="1"/>
  <c r="V1274" i="1"/>
  <c r="Q1274" i="1"/>
  <c r="L1274" i="1"/>
  <c r="G1274" i="1"/>
  <c r="BY1273" i="1"/>
  <c r="BT1273" i="1"/>
  <c r="BO1273" i="1"/>
  <c r="AZ1273" i="1"/>
  <c r="BE1273" i="1"/>
  <c r="BJ1273" i="1"/>
  <c r="AP1273" i="1"/>
  <c r="AK1273" i="1"/>
  <c r="AF1273" i="1"/>
  <c r="AA1273" i="1"/>
  <c r="V1273" i="1"/>
  <c r="Q1273" i="1"/>
  <c r="L1273" i="1"/>
  <c r="BY1272" i="1"/>
  <c r="BT1272" i="1"/>
  <c r="BO1272" i="1"/>
  <c r="AZ1272" i="1"/>
  <c r="BE1272" i="1"/>
  <c r="BJ1272" i="1"/>
  <c r="AP1272" i="1"/>
  <c r="AK1272" i="1"/>
  <c r="AA1272" i="1"/>
  <c r="V1272" i="1"/>
  <c r="Q1272" i="1"/>
  <c r="L1272" i="1"/>
  <c r="BY1271" i="1"/>
  <c r="BT1271" i="1"/>
  <c r="BO1271" i="1"/>
  <c r="AZ1271" i="1"/>
  <c r="BE1271" i="1"/>
  <c r="BJ1271" i="1"/>
  <c r="AP1271" i="1"/>
  <c r="AK1271" i="1"/>
  <c r="AF1271" i="1"/>
  <c r="AA1271" i="1"/>
  <c r="V1271" i="1"/>
  <c r="Q1271" i="1"/>
  <c r="L1271" i="1"/>
  <c r="G1271" i="1"/>
  <c r="BY1270" i="1"/>
  <c r="BT1270" i="1"/>
  <c r="BO1270" i="1"/>
  <c r="AZ1270" i="1"/>
  <c r="BE1270" i="1"/>
  <c r="BJ1270" i="1"/>
  <c r="AP1270" i="1"/>
  <c r="AK1270" i="1"/>
  <c r="AF1270" i="1"/>
  <c r="AA1270" i="1"/>
  <c r="V1270" i="1"/>
  <c r="Q1270" i="1"/>
  <c r="L1270" i="1"/>
  <c r="G1270" i="1"/>
  <c r="BY1269" i="1"/>
  <c r="BT1269" i="1"/>
  <c r="BO1269" i="1"/>
  <c r="AZ1269" i="1"/>
  <c r="BE1269" i="1"/>
  <c r="BJ1269" i="1"/>
  <c r="AP1269" i="1"/>
  <c r="AK1269" i="1"/>
  <c r="AF1269" i="1"/>
  <c r="AA1269" i="1"/>
  <c r="V1269" i="1"/>
  <c r="Q1269" i="1"/>
  <c r="L1269" i="1"/>
  <c r="G1269" i="1"/>
  <c r="BY1268" i="1"/>
  <c r="BT1268" i="1"/>
  <c r="BO1268" i="1"/>
  <c r="AZ1268" i="1"/>
  <c r="BE1268" i="1"/>
  <c r="BJ1268" i="1"/>
  <c r="AP1268" i="1"/>
  <c r="AK1268" i="1"/>
  <c r="AF1268" i="1"/>
  <c r="AA1268" i="1"/>
  <c r="V1268" i="1"/>
  <c r="Q1268" i="1"/>
  <c r="L1268" i="1"/>
  <c r="G1268" i="1"/>
  <c r="BY1267" i="1"/>
  <c r="BT1267" i="1"/>
  <c r="BO1267" i="1"/>
  <c r="AZ1267" i="1"/>
  <c r="BE1267" i="1"/>
  <c r="BJ1267" i="1"/>
  <c r="AP1267" i="1"/>
  <c r="AK1267" i="1"/>
  <c r="AF1267" i="1"/>
  <c r="AA1267" i="1"/>
  <c r="V1267" i="1"/>
  <c r="Q1267" i="1"/>
  <c r="L1267" i="1"/>
  <c r="G1267" i="1"/>
  <c r="BY1266" i="1"/>
  <c r="BT1266" i="1"/>
  <c r="BO1266" i="1"/>
  <c r="AZ1266" i="1"/>
  <c r="BE1266" i="1"/>
  <c r="BJ1266" i="1"/>
  <c r="AK1266" i="1"/>
  <c r="AF1266" i="1"/>
  <c r="AA1266" i="1"/>
  <c r="V1266" i="1"/>
  <c r="Q1266" i="1"/>
  <c r="L1266" i="1"/>
  <c r="G1266" i="1"/>
  <c r="BY1265" i="1"/>
  <c r="BT1265" i="1"/>
  <c r="BO1265" i="1"/>
  <c r="AZ1265" i="1"/>
  <c r="BE1265" i="1"/>
  <c r="BJ1265" i="1"/>
  <c r="AP1265" i="1"/>
  <c r="AK1265" i="1"/>
  <c r="AF1265" i="1"/>
  <c r="AA1265" i="1"/>
  <c r="V1265" i="1"/>
  <c r="Q1265" i="1"/>
  <c r="L1265" i="1"/>
  <c r="G1265" i="1"/>
  <c r="BY1264" i="1"/>
  <c r="BT1264" i="1"/>
  <c r="BO1264" i="1"/>
  <c r="AZ1264" i="1"/>
  <c r="BE1264" i="1"/>
  <c r="BJ1264" i="1"/>
  <c r="AP1264" i="1"/>
  <c r="AK1264" i="1"/>
  <c r="AF1264" i="1"/>
  <c r="AA1264" i="1"/>
  <c r="V1264" i="1"/>
  <c r="Q1264" i="1"/>
  <c r="L1264" i="1"/>
  <c r="G1264" i="1"/>
  <c r="BY1263" i="1"/>
  <c r="BT1263" i="1"/>
  <c r="BO1263" i="1"/>
  <c r="AZ1263" i="1"/>
  <c r="BE1263" i="1"/>
  <c r="BJ1263" i="1"/>
  <c r="AP1263" i="1"/>
  <c r="AK1263" i="1"/>
  <c r="AF1263" i="1"/>
  <c r="AA1263" i="1"/>
  <c r="V1263" i="1"/>
  <c r="Q1263" i="1"/>
  <c r="L1263" i="1"/>
  <c r="G1263" i="1"/>
  <c r="BY1262" i="1"/>
  <c r="BT1262" i="1"/>
  <c r="BO1262" i="1"/>
  <c r="BE1262" i="1"/>
  <c r="BJ1262" i="1"/>
  <c r="AP1262" i="1"/>
  <c r="AK1262" i="1"/>
  <c r="AF1262" i="1"/>
  <c r="AA1262" i="1"/>
  <c r="V1262" i="1"/>
  <c r="Q1262" i="1"/>
  <c r="G1262" i="1"/>
  <c r="BY1261" i="1"/>
  <c r="BT1261" i="1"/>
  <c r="BO1261" i="1"/>
  <c r="AZ1261" i="1"/>
  <c r="BE1261" i="1"/>
  <c r="BJ1261" i="1"/>
  <c r="AP1261" i="1"/>
  <c r="AK1261" i="1"/>
  <c r="AF1261" i="1"/>
  <c r="AA1261" i="1"/>
  <c r="V1261" i="1"/>
  <c r="Q1261" i="1"/>
  <c r="L1261" i="1"/>
  <c r="G1261" i="1"/>
  <c r="BY1260" i="1"/>
  <c r="BT1260" i="1"/>
  <c r="BO1260" i="1"/>
  <c r="AZ1260" i="1"/>
  <c r="BE1260" i="1"/>
  <c r="BJ1260" i="1"/>
  <c r="AP1260" i="1"/>
  <c r="AK1260" i="1"/>
  <c r="AF1260" i="1"/>
  <c r="AA1260" i="1"/>
  <c r="V1260" i="1"/>
  <c r="Q1260" i="1"/>
  <c r="L1260" i="1"/>
  <c r="G1260" i="1"/>
  <c r="BT1259" i="1"/>
  <c r="BO1259" i="1"/>
  <c r="AZ1259" i="1"/>
  <c r="BE1259" i="1"/>
  <c r="BJ1259" i="1"/>
  <c r="AP1259" i="1"/>
  <c r="AK1259" i="1"/>
  <c r="AF1259" i="1"/>
  <c r="AA1259" i="1"/>
  <c r="V1259" i="1"/>
  <c r="Q1259" i="1"/>
  <c r="L1259" i="1"/>
  <c r="G1259" i="1"/>
  <c r="BY1258" i="1"/>
  <c r="BT1258" i="1"/>
  <c r="BO1258" i="1"/>
  <c r="AZ1258" i="1"/>
  <c r="BE1258" i="1"/>
  <c r="BJ1258" i="1"/>
  <c r="AP1258" i="1"/>
  <c r="AK1258" i="1"/>
  <c r="AF1258" i="1"/>
  <c r="AA1258" i="1"/>
  <c r="V1258" i="1"/>
  <c r="Q1258" i="1"/>
  <c r="L1258" i="1"/>
  <c r="G1258" i="1"/>
  <c r="BY1257" i="1"/>
  <c r="BT1257" i="1"/>
  <c r="BO1257" i="1"/>
  <c r="AZ1257" i="1"/>
  <c r="BE1257" i="1"/>
  <c r="BJ1257" i="1"/>
  <c r="AP1257" i="1"/>
  <c r="AK1257" i="1"/>
  <c r="AF1257" i="1"/>
  <c r="AA1257" i="1"/>
  <c r="V1257" i="1"/>
  <c r="Q1257" i="1"/>
  <c r="L1257" i="1"/>
  <c r="G1257" i="1"/>
  <c r="BY1256" i="1"/>
  <c r="BT1256" i="1"/>
  <c r="BO1256" i="1"/>
  <c r="AZ1256" i="1"/>
  <c r="BE1256" i="1"/>
  <c r="BJ1256" i="1"/>
  <c r="AP1256" i="1"/>
  <c r="AK1256" i="1"/>
  <c r="AF1256" i="1"/>
  <c r="AA1256" i="1"/>
  <c r="V1256" i="1"/>
  <c r="Q1256" i="1"/>
  <c r="L1256" i="1"/>
  <c r="G1256" i="1"/>
  <c r="BY1255" i="1"/>
  <c r="BT1255" i="1"/>
  <c r="BO1255" i="1"/>
  <c r="AZ1255" i="1"/>
  <c r="BE1255" i="1"/>
  <c r="BJ1255" i="1"/>
  <c r="AP1255" i="1"/>
  <c r="AK1255" i="1"/>
  <c r="AF1255" i="1"/>
  <c r="AA1255" i="1"/>
  <c r="V1255" i="1"/>
  <c r="Q1255" i="1"/>
  <c r="L1255" i="1"/>
  <c r="G1255" i="1"/>
  <c r="BY1254" i="1"/>
  <c r="BT1254" i="1"/>
  <c r="BO1254" i="1"/>
  <c r="AZ1254" i="1"/>
  <c r="BE1254" i="1"/>
  <c r="BJ1254" i="1"/>
  <c r="AK1254" i="1"/>
  <c r="AF1254" i="1"/>
  <c r="AA1254" i="1"/>
  <c r="V1254" i="1"/>
  <c r="Q1254" i="1"/>
  <c r="L1254" i="1"/>
  <c r="G1254" i="1"/>
  <c r="BY1253" i="1"/>
  <c r="BT1253" i="1"/>
  <c r="BO1253" i="1"/>
  <c r="AZ1253" i="1"/>
  <c r="BE1253" i="1"/>
  <c r="BJ1253" i="1"/>
  <c r="AP1253" i="1"/>
  <c r="AK1253" i="1"/>
  <c r="AF1253" i="1"/>
  <c r="AA1253" i="1"/>
  <c r="V1253" i="1"/>
  <c r="Q1253" i="1"/>
  <c r="L1253" i="1"/>
  <c r="G1253" i="1"/>
  <c r="BY1252" i="1"/>
  <c r="BT1252" i="1"/>
  <c r="BO1252" i="1"/>
  <c r="AZ1252" i="1"/>
  <c r="BE1252" i="1"/>
  <c r="BJ1252" i="1"/>
  <c r="AP1252" i="1"/>
  <c r="AK1252" i="1"/>
  <c r="AF1252" i="1"/>
  <c r="AA1252" i="1"/>
  <c r="V1252" i="1"/>
  <c r="Q1252" i="1"/>
  <c r="L1252" i="1"/>
  <c r="G1252" i="1"/>
  <c r="BY1251" i="1"/>
  <c r="BT1251" i="1"/>
  <c r="BO1251" i="1"/>
  <c r="AZ1251" i="1"/>
  <c r="BE1251" i="1"/>
  <c r="BJ1251" i="1"/>
  <c r="AP1251" i="1"/>
  <c r="AK1251" i="1"/>
  <c r="AF1251" i="1"/>
  <c r="AA1251" i="1"/>
  <c r="V1251" i="1"/>
  <c r="Q1251" i="1"/>
  <c r="L1251" i="1"/>
  <c r="G1251" i="1"/>
  <c r="BY1250" i="1"/>
  <c r="BT1250" i="1"/>
  <c r="BO1250" i="1"/>
  <c r="AZ1250" i="1"/>
  <c r="BE1250" i="1"/>
  <c r="BJ1250" i="1"/>
  <c r="AP1250" i="1"/>
  <c r="AK1250" i="1"/>
  <c r="AF1250" i="1"/>
  <c r="AA1250" i="1"/>
  <c r="V1250" i="1"/>
  <c r="Q1250" i="1"/>
  <c r="L1250" i="1"/>
  <c r="G1250" i="1"/>
  <c r="BY1249" i="1"/>
  <c r="BT1249" i="1"/>
  <c r="BO1249" i="1"/>
  <c r="BE1249" i="1"/>
  <c r="BJ1249" i="1"/>
  <c r="AP1249" i="1"/>
  <c r="AK1249" i="1"/>
  <c r="AF1249" i="1"/>
  <c r="AA1249" i="1"/>
  <c r="V1249" i="1"/>
  <c r="Q1249" i="1"/>
  <c r="L1249" i="1"/>
  <c r="G1249" i="1"/>
  <c r="BY1248" i="1"/>
  <c r="BO1248" i="1"/>
  <c r="AZ1248" i="1"/>
  <c r="BE1248" i="1"/>
  <c r="BJ1248" i="1"/>
  <c r="AP1248" i="1"/>
  <c r="AK1248" i="1"/>
  <c r="AF1248" i="1"/>
  <c r="AA1248" i="1"/>
  <c r="V1248" i="1"/>
  <c r="Q1248" i="1"/>
  <c r="L1248" i="1"/>
  <c r="G1248" i="1"/>
  <c r="BY1247" i="1"/>
  <c r="BT1247" i="1"/>
  <c r="BO1247" i="1"/>
  <c r="AZ1247" i="1"/>
  <c r="BE1247" i="1"/>
  <c r="BJ1247" i="1"/>
  <c r="AP1247" i="1"/>
  <c r="AK1247" i="1"/>
  <c r="AF1247" i="1"/>
  <c r="AA1247" i="1"/>
  <c r="V1247" i="1"/>
  <c r="Q1247" i="1"/>
  <c r="L1247" i="1"/>
  <c r="G1247" i="1"/>
  <c r="BY1246" i="1"/>
  <c r="BT1246" i="1"/>
  <c r="BO1246" i="1"/>
  <c r="AZ1246" i="1"/>
  <c r="BE1246" i="1"/>
  <c r="BJ1246" i="1"/>
  <c r="AP1246" i="1"/>
  <c r="AK1246" i="1"/>
  <c r="AF1246" i="1"/>
  <c r="AA1246" i="1"/>
  <c r="V1246" i="1"/>
  <c r="Q1246" i="1"/>
  <c r="L1246" i="1"/>
  <c r="G1246" i="1"/>
  <c r="BY1245" i="1"/>
  <c r="BT1245" i="1"/>
  <c r="BO1245" i="1"/>
  <c r="AZ1245" i="1"/>
  <c r="BE1245" i="1"/>
  <c r="BJ1245" i="1"/>
  <c r="AP1245" i="1"/>
  <c r="AF1245" i="1"/>
  <c r="AA1245" i="1"/>
  <c r="V1245" i="1"/>
  <c r="Q1245" i="1"/>
  <c r="L1245" i="1"/>
  <c r="G1245" i="1"/>
  <c r="BY1244" i="1"/>
  <c r="BT1244" i="1"/>
  <c r="BO1244" i="1"/>
  <c r="AZ1244" i="1"/>
  <c r="BE1244" i="1"/>
  <c r="BJ1244" i="1"/>
  <c r="AP1244" i="1"/>
  <c r="AK1244" i="1"/>
  <c r="AF1244" i="1"/>
  <c r="AA1244" i="1"/>
  <c r="V1244" i="1"/>
  <c r="Q1244" i="1"/>
  <c r="L1244" i="1"/>
  <c r="G1244" i="1"/>
  <c r="BY1243" i="1"/>
  <c r="BT1243" i="1"/>
  <c r="BO1243" i="1"/>
  <c r="AZ1243" i="1"/>
  <c r="BE1243" i="1"/>
  <c r="BJ1243" i="1"/>
  <c r="AP1243" i="1"/>
  <c r="AK1243" i="1"/>
  <c r="AF1243" i="1"/>
  <c r="AA1243" i="1"/>
  <c r="V1243" i="1"/>
  <c r="L1243" i="1"/>
  <c r="G1243" i="1"/>
  <c r="BY1242" i="1"/>
  <c r="BT1242" i="1"/>
  <c r="BO1242" i="1"/>
  <c r="AZ1242" i="1"/>
  <c r="BE1242" i="1"/>
  <c r="BJ1242" i="1"/>
  <c r="AP1242" i="1"/>
  <c r="AK1242" i="1"/>
  <c r="AF1242" i="1"/>
  <c r="AA1242" i="1"/>
  <c r="V1242" i="1"/>
  <c r="Q1242" i="1"/>
  <c r="L1242" i="1"/>
  <c r="G1242" i="1"/>
  <c r="BY1241" i="1"/>
  <c r="BT1241" i="1"/>
  <c r="BO1241" i="1"/>
  <c r="AZ1241" i="1"/>
  <c r="BE1241" i="1"/>
  <c r="BJ1241" i="1"/>
  <c r="AP1241" i="1"/>
  <c r="AK1241" i="1"/>
  <c r="AF1241" i="1"/>
  <c r="AA1241" i="1"/>
  <c r="V1241" i="1"/>
  <c r="Q1241" i="1"/>
  <c r="L1241" i="1"/>
  <c r="G1241" i="1"/>
  <c r="BY1240" i="1"/>
  <c r="BT1240" i="1"/>
  <c r="BO1240" i="1"/>
  <c r="BE1240" i="1"/>
  <c r="BJ1240" i="1"/>
  <c r="AP1240" i="1"/>
  <c r="AK1240" i="1"/>
  <c r="AF1240" i="1"/>
  <c r="AA1240" i="1"/>
  <c r="V1240" i="1"/>
  <c r="Q1240" i="1"/>
  <c r="L1240" i="1"/>
  <c r="G1240" i="1"/>
  <c r="BY1239" i="1"/>
  <c r="BT1239" i="1"/>
  <c r="BO1239" i="1"/>
  <c r="AZ1239" i="1"/>
  <c r="BE1239" i="1"/>
  <c r="BJ1239" i="1"/>
  <c r="AP1239" i="1"/>
  <c r="AK1239" i="1"/>
  <c r="AF1239" i="1"/>
  <c r="AA1239" i="1"/>
  <c r="V1239" i="1"/>
  <c r="Q1239" i="1"/>
  <c r="L1239" i="1"/>
  <c r="G1239" i="1"/>
  <c r="BY1238" i="1"/>
  <c r="BT1238" i="1"/>
  <c r="BO1238" i="1"/>
  <c r="AZ1238" i="1"/>
  <c r="BE1238" i="1"/>
  <c r="BJ1238" i="1"/>
  <c r="AP1238" i="1"/>
  <c r="AK1238" i="1"/>
  <c r="AF1238" i="1"/>
  <c r="AA1238" i="1"/>
  <c r="V1238" i="1"/>
  <c r="Q1238" i="1"/>
  <c r="L1238" i="1"/>
  <c r="G1238" i="1"/>
  <c r="BY1237" i="1"/>
  <c r="BT1237" i="1"/>
  <c r="BO1237" i="1"/>
  <c r="AZ1237" i="1"/>
  <c r="BE1237" i="1"/>
  <c r="BJ1237" i="1"/>
  <c r="AP1237" i="1"/>
  <c r="AK1237" i="1"/>
  <c r="AF1237" i="1"/>
  <c r="AA1237" i="1"/>
  <c r="V1237" i="1"/>
  <c r="Q1237" i="1"/>
  <c r="L1237" i="1"/>
  <c r="G1237" i="1"/>
  <c r="BY1236" i="1"/>
  <c r="BT1236" i="1"/>
  <c r="BO1236" i="1"/>
  <c r="AZ1236" i="1"/>
  <c r="BE1236" i="1"/>
  <c r="BJ1236" i="1"/>
  <c r="AP1236" i="1"/>
  <c r="AK1236" i="1"/>
  <c r="AF1236" i="1"/>
  <c r="AA1236" i="1"/>
  <c r="V1236" i="1"/>
  <c r="Q1236" i="1"/>
  <c r="L1236" i="1"/>
  <c r="G1236" i="1"/>
  <c r="BY1235" i="1"/>
  <c r="BT1235" i="1"/>
  <c r="BO1235" i="1"/>
  <c r="AZ1235" i="1"/>
  <c r="BE1235" i="1"/>
  <c r="BJ1235" i="1"/>
  <c r="AP1235" i="1"/>
  <c r="AK1235" i="1"/>
  <c r="AF1235" i="1"/>
  <c r="AA1235" i="1"/>
  <c r="V1235" i="1"/>
  <c r="Q1235" i="1"/>
  <c r="L1235" i="1"/>
  <c r="G1235" i="1"/>
  <c r="BY1234" i="1"/>
  <c r="BT1234" i="1"/>
  <c r="BO1234" i="1"/>
  <c r="AZ1234" i="1"/>
  <c r="BE1234" i="1"/>
  <c r="BJ1234" i="1"/>
  <c r="AP1234" i="1"/>
  <c r="AK1234" i="1"/>
  <c r="AF1234" i="1"/>
  <c r="AA1234" i="1"/>
  <c r="V1234" i="1"/>
  <c r="Q1234" i="1"/>
  <c r="L1234" i="1"/>
  <c r="G1234" i="1"/>
  <c r="BY1233" i="1"/>
  <c r="BT1233" i="1"/>
  <c r="BO1233" i="1"/>
  <c r="AZ1233" i="1"/>
  <c r="BE1233" i="1"/>
  <c r="BJ1233" i="1"/>
  <c r="AK1233" i="1"/>
  <c r="AF1233" i="1"/>
  <c r="AA1233" i="1"/>
  <c r="V1233" i="1"/>
  <c r="Q1233" i="1"/>
  <c r="L1233" i="1"/>
  <c r="G1233" i="1"/>
  <c r="BY1232" i="1"/>
  <c r="BT1232" i="1"/>
  <c r="BO1232" i="1"/>
  <c r="AZ1232" i="1"/>
  <c r="BE1232" i="1"/>
  <c r="BJ1232" i="1"/>
  <c r="AP1232" i="1"/>
  <c r="AK1232" i="1"/>
  <c r="AF1232" i="1"/>
  <c r="AA1232" i="1"/>
  <c r="V1232" i="1"/>
  <c r="Q1232" i="1"/>
  <c r="L1232" i="1"/>
  <c r="G1232" i="1"/>
  <c r="BY1231" i="1"/>
  <c r="BT1231" i="1"/>
  <c r="BO1231" i="1"/>
  <c r="AZ1231" i="1"/>
  <c r="BE1231" i="1"/>
  <c r="BJ1231" i="1"/>
  <c r="AP1231" i="1"/>
  <c r="AK1231" i="1"/>
  <c r="AF1231" i="1"/>
  <c r="AA1231" i="1"/>
  <c r="V1231" i="1"/>
  <c r="Q1231" i="1"/>
  <c r="L1231" i="1"/>
  <c r="G1231" i="1"/>
  <c r="BY1230" i="1"/>
  <c r="BT1230" i="1"/>
  <c r="BO1230" i="1"/>
  <c r="AZ1230" i="1"/>
  <c r="BE1230" i="1"/>
  <c r="BJ1230" i="1"/>
  <c r="AP1230" i="1"/>
  <c r="AK1230" i="1"/>
  <c r="AF1230" i="1"/>
  <c r="AA1230" i="1"/>
  <c r="V1230" i="1"/>
  <c r="Q1230" i="1"/>
  <c r="L1230" i="1"/>
  <c r="G1230" i="1"/>
  <c r="BY1229" i="1"/>
  <c r="BT1229" i="1"/>
  <c r="BO1229" i="1"/>
  <c r="AZ1229" i="1"/>
  <c r="BJ1229" i="1"/>
  <c r="AP1229" i="1"/>
  <c r="AK1229" i="1"/>
  <c r="AF1229" i="1"/>
  <c r="AA1229" i="1"/>
  <c r="V1229" i="1"/>
  <c r="Q1229" i="1"/>
  <c r="G1229" i="1"/>
  <c r="BY1228" i="1"/>
  <c r="BT1228" i="1"/>
  <c r="BO1228" i="1"/>
  <c r="AZ1228" i="1"/>
  <c r="BE1228" i="1"/>
  <c r="BJ1228" i="1"/>
  <c r="AP1228" i="1"/>
  <c r="AK1228" i="1"/>
  <c r="AF1228" i="1"/>
  <c r="AA1228" i="1"/>
  <c r="V1228" i="1"/>
  <c r="Q1228" i="1"/>
  <c r="L1228" i="1"/>
  <c r="G1228" i="1"/>
  <c r="BY1227" i="1"/>
  <c r="BT1227" i="1"/>
  <c r="BO1227" i="1"/>
  <c r="AZ1227" i="1"/>
  <c r="BE1227" i="1"/>
  <c r="BJ1227" i="1"/>
  <c r="AP1227" i="1"/>
  <c r="AK1227" i="1"/>
  <c r="AF1227" i="1"/>
  <c r="AA1227" i="1"/>
  <c r="V1227" i="1"/>
  <c r="Q1227" i="1"/>
  <c r="L1227" i="1"/>
  <c r="G1227" i="1"/>
  <c r="BY1226" i="1"/>
  <c r="BT1226" i="1"/>
  <c r="BO1226" i="1"/>
  <c r="AZ1226" i="1"/>
  <c r="BE1226" i="1"/>
  <c r="BJ1226" i="1"/>
  <c r="AP1226" i="1"/>
  <c r="AK1226" i="1"/>
  <c r="AF1226" i="1"/>
  <c r="AA1226" i="1"/>
  <c r="V1226" i="1"/>
  <c r="Q1226" i="1"/>
  <c r="L1226" i="1"/>
  <c r="G1226" i="1"/>
  <c r="BO1225" i="1"/>
  <c r="AZ1225" i="1"/>
  <c r="BE1225" i="1"/>
  <c r="BJ1225" i="1"/>
  <c r="AP1225" i="1"/>
  <c r="AK1225" i="1"/>
  <c r="AF1225" i="1"/>
  <c r="AA1225" i="1"/>
  <c r="V1225" i="1"/>
  <c r="L1225" i="1"/>
  <c r="BO1111" i="1"/>
  <c r="BO1162" i="1"/>
  <c r="BO1213" i="1"/>
  <c r="AK1102" i="1"/>
  <c r="AK1153" i="1"/>
  <c r="AK1204" i="1"/>
  <c r="V1185" i="1"/>
  <c r="V1134" i="1"/>
  <c r="G1081" i="1"/>
  <c r="G1132" i="1"/>
  <c r="G1183" i="1"/>
  <c r="BO1078" i="1"/>
  <c r="BO1129" i="1"/>
  <c r="BO1180" i="1"/>
  <c r="AK1077" i="1"/>
  <c r="AK1128" i="1"/>
  <c r="AK1179" i="1"/>
  <c r="AA1179" i="1"/>
  <c r="L1075" i="1"/>
  <c r="L1126" i="1"/>
  <c r="L1177" i="1"/>
  <c r="BJ1074" i="1"/>
  <c r="BJ1125" i="1"/>
  <c r="BJ1176" i="1"/>
  <c r="BY1224" i="1"/>
  <c r="BY1223" i="1"/>
  <c r="BY1222" i="1"/>
  <c r="BY1221" i="1"/>
  <c r="BY1220" i="1"/>
  <c r="BY1219" i="1"/>
  <c r="BY1218" i="1"/>
  <c r="BY1217" i="1"/>
  <c r="BY1216" i="1"/>
  <c r="BY1215" i="1"/>
  <c r="BY1214" i="1"/>
  <c r="BY1213" i="1"/>
  <c r="BY1212" i="1"/>
  <c r="BY1211" i="1"/>
  <c r="BY1210" i="1"/>
  <c r="BY1209" i="1"/>
  <c r="BY1207" i="1"/>
  <c r="BY1206" i="1"/>
  <c r="BY1205" i="1"/>
  <c r="BY1204" i="1"/>
  <c r="BY1203" i="1"/>
  <c r="BY1202" i="1"/>
  <c r="BY1201" i="1"/>
  <c r="BY1200" i="1"/>
  <c r="BY1199" i="1"/>
  <c r="BY1198" i="1"/>
  <c r="BY1197" i="1"/>
  <c r="BY1196" i="1"/>
  <c r="BY1195" i="1"/>
  <c r="BY1194" i="1"/>
  <c r="BY1193" i="1"/>
  <c r="BY1192" i="1"/>
  <c r="BY1191" i="1"/>
  <c r="BY1190" i="1"/>
  <c r="BY1189" i="1"/>
  <c r="BY1188" i="1"/>
  <c r="BY1187" i="1"/>
  <c r="BY1186" i="1"/>
  <c r="BY1185" i="1"/>
  <c r="BY1184" i="1"/>
  <c r="BY1183" i="1"/>
  <c r="BY1182" i="1"/>
  <c r="BY1181" i="1"/>
  <c r="BY1180" i="1"/>
  <c r="BY1179" i="1"/>
  <c r="BY1178" i="1"/>
  <c r="BY1177" i="1"/>
  <c r="BY1176" i="1"/>
  <c r="BY1175" i="1"/>
  <c r="BY1174" i="1"/>
  <c r="BT1224" i="1"/>
  <c r="BT1223" i="1"/>
  <c r="BT1222" i="1"/>
  <c r="BT1221" i="1"/>
  <c r="BT1220" i="1"/>
  <c r="BT1219" i="1"/>
  <c r="BT1218" i="1"/>
  <c r="BT1217" i="1"/>
  <c r="BT1216" i="1"/>
  <c r="BT1215" i="1"/>
  <c r="BT1214" i="1"/>
  <c r="BT1213" i="1"/>
  <c r="BT1212" i="1"/>
  <c r="BT1211" i="1"/>
  <c r="BT1210" i="1"/>
  <c r="BT1209" i="1"/>
  <c r="BT1208" i="1"/>
  <c r="BT1207" i="1"/>
  <c r="BT1206" i="1"/>
  <c r="BT1205" i="1"/>
  <c r="BT1204" i="1"/>
  <c r="BT1203" i="1"/>
  <c r="BT1202" i="1"/>
  <c r="BT1201" i="1"/>
  <c r="BT1200" i="1"/>
  <c r="BT1199" i="1"/>
  <c r="BT1198" i="1"/>
  <c r="BT1196" i="1"/>
  <c r="BT1195" i="1"/>
  <c r="BT1194" i="1"/>
  <c r="BT1193" i="1"/>
  <c r="BT1192" i="1"/>
  <c r="BT1191" i="1"/>
  <c r="BT1190" i="1"/>
  <c r="BT1189" i="1"/>
  <c r="BT1188" i="1"/>
  <c r="BT1187" i="1"/>
  <c r="BT1186" i="1"/>
  <c r="BT1185" i="1"/>
  <c r="BT1184" i="1"/>
  <c r="BT1183" i="1"/>
  <c r="BT1182" i="1"/>
  <c r="BT1181" i="1"/>
  <c r="BT1180" i="1"/>
  <c r="BT1179" i="1"/>
  <c r="BT1178" i="1"/>
  <c r="BT1177" i="1"/>
  <c r="BT1176" i="1"/>
  <c r="BT1175" i="1"/>
  <c r="BT1174" i="1"/>
  <c r="BO1224" i="1"/>
  <c r="BO1223" i="1"/>
  <c r="BO1222" i="1"/>
  <c r="BO1221" i="1"/>
  <c r="BO1220" i="1"/>
  <c r="BO1219" i="1"/>
  <c r="BO1218" i="1"/>
  <c r="BO1217" i="1"/>
  <c r="BO1216" i="1"/>
  <c r="BO1215" i="1"/>
  <c r="BO1214" i="1"/>
  <c r="BO1212" i="1"/>
  <c r="BO1211" i="1"/>
  <c r="BO1210" i="1"/>
  <c r="BO1209" i="1"/>
  <c r="BO1208" i="1"/>
  <c r="BO1207" i="1"/>
  <c r="BO1206" i="1"/>
  <c r="BO1205" i="1"/>
  <c r="BO1204" i="1"/>
  <c r="BO1203" i="1"/>
  <c r="BO1202" i="1"/>
  <c r="BO1201" i="1"/>
  <c r="BO1200" i="1"/>
  <c r="BO1199" i="1"/>
  <c r="BO1198" i="1"/>
  <c r="BO1197" i="1"/>
  <c r="BO1196" i="1"/>
  <c r="BO1195" i="1"/>
  <c r="BO1194" i="1"/>
  <c r="BO1193" i="1"/>
  <c r="BO1192" i="1"/>
  <c r="BO1191" i="1"/>
  <c r="BO1190" i="1"/>
  <c r="BO1189" i="1"/>
  <c r="BO1188" i="1"/>
  <c r="BO1187" i="1"/>
  <c r="BO1186" i="1"/>
  <c r="BO1185" i="1"/>
  <c r="BO1184" i="1"/>
  <c r="BO1183" i="1"/>
  <c r="BO1182" i="1"/>
  <c r="BO1181" i="1"/>
  <c r="BO1179" i="1"/>
  <c r="BO1178" i="1"/>
  <c r="BO1177" i="1"/>
  <c r="BO1176" i="1"/>
  <c r="BO1175" i="1"/>
  <c r="BO1174"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BE1224" i="1"/>
  <c r="BE1223" i="1"/>
  <c r="BE1222" i="1"/>
  <c r="BE1221" i="1"/>
  <c r="BE1220" i="1"/>
  <c r="BE1219" i="1"/>
  <c r="BE1218" i="1"/>
  <c r="BE1217" i="1"/>
  <c r="BE1216" i="1"/>
  <c r="BE1215" i="1"/>
  <c r="BE1214" i="1"/>
  <c r="BE1213" i="1"/>
  <c r="BE1212" i="1"/>
  <c r="BE1211" i="1"/>
  <c r="BE1210" i="1"/>
  <c r="BE1209" i="1"/>
  <c r="BE1208" i="1"/>
  <c r="BE1207" i="1"/>
  <c r="BE1206" i="1"/>
  <c r="BE1205" i="1"/>
  <c r="BE1204" i="1"/>
  <c r="BE1203" i="1"/>
  <c r="BE1202" i="1"/>
  <c r="BE1201" i="1"/>
  <c r="BE1200" i="1"/>
  <c r="BE1199" i="1"/>
  <c r="BE1198" i="1"/>
  <c r="BE1197" i="1"/>
  <c r="BE1196" i="1"/>
  <c r="BE1195" i="1"/>
  <c r="BE1194" i="1"/>
  <c r="BE1193" i="1"/>
  <c r="BE1192" i="1"/>
  <c r="BE1191" i="1"/>
  <c r="BE1190" i="1"/>
  <c r="BE1189" i="1"/>
  <c r="BE1188" i="1"/>
  <c r="BE1187" i="1"/>
  <c r="BE1186" i="1"/>
  <c r="BE1185" i="1"/>
  <c r="BE1184" i="1"/>
  <c r="BE1183" i="1"/>
  <c r="BE1182" i="1"/>
  <c r="BE1181" i="1"/>
  <c r="BE1180" i="1"/>
  <c r="BE1179" i="1"/>
  <c r="BE1177" i="1"/>
  <c r="BE1176" i="1"/>
  <c r="BE1175" i="1"/>
  <c r="BE1174" i="1"/>
  <c r="BJ1224" i="1"/>
  <c r="BJ1223" i="1"/>
  <c r="BJ1222" i="1"/>
  <c r="BJ1221" i="1"/>
  <c r="BJ1220" i="1"/>
  <c r="BJ1219" i="1"/>
  <c r="BJ1218" i="1"/>
  <c r="BJ1217" i="1"/>
  <c r="BJ1216" i="1"/>
  <c r="BJ1215" i="1"/>
  <c r="BJ1214" i="1"/>
  <c r="BJ1213" i="1"/>
  <c r="BJ1212" i="1"/>
  <c r="BJ1211" i="1"/>
  <c r="BJ1210" i="1"/>
  <c r="BJ1209" i="1"/>
  <c r="BJ1208" i="1"/>
  <c r="BJ1207" i="1"/>
  <c r="BJ1206" i="1"/>
  <c r="BJ1205" i="1"/>
  <c r="BJ1204" i="1"/>
  <c r="BJ1203" i="1"/>
  <c r="BJ1202" i="1"/>
  <c r="BJ1201" i="1"/>
  <c r="BJ1200" i="1"/>
  <c r="BJ1199" i="1"/>
  <c r="BJ1198" i="1"/>
  <c r="BJ1197" i="1"/>
  <c r="BJ1196" i="1"/>
  <c r="BJ1195" i="1"/>
  <c r="BJ1194" i="1"/>
  <c r="BJ1193" i="1"/>
  <c r="BJ1192" i="1"/>
  <c r="BJ1191" i="1"/>
  <c r="BJ1190" i="1"/>
  <c r="BJ1189" i="1"/>
  <c r="BJ1188" i="1"/>
  <c r="BJ1187" i="1"/>
  <c r="BJ1186" i="1"/>
  <c r="BJ1185" i="1"/>
  <c r="BJ1184" i="1"/>
  <c r="BJ1183" i="1"/>
  <c r="BJ1182" i="1"/>
  <c r="BJ1181" i="1"/>
  <c r="BJ1180" i="1"/>
  <c r="BJ1179" i="1"/>
  <c r="BJ1178" i="1"/>
  <c r="BJ1177" i="1"/>
  <c r="BJ1175" i="1"/>
  <c r="BJ1174" i="1"/>
  <c r="AP1224" i="1"/>
  <c r="AP1223" i="1"/>
  <c r="AP1222" i="1"/>
  <c r="AP1221" i="1"/>
  <c r="AP1220" i="1"/>
  <c r="AP1219" i="1"/>
  <c r="AP1218" i="1"/>
  <c r="AP1217" i="1"/>
  <c r="AP1216" i="1"/>
  <c r="AP1215" i="1"/>
  <c r="AP1214" i="1"/>
  <c r="AP1213" i="1"/>
  <c r="AP1212" i="1"/>
  <c r="AP1211" i="1"/>
  <c r="AP1210" i="1"/>
  <c r="AP1209" i="1"/>
  <c r="AP1208" i="1"/>
  <c r="AP1207" i="1"/>
  <c r="AP1206" i="1"/>
  <c r="AP1205" i="1"/>
  <c r="AP1204" i="1"/>
  <c r="AP1202" i="1"/>
  <c r="AP1201" i="1"/>
  <c r="AP1200" i="1"/>
  <c r="AP1199" i="1"/>
  <c r="AP1198" i="1"/>
  <c r="AP1197" i="1"/>
  <c r="AP1196" i="1"/>
  <c r="AP1195" i="1"/>
  <c r="AP1194" i="1"/>
  <c r="AP1193" i="1"/>
  <c r="AP1192" i="1"/>
  <c r="AP1191" i="1"/>
  <c r="AP1190" i="1"/>
  <c r="AP1189" i="1"/>
  <c r="AP1188" i="1"/>
  <c r="AP1187" i="1"/>
  <c r="AP1186" i="1"/>
  <c r="AP1185" i="1"/>
  <c r="AP1184" i="1"/>
  <c r="AP1183" i="1"/>
  <c r="AP1181" i="1"/>
  <c r="AP1180" i="1"/>
  <c r="AP1179" i="1"/>
  <c r="AP1178" i="1"/>
  <c r="AP1177" i="1"/>
  <c r="AP1176" i="1"/>
  <c r="AP1175" i="1"/>
  <c r="AP1174" i="1"/>
  <c r="AK1224" i="1"/>
  <c r="AK1223" i="1"/>
  <c r="AK1222" i="1"/>
  <c r="AK1221" i="1"/>
  <c r="AK1220" i="1"/>
  <c r="AK1219" i="1"/>
  <c r="AK1218" i="1"/>
  <c r="AK1217" i="1"/>
  <c r="AK1216" i="1"/>
  <c r="AK1215" i="1"/>
  <c r="AK1214" i="1"/>
  <c r="AK1213" i="1"/>
  <c r="AK1212" i="1"/>
  <c r="AK1211" i="1"/>
  <c r="AK1210" i="1"/>
  <c r="AK1209" i="1"/>
  <c r="AK1208" i="1"/>
  <c r="AK1207" i="1"/>
  <c r="AK1206" i="1"/>
  <c r="AK1205" i="1"/>
  <c r="AK1203" i="1"/>
  <c r="AK1202" i="1"/>
  <c r="AK1201" i="1"/>
  <c r="AK1200" i="1"/>
  <c r="AK1199" i="1"/>
  <c r="AK1198" i="1"/>
  <c r="AK1197" i="1"/>
  <c r="AK1196" i="1"/>
  <c r="AK1195" i="1"/>
  <c r="AK1194" i="1"/>
  <c r="AK1193" i="1"/>
  <c r="AK1192" i="1"/>
  <c r="AK1191" i="1"/>
  <c r="AK1190" i="1"/>
  <c r="AK1189" i="1"/>
  <c r="AK1188" i="1"/>
  <c r="AK1187" i="1"/>
  <c r="AK1186" i="1"/>
  <c r="AK1185" i="1"/>
  <c r="AK1184" i="1"/>
  <c r="AK1183" i="1"/>
  <c r="AK1182" i="1"/>
  <c r="AK1181" i="1"/>
  <c r="AK1180" i="1"/>
  <c r="AK1178" i="1"/>
  <c r="AK1177" i="1"/>
  <c r="AK1176" i="1"/>
  <c r="AK1175" i="1"/>
  <c r="AK1174" i="1"/>
  <c r="AF1224" i="1"/>
  <c r="AF1223" i="1"/>
  <c r="AF1222" i="1"/>
  <c r="AF1220" i="1"/>
  <c r="AF1219" i="1"/>
  <c r="AF1218" i="1"/>
  <c r="AF1217" i="1"/>
  <c r="AF1216" i="1"/>
  <c r="AF1215" i="1"/>
  <c r="AF1214" i="1"/>
  <c r="AF1213" i="1"/>
  <c r="AF1212" i="1"/>
  <c r="AF1211" i="1"/>
  <c r="AF1210" i="1"/>
  <c r="AF1209" i="1"/>
  <c r="AF1208" i="1"/>
  <c r="AF1207" i="1"/>
  <c r="AF1206" i="1"/>
  <c r="AF1205" i="1"/>
  <c r="AF1204" i="1"/>
  <c r="AF1203" i="1"/>
  <c r="AF1202" i="1"/>
  <c r="AF1201" i="1"/>
  <c r="AF1200" i="1"/>
  <c r="AF1199" i="1"/>
  <c r="AF1198" i="1"/>
  <c r="AF1197" i="1"/>
  <c r="AF1196" i="1"/>
  <c r="AF1195" i="1"/>
  <c r="AF1194" i="1"/>
  <c r="AF1193" i="1"/>
  <c r="AF1192" i="1"/>
  <c r="AF1191" i="1"/>
  <c r="AF1190" i="1"/>
  <c r="AF1189" i="1"/>
  <c r="AF1188" i="1"/>
  <c r="AF1187" i="1"/>
  <c r="AF1186" i="1"/>
  <c r="AF1185" i="1"/>
  <c r="AF1184" i="1"/>
  <c r="AF1183" i="1"/>
  <c r="AF1182" i="1"/>
  <c r="AF1181" i="1"/>
  <c r="AF1180" i="1"/>
  <c r="AF1179" i="1"/>
  <c r="AF1178" i="1"/>
  <c r="AF1177" i="1"/>
  <c r="AF1176" i="1"/>
  <c r="AF1175" i="1"/>
  <c r="AF1174" i="1"/>
  <c r="AA1224" i="1"/>
  <c r="AA1223" i="1"/>
  <c r="AA1222" i="1"/>
  <c r="AA1221" i="1"/>
  <c r="AA1220" i="1"/>
  <c r="AA1219" i="1"/>
  <c r="AA1218" i="1"/>
  <c r="AA1217" i="1"/>
  <c r="AA1216" i="1"/>
  <c r="AA1215" i="1"/>
  <c r="AA1214" i="1"/>
  <c r="AA1213" i="1"/>
  <c r="AA1212" i="1"/>
  <c r="AA1211" i="1"/>
  <c r="AA1210" i="1"/>
  <c r="AA1209" i="1"/>
  <c r="AA1208" i="1"/>
  <c r="AA1207" i="1"/>
  <c r="AA1206" i="1"/>
  <c r="AA1205" i="1"/>
  <c r="AA1204" i="1"/>
  <c r="AA1203" i="1"/>
  <c r="AA1202" i="1"/>
  <c r="AA1201" i="1"/>
  <c r="AA1200" i="1"/>
  <c r="AA1199" i="1"/>
  <c r="AA1198" i="1"/>
  <c r="AA1197" i="1"/>
  <c r="AA1196" i="1"/>
  <c r="AA1195" i="1"/>
  <c r="AA1194" i="1"/>
  <c r="AA1193" i="1"/>
  <c r="AA1192" i="1"/>
  <c r="AA1191" i="1"/>
  <c r="AA1190" i="1"/>
  <c r="AA1189" i="1"/>
  <c r="AA1188" i="1"/>
  <c r="AA1187" i="1"/>
  <c r="AA1186" i="1"/>
  <c r="AA1185" i="1"/>
  <c r="AA1184" i="1"/>
  <c r="AA1183" i="1"/>
  <c r="AA1182" i="1"/>
  <c r="AA1181" i="1"/>
  <c r="AA1180" i="1"/>
  <c r="AA1178" i="1"/>
  <c r="AA1177" i="1"/>
  <c r="AA1176" i="1"/>
  <c r="AA1175" i="1"/>
  <c r="AA1174" i="1"/>
  <c r="V1224" i="1"/>
  <c r="V1223" i="1"/>
  <c r="V1222" i="1"/>
  <c r="V1221" i="1"/>
  <c r="V1220" i="1"/>
  <c r="V1219" i="1"/>
  <c r="V1218" i="1"/>
  <c r="V1217" i="1"/>
  <c r="V1216" i="1"/>
  <c r="V1215" i="1"/>
  <c r="V1214" i="1"/>
  <c r="V1213" i="1"/>
  <c r="V1212" i="1"/>
  <c r="V1211" i="1"/>
  <c r="V1210" i="1"/>
  <c r="V1209" i="1"/>
  <c r="V1208" i="1"/>
  <c r="V1207" i="1"/>
  <c r="V1206" i="1"/>
  <c r="V1205" i="1"/>
  <c r="V1204" i="1"/>
  <c r="V1203" i="1"/>
  <c r="V1202" i="1"/>
  <c r="V1201" i="1"/>
  <c r="V1200" i="1"/>
  <c r="V1199" i="1"/>
  <c r="V1198" i="1"/>
  <c r="V1197" i="1"/>
  <c r="V1196" i="1"/>
  <c r="V1195" i="1"/>
  <c r="V1194" i="1"/>
  <c r="V1193" i="1"/>
  <c r="V1192" i="1"/>
  <c r="V1191" i="1"/>
  <c r="V1190" i="1"/>
  <c r="V1189" i="1"/>
  <c r="V1188" i="1"/>
  <c r="V1187" i="1"/>
  <c r="V1186" i="1"/>
  <c r="V1184" i="1"/>
  <c r="V1183" i="1"/>
  <c r="V1182" i="1"/>
  <c r="V1181" i="1"/>
  <c r="V1180" i="1"/>
  <c r="V1179" i="1"/>
  <c r="V1178" i="1"/>
  <c r="V1177" i="1"/>
  <c r="V1176" i="1"/>
  <c r="V1175" i="1"/>
  <c r="V1174" i="1"/>
  <c r="Q1224" i="1"/>
  <c r="Q1223" i="1"/>
  <c r="Q1222" i="1"/>
  <c r="Q1221" i="1"/>
  <c r="Q1220" i="1"/>
  <c r="Q1219" i="1"/>
  <c r="Q1218" i="1"/>
  <c r="Q1217" i="1"/>
  <c r="Q1216" i="1"/>
  <c r="Q1215" i="1"/>
  <c r="Q1214" i="1"/>
  <c r="Q1213" i="1"/>
  <c r="Q1212" i="1"/>
  <c r="Q1211" i="1"/>
  <c r="Q1210" i="1"/>
  <c r="Q1209" i="1"/>
  <c r="Q1208" i="1"/>
  <c r="Q1207" i="1"/>
  <c r="Q1206" i="1"/>
  <c r="Q1205" i="1"/>
  <c r="Q1204" i="1"/>
  <c r="Q1203" i="1"/>
  <c r="Q1202" i="1"/>
  <c r="Q1201" i="1"/>
  <c r="Q1200" i="1"/>
  <c r="Q1199" i="1"/>
  <c r="Q1198" i="1"/>
  <c r="Q1197" i="1"/>
  <c r="Q1196" i="1"/>
  <c r="Q1195" i="1"/>
  <c r="Q1194" i="1"/>
  <c r="Q1193" i="1"/>
  <c r="Q1191" i="1"/>
  <c r="Q1190" i="1"/>
  <c r="Q1189" i="1"/>
  <c r="Q1188" i="1"/>
  <c r="Q1187" i="1"/>
  <c r="Q1186" i="1"/>
  <c r="Q1185" i="1"/>
  <c r="Q1184" i="1"/>
  <c r="Q1183" i="1"/>
  <c r="Q1182" i="1"/>
  <c r="Q1181" i="1"/>
  <c r="Q1180" i="1"/>
  <c r="Q1179" i="1"/>
  <c r="Q1178" i="1"/>
  <c r="Q1177" i="1"/>
  <c r="Q1176" i="1"/>
  <c r="Q1175" i="1"/>
  <c r="Q1174" i="1"/>
  <c r="L1224" i="1"/>
  <c r="L1223" i="1"/>
  <c r="L1222" i="1"/>
  <c r="L1221" i="1"/>
  <c r="L1220" i="1"/>
  <c r="L1219" i="1"/>
  <c r="L1218" i="1"/>
  <c r="L1217" i="1"/>
  <c r="L1216" i="1"/>
  <c r="L1215" i="1"/>
  <c r="L1214" i="1"/>
  <c r="L1213" i="1"/>
  <c r="L1212" i="1"/>
  <c r="L1211" i="1"/>
  <c r="L1210" i="1"/>
  <c r="L1209" i="1"/>
  <c r="L1208" i="1"/>
  <c r="L1207" i="1"/>
  <c r="L1206" i="1"/>
  <c r="L1205" i="1"/>
  <c r="L1204" i="1"/>
  <c r="L1203" i="1"/>
  <c r="L1202" i="1"/>
  <c r="L1201" i="1"/>
  <c r="L1200" i="1"/>
  <c r="L1199" i="1"/>
  <c r="L1198" i="1"/>
  <c r="L1197" i="1"/>
  <c r="L1196" i="1"/>
  <c r="L1195" i="1"/>
  <c r="L1194" i="1"/>
  <c r="L1193" i="1"/>
  <c r="L1192" i="1"/>
  <c r="L1191" i="1"/>
  <c r="L1190" i="1"/>
  <c r="L1189" i="1"/>
  <c r="L1188" i="1"/>
  <c r="L1187" i="1"/>
  <c r="L1186" i="1"/>
  <c r="L1185" i="1"/>
  <c r="L1184" i="1"/>
  <c r="L1183" i="1"/>
  <c r="L1182" i="1"/>
  <c r="L1181" i="1"/>
  <c r="L1180" i="1"/>
  <c r="L1179" i="1"/>
  <c r="L1178" i="1"/>
  <c r="L1176" i="1"/>
  <c r="L1175" i="1"/>
  <c r="L1174" i="1"/>
  <c r="G1224" i="1"/>
  <c r="G1223" i="1"/>
  <c r="G1220" i="1"/>
  <c r="G1219" i="1"/>
  <c r="G1218" i="1"/>
  <c r="G1217" i="1"/>
  <c r="G1216" i="1"/>
  <c r="G1215" i="1"/>
  <c r="G1214" i="1"/>
  <c r="G1213" i="1"/>
  <c r="G1212" i="1"/>
  <c r="G1211" i="1"/>
  <c r="G1210" i="1"/>
  <c r="G1209" i="1"/>
  <c r="G1208" i="1"/>
  <c r="G1207" i="1"/>
  <c r="G1206" i="1"/>
  <c r="G1205" i="1"/>
  <c r="G1204" i="1"/>
  <c r="G1203" i="1"/>
  <c r="G1202" i="1"/>
  <c r="G1201" i="1"/>
  <c r="G1200" i="1"/>
  <c r="G1199" i="1"/>
  <c r="G1198" i="1"/>
  <c r="G1197" i="1"/>
  <c r="G1196" i="1"/>
  <c r="G1195" i="1"/>
  <c r="G1194" i="1"/>
  <c r="G1193" i="1"/>
  <c r="G1192" i="1"/>
  <c r="G1191" i="1"/>
  <c r="G1190" i="1"/>
  <c r="G1189" i="1"/>
  <c r="G1188" i="1"/>
  <c r="G1187" i="1"/>
  <c r="G1186" i="1"/>
  <c r="G1185" i="1"/>
  <c r="G1184" i="1"/>
  <c r="G1182" i="1"/>
  <c r="G1181" i="1"/>
  <c r="G1180" i="1"/>
  <c r="G1179" i="1"/>
  <c r="G1178" i="1"/>
  <c r="G1177" i="1"/>
  <c r="G1176" i="1"/>
  <c r="G1175" i="1"/>
  <c r="G1173" i="1"/>
  <c r="L1053" i="1"/>
  <c r="L1104" i="1"/>
  <c r="L1155" i="1"/>
  <c r="L1030" i="1"/>
  <c r="L1081" i="1"/>
  <c r="L1132" i="1"/>
  <c r="AA1057" i="1"/>
  <c r="AA1108" i="1"/>
  <c r="AA1159" i="1"/>
  <c r="AP1041" i="1"/>
  <c r="AP1092" i="1"/>
  <c r="AP1143" i="1"/>
  <c r="BY1040" i="1"/>
  <c r="BY1091" i="1"/>
  <c r="BY1142" i="1"/>
  <c r="BJ1037" i="1"/>
  <c r="BJ1088" i="1"/>
  <c r="BJ1139" i="1"/>
  <c r="AF1030" i="1"/>
  <c r="AF1081" i="1"/>
  <c r="AF1132" i="1"/>
  <c r="BT1022" i="1"/>
  <c r="BT1073" i="1"/>
  <c r="BT1124" i="1"/>
  <c r="BY1173" i="1"/>
  <c r="BY1172" i="1"/>
  <c r="BY1171" i="1"/>
  <c r="BY1170" i="1"/>
  <c r="BY1169" i="1"/>
  <c r="BY1168" i="1"/>
  <c r="BY1167" i="1"/>
  <c r="BY1166" i="1"/>
  <c r="BY1165" i="1"/>
  <c r="BY1164" i="1"/>
  <c r="BY1163" i="1"/>
  <c r="BY1162" i="1"/>
  <c r="BY1161" i="1"/>
  <c r="BY1160" i="1"/>
  <c r="BY1159" i="1"/>
  <c r="BY1158" i="1"/>
  <c r="BY1156" i="1"/>
  <c r="BY1155" i="1"/>
  <c r="BY1154" i="1"/>
  <c r="BY1153" i="1"/>
  <c r="BY1152" i="1"/>
  <c r="BY1151" i="1"/>
  <c r="BY1150" i="1"/>
  <c r="BY1149" i="1"/>
  <c r="BY1148" i="1"/>
  <c r="BY1147" i="1"/>
  <c r="BY1146" i="1"/>
  <c r="BY1145" i="1"/>
  <c r="BY1144" i="1"/>
  <c r="BY1143" i="1"/>
  <c r="BY1141" i="1"/>
  <c r="BY1140" i="1"/>
  <c r="BY1139" i="1"/>
  <c r="BY1138" i="1"/>
  <c r="BY1137" i="1"/>
  <c r="BY1136" i="1"/>
  <c r="BY1135" i="1"/>
  <c r="BY1134" i="1"/>
  <c r="BY1133" i="1"/>
  <c r="BY1132" i="1"/>
  <c r="BY1131" i="1"/>
  <c r="BY1130" i="1"/>
  <c r="BY1129" i="1"/>
  <c r="BY1128" i="1"/>
  <c r="BY1127" i="1"/>
  <c r="BY1126" i="1"/>
  <c r="BY1125" i="1"/>
  <c r="BY1124" i="1"/>
  <c r="BY1123" i="1"/>
  <c r="BT1173" i="1"/>
  <c r="BT1172" i="1"/>
  <c r="BT1171" i="1"/>
  <c r="BT1170" i="1"/>
  <c r="BT1169" i="1"/>
  <c r="BT1168" i="1"/>
  <c r="BT1167" i="1"/>
  <c r="BT1166" i="1"/>
  <c r="BT1165" i="1"/>
  <c r="BT1164" i="1"/>
  <c r="BT1163" i="1"/>
  <c r="BT1162" i="1"/>
  <c r="BT1161" i="1"/>
  <c r="BT1160" i="1"/>
  <c r="BT1159" i="1"/>
  <c r="BT1158" i="1"/>
  <c r="BT1157" i="1"/>
  <c r="BT1156" i="1"/>
  <c r="BT1155" i="1"/>
  <c r="BT1154" i="1"/>
  <c r="BT1153" i="1"/>
  <c r="BT1152" i="1"/>
  <c r="BT1151" i="1"/>
  <c r="BT1150" i="1"/>
  <c r="BT1149" i="1"/>
  <c r="BT1148" i="1"/>
  <c r="BT1147" i="1"/>
  <c r="BT1145" i="1"/>
  <c r="BT1144" i="1"/>
  <c r="BT1143" i="1"/>
  <c r="BT1142" i="1"/>
  <c r="BT1141" i="1"/>
  <c r="BT1140" i="1"/>
  <c r="BT1139" i="1"/>
  <c r="BT1138" i="1"/>
  <c r="BT1137" i="1"/>
  <c r="BT1136" i="1"/>
  <c r="BT1135" i="1"/>
  <c r="BT1134" i="1"/>
  <c r="BT1133" i="1"/>
  <c r="BT1132" i="1"/>
  <c r="BT1131" i="1"/>
  <c r="BT1130" i="1"/>
  <c r="BT1129" i="1"/>
  <c r="BT1128" i="1"/>
  <c r="BT1127" i="1"/>
  <c r="BT1126" i="1"/>
  <c r="BT1125" i="1"/>
  <c r="BT1123" i="1"/>
  <c r="BO1173" i="1"/>
  <c r="BO1172" i="1"/>
  <c r="BO1171" i="1"/>
  <c r="BO1170" i="1"/>
  <c r="BO1169" i="1"/>
  <c r="BO1168" i="1"/>
  <c r="BO1167" i="1"/>
  <c r="BO1166" i="1"/>
  <c r="BO1165" i="1"/>
  <c r="BO1164" i="1"/>
  <c r="BO1163" i="1"/>
  <c r="BO1161" i="1"/>
  <c r="BO1160" i="1"/>
  <c r="BO1159" i="1"/>
  <c r="BO1158" i="1"/>
  <c r="BO1157" i="1"/>
  <c r="BO1156" i="1"/>
  <c r="BO1155" i="1"/>
  <c r="BO1154" i="1"/>
  <c r="BO1153" i="1"/>
  <c r="BO1152" i="1"/>
  <c r="BO1151" i="1"/>
  <c r="BO1150" i="1"/>
  <c r="BO1149" i="1"/>
  <c r="BO1148" i="1"/>
  <c r="BO1147" i="1"/>
  <c r="BO1146" i="1"/>
  <c r="BO1145" i="1"/>
  <c r="BO1144" i="1"/>
  <c r="BO1143" i="1"/>
  <c r="BO1142" i="1"/>
  <c r="BO1141" i="1"/>
  <c r="BO1140" i="1"/>
  <c r="BO1139" i="1"/>
  <c r="BO1138" i="1"/>
  <c r="BO1137" i="1"/>
  <c r="BO1136" i="1"/>
  <c r="BO1135" i="1"/>
  <c r="BO1134" i="1"/>
  <c r="BO1133" i="1"/>
  <c r="BO1132" i="1"/>
  <c r="BO1131" i="1"/>
  <c r="BO1130" i="1"/>
  <c r="BO1128" i="1"/>
  <c r="BO1127" i="1"/>
  <c r="BO1126" i="1"/>
  <c r="BO1125" i="1"/>
  <c r="BO1124" i="1"/>
  <c r="BO1123"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BE1173" i="1"/>
  <c r="BE1172" i="1"/>
  <c r="BE1171" i="1"/>
  <c r="BE1170" i="1"/>
  <c r="BE1169" i="1"/>
  <c r="BE1168" i="1"/>
  <c r="BE1167" i="1"/>
  <c r="BE1166" i="1"/>
  <c r="BE1165" i="1"/>
  <c r="BE1164" i="1"/>
  <c r="BE1163" i="1"/>
  <c r="BE1162" i="1"/>
  <c r="BE1161" i="1"/>
  <c r="BE1160" i="1"/>
  <c r="BE1159" i="1"/>
  <c r="BE1158" i="1"/>
  <c r="BE1157" i="1"/>
  <c r="BE1156" i="1"/>
  <c r="BE1155" i="1"/>
  <c r="BE1154" i="1"/>
  <c r="BE1153" i="1"/>
  <c r="BE1152" i="1"/>
  <c r="BE1151" i="1"/>
  <c r="BE1150" i="1"/>
  <c r="BE1149" i="1"/>
  <c r="BE1148" i="1"/>
  <c r="BE1147" i="1"/>
  <c r="BE1146" i="1"/>
  <c r="BE1145" i="1"/>
  <c r="BE1144" i="1"/>
  <c r="BE1143" i="1"/>
  <c r="BE1142" i="1"/>
  <c r="BE1141" i="1"/>
  <c r="BE1140" i="1"/>
  <c r="BE1139" i="1"/>
  <c r="BE1138" i="1"/>
  <c r="BE1137" i="1"/>
  <c r="BE1136" i="1"/>
  <c r="BE1135" i="1"/>
  <c r="BE1134" i="1"/>
  <c r="BE1133" i="1"/>
  <c r="BE1132" i="1"/>
  <c r="BE1131" i="1"/>
  <c r="BE1130" i="1"/>
  <c r="BE1129" i="1"/>
  <c r="BE1128" i="1"/>
  <c r="BE1125" i="1"/>
  <c r="BE1124" i="1"/>
  <c r="BE1123" i="1"/>
  <c r="BJ1173" i="1"/>
  <c r="BJ1172" i="1"/>
  <c r="BJ1171" i="1"/>
  <c r="BJ1170" i="1"/>
  <c r="BJ1169" i="1"/>
  <c r="BJ1168" i="1"/>
  <c r="BJ1167" i="1"/>
  <c r="BJ1166" i="1"/>
  <c r="BJ1165" i="1"/>
  <c r="BJ1164" i="1"/>
  <c r="BJ1163" i="1"/>
  <c r="BJ1162" i="1"/>
  <c r="BJ1161" i="1"/>
  <c r="BJ1160" i="1"/>
  <c r="BJ1159" i="1"/>
  <c r="BJ1158" i="1"/>
  <c r="BJ1157" i="1"/>
  <c r="BJ1156" i="1"/>
  <c r="BJ1155" i="1"/>
  <c r="BJ1154" i="1"/>
  <c r="BJ1153" i="1"/>
  <c r="BJ1152" i="1"/>
  <c r="BJ1151" i="1"/>
  <c r="BJ1150" i="1"/>
  <c r="BJ1149" i="1"/>
  <c r="BJ1148" i="1"/>
  <c r="BJ1147" i="1"/>
  <c r="BJ1146" i="1"/>
  <c r="BJ1145" i="1"/>
  <c r="BJ1144" i="1"/>
  <c r="BJ1143" i="1"/>
  <c r="BJ1142" i="1"/>
  <c r="BJ1141" i="1"/>
  <c r="BJ1140" i="1"/>
  <c r="BJ1138" i="1"/>
  <c r="BJ1137" i="1"/>
  <c r="BJ1136" i="1"/>
  <c r="BJ1135" i="1"/>
  <c r="BJ1134" i="1"/>
  <c r="BJ1133" i="1"/>
  <c r="BJ1132" i="1"/>
  <c r="BJ1131" i="1"/>
  <c r="BJ1130" i="1"/>
  <c r="BJ1129" i="1"/>
  <c r="BJ1128" i="1"/>
  <c r="BJ1127" i="1"/>
  <c r="BJ1126" i="1"/>
  <c r="BJ1124" i="1"/>
  <c r="BJ1123" i="1"/>
  <c r="AP1173" i="1"/>
  <c r="AP1172" i="1"/>
  <c r="AP1171" i="1"/>
  <c r="AP1170" i="1"/>
  <c r="AP1169" i="1"/>
  <c r="AP1168" i="1"/>
  <c r="AP1167" i="1"/>
  <c r="AP1166" i="1"/>
  <c r="AP1165" i="1"/>
  <c r="AP1164" i="1"/>
  <c r="AP1163" i="1"/>
  <c r="AP1162" i="1"/>
  <c r="AP1161" i="1"/>
  <c r="AP1160" i="1"/>
  <c r="AP1159" i="1"/>
  <c r="AP1158" i="1"/>
  <c r="AP1157" i="1"/>
  <c r="AP1156" i="1"/>
  <c r="AP1155" i="1"/>
  <c r="AP1154" i="1"/>
  <c r="AP1153" i="1"/>
  <c r="AP1152" i="1"/>
  <c r="AP1151" i="1"/>
  <c r="AP1150" i="1"/>
  <c r="AP1149" i="1"/>
  <c r="AP1148" i="1"/>
  <c r="AP1147" i="1"/>
  <c r="AP1146" i="1"/>
  <c r="AP1145" i="1"/>
  <c r="AP1144" i="1"/>
  <c r="AP1142" i="1"/>
  <c r="AP1141" i="1"/>
  <c r="AP1140" i="1"/>
  <c r="AP1139" i="1"/>
  <c r="AP1138" i="1"/>
  <c r="AP1137" i="1"/>
  <c r="AP1136" i="1"/>
  <c r="AP1135" i="1"/>
  <c r="AP1134" i="1"/>
  <c r="AP1133" i="1"/>
  <c r="AP1132" i="1"/>
  <c r="AP1130" i="1"/>
  <c r="AP1129" i="1"/>
  <c r="AP1128" i="1"/>
  <c r="AP1127" i="1"/>
  <c r="AP1126" i="1"/>
  <c r="AP1125" i="1"/>
  <c r="AP1124" i="1"/>
  <c r="AP1123" i="1"/>
  <c r="AK1173" i="1"/>
  <c r="AK1172" i="1"/>
  <c r="AK1171" i="1"/>
  <c r="AK1170" i="1"/>
  <c r="AK1169" i="1"/>
  <c r="AK1168" i="1"/>
  <c r="AK1167" i="1"/>
  <c r="AK1166" i="1"/>
  <c r="AK1165" i="1"/>
  <c r="AK1164" i="1"/>
  <c r="AK1163" i="1"/>
  <c r="AK1162" i="1"/>
  <c r="AK1161" i="1"/>
  <c r="AK1160" i="1"/>
  <c r="AK1159" i="1"/>
  <c r="AK1158" i="1"/>
  <c r="AK1157" i="1"/>
  <c r="AK1156" i="1"/>
  <c r="AK1155" i="1"/>
  <c r="AK1154" i="1"/>
  <c r="AK1152" i="1"/>
  <c r="AK1151" i="1"/>
  <c r="AK1150" i="1"/>
  <c r="AK1149" i="1"/>
  <c r="AK1148" i="1"/>
  <c r="AK1147" i="1"/>
  <c r="AK1146" i="1"/>
  <c r="AK1145" i="1"/>
  <c r="AK1144" i="1"/>
  <c r="AK1143" i="1"/>
  <c r="AK1142" i="1"/>
  <c r="AK1141" i="1"/>
  <c r="AK1140" i="1"/>
  <c r="AK1139" i="1"/>
  <c r="AK1138" i="1"/>
  <c r="AK1137" i="1"/>
  <c r="AK1136" i="1"/>
  <c r="AK1135" i="1"/>
  <c r="AK1134" i="1"/>
  <c r="AK1133" i="1"/>
  <c r="AK1132" i="1"/>
  <c r="AK1131" i="1"/>
  <c r="AK1130" i="1"/>
  <c r="AK1129" i="1"/>
  <c r="AK1127" i="1"/>
  <c r="AK1126" i="1"/>
  <c r="AK1125" i="1"/>
  <c r="AK1124" i="1"/>
  <c r="AK1123" i="1"/>
  <c r="AF1173" i="1"/>
  <c r="AF1172" i="1"/>
  <c r="AF1171" i="1"/>
  <c r="AF1169" i="1"/>
  <c r="AF1168" i="1"/>
  <c r="AF1167" i="1"/>
  <c r="AF1166" i="1"/>
  <c r="AF1165" i="1"/>
  <c r="AF1164" i="1"/>
  <c r="AF1163" i="1"/>
  <c r="AF1162" i="1"/>
  <c r="AF1161" i="1"/>
  <c r="AF1160" i="1"/>
  <c r="AF1159" i="1"/>
  <c r="AF1158" i="1"/>
  <c r="AF1157" i="1"/>
  <c r="AF1156" i="1"/>
  <c r="AF1155" i="1"/>
  <c r="AF1154" i="1"/>
  <c r="AF1153" i="1"/>
  <c r="AF1152" i="1"/>
  <c r="AF1151" i="1"/>
  <c r="AF1150" i="1"/>
  <c r="AF1149" i="1"/>
  <c r="AF1148" i="1"/>
  <c r="AF1147" i="1"/>
  <c r="AF1146" i="1"/>
  <c r="AF1145" i="1"/>
  <c r="AF1144" i="1"/>
  <c r="AF1143" i="1"/>
  <c r="AF1142" i="1"/>
  <c r="AF1141" i="1"/>
  <c r="AF1140" i="1"/>
  <c r="AF1139" i="1"/>
  <c r="AF1138" i="1"/>
  <c r="AF1137" i="1"/>
  <c r="AF1136" i="1"/>
  <c r="AF1135" i="1"/>
  <c r="AF1134" i="1"/>
  <c r="AF1133" i="1"/>
  <c r="AF1131" i="1"/>
  <c r="AF1130" i="1"/>
  <c r="AF1129" i="1"/>
  <c r="AF1128" i="1"/>
  <c r="AF1127" i="1"/>
  <c r="AF1126" i="1"/>
  <c r="AF1125" i="1"/>
  <c r="AF1124" i="1"/>
  <c r="AF1123" i="1"/>
  <c r="AA1173" i="1"/>
  <c r="AA1172" i="1"/>
  <c r="AA1171" i="1"/>
  <c r="AA1170" i="1"/>
  <c r="AA1169" i="1"/>
  <c r="AA1168" i="1"/>
  <c r="AA1167" i="1"/>
  <c r="AA1166" i="1"/>
  <c r="AA1165" i="1"/>
  <c r="AA1164" i="1"/>
  <c r="AA1163" i="1"/>
  <c r="AA1162" i="1"/>
  <c r="AA1161" i="1"/>
  <c r="AA1160" i="1"/>
  <c r="AA1158" i="1"/>
  <c r="AA1157" i="1"/>
  <c r="AA1156" i="1"/>
  <c r="AA1155" i="1"/>
  <c r="AA1154" i="1"/>
  <c r="AA1153" i="1"/>
  <c r="AA1152" i="1"/>
  <c r="AA1151" i="1"/>
  <c r="AA1150" i="1"/>
  <c r="AA1149" i="1"/>
  <c r="AA1148" i="1"/>
  <c r="AA1147" i="1"/>
  <c r="AA1146" i="1"/>
  <c r="AA1145" i="1"/>
  <c r="AA1144" i="1"/>
  <c r="AA1143" i="1"/>
  <c r="AA1142" i="1"/>
  <c r="AA1141" i="1"/>
  <c r="AA1140" i="1"/>
  <c r="AA1139" i="1"/>
  <c r="AA1138" i="1"/>
  <c r="AA1137" i="1"/>
  <c r="AA1136" i="1"/>
  <c r="AA1135" i="1"/>
  <c r="AA1134" i="1"/>
  <c r="AA1133" i="1"/>
  <c r="AA1132" i="1"/>
  <c r="AA1131" i="1"/>
  <c r="AA1130" i="1"/>
  <c r="AA1129" i="1"/>
  <c r="AA1128" i="1"/>
  <c r="AA1127" i="1"/>
  <c r="AA1126" i="1"/>
  <c r="AA1125" i="1"/>
  <c r="AA1124" i="1"/>
  <c r="AA1123" i="1"/>
  <c r="V1173" i="1"/>
  <c r="V1172" i="1"/>
  <c r="V1171" i="1"/>
  <c r="V1170" i="1"/>
  <c r="V1169" i="1"/>
  <c r="V1168" i="1"/>
  <c r="V1167" i="1"/>
  <c r="V1166" i="1"/>
  <c r="V1165" i="1"/>
  <c r="V1164" i="1"/>
  <c r="V1163" i="1"/>
  <c r="V1162" i="1"/>
  <c r="V1161" i="1"/>
  <c r="V1160" i="1"/>
  <c r="V1159" i="1"/>
  <c r="V1158" i="1"/>
  <c r="V1157" i="1"/>
  <c r="V1156" i="1"/>
  <c r="V1155" i="1"/>
  <c r="V1154" i="1"/>
  <c r="V1153" i="1"/>
  <c r="V1152" i="1"/>
  <c r="V1151" i="1"/>
  <c r="V1150" i="1"/>
  <c r="V1149" i="1"/>
  <c r="V1148" i="1"/>
  <c r="V1147" i="1"/>
  <c r="V1146" i="1"/>
  <c r="V1145" i="1"/>
  <c r="V1144" i="1"/>
  <c r="V1143" i="1"/>
  <c r="V1142" i="1"/>
  <c r="V1141" i="1"/>
  <c r="V1140" i="1"/>
  <c r="V1139" i="1"/>
  <c r="V1138" i="1"/>
  <c r="V1137" i="1"/>
  <c r="V1136" i="1"/>
  <c r="V1135" i="1"/>
  <c r="V1133" i="1"/>
  <c r="V1132" i="1"/>
  <c r="V1131" i="1"/>
  <c r="V1130" i="1"/>
  <c r="V1129" i="1"/>
  <c r="V1128" i="1"/>
  <c r="V1127" i="1"/>
  <c r="V1126" i="1"/>
  <c r="V1125" i="1"/>
  <c r="V1124" i="1"/>
  <c r="V1123" i="1"/>
  <c r="Q1173" i="1"/>
  <c r="Q1172" i="1"/>
  <c r="Q1171" i="1"/>
  <c r="Q1170" i="1"/>
  <c r="Q1169" i="1"/>
  <c r="Q1168" i="1"/>
  <c r="Q1167" i="1"/>
  <c r="Q1166" i="1"/>
  <c r="Q1165" i="1"/>
  <c r="Q1164" i="1"/>
  <c r="Q1163" i="1"/>
  <c r="Q1162" i="1"/>
  <c r="Q1161" i="1"/>
  <c r="Q1160" i="1"/>
  <c r="Q1159" i="1"/>
  <c r="Q1158" i="1"/>
  <c r="Q1157" i="1"/>
  <c r="Q1156" i="1"/>
  <c r="Q1155" i="1"/>
  <c r="Q1154" i="1"/>
  <c r="Q1153" i="1"/>
  <c r="Q1152" i="1"/>
  <c r="Q1151" i="1"/>
  <c r="Q1150" i="1"/>
  <c r="Q1149" i="1"/>
  <c r="Q1148" i="1"/>
  <c r="Q1147" i="1"/>
  <c r="Q1146" i="1"/>
  <c r="Q1145" i="1"/>
  <c r="Q1144" i="1"/>
  <c r="Q1143" i="1"/>
  <c r="Q1142" i="1"/>
  <c r="Q1141" i="1"/>
  <c r="Q1140" i="1"/>
  <c r="Q1139" i="1"/>
  <c r="Q1138" i="1"/>
  <c r="Q1137" i="1"/>
  <c r="Q1136" i="1"/>
  <c r="Q1135" i="1"/>
  <c r="Q1134" i="1"/>
  <c r="Q1133" i="1"/>
  <c r="Q1132" i="1"/>
  <c r="Q1131" i="1"/>
  <c r="Q1130" i="1"/>
  <c r="Q1129" i="1"/>
  <c r="Q1128" i="1"/>
  <c r="Q1127" i="1"/>
  <c r="Q1126" i="1"/>
  <c r="Q1125" i="1"/>
  <c r="Q1124" i="1"/>
  <c r="Q1123" i="1"/>
  <c r="L1173" i="1"/>
  <c r="L1172" i="1"/>
  <c r="L1171" i="1"/>
  <c r="L1170" i="1"/>
  <c r="L1169" i="1"/>
  <c r="L1168" i="1"/>
  <c r="L1167" i="1"/>
  <c r="L1166" i="1"/>
  <c r="L1165" i="1"/>
  <c r="L1164" i="1"/>
  <c r="L1163" i="1"/>
  <c r="L1162" i="1"/>
  <c r="L1161" i="1"/>
  <c r="L1160" i="1"/>
  <c r="L1159" i="1"/>
  <c r="L1158" i="1"/>
  <c r="L1157" i="1"/>
  <c r="L1156" i="1"/>
  <c r="L1154" i="1"/>
  <c r="L1153" i="1"/>
  <c r="L1152" i="1"/>
  <c r="L1151" i="1"/>
  <c r="L1150" i="1"/>
  <c r="L1149" i="1"/>
  <c r="L1148" i="1"/>
  <c r="L1147" i="1"/>
  <c r="L1146" i="1"/>
  <c r="L1145" i="1"/>
  <c r="L1144" i="1"/>
  <c r="L1143" i="1"/>
  <c r="L1142" i="1"/>
  <c r="L1141" i="1"/>
  <c r="L1140" i="1"/>
  <c r="L1139" i="1"/>
  <c r="L1138" i="1"/>
  <c r="L1137" i="1"/>
  <c r="L1136" i="1"/>
  <c r="L1135" i="1"/>
  <c r="L1134" i="1"/>
  <c r="L1133" i="1"/>
  <c r="L1131" i="1"/>
  <c r="L1130" i="1"/>
  <c r="L1129" i="1"/>
  <c r="L1128" i="1"/>
  <c r="L1127" i="1"/>
  <c r="L1125" i="1"/>
  <c r="L1124" i="1"/>
  <c r="L1123" i="1"/>
  <c r="G1172" i="1"/>
  <c r="G1171" i="1"/>
  <c r="G1169" i="1"/>
  <c r="G1168" i="1"/>
  <c r="G1167" i="1"/>
  <c r="G1166" i="1"/>
  <c r="G1165" i="1"/>
  <c r="G1164" i="1"/>
  <c r="G1163" i="1"/>
  <c r="G1162" i="1"/>
  <c r="G1161" i="1"/>
  <c r="G1160" i="1"/>
  <c r="G1159" i="1"/>
  <c r="G1158" i="1"/>
  <c r="G1157" i="1"/>
  <c r="G1156" i="1"/>
  <c r="G1155" i="1"/>
  <c r="G1154" i="1"/>
  <c r="G1153" i="1"/>
  <c r="G1152" i="1"/>
  <c r="G1151" i="1"/>
  <c r="G1150" i="1"/>
  <c r="G1149" i="1"/>
  <c r="G1148" i="1"/>
  <c r="G1147" i="1"/>
  <c r="G1146" i="1"/>
  <c r="G1145" i="1"/>
  <c r="G1144" i="1"/>
  <c r="G1143" i="1"/>
  <c r="G1142" i="1"/>
  <c r="G1141" i="1"/>
  <c r="G1140" i="1"/>
  <c r="G1139" i="1"/>
  <c r="G1138" i="1"/>
  <c r="G1137" i="1"/>
  <c r="G1136" i="1"/>
  <c r="G1135" i="1"/>
  <c r="G1134" i="1"/>
  <c r="G1133" i="1"/>
  <c r="G1131" i="1"/>
  <c r="G1130" i="1"/>
  <c r="G1129" i="1"/>
  <c r="G1128" i="1"/>
  <c r="G1127" i="1"/>
  <c r="G1126" i="1"/>
  <c r="G1125" i="1"/>
  <c r="G1124" i="1"/>
  <c r="Q1099" i="1"/>
  <c r="BE943" i="1"/>
  <c r="L992" i="1"/>
  <c r="L1043" i="1"/>
  <c r="L1094" i="1"/>
  <c r="BT970" i="1"/>
  <c r="BT1021" i="1"/>
  <c r="BT1072" i="1"/>
  <c r="BY1122" i="1"/>
  <c r="BY1121" i="1"/>
  <c r="BY1120" i="1"/>
  <c r="BY1119" i="1"/>
  <c r="BY1118" i="1"/>
  <c r="BY1117" i="1"/>
  <c r="BY1116" i="1"/>
  <c r="BY1115" i="1"/>
  <c r="BY1114" i="1"/>
  <c r="BY1113" i="1"/>
  <c r="BY1112" i="1"/>
  <c r="BY1111" i="1"/>
  <c r="BY1110" i="1"/>
  <c r="BY1109" i="1"/>
  <c r="BY1108" i="1"/>
  <c r="BY1107" i="1"/>
  <c r="BY1106" i="1"/>
  <c r="BY1105" i="1"/>
  <c r="BY1104" i="1"/>
  <c r="BY1103" i="1"/>
  <c r="BY1102" i="1"/>
  <c r="BY1101" i="1"/>
  <c r="BY1100" i="1"/>
  <c r="BY1099" i="1"/>
  <c r="BY1098" i="1"/>
  <c r="BY1097" i="1"/>
  <c r="BY1096" i="1"/>
  <c r="BY1095" i="1"/>
  <c r="BY1094" i="1"/>
  <c r="BY1093" i="1"/>
  <c r="BY1092" i="1"/>
  <c r="BY1090" i="1"/>
  <c r="BY1089" i="1"/>
  <c r="BY1088" i="1"/>
  <c r="BY1087" i="1"/>
  <c r="BY1086" i="1"/>
  <c r="BY1085" i="1"/>
  <c r="BY1084" i="1"/>
  <c r="BY1083" i="1"/>
  <c r="BY1082" i="1"/>
  <c r="BY1081" i="1"/>
  <c r="BY1080" i="1"/>
  <c r="BY1079" i="1"/>
  <c r="BY1078" i="1"/>
  <c r="BY1077" i="1"/>
  <c r="BY1076" i="1"/>
  <c r="BY1075" i="1"/>
  <c r="BY1074" i="1"/>
  <c r="BY1073" i="1"/>
  <c r="BY1072" i="1"/>
  <c r="BT1122" i="1"/>
  <c r="BT1121" i="1"/>
  <c r="BT1120" i="1"/>
  <c r="BT1119" i="1"/>
  <c r="BT1118" i="1"/>
  <c r="BT1117" i="1"/>
  <c r="BT1116" i="1"/>
  <c r="BT1115" i="1"/>
  <c r="BT1114" i="1"/>
  <c r="BT1113" i="1"/>
  <c r="BT1112" i="1"/>
  <c r="BT1111" i="1"/>
  <c r="BT1110" i="1"/>
  <c r="BT1109" i="1"/>
  <c r="BT1108" i="1"/>
  <c r="BT1107" i="1"/>
  <c r="BT1106" i="1"/>
  <c r="BT1105" i="1"/>
  <c r="BT1104" i="1"/>
  <c r="BT1103" i="1"/>
  <c r="BT1102" i="1"/>
  <c r="BT1101" i="1"/>
  <c r="BT1100" i="1"/>
  <c r="BT1099" i="1"/>
  <c r="BT1098" i="1"/>
  <c r="BT1097" i="1"/>
  <c r="BT1096" i="1"/>
  <c r="BT1095" i="1"/>
  <c r="BT1094" i="1"/>
  <c r="BT1093" i="1"/>
  <c r="BT1092" i="1"/>
  <c r="BT1091" i="1"/>
  <c r="BT1090" i="1"/>
  <c r="BT1089" i="1"/>
  <c r="BT1088" i="1"/>
  <c r="BT1087" i="1"/>
  <c r="BT1086" i="1"/>
  <c r="BT1085" i="1"/>
  <c r="BT1084" i="1"/>
  <c r="BT1083" i="1"/>
  <c r="BT1082" i="1"/>
  <c r="BT1081" i="1"/>
  <c r="BT1080" i="1"/>
  <c r="BT1079" i="1"/>
  <c r="BT1078" i="1"/>
  <c r="BT1077" i="1"/>
  <c r="BT1076" i="1"/>
  <c r="BT1075" i="1"/>
  <c r="BT1074" i="1"/>
  <c r="BO1122" i="1"/>
  <c r="BO1121" i="1"/>
  <c r="BO1120" i="1"/>
  <c r="BO1119" i="1"/>
  <c r="BO1118" i="1"/>
  <c r="BO1117" i="1"/>
  <c r="BO1116" i="1"/>
  <c r="BO1115" i="1"/>
  <c r="BO1114" i="1"/>
  <c r="BO1113" i="1"/>
  <c r="BO1112" i="1"/>
  <c r="BO1110" i="1"/>
  <c r="BO1109" i="1"/>
  <c r="BO1108" i="1"/>
  <c r="BO1107" i="1"/>
  <c r="BO1106" i="1"/>
  <c r="BO1105" i="1"/>
  <c r="BO1104" i="1"/>
  <c r="BO1103" i="1"/>
  <c r="BO1102" i="1"/>
  <c r="BO1101" i="1"/>
  <c r="BO1100" i="1"/>
  <c r="BO1099" i="1"/>
  <c r="BO1098" i="1"/>
  <c r="BO1097" i="1"/>
  <c r="BO1096" i="1"/>
  <c r="BO1095" i="1"/>
  <c r="BO1094" i="1"/>
  <c r="BO1093" i="1"/>
  <c r="BO1092" i="1"/>
  <c r="BO1091" i="1"/>
  <c r="BO1090" i="1"/>
  <c r="BO1089" i="1"/>
  <c r="BO1088" i="1"/>
  <c r="BO1087" i="1"/>
  <c r="BO1086" i="1"/>
  <c r="BO1085" i="1"/>
  <c r="BO1084" i="1"/>
  <c r="BO1083" i="1"/>
  <c r="BO1082" i="1"/>
  <c r="BO1081" i="1"/>
  <c r="BO1080" i="1"/>
  <c r="BO1079" i="1"/>
  <c r="BO1077" i="1"/>
  <c r="BO1076" i="1"/>
  <c r="BO1075" i="1"/>
  <c r="BO1074" i="1"/>
  <c r="BO1073" i="1"/>
  <c r="BO1072"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BE1122" i="1"/>
  <c r="BE1121" i="1"/>
  <c r="BE1120" i="1"/>
  <c r="BE1119" i="1"/>
  <c r="BE1118" i="1"/>
  <c r="BE1117" i="1"/>
  <c r="BE1116" i="1"/>
  <c r="BE1115" i="1"/>
  <c r="BE1114" i="1"/>
  <c r="BE1113" i="1"/>
  <c r="BE1112" i="1"/>
  <c r="BE1111" i="1"/>
  <c r="BE1110" i="1"/>
  <c r="BE1109" i="1"/>
  <c r="BE1108" i="1"/>
  <c r="BE1107" i="1"/>
  <c r="BE1106" i="1"/>
  <c r="BE1105" i="1"/>
  <c r="BE1104" i="1"/>
  <c r="BE1103" i="1"/>
  <c r="BE1102" i="1"/>
  <c r="BE1101" i="1"/>
  <c r="BE1100" i="1"/>
  <c r="BE1099" i="1"/>
  <c r="BE1098" i="1"/>
  <c r="BE1097" i="1"/>
  <c r="BE1096" i="1"/>
  <c r="BE1095" i="1"/>
  <c r="BE1094" i="1"/>
  <c r="BE1093" i="1"/>
  <c r="BE1092" i="1"/>
  <c r="BE1091" i="1"/>
  <c r="BE1090" i="1"/>
  <c r="BE1089" i="1"/>
  <c r="BE1088" i="1"/>
  <c r="BE1087" i="1"/>
  <c r="BE1086" i="1"/>
  <c r="BE1085" i="1"/>
  <c r="BE1084" i="1"/>
  <c r="BE1083" i="1"/>
  <c r="BE1082" i="1"/>
  <c r="BE1081" i="1"/>
  <c r="BE1080" i="1"/>
  <c r="BE1079" i="1"/>
  <c r="BE1078" i="1"/>
  <c r="BE1077" i="1"/>
  <c r="BE1076" i="1"/>
  <c r="BE1075" i="1"/>
  <c r="BE1074" i="1"/>
  <c r="BE1073" i="1"/>
  <c r="BE1072" i="1"/>
  <c r="BJ1122" i="1"/>
  <c r="BJ1121" i="1"/>
  <c r="BJ1120" i="1"/>
  <c r="BJ1119" i="1"/>
  <c r="BJ1118" i="1"/>
  <c r="BJ1117" i="1"/>
  <c r="BJ1116" i="1"/>
  <c r="BJ1115" i="1"/>
  <c r="BJ1114" i="1"/>
  <c r="BJ1113" i="1"/>
  <c r="BJ1112" i="1"/>
  <c r="BJ1111" i="1"/>
  <c r="BJ1110" i="1"/>
  <c r="BJ1109" i="1"/>
  <c r="BJ1108" i="1"/>
  <c r="BJ1107" i="1"/>
  <c r="BJ1106" i="1"/>
  <c r="BJ1105" i="1"/>
  <c r="BJ1104" i="1"/>
  <c r="BJ1103" i="1"/>
  <c r="BJ1102" i="1"/>
  <c r="BJ1101" i="1"/>
  <c r="BJ1100" i="1"/>
  <c r="BJ1099" i="1"/>
  <c r="BJ1098" i="1"/>
  <c r="BJ1097" i="1"/>
  <c r="BJ1096" i="1"/>
  <c r="BJ1095" i="1"/>
  <c r="BJ1094" i="1"/>
  <c r="BJ1093" i="1"/>
  <c r="BJ1092" i="1"/>
  <c r="BJ1091" i="1"/>
  <c r="BJ1090" i="1"/>
  <c r="BJ1089" i="1"/>
  <c r="BJ1087" i="1"/>
  <c r="BJ1086" i="1"/>
  <c r="BJ1085" i="1"/>
  <c r="BJ1084" i="1"/>
  <c r="BJ1083" i="1"/>
  <c r="BJ1082" i="1"/>
  <c r="BJ1081" i="1"/>
  <c r="BJ1080" i="1"/>
  <c r="BJ1079" i="1"/>
  <c r="BJ1078" i="1"/>
  <c r="BJ1077" i="1"/>
  <c r="BJ1076" i="1"/>
  <c r="BJ1075" i="1"/>
  <c r="BJ1073" i="1"/>
  <c r="BJ1072" i="1"/>
  <c r="AP1122" i="1"/>
  <c r="AP1121" i="1"/>
  <c r="AP1120" i="1"/>
  <c r="AP1119" i="1"/>
  <c r="AP1118" i="1"/>
  <c r="AP1117" i="1"/>
  <c r="AP1116" i="1"/>
  <c r="AP1115" i="1"/>
  <c r="AP1114" i="1"/>
  <c r="AP1113" i="1"/>
  <c r="AP1112" i="1"/>
  <c r="AP1111" i="1"/>
  <c r="AP1110" i="1"/>
  <c r="AP1109" i="1"/>
  <c r="AP1108" i="1"/>
  <c r="AP1107" i="1"/>
  <c r="AP1106" i="1"/>
  <c r="AP1105" i="1"/>
  <c r="AP1104" i="1"/>
  <c r="AP1103" i="1"/>
  <c r="AP1102" i="1"/>
  <c r="AP1101" i="1"/>
  <c r="AP1100" i="1"/>
  <c r="AP1099" i="1"/>
  <c r="AP1098" i="1"/>
  <c r="AP1097" i="1"/>
  <c r="AP1096" i="1"/>
  <c r="AP1095" i="1"/>
  <c r="AP1094" i="1"/>
  <c r="AP1093" i="1"/>
  <c r="AP1090" i="1"/>
  <c r="AP1089" i="1"/>
  <c r="AP1088" i="1"/>
  <c r="AP1087" i="1"/>
  <c r="AP1086" i="1"/>
  <c r="AP1085" i="1"/>
  <c r="AP1084" i="1"/>
  <c r="AP1083" i="1"/>
  <c r="AP1082" i="1"/>
  <c r="AP1081" i="1"/>
  <c r="AP1080" i="1"/>
  <c r="AP1079" i="1"/>
  <c r="AP1078" i="1"/>
  <c r="AP1077" i="1"/>
  <c r="AP1076" i="1"/>
  <c r="AP1075" i="1"/>
  <c r="AP1074" i="1"/>
  <c r="AP1073" i="1"/>
  <c r="AP1072" i="1"/>
  <c r="AK1122" i="1"/>
  <c r="AK1121" i="1"/>
  <c r="AK1120" i="1"/>
  <c r="AK1119" i="1"/>
  <c r="AK1118" i="1"/>
  <c r="AK1117" i="1"/>
  <c r="AK1116" i="1"/>
  <c r="AK1115" i="1"/>
  <c r="AK1114" i="1"/>
  <c r="AK1113" i="1"/>
  <c r="AK1112" i="1"/>
  <c r="AK1111" i="1"/>
  <c r="AK1110" i="1"/>
  <c r="AK1109" i="1"/>
  <c r="AK1108" i="1"/>
  <c r="AK1107" i="1"/>
  <c r="AK1106" i="1"/>
  <c r="AK1105" i="1"/>
  <c r="AK1104" i="1"/>
  <c r="AK1103" i="1"/>
  <c r="AK1101" i="1"/>
  <c r="AK1100" i="1"/>
  <c r="AK1099" i="1"/>
  <c r="AK1098" i="1"/>
  <c r="AK1097" i="1"/>
  <c r="AK1096" i="1"/>
  <c r="AK1095" i="1"/>
  <c r="AK1094" i="1"/>
  <c r="AK1093" i="1"/>
  <c r="AK1092" i="1"/>
  <c r="AK1091" i="1"/>
  <c r="AK1090" i="1"/>
  <c r="AK1089" i="1"/>
  <c r="AK1088" i="1"/>
  <c r="AK1087" i="1"/>
  <c r="AK1086" i="1"/>
  <c r="AK1085" i="1"/>
  <c r="AK1084" i="1"/>
  <c r="AK1083" i="1"/>
  <c r="AK1082" i="1"/>
  <c r="AK1081" i="1"/>
  <c r="AK1080" i="1"/>
  <c r="AK1079" i="1"/>
  <c r="AK1078" i="1"/>
  <c r="AK1076" i="1"/>
  <c r="AK1075" i="1"/>
  <c r="AK1074" i="1"/>
  <c r="AK1073" i="1"/>
  <c r="AK1072" i="1"/>
  <c r="AF1122" i="1"/>
  <c r="AF1121" i="1"/>
  <c r="AF1120" i="1"/>
  <c r="AF1119" i="1"/>
  <c r="AF1118" i="1"/>
  <c r="AF1117" i="1"/>
  <c r="AF1116" i="1"/>
  <c r="AF1115" i="1"/>
  <c r="AF1114" i="1"/>
  <c r="AF1113" i="1"/>
  <c r="AF1112" i="1"/>
  <c r="AF1111" i="1"/>
  <c r="AF1110" i="1"/>
  <c r="AF1109" i="1"/>
  <c r="AF1108" i="1"/>
  <c r="AF1107" i="1"/>
  <c r="AF1106" i="1"/>
  <c r="AF1105" i="1"/>
  <c r="AF1104" i="1"/>
  <c r="AF1103" i="1"/>
  <c r="AF1102" i="1"/>
  <c r="AF1101" i="1"/>
  <c r="AF1100" i="1"/>
  <c r="AF1099" i="1"/>
  <c r="AF1098" i="1"/>
  <c r="AF1097" i="1"/>
  <c r="AF1096" i="1"/>
  <c r="AF1095" i="1"/>
  <c r="AF1094" i="1"/>
  <c r="AF1093" i="1"/>
  <c r="AF1092" i="1"/>
  <c r="AF1091" i="1"/>
  <c r="AF1090" i="1"/>
  <c r="AF1089" i="1"/>
  <c r="AF1088" i="1"/>
  <c r="AF1087" i="1"/>
  <c r="AF1086" i="1"/>
  <c r="AF1085" i="1"/>
  <c r="AF1084" i="1"/>
  <c r="AF1083" i="1"/>
  <c r="AF1082" i="1"/>
  <c r="AF1080" i="1"/>
  <c r="AF1079" i="1"/>
  <c r="AF1078" i="1"/>
  <c r="AF1077" i="1"/>
  <c r="AF1076" i="1"/>
  <c r="AF1075" i="1"/>
  <c r="AF1074" i="1"/>
  <c r="AF1073" i="1"/>
  <c r="AF1072" i="1"/>
  <c r="AA1122" i="1"/>
  <c r="AA1121" i="1"/>
  <c r="AA1120" i="1"/>
  <c r="AA1119" i="1"/>
  <c r="AA1118" i="1"/>
  <c r="AA1117" i="1"/>
  <c r="AA1116" i="1"/>
  <c r="AA1115" i="1"/>
  <c r="AA1114" i="1"/>
  <c r="AA1113" i="1"/>
  <c r="AA1112" i="1"/>
  <c r="AA1111" i="1"/>
  <c r="AA1110" i="1"/>
  <c r="AA1109" i="1"/>
  <c r="AA1107" i="1"/>
  <c r="AA1106" i="1"/>
  <c r="AA1105" i="1"/>
  <c r="AA1104" i="1"/>
  <c r="AA1103" i="1"/>
  <c r="AA1102" i="1"/>
  <c r="AA1101" i="1"/>
  <c r="AA1100" i="1"/>
  <c r="AA1099" i="1"/>
  <c r="AA1098" i="1"/>
  <c r="AA1097" i="1"/>
  <c r="AA1096" i="1"/>
  <c r="AA1095" i="1"/>
  <c r="AA1094" i="1"/>
  <c r="AA1093" i="1"/>
  <c r="AA1092" i="1"/>
  <c r="AA1091" i="1"/>
  <c r="AA1090" i="1"/>
  <c r="AA1089" i="1"/>
  <c r="AA1088" i="1"/>
  <c r="AA1087" i="1"/>
  <c r="AA1086" i="1"/>
  <c r="AA1085" i="1"/>
  <c r="AA1084" i="1"/>
  <c r="AA1083" i="1"/>
  <c r="AA1082" i="1"/>
  <c r="AA1081" i="1"/>
  <c r="AA1080" i="1"/>
  <c r="AA1079" i="1"/>
  <c r="AA1078" i="1"/>
  <c r="AA1077" i="1"/>
  <c r="AA1076" i="1"/>
  <c r="AA1075" i="1"/>
  <c r="AA1074" i="1"/>
  <c r="AA1073" i="1"/>
  <c r="AA1072" i="1"/>
  <c r="V1122" i="1"/>
  <c r="V1121" i="1"/>
  <c r="V1120" i="1"/>
  <c r="V1119" i="1"/>
  <c r="V1118" i="1"/>
  <c r="V1117" i="1"/>
  <c r="V1116" i="1"/>
  <c r="V1115" i="1"/>
  <c r="V1114" i="1"/>
  <c r="V1113" i="1"/>
  <c r="V1112" i="1"/>
  <c r="V1111" i="1"/>
  <c r="V1110" i="1"/>
  <c r="V1109" i="1"/>
  <c r="V1108" i="1"/>
  <c r="V1107" i="1"/>
  <c r="V1106" i="1"/>
  <c r="V1105" i="1"/>
  <c r="V1104" i="1"/>
  <c r="V1103" i="1"/>
  <c r="V1102" i="1"/>
  <c r="V1101" i="1"/>
  <c r="V1100" i="1"/>
  <c r="V1099" i="1"/>
  <c r="V1098" i="1"/>
  <c r="V1097" i="1"/>
  <c r="V1096" i="1"/>
  <c r="V1095" i="1"/>
  <c r="V1094" i="1"/>
  <c r="V1093" i="1"/>
  <c r="V1092" i="1"/>
  <c r="V1091" i="1"/>
  <c r="V1090" i="1"/>
  <c r="V1089" i="1"/>
  <c r="V1088" i="1"/>
  <c r="V1087" i="1"/>
  <c r="V1086" i="1"/>
  <c r="V1085" i="1"/>
  <c r="V1084" i="1"/>
  <c r="V1083" i="1"/>
  <c r="V1082" i="1"/>
  <c r="V1081" i="1"/>
  <c r="V1080" i="1"/>
  <c r="V1079" i="1"/>
  <c r="V1078" i="1"/>
  <c r="V1077" i="1"/>
  <c r="V1076" i="1"/>
  <c r="V1075" i="1"/>
  <c r="V1074" i="1"/>
  <c r="V1073" i="1"/>
  <c r="V1072" i="1"/>
  <c r="Q1122" i="1"/>
  <c r="Q1121" i="1"/>
  <c r="Q1120" i="1"/>
  <c r="Q1119" i="1"/>
  <c r="Q1118" i="1"/>
  <c r="Q1117" i="1"/>
  <c r="Q1116" i="1"/>
  <c r="Q1115" i="1"/>
  <c r="Q1114" i="1"/>
  <c r="Q1113" i="1"/>
  <c r="Q1112" i="1"/>
  <c r="Q1111" i="1"/>
  <c r="Q1110" i="1"/>
  <c r="Q1109" i="1"/>
  <c r="Q1108" i="1"/>
  <c r="Q1107" i="1"/>
  <c r="Q1106" i="1"/>
  <c r="Q1105" i="1"/>
  <c r="Q1104" i="1"/>
  <c r="Q1103" i="1"/>
  <c r="Q1102" i="1"/>
  <c r="Q1101" i="1"/>
  <c r="Q1100" i="1"/>
  <c r="Q1098" i="1"/>
  <c r="Q1097" i="1"/>
  <c r="Q1096" i="1"/>
  <c r="Q1095" i="1"/>
  <c r="Q1094" i="1"/>
  <c r="Q1093" i="1"/>
  <c r="Q1092" i="1"/>
  <c r="Q1091" i="1"/>
  <c r="Q1090" i="1"/>
  <c r="Q1089" i="1"/>
  <c r="Q1088" i="1"/>
  <c r="Q1087" i="1"/>
  <c r="Q1086" i="1"/>
  <c r="Q1085" i="1"/>
  <c r="Q1084" i="1"/>
  <c r="Q1083" i="1"/>
  <c r="Q1082" i="1"/>
  <c r="Q1081" i="1"/>
  <c r="Q1080" i="1"/>
  <c r="Q1079" i="1"/>
  <c r="Q1078" i="1"/>
  <c r="Q1077" i="1"/>
  <c r="Q1076" i="1"/>
  <c r="Q1075" i="1"/>
  <c r="Q1074" i="1"/>
  <c r="Q1073" i="1"/>
  <c r="Q1072" i="1"/>
  <c r="L1122" i="1"/>
  <c r="L1121" i="1"/>
  <c r="L1120" i="1"/>
  <c r="L1119" i="1"/>
  <c r="L1118" i="1"/>
  <c r="L1117" i="1"/>
  <c r="L1116" i="1"/>
  <c r="L1115" i="1"/>
  <c r="L1114" i="1"/>
  <c r="L1113" i="1"/>
  <c r="L1112" i="1"/>
  <c r="L1111" i="1"/>
  <c r="L1110" i="1"/>
  <c r="L1109" i="1"/>
  <c r="L1108" i="1"/>
  <c r="L1107" i="1"/>
  <c r="L1106" i="1"/>
  <c r="L1105" i="1"/>
  <c r="L1103" i="1"/>
  <c r="L1102" i="1"/>
  <c r="L1101" i="1"/>
  <c r="L1100" i="1"/>
  <c r="L1099" i="1"/>
  <c r="L1098" i="1"/>
  <c r="L1097" i="1"/>
  <c r="L1096" i="1"/>
  <c r="L1095" i="1"/>
  <c r="L1093" i="1"/>
  <c r="L1092" i="1"/>
  <c r="L1091" i="1"/>
  <c r="L1090" i="1"/>
  <c r="L1089" i="1"/>
  <c r="L1088" i="1"/>
  <c r="L1087" i="1"/>
  <c r="L1086" i="1"/>
  <c r="L1085" i="1"/>
  <c r="L1084" i="1"/>
  <c r="L1083" i="1"/>
  <c r="L1082" i="1"/>
  <c r="L1080" i="1"/>
  <c r="L1079" i="1"/>
  <c r="L1078" i="1"/>
  <c r="L1077" i="1"/>
  <c r="L1076" i="1"/>
  <c r="L1074" i="1"/>
  <c r="L1073" i="1"/>
  <c r="L1072" i="1"/>
  <c r="G1122" i="1"/>
  <c r="G1121" i="1"/>
  <c r="G1120" i="1"/>
  <c r="G1119" i="1"/>
  <c r="G1118" i="1"/>
  <c r="G1117" i="1"/>
  <c r="G1116" i="1"/>
  <c r="G1115" i="1"/>
  <c r="G1114" i="1"/>
  <c r="G1113" i="1"/>
  <c r="G1112" i="1"/>
  <c r="G1111" i="1"/>
  <c r="G1110" i="1"/>
  <c r="G1109" i="1"/>
  <c r="G1108" i="1"/>
  <c r="G1107" i="1"/>
  <c r="G1106" i="1"/>
  <c r="G1105" i="1"/>
  <c r="G1104" i="1"/>
  <c r="G1103" i="1"/>
  <c r="G1102" i="1"/>
  <c r="G1101" i="1"/>
  <c r="G1100" i="1"/>
  <c r="G1099" i="1"/>
  <c r="G1098" i="1"/>
  <c r="G1097" i="1"/>
  <c r="G1096" i="1"/>
  <c r="G1095" i="1"/>
  <c r="G1094" i="1"/>
  <c r="G1093" i="1"/>
  <c r="G1092" i="1"/>
  <c r="G1091" i="1"/>
  <c r="G1090" i="1"/>
  <c r="G1089" i="1"/>
  <c r="G1088" i="1"/>
  <c r="G1087" i="1"/>
  <c r="G1086" i="1"/>
  <c r="G1085" i="1"/>
  <c r="G1084" i="1"/>
  <c r="G1083" i="1"/>
  <c r="G1082" i="1"/>
  <c r="G1080" i="1"/>
  <c r="G1079" i="1"/>
  <c r="G1078" i="1"/>
  <c r="G1077" i="1"/>
  <c r="G1076" i="1"/>
  <c r="G1075" i="1"/>
  <c r="G1074" i="1"/>
  <c r="G1073" i="1"/>
  <c r="G1072" i="1"/>
  <c r="AZ1061" i="1"/>
  <c r="AZ959" i="1"/>
  <c r="AK959" i="1"/>
  <c r="AK1010" i="1"/>
  <c r="AK1061" i="1"/>
  <c r="BO968" i="1"/>
  <c r="BJ965" i="1"/>
  <c r="BJ1016" i="1"/>
  <c r="BJ1067" i="1"/>
  <c r="BJ946" i="1"/>
  <c r="BJ997" i="1"/>
  <c r="BJ1048" i="1"/>
  <c r="BJ960" i="1"/>
  <c r="BJ1011" i="1"/>
  <c r="BJ1062" i="1"/>
  <c r="AF953" i="1"/>
  <c r="AF1004" i="1"/>
  <c r="AF1055" i="1"/>
  <c r="BY951" i="1"/>
  <c r="BY1002" i="1"/>
  <c r="BY1053" i="1"/>
  <c r="AK942" i="1"/>
  <c r="AK993" i="1"/>
  <c r="AK1044" i="1"/>
  <c r="G942" i="1"/>
  <c r="G993" i="1"/>
  <c r="G1044" i="1"/>
  <c r="G925" i="1"/>
  <c r="G976" i="1"/>
  <c r="G1027" i="1"/>
  <c r="AA920" i="1"/>
  <c r="AA971" i="1"/>
  <c r="AA1022" i="1"/>
  <c r="BY1071" i="1"/>
  <c r="BT1071" i="1"/>
  <c r="BO1071" i="1"/>
  <c r="AZ1071" i="1"/>
  <c r="BE1071" i="1"/>
  <c r="BJ1071" i="1"/>
  <c r="AP1071" i="1"/>
  <c r="AK1071" i="1"/>
  <c r="AF1071" i="1"/>
  <c r="AA1071" i="1"/>
  <c r="V1071" i="1"/>
  <c r="Q1071" i="1"/>
  <c r="L1071" i="1"/>
  <c r="G1071" i="1"/>
  <c r="BY1070" i="1"/>
  <c r="BT1070" i="1"/>
  <c r="BO1070" i="1"/>
  <c r="AZ1070" i="1"/>
  <c r="BE1070" i="1"/>
  <c r="BJ1070" i="1"/>
  <c r="AP1070" i="1"/>
  <c r="AK1070" i="1"/>
  <c r="AF1070" i="1"/>
  <c r="AA1070" i="1"/>
  <c r="V1070" i="1"/>
  <c r="Q1070" i="1"/>
  <c r="L1070" i="1"/>
  <c r="G1070" i="1"/>
  <c r="BY1069" i="1"/>
  <c r="BT1069" i="1"/>
  <c r="BO1069" i="1"/>
  <c r="AZ1069" i="1"/>
  <c r="BE1069" i="1"/>
  <c r="BJ1069" i="1"/>
  <c r="AP1069" i="1"/>
  <c r="AK1069" i="1"/>
  <c r="AF1069" i="1"/>
  <c r="AA1069" i="1"/>
  <c r="V1069" i="1"/>
  <c r="Q1069" i="1"/>
  <c r="L1069" i="1"/>
  <c r="G1069" i="1"/>
  <c r="BY1068" i="1"/>
  <c r="BT1068" i="1"/>
  <c r="BO1068" i="1"/>
  <c r="AZ1068" i="1"/>
  <c r="BE1068" i="1"/>
  <c r="BJ1068" i="1"/>
  <c r="AP1068" i="1"/>
  <c r="AK1068" i="1"/>
  <c r="AF1068" i="1"/>
  <c r="AA1068" i="1"/>
  <c r="V1068" i="1"/>
  <c r="Q1068" i="1"/>
  <c r="L1068" i="1"/>
  <c r="G1068" i="1"/>
  <c r="BY1067" i="1"/>
  <c r="BT1067" i="1"/>
  <c r="BO1067" i="1"/>
  <c r="AZ1067" i="1"/>
  <c r="BE1067" i="1"/>
  <c r="AP1067" i="1"/>
  <c r="AK1067" i="1"/>
  <c r="AF1067" i="1"/>
  <c r="AA1067" i="1"/>
  <c r="V1067" i="1"/>
  <c r="Q1067" i="1"/>
  <c r="L1067" i="1"/>
  <c r="G1067" i="1"/>
  <c r="BY1066" i="1"/>
  <c r="BT1066" i="1"/>
  <c r="BO1066" i="1"/>
  <c r="AZ1066" i="1"/>
  <c r="BE1066" i="1"/>
  <c r="BJ1066" i="1"/>
  <c r="AP1066" i="1"/>
  <c r="AK1066" i="1"/>
  <c r="AF1066" i="1"/>
  <c r="AA1066" i="1"/>
  <c r="V1066" i="1"/>
  <c r="Q1066" i="1"/>
  <c r="L1066" i="1"/>
  <c r="G1066" i="1"/>
  <c r="BY1065" i="1"/>
  <c r="BT1065" i="1"/>
  <c r="BO1065" i="1"/>
  <c r="AZ1065" i="1"/>
  <c r="BE1065" i="1"/>
  <c r="BJ1065" i="1"/>
  <c r="AP1065" i="1"/>
  <c r="AK1065" i="1"/>
  <c r="AF1065" i="1"/>
  <c r="AA1065" i="1"/>
  <c r="V1065" i="1"/>
  <c r="Q1065" i="1"/>
  <c r="L1065" i="1"/>
  <c r="G1065" i="1"/>
  <c r="BY1064" i="1"/>
  <c r="BT1064" i="1"/>
  <c r="BO1064" i="1"/>
  <c r="AZ1064" i="1"/>
  <c r="BE1064" i="1"/>
  <c r="BJ1064" i="1"/>
  <c r="AP1064" i="1"/>
  <c r="AK1064" i="1"/>
  <c r="AF1064" i="1"/>
  <c r="AA1064" i="1"/>
  <c r="V1064" i="1"/>
  <c r="Q1064" i="1"/>
  <c r="L1064" i="1"/>
  <c r="G1064" i="1"/>
  <c r="BY1063" i="1"/>
  <c r="BT1063" i="1"/>
  <c r="BO1063" i="1"/>
  <c r="AZ1063" i="1"/>
  <c r="BE1063" i="1"/>
  <c r="BJ1063" i="1"/>
  <c r="AP1063" i="1"/>
  <c r="AK1063" i="1"/>
  <c r="AF1063" i="1"/>
  <c r="AA1063" i="1"/>
  <c r="V1063" i="1"/>
  <c r="Q1063" i="1"/>
  <c r="L1063" i="1"/>
  <c r="G1063" i="1"/>
  <c r="BY1062" i="1"/>
  <c r="BT1062" i="1"/>
  <c r="BO1062" i="1"/>
  <c r="AZ1062" i="1"/>
  <c r="BE1062" i="1"/>
  <c r="AP1062" i="1"/>
  <c r="AK1062" i="1"/>
  <c r="AF1062" i="1"/>
  <c r="AA1062" i="1"/>
  <c r="V1062" i="1"/>
  <c r="Q1062" i="1"/>
  <c r="L1062" i="1"/>
  <c r="G1062" i="1"/>
  <c r="BY1061" i="1"/>
  <c r="BT1061" i="1"/>
  <c r="BO1061" i="1"/>
  <c r="BE1061" i="1"/>
  <c r="BJ1061" i="1"/>
  <c r="AP1061" i="1"/>
  <c r="AF1061" i="1"/>
  <c r="AA1061" i="1"/>
  <c r="V1061" i="1"/>
  <c r="Q1061" i="1"/>
  <c r="L1061" i="1"/>
  <c r="G1061" i="1"/>
  <c r="BY1060" i="1"/>
  <c r="BT1060" i="1"/>
  <c r="BO1060" i="1"/>
  <c r="AZ1060" i="1"/>
  <c r="BE1060" i="1"/>
  <c r="BJ1060" i="1"/>
  <c r="AP1060" i="1"/>
  <c r="AK1060" i="1"/>
  <c r="AF1060" i="1"/>
  <c r="AA1060" i="1"/>
  <c r="V1060" i="1"/>
  <c r="Q1060" i="1"/>
  <c r="L1060" i="1"/>
  <c r="G1060" i="1"/>
  <c r="BY1059" i="1"/>
  <c r="BT1059" i="1"/>
  <c r="BO1059" i="1"/>
  <c r="AZ1059" i="1"/>
  <c r="BE1059" i="1"/>
  <c r="BJ1059" i="1"/>
  <c r="AP1059" i="1"/>
  <c r="AK1059" i="1"/>
  <c r="AF1059" i="1"/>
  <c r="AA1059" i="1"/>
  <c r="V1059" i="1"/>
  <c r="Q1059" i="1"/>
  <c r="L1059" i="1"/>
  <c r="G1059" i="1"/>
  <c r="BY1058" i="1"/>
  <c r="BT1058" i="1"/>
  <c r="BO1058" i="1"/>
  <c r="AZ1058" i="1"/>
  <c r="BE1058" i="1"/>
  <c r="BJ1058" i="1"/>
  <c r="AP1058" i="1"/>
  <c r="AK1058" i="1"/>
  <c r="AF1058" i="1"/>
  <c r="AA1058" i="1"/>
  <c r="V1058" i="1"/>
  <c r="Q1058" i="1"/>
  <c r="L1058" i="1"/>
  <c r="G1058" i="1"/>
  <c r="BY1057" i="1"/>
  <c r="BT1057" i="1"/>
  <c r="BO1057" i="1"/>
  <c r="AZ1057" i="1"/>
  <c r="BE1057" i="1"/>
  <c r="BJ1057" i="1"/>
  <c r="AP1057" i="1"/>
  <c r="AK1057" i="1"/>
  <c r="AF1057" i="1"/>
  <c r="V1057" i="1"/>
  <c r="Q1057" i="1"/>
  <c r="L1057" i="1"/>
  <c r="G1057" i="1"/>
  <c r="BY1056" i="1"/>
  <c r="BT1056" i="1"/>
  <c r="BO1056" i="1"/>
  <c r="AZ1056" i="1"/>
  <c r="BE1056" i="1"/>
  <c r="BJ1056" i="1"/>
  <c r="AP1056" i="1"/>
  <c r="AK1056" i="1"/>
  <c r="AF1056" i="1"/>
  <c r="AA1056" i="1"/>
  <c r="V1056" i="1"/>
  <c r="Q1056" i="1"/>
  <c r="L1056" i="1"/>
  <c r="G1056" i="1"/>
  <c r="BY1055" i="1"/>
  <c r="BT1055" i="1"/>
  <c r="BO1055" i="1"/>
  <c r="AZ1055" i="1"/>
  <c r="BE1055" i="1"/>
  <c r="BJ1055" i="1"/>
  <c r="AP1055" i="1"/>
  <c r="AK1055" i="1"/>
  <c r="AA1055" i="1"/>
  <c r="V1055" i="1"/>
  <c r="Q1055" i="1"/>
  <c r="L1055" i="1"/>
  <c r="G1055" i="1"/>
  <c r="BY1054" i="1"/>
  <c r="BT1054" i="1"/>
  <c r="BO1054" i="1"/>
  <c r="AZ1054" i="1"/>
  <c r="BE1054" i="1"/>
  <c r="BJ1054" i="1"/>
  <c r="AP1054" i="1"/>
  <c r="AK1054" i="1"/>
  <c r="AF1054" i="1"/>
  <c r="AA1054" i="1"/>
  <c r="V1054" i="1"/>
  <c r="Q1054" i="1"/>
  <c r="L1054" i="1"/>
  <c r="G1054" i="1"/>
  <c r="BT1053" i="1"/>
  <c r="BO1053" i="1"/>
  <c r="AZ1053" i="1"/>
  <c r="BE1053" i="1"/>
  <c r="BJ1053" i="1"/>
  <c r="AP1053" i="1"/>
  <c r="AK1053" i="1"/>
  <c r="AF1053" i="1"/>
  <c r="AA1053" i="1"/>
  <c r="V1053" i="1"/>
  <c r="Q1053" i="1"/>
  <c r="G1053" i="1"/>
  <c r="BY1052" i="1"/>
  <c r="BT1052" i="1"/>
  <c r="BO1052" i="1"/>
  <c r="AZ1052" i="1"/>
  <c r="BE1052" i="1"/>
  <c r="BJ1052" i="1"/>
  <c r="AP1052" i="1"/>
  <c r="AK1052" i="1"/>
  <c r="AF1052" i="1"/>
  <c r="AA1052" i="1"/>
  <c r="V1052" i="1"/>
  <c r="Q1052" i="1"/>
  <c r="L1052" i="1"/>
  <c r="G1052" i="1"/>
  <c r="BY1051" i="1"/>
  <c r="BT1051" i="1"/>
  <c r="BO1051" i="1"/>
  <c r="AZ1051" i="1"/>
  <c r="BE1051" i="1"/>
  <c r="BJ1051" i="1"/>
  <c r="AP1051" i="1"/>
  <c r="AK1051" i="1"/>
  <c r="AF1051" i="1"/>
  <c r="AA1051" i="1"/>
  <c r="V1051" i="1"/>
  <c r="Q1051" i="1"/>
  <c r="L1051" i="1"/>
  <c r="G1051" i="1"/>
  <c r="BY1050" i="1"/>
  <c r="BT1050" i="1"/>
  <c r="BO1050" i="1"/>
  <c r="AZ1050" i="1"/>
  <c r="BE1050" i="1"/>
  <c r="BJ1050" i="1"/>
  <c r="AP1050" i="1"/>
  <c r="AK1050" i="1"/>
  <c r="AF1050" i="1"/>
  <c r="AA1050" i="1"/>
  <c r="V1050" i="1"/>
  <c r="Q1050" i="1"/>
  <c r="L1050" i="1"/>
  <c r="G1050" i="1"/>
  <c r="BY1049" i="1"/>
  <c r="BT1049" i="1"/>
  <c r="BO1049" i="1"/>
  <c r="AZ1049" i="1"/>
  <c r="BE1049" i="1"/>
  <c r="BJ1049" i="1"/>
  <c r="AP1049" i="1"/>
  <c r="AK1049" i="1"/>
  <c r="AF1049" i="1"/>
  <c r="AA1049" i="1"/>
  <c r="V1049" i="1"/>
  <c r="Q1049" i="1"/>
  <c r="L1049" i="1"/>
  <c r="G1049" i="1"/>
  <c r="BY1048" i="1"/>
  <c r="BT1048" i="1"/>
  <c r="BO1048" i="1"/>
  <c r="AZ1048" i="1"/>
  <c r="BE1048" i="1"/>
  <c r="AP1048" i="1"/>
  <c r="AK1048" i="1"/>
  <c r="AF1048" i="1"/>
  <c r="AA1048" i="1"/>
  <c r="V1048" i="1"/>
  <c r="Q1048" i="1"/>
  <c r="L1048" i="1"/>
  <c r="G1048" i="1"/>
  <c r="BY1047" i="1"/>
  <c r="BT1047" i="1"/>
  <c r="BO1047" i="1"/>
  <c r="AZ1047" i="1"/>
  <c r="BE1047" i="1"/>
  <c r="BJ1047" i="1"/>
  <c r="AP1047" i="1"/>
  <c r="AK1047" i="1"/>
  <c r="AF1047" i="1"/>
  <c r="AA1047" i="1"/>
  <c r="V1047" i="1"/>
  <c r="Q1047" i="1"/>
  <c r="L1047" i="1"/>
  <c r="G1047" i="1"/>
  <c r="BY1046" i="1"/>
  <c r="BT1046" i="1"/>
  <c r="BO1046" i="1"/>
  <c r="AZ1046" i="1"/>
  <c r="BE1046" i="1"/>
  <c r="BJ1046" i="1"/>
  <c r="AP1046" i="1"/>
  <c r="AK1046" i="1"/>
  <c r="AF1046" i="1"/>
  <c r="AA1046" i="1"/>
  <c r="V1046" i="1"/>
  <c r="Q1046" i="1"/>
  <c r="L1046" i="1"/>
  <c r="G1046" i="1"/>
  <c r="BY1045" i="1"/>
  <c r="BT1045" i="1"/>
  <c r="BO1045" i="1"/>
  <c r="AZ1045" i="1"/>
  <c r="BE1045" i="1"/>
  <c r="BJ1045" i="1"/>
  <c r="AP1045" i="1"/>
  <c r="AK1045" i="1"/>
  <c r="AF1045" i="1"/>
  <c r="AA1045" i="1"/>
  <c r="V1045" i="1"/>
  <c r="Q1045" i="1"/>
  <c r="L1045" i="1"/>
  <c r="G1045" i="1"/>
  <c r="BY1044" i="1"/>
  <c r="BT1044" i="1"/>
  <c r="BO1044" i="1"/>
  <c r="AZ1044" i="1"/>
  <c r="BE1044" i="1"/>
  <c r="BJ1044" i="1"/>
  <c r="AP1044" i="1"/>
  <c r="AF1044" i="1"/>
  <c r="AA1044" i="1"/>
  <c r="V1044" i="1"/>
  <c r="Q1044" i="1"/>
  <c r="L1044" i="1"/>
  <c r="BY1043" i="1"/>
  <c r="BT1043" i="1"/>
  <c r="BO1043" i="1"/>
  <c r="AZ1043" i="1"/>
  <c r="BE1043" i="1"/>
  <c r="BJ1043" i="1"/>
  <c r="AP1043" i="1"/>
  <c r="AK1043" i="1"/>
  <c r="AF1043" i="1"/>
  <c r="AA1043" i="1"/>
  <c r="V1043" i="1"/>
  <c r="Q1043" i="1"/>
  <c r="G1043" i="1"/>
  <c r="BY1042" i="1"/>
  <c r="BT1042" i="1"/>
  <c r="BO1042" i="1"/>
  <c r="AZ1042" i="1"/>
  <c r="BE1042" i="1"/>
  <c r="BJ1042" i="1"/>
  <c r="AP1042" i="1"/>
  <c r="AK1042" i="1"/>
  <c r="AF1042" i="1"/>
  <c r="AA1042" i="1"/>
  <c r="V1042" i="1"/>
  <c r="Q1042" i="1"/>
  <c r="L1042" i="1"/>
  <c r="G1042" i="1"/>
  <c r="BY1041" i="1"/>
  <c r="BT1041" i="1"/>
  <c r="BO1041" i="1"/>
  <c r="AZ1041" i="1"/>
  <c r="BE1041" i="1"/>
  <c r="BJ1041" i="1"/>
  <c r="AK1041" i="1"/>
  <c r="AF1041" i="1"/>
  <c r="AA1041" i="1"/>
  <c r="V1041" i="1"/>
  <c r="Q1041" i="1"/>
  <c r="L1041" i="1"/>
  <c r="G1041" i="1"/>
  <c r="BT1040" i="1"/>
  <c r="BO1040" i="1"/>
  <c r="AZ1040" i="1"/>
  <c r="BE1040" i="1"/>
  <c r="BJ1040" i="1"/>
  <c r="AK1040" i="1"/>
  <c r="AF1040" i="1"/>
  <c r="AA1040" i="1"/>
  <c r="V1040" i="1"/>
  <c r="Q1040" i="1"/>
  <c r="L1040" i="1"/>
  <c r="G1040" i="1"/>
  <c r="BY1039" i="1"/>
  <c r="BT1039" i="1"/>
  <c r="BO1039" i="1"/>
  <c r="AZ1039" i="1"/>
  <c r="BE1039" i="1"/>
  <c r="BJ1039" i="1"/>
  <c r="AP1039" i="1"/>
  <c r="AK1039" i="1"/>
  <c r="AF1039" i="1"/>
  <c r="AA1039" i="1"/>
  <c r="V1039" i="1"/>
  <c r="Q1039" i="1"/>
  <c r="L1039" i="1"/>
  <c r="G1039" i="1"/>
  <c r="BY1038" i="1"/>
  <c r="BT1038" i="1"/>
  <c r="BO1038" i="1"/>
  <c r="AZ1038" i="1"/>
  <c r="BE1038" i="1"/>
  <c r="BJ1038" i="1"/>
  <c r="AP1038" i="1"/>
  <c r="AK1038" i="1"/>
  <c r="AF1038" i="1"/>
  <c r="AA1038" i="1"/>
  <c r="V1038" i="1"/>
  <c r="Q1038" i="1"/>
  <c r="L1038" i="1"/>
  <c r="G1038" i="1"/>
  <c r="BY1037" i="1"/>
  <c r="BT1037" i="1"/>
  <c r="BO1037" i="1"/>
  <c r="AZ1037" i="1"/>
  <c r="BE1037" i="1"/>
  <c r="AP1037" i="1"/>
  <c r="AK1037" i="1"/>
  <c r="AF1037" i="1"/>
  <c r="AA1037" i="1"/>
  <c r="V1037" i="1"/>
  <c r="Q1037" i="1"/>
  <c r="L1037" i="1"/>
  <c r="G1037" i="1"/>
  <c r="BY1036" i="1"/>
  <c r="BT1036" i="1"/>
  <c r="BO1036" i="1"/>
  <c r="AZ1036" i="1"/>
  <c r="BE1036" i="1"/>
  <c r="BJ1036" i="1"/>
  <c r="AP1036" i="1"/>
  <c r="AK1036" i="1"/>
  <c r="AF1036" i="1"/>
  <c r="AA1036" i="1"/>
  <c r="V1036" i="1"/>
  <c r="Q1036" i="1"/>
  <c r="L1036" i="1"/>
  <c r="G1036" i="1"/>
  <c r="BY1035" i="1"/>
  <c r="BT1035" i="1"/>
  <c r="BO1035" i="1"/>
  <c r="AZ1035" i="1"/>
  <c r="BE1035" i="1"/>
  <c r="BJ1035" i="1"/>
  <c r="AP1035" i="1"/>
  <c r="AK1035" i="1"/>
  <c r="AF1035" i="1"/>
  <c r="AA1035" i="1"/>
  <c r="V1035" i="1"/>
  <c r="Q1035" i="1"/>
  <c r="L1035" i="1"/>
  <c r="G1035" i="1"/>
  <c r="BY1034" i="1"/>
  <c r="BT1034" i="1"/>
  <c r="BO1034" i="1"/>
  <c r="AZ1034" i="1"/>
  <c r="BE1034" i="1"/>
  <c r="BJ1034" i="1"/>
  <c r="AP1034" i="1"/>
  <c r="AK1034" i="1"/>
  <c r="AF1034" i="1"/>
  <c r="AA1034" i="1"/>
  <c r="V1034" i="1"/>
  <c r="Q1034" i="1"/>
  <c r="L1034" i="1"/>
  <c r="G1034" i="1"/>
  <c r="BY1033" i="1"/>
  <c r="BT1033" i="1"/>
  <c r="BO1033" i="1"/>
  <c r="AZ1033" i="1"/>
  <c r="BE1033" i="1"/>
  <c r="BJ1033" i="1"/>
  <c r="AP1033" i="1"/>
  <c r="AK1033" i="1"/>
  <c r="AF1033" i="1"/>
  <c r="AA1033" i="1"/>
  <c r="V1033" i="1"/>
  <c r="Q1033" i="1"/>
  <c r="L1033" i="1"/>
  <c r="G1033" i="1"/>
  <c r="BY1032" i="1"/>
  <c r="BT1032" i="1"/>
  <c r="BO1032" i="1"/>
  <c r="AZ1032" i="1"/>
  <c r="BE1032" i="1"/>
  <c r="BJ1032" i="1"/>
  <c r="AP1032" i="1"/>
  <c r="AK1032" i="1"/>
  <c r="AF1032" i="1"/>
  <c r="AA1032" i="1"/>
  <c r="V1032" i="1"/>
  <c r="Q1032" i="1"/>
  <c r="L1032" i="1"/>
  <c r="G1032" i="1"/>
  <c r="BY1031" i="1"/>
  <c r="BT1031" i="1"/>
  <c r="BO1031" i="1"/>
  <c r="AZ1031" i="1"/>
  <c r="BE1031" i="1"/>
  <c r="BJ1031" i="1"/>
  <c r="AP1031" i="1"/>
  <c r="AK1031" i="1"/>
  <c r="AF1031" i="1"/>
  <c r="AA1031" i="1"/>
  <c r="V1031" i="1"/>
  <c r="Q1031" i="1"/>
  <c r="L1031" i="1"/>
  <c r="G1031" i="1"/>
  <c r="BY1030" i="1"/>
  <c r="BT1030" i="1"/>
  <c r="BO1030" i="1"/>
  <c r="AZ1030" i="1"/>
  <c r="BE1030" i="1"/>
  <c r="BJ1030" i="1"/>
  <c r="AP1030" i="1"/>
  <c r="AK1030" i="1"/>
  <c r="AA1030" i="1"/>
  <c r="V1030" i="1"/>
  <c r="Q1030" i="1"/>
  <c r="G1030" i="1"/>
  <c r="BY1029" i="1"/>
  <c r="BT1029" i="1"/>
  <c r="BO1029" i="1"/>
  <c r="AZ1029" i="1"/>
  <c r="BE1029" i="1"/>
  <c r="BJ1029" i="1"/>
  <c r="AP1029" i="1"/>
  <c r="AK1029" i="1"/>
  <c r="AF1029" i="1"/>
  <c r="AA1029" i="1"/>
  <c r="V1029" i="1"/>
  <c r="Q1029" i="1"/>
  <c r="L1029" i="1"/>
  <c r="G1029" i="1"/>
  <c r="BY1028" i="1"/>
  <c r="BT1028" i="1"/>
  <c r="BO1028" i="1"/>
  <c r="AZ1028" i="1"/>
  <c r="BE1028" i="1"/>
  <c r="BJ1028" i="1"/>
  <c r="AP1028" i="1"/>
  <c r="AK1028" i="1"/>
  <c r="AF1028" i="1"/>
  <c r="AA1028" i="1"/>
  <c r="V1028" i="1"/>
  <c r="Q1028" i="1"/>
  <c r="L1028" i="1"/>
  <c r="G1028" i="1"/>
  <c r="BY1027" i="1"/>
  <c r="BT1027" i="1"/>
  <c r="BO1027" i="1"/>
  <c r="AZ1027" i="1"/>
  <c r="BE1027" i="1"/>
  <c r="BJ1027" i="1"/>
  <c r="AP1027" i="1"/>
  <c r="AK1027" i="1"/>
  <c r="AF1027" i="1"/>
  <c r="AA1027" i="1"/>
  <c r="V1027" i="1"/>
  <c r="Q1027" i="1"/>
  <c r="L1027" i="1"/>
  <c r="BY1026" i="1"/>
  <c r="BT1026" i="1"/>
  <c r="BO1026" i="1"/>
  <c r="AZ1026" i="1"/>
  <c r="BE1026" i="1"/>
  <c r="BJ1026" i="1"/>
  <c r="AP1026" i="1"/>
  <c r="AK1026" i="1"/>
  <c r="AF1026" i="1"/>
  <c r="AA1026" i="1"/>
  <c r="V1026" i="1"/>
  <c r="Q1026" i="1"/>
  <c r="L1026" i="1"/>
  <c r="G1026" i="1"/>
  <c r="BY1025" i="1"/>
  <c r="BT1025" i="1"/>
  <c r="BO1025" i="1"/>
  <c r="AZ1025" i="1"/>
  <c r="BE1025" i="1"/>
  <c r="BJ1025" i="1"/>
  <c r="AP1025" i="1"/>
  <c r="AK1025" i="1"/>
  <c r="AF1025" i="1"/>
  <c r="AA1025" i="1"/>
  <c r="V1025" i="1"/>
  <c r="Q1025" i="1"/>
  <c r="L1025" i="1"/>
  <c r="G1025" i="1"/>
  <c r="BY1024" i="1"/>
  <c r="BT1024" i="1"/>
  <c r="BO1024" i="1"/>
  <c r="AZ1024" i="1"/>
  <c r="BE1024" i="1"/>
  <c r="BJ1024" i="1"/>
  <c r="AP1024" i="1"/>
  <c r="AK1024" i="1"/>
  <c r="AF1024" i="1"/>
  <c r="AA1024" i="1"/>
  <c r="V1024" i="1"/>
  <c r="Q1024" i="1"/>
  <c r="L1024" i="1"/>
  <c r="G1024" i="1"/>
  <c r="BY1023" i="1"/>
  <c r="BT1023" i="1"/>
  <c r="BO1023" i="1"/>
  <c r="AZ1023" i="1"/>
  <c r="BE1023" i="1"/>
  <c r="BJ1023" i="1"/>
  <c r="AP1023" i="1"/>
  <c r="AK1023" i="1"/>
  <c r="AF1023" i="1"/>
  <c r="AA1023" i="1"/>
  <c r="V1023" i="1"/>
  <c r="Q1023" i="1"/>
  <c r="L1023" i="1"/>
  <c r="G1023" i="1"/>
  <c r="BY1022" i="1"/>
  <c r="BO1022" i="1"/>
  <c r="AZ1022" i="1"/>
  <c r="BE1022" i="1"/>
  <c r="BJ1022" i="1"/>
  <c r="AP1022" i="1"/>
  <c r="AK1022" i="1"/>
  <c r="AF1022" i="1"/>
  <c r="V1022" i="1"/>
  <c r="Q1022" i="1"/>
  <c r="L1022" i="1"/>
  <c r="G1022" i="1"/>
  <c r="BY1021" i="1"/>
  <c r="BO1021" i="1"/>
  <c r="AZ1021" i="1"/>
  <c r="BE1021" i="1"/>
  <c r="BJ1021" i="1"/>
  <c r="AP1021" i="1"/>
  <c r="AK1021" i="1"/>
  <c r="AF1021" i="1"/>
  <c r="AA1021" i="1"/>
  <c r="V1021" i="1"/>
  <c r="Q1021" i="1"/>
  <c r="L1021" i="1"/>
  <c r="G1021" i="1"/>
  <c r="BT918" i="1"/>
  <c r="AK915" i="1"/>
  <c r="AK966" i="1"/>
  <c r="AK1017" i="1"/>
  <c r="BE910" i="1"/>
  <c r="BE961" i="1"/>
  <c r="BE1012" i="1"/>
  <c r="BO959" i="1"/>
  <c r="AZ890" i="1"/>
  <c r="AZ941" i="1"/>
  <c r="AZ992" i="1"/>
  <c r="L883" i="1"/>
  <c r="L934" i="1"/>
  <c r="L985" i="1"/>
  <c r="AF881" i="1"/>
  <c r="AF932" i="1"/>
  <c r="AF983" i="1"/>
  <c r="AF880" i="1"/>
  <c r="AF931" i="1"/>
  <c r="AF982" i="1"/>
  <c r="AK879" i="1"/>
  <c r="AK930" i="1"/>
  <c r="AK981" i="1"/>
  <c r="AP877" i="1"/>
  <c r="AP928" i="1"/>
  <c r="AP979" i="1"/>
  <c r="BY1020" i="1"/>
  <c r="BT1020" i="1"/>
  <c r="BO1020" i="1"/>
  <c r="AZ1020" i="1"/>
  <c r="BE1020" i="1"/>
  <c r="BJ1020" i="1"/>
  <c r="AP1020" i="1"/>
  <c r="AK1020" i="1"/>
  <c r="AF1020" i="1"/>
  <c r="AA1020" i="1"/>
  <c r="V1020" i="1"/>
  <c r="Q1020" i="1"/>
  <c r="L1020" i="1"/>
  <c r="G1020" i="1"/>
  <c r="BY1019" i="1"/>
  <c r="BT1019" i="1"/>
  <c r="BO1019" i="1"/>
  <c r="AZ1019" i="1"/>
  <c r="BE1019" i="1"/>
  <c r="BJ1019" i="1"/>
  <c r="AP1019" i="1"/>
  <c r="AK1019" i="1"/>
  <c r="AF1019" i="1"/>
  <c r="AA1019" i="1"/>
  <c r="V1019" i="1"/>
  <c r="Q1019" i="1"/>
  <c r="L1019" i="1"/>
  <c r="G1019" i="1"/>
  <c r="BY1018" i="1"/>
  <c r="BT1018" i="1"/>
  <c r="BO1018" i="1"/>
  <c r="AZ1018" i="1"/>
  <c r="BE1018" i="1"/>
  <c r="BJ1018" i="1"/>
  <c r="AP1018" i="1"/>
  <c r="AK1018" i="1"/>
  <c r="AF1018" i="1"/>
  <c r="AA1018" i="1"/>
  <c r="V1018" i="1"/>
  <c r="Q1018" i="1"/>
  <c r="L1018" i="1"/>
  <c r="G1018" i="1"/>
  <c r="BY1017" i="1"/>
  <c r="BT1017" i="1"/>
  <c r="BO1017" i="1"/>
  <c r="AZ1017" i="1"/>
  <c r="BE1017" i="1"/>
  <c r="BJ1017" i="1"/>
  <c r="AP1017" i="1"/>
  <c r="AF1017" i="1"/>
  <c r="AA1017" i="1"/>
  <c r="V1017" i="1"/>
  <c r="Q1017" i="1"/>
  <c r="L1017" i="1"/>
  <c r="G1017" i="1"/>
  <c r="BY1016" i="1"/>
  <c r="BT1016" i="1"/>
  <c r="BO1016" i="1"/>
  <c r="AZ1016" i="1"/>
  <c r="BE1016" i="1"/>
  <c r="AP1016" i="1"/>
  <c r="AK1016" i="1"/>
  <c r="AF1016" i="1"/>
  <c r="AA1016" i="1"/>
  <c r="V1016" i="1"/>
  <c r="Q1016" i="1"/>
  <c r="L1016" i="1"/>
  <c r="G1016" i="1"/>
  <c r="BY1015" i="1"/>
  <c r="BT1015" i="1"/>
  <c r="BO1015" i="1"/>
  <c r="AZ1015" i="1"/>
  <c r="BE1015" i="1"/>
  <c r="BJ1015" i="1"/>
  <c r="AP1015" i="1"/>
  <c r="AK1015" i="1"/>
  <c r="AF1015" i="1"/>
  <c r="AA1015" i="1"/>
  <c r="V1015" i="1"/>
  <c r="Q1015" i="1"/>
  <c r="L1015" i="1"/>
  <c r="G1015" i="1"/>
  <c r="BY1014" i="1"/>
  <c r="BT1014" i="1"/>
  <c r="BO1014" i="1"/>
  <c r="AZ1014" i="1"/>
  <c r="BE1014" i="1"/>
  <c r="BJ1014" i="1"/>
  <c r="AP1014" i="1"/>
  <c r="AK1014" i="1"/>
  <c r="AF1014" i="1"/>
  <c r="AA1014" i="1"/>
  <c r="V1014" i="1"/>
  <c r="Q1014" i="1"/>
  <c r="L1014" i="1"/>
  <c r="G1014" i="1"/>
  <c r="BY1013" i="1"/>
  <c r="BT1013" i="1"/>
  <c r="BO1013" i="1"/>
  <c r="AZ1013" i="1"/>
  <c r="BE1013" i="1"/>
  <c r="BJ1013" i="1"/>
  <c r="AP1013" i="1"/>
  <c r="AK1013" i="1"/>
  <c r="AF1013" i="1"/>
  <c r="AA1013" i="1"/>
  <c r="V1013" i="1"/>
  <c r="Q1013" i="1"/>
  <c r="L1013" i="1"/>
  <c r="G1013" i="1"/>
  <c r="BY1012" i="1"/>
  <c r="BT1012" i="1"/>
  <c r="BO1012" i="1"/>
  <c r="AZ1012" i="1"/>
  <c r="BJ1012" i="1"/>
  <c r="AP1012" i="1"/>
  <c r="AK1012" i="1"/>
  <c r="AF1012" i="1"/>
  <c r="AA1012" i="1"/>
  <c r="V1012" i="1"/>
  <c r="Q1012" i="1"/>
  <c r="L1012" i="1"/>
  <c r="G1012" i="1"/>
  <c r="BY1011" i="1"/>
  <c r="BT1011" i="1"/>
  <c r="BO1011" i="1"/>
  <c r="AZ1011" i="1"/>
  <c r="BE1011" i="1"/>
  <c r="AP1011" i="1"/>
  <c r="AK1011" i="1"/>
  <c r="AF1011" i="1"/>
  <c r="AA1011" i="1"/>
  <c r="V1011" i="1"/>
  <c r="Q1011" i="1"/>
  <c r="L1011" i="1"/>
  <c r="G1011" i="1"/>
  <c r="BY1010" i="1"/>
  <c r="BT1010" i="1"/>
  <c r="BO1010" i="1"/>
  <c r="AZ1010" i="1"/>
  <c r="BE1010" i="1"/>
  <c r="BJ1010" i="1"/>
  <c r="AP1010" i="1"/>
  <c r="AF1010" i="1"/>
  <c r="AA1010" i="1"/>
  <c r="V1010" i="1"/>
  <c r="Q1010" i="1"/>
  <c r="L1010" i="1"/>
  <c r="G1010" i="1"/>
  <c r="BY1009" i="1"/>
  <c r="BT1009" i="1"/>
  <c r="BO1009" i="1"/>
  <c r="AZ1009" i="1"/>
  <c r="BE1009" i="1"/>
  <c r="BJ1009" i="1"/>
  <c r="AP1009" i="1"/>
  <c r="AK1009" i="1"/>
  <c r="AF1009" i="1"/>
  <c r="AA1009" i="1"/>
  <c r="V1009" i="1"/>
  <c r="Q1009" i="1"/>
  <c r="L1009" i="1"/>
  <c r="G1009" i="1"/>
  <c r="BY1008" i="1"/>
  <c r="BT1008" i="1"/>
  <c r="BO1008" i="1"/>
  <c r="AZ1008" i="1"/>
  <c r="BE1008" i="1"/>
  <c r="BJ1008" i="1"/>
  <c r="AP1008" i="1"/>
  <c r="AK1008" i="1"/>
  <c r="AF1008" i="1"/>
  <c r="AA1008" i="1"/>
  <c r="V1008" i="1"/>
  <c r="Q1008" i="1"/>
  <c r="L1008" i="1"/>
  <c r="G1008" i="1"/>
  <c r="BY1007" i="1"/>
  <c r="BT1007" i="1"/>
  <c r="BO1007" i="1"/>
  <c r="AZ1007" i="1"/>
  <c r="BE1007" i="1"/>
  <c r="BJ1007" i="1"/>
  <c r="AP1007" i="1"/>
  <c r="AK1007" i="1"/>
  <c r="AF1007" i="1"/>
  <c r="AA1007" i="1"/>
  <c r="V1007" i="1"/>
  <c r="Q1007" i="1"/>
  <c r="L1007" i="1"/>
  <c r="G1007" i="1"/>
  <c r="BY1006" i="1"/>
  <c r="BT1006" i="1"/>
  <c r="BO1006" i="1"/>
  <c r="AZ1006" i="1"/>
  <c r="BE1006" i="1"/>
  <c r="BJ1006" i="1"/>
  <c r="AP1006" i="1"/>
  <c r="AK1006" i="1"/>
  <c r="AF1006" i="1"/>
  <c r="AA1006" i="1"/>
  <c r="V1006" i="1"/>
  <c r="Q1006" i="1"/>
  <c r="L1006" i="1"/>
  <c r="G1006" i="1"/>
  <c r="BY1005" i="1"/>
  <c r="BT1005" i="1"/>
  <c r="BO1005" i="1"/>
  <c r="AZ1005" i="1"/>
  <c r="BE1005" i="1"/>
  <c r="BJ1005" i="1"/>
  <c r="AP1005" i="1"/>
  <c r="AK1005" i="1"/>
  <c r="AF1005" i="1"/>
  <c r="AA1005" i="1"/>
  <c r="V1005" i="1"/>
  <c r="Q1005" i="1"/>
  <c r="L1005" i="1"/>
  <c r="G1005" i="1"/>
  <c r="BY1004" i="1"/>
  <c r="BT1004" i="1"/>
  <c r="BO1004" i="1"/>
  <c r="AZ1004" i="1"/>
  <c r="BE1004" i="1"/>
  <c r="BJ1004" i="1"/>
  <c r="AP1004" i="1"/>
  <c r="AK1004" i="1"/>
  <c r="AA1004" i="1"/>
  <c r="V1004" i="1"/>
  <c r="Q1004" i="1"/>
  <c r="L1004" i="1"/>
  <c r="G1004" i="1"/>
  <c r="BY1003" i="1"/>
  <c r="BT1003" i="1"/>
  <c r="BO1003" i="1"/>
  <c r="AZ1003" i="1"/>
  <c r="BE1003" i="1"/>
  <c r="BJ1003" i="1"/>
  <c r="AP1003" i="1"/>
  <c r="AK1003" i="1"/>
  <c r="AF1003" i="1"/>
  <c r="AA1003" i="1"/>
  <c r="V1003" i="1"/>
  <c r="Q1003" i="1"/>
  <c r="L1003" i="1"/>
  <c r="G1003" i="1"/>
  <c r="BT1002" i="1"/>
  <c r="BO1002" i="1"/>
  <c r="AZ1002" i="1"/>
  <c r="BE1002" i="1"/>
  <c r="BJ1002" i="1"/>
  <c r="AP1002" i="1"/>
  <c r="AK1002" i="1"/>
  <c r="AF1002" i="1"/>
  <c r="AA1002" i="1"/>
  <c r="V1002" i="1"/>
  <c r="Q1002" i="1"/>
  <c r="L1002" i="1"/>
  <c r="G1002" i="1"/>
  <c r="BY1001" i="1"/>
  <c r="BT1001" i="1"/>
  <c r="BO1001" i="1"/>
  <c r="AZ1001" i="1"/>
  <c r="BE1001" i="1"/>
  <c r="BJ1001" i="1"/>
  <c r="AP1001" i="1"/>
  <c r="AK1001" i="1"/>
  <c r="AF1001" i="1"/>
  <c r="AA1001" i="1"/>
  <c r="V1001" i="1"/>
  <c r="Q1001" i="1"/>
  <c r="L1001" i="1"/>
  <c r="G1001" i="1"/>
  <c r="BY1000" i="1"/>
  <c r="BT1000" i="1"/>
  <c r="BO1000" i="1"/>
  <c r="AZ1000" i="1"/>
  <c r="BE1000" i="1"/>
  <c r="BJ1000" i="1"/>
  <c r="AP1000" i="1"/>
  <c r="AK1000" i="1"/>
  <c r="AF1000" i="1"/>
  <c r="AA1000" i="1"/>
  <c r="V1000" i="1"/>
  <c r="Q1000" i="1"/>
  <c r="L1000" i="1"/>
  <c r="G1000" i="1"/>
  <c r="BY999" i="1"/>
  <c r="BT999" i="1"/>
  <c r="BO999" i="1"/>
  <c r="AZ999" i="1"/>
  <c r="BE999" i="1"/>
  <c r="BJ999" i="1"/>
  <c r="AP999" i="1"/>
  <c r="AK999" i="1"/>
  <c r="AF999" i="1"/>
  <c r="AA999" i="1"/>
  <c r="V999" i="1"/>
  <c r="Q999" i="1"/>
  <c r="L999" i="1"/>
  <c r="G999" i="1"/>
  <c r="BY998" i="1"/>
  <c r="BT998" i="1"/>
  <c r="BO998" i="1"/>
  <c r="AZ998" i="1"/>
  <c r="BE998" i="1"/>
  <c r="BJ998" i="1"/>
  <c r="AP998" i="1"/>
  <c r="AK998" i="1"/>
  <c r="AF998" i="1"/>
  <c r="AA998" i="1"/>
  <c r="V998" i="1"/>
  <c r="Q998" i="1"/>
  <c r="L998" i="1"/>
  <c r="G998" i="1"/>
  <c r="BY997" i="1"/>
  <c r="BT997" i="1"/>
  <c r="BO997" i="1"/>
  <c r="AZ997" i="1"/>
  <c r="BE997" i="1"/>
  <c r="AP997" i="1"/>
  <c r="AK997" i="1"/>
  <c r="AF997" i="1"/>
  <c r="AA997" i="1"/>
  <c r="V997" i="1"/>
  <c r="Q997" i="1"/>
  <c r="L997" i="1"/>
  <c r="G997" i="1"/>
  <c r="BY996" i="1"/>
  <c r="BT996" i="1"/>
  <c r="BO996" i="1"/>
  <c r="AZ996" i="1"/>
  <c r="BE996" i="1"/>
  <c r="BJ996" i="1"/>
  <c r="AP996" i="1"/>
  <c r="AK996" i="1"/>
  <c r="AF996" i="1"/>
  <c r="AA996" i="1"/>
  <c r="V996" i="1"/>
  <c r="Q996" i="1"/>
  <c r="L996" i="1"/>
  <c r="G996" i="1"/>
  <c r="BY995" i="1"/>
  <c r="BT995" i="1"/>
  <c r="BO995" i="1"/>
  <c r="AZ995" i="1"/>
  <c r="BE995" i="1"/>
  <c r="BJ995" i="1"/>
  <c r="AP995" i="1"/>
  <c r="AK995" i="1"/>
  <c r="AF995" i="1"/>
  <c r="AA995" i="1"/>
  <c r="V995" i="1"/>
  <c r="Q995" i="1"/>
  <c r="L995" i="1"/>
  <c r="G995" i="1"/>
  <c r="BY994" i="1"/>
  <c r="BT994" i="1"/>
  <c r="BO994" i="1"/>
  <c r="AZ994" i="1"/>
  <c r="BE994" i="1"/>
  <c r="BJ994" i="1"/>
  <c r="AP994" i="1"/>
  <c r="AK994" i="1"/>
  <c r="AF994" i="1"/>
  <c r="AA994" i="1"/>
  <c r="V994" i="1"/>
  <c r="Q994" i="1"/>
  <c r="L994" i="1"/>
  <c r="G994" i="1"/>
  <c r="BY993" i="1"/>
  <c r="BT993" i="1"/>
  <c r="BO993" i="1"/>
  <c r="AZ993" i="1"/>
  <c r="BE993" i="1"/>
  <c r="BJ993" i="1"/>
  <c r="AP993" i="1"/>
  <c r="AF993" i="1"/>
  <c r="AA993" i="1"/>
  <c r="V993" i="1"/>
  <c r="Q993" i="1"/>
  <c r="L993" i="1"/>
  <c r="BY992" i="1"/>
  <c r="BT992" i="1"/>
  <c r="BO992" i="1"/>
  <c r="BE992" i="1"/>
  <c r="BJ992" i="1"/>
  <c r="AP992" i="1"/>
  <c r="AK992" i="1"/>
  <c r="AF992" i="1"/>
  <c r="AA992" i="1"/>
  <c r="V992" i="1"/>
  <c r="Q992" i="1"/>
  <c r="G992" i="1"/>
  <c r="BY991" i="1"/>
  <c r="BT991" i="1"/>
  <c r="BO991" i="1"/>
  <c r="AZ991" i="1"/>
  <c r="BE991" i="1"/>
  <c r="BJ991" i="1"/>
  <c r="AP991" i="1"/>
  <c r="AK991" i="1"/>
  <c r="AF991" i="1"/>
  <c r="AA991" i="1"/>
  <c r="V991" i="1"/>
  <c r="Q991" i="1"/>
  <c r="L991" i="1"/>
  <c r="G991" i="1"/>
  <c r="BY990" i="1"/>
  <c r="BT990" i="1"/>
  <c r="BO990" i="1"/>
  <c r="AZ990" i="1"/>
  <c r="BE990" i="1"/>
  <c r="BJ990" i="1"/>
  <c r="AP990" i="1"/>
  <c r="AK990" i="1"/>
  <c r="AF990" i="1"/>
  <c r="AA990" i="1"/>
  <c r="V990" i="1"/>
  <c r="Q990" i="1"/>
  <c r="L990" i="1"/>
  <c r="G990" i="1"/>
  <c r="BY989" i="1"/>
  <c r="BT989" i="1"/>
  <c r="BO989" i="1"/>
  <c r="AZ989" i="1"/>
  <c r="BE989" i="1"/>
  <c r="BJ989" i="1"/>
  <c r="AK989" i="1"/>
  <c r="AF989" i="1"/>
  <c r="AA989" i="1"/>
  <c r="V989" i="1"/>
  <c r="Q989" i="1"/>
  <c r="L989" i="1"/>
  <c r="G989" i="1"/>
  <c r="BY988" i="1"/>
  <c r="BT988" i="1"/>
  <c r="BO988" i="1"/>
  <c r="AZ988" i="1"/>
  <c r="BE988" i="1"/>
  <c r="BJ988" i="1"/>
  <c r="AP988" i="1"/>
  <c r="AK988" i="1"/>
  <c r="AF988" i="1"/>
  <c r="AA988" i="1"/>
  <c r="V988" i="1"/>
  <c r="Q988" i="1"/>
  <c r="L988" i="1"/>
  <c r="G988" i="1"/>
  <c r="BY987" i="1"/>
  <c r="BT987" i="1"/>
  <c r="BO987" i="1"/>
  <c r="AZ987" i="1"/>
  <c r="BE987" i="1"/>
  <c r="BJ987" i="1"/>
  <c r="AP987" i="1"/>
  <c r="AK987" i="1"/>
  <c r="AF987" i="1"/>
  <c r="AA987" i="1"/>
  <c r="V987" i="1"/>
  <c r="Q987" i="1"/>
  <c r="L987" i="1"/>
  <c r="G987" i="1"/>
  <c r="BY986" i="1"/>
  <c r="BT986" i="1"/>
  <c r="BO986" i="1"/>
  <c r="AZ986" i="1"/>
  <c r="BE986" i="1"/>
  <c r="BJ986" i="1"/>
  <c r="AP986" i="1"/>
  <c r="AK986" i="1"/>
  <c r="AF986" i="1"/>
  <c r="AA986" i="1"/>
  <c r="V986" i="1"/>
  <c r="Q986" i="1"/>
  <c r="L986" i="1"/>
  <c r="G986" i="1"/>
  <c r="BY985" i="1"/>
  <c r="BT985" i="1"/>
  <c r="BO985" i="1"/>
  <c r="AZ985" i="1"/>
  <c r="BE985" i="1"/>
  <c r="BJ985" i="1"/>
  <c r="AP985" i="1"/>
  <c r="AK985" i="1"/>
  <c r="AF985" i="1"/>
  <c r="AA985" i="1"/>
  <c r="V985" i="1"/>
  <c r="Q985" i="1"/>
  <c r="G985" i="1"/>
  <c r="BY984" i="1"/>
  <c r="BT984" i="1"/>
  <c r="BO984" i="1"/>
  <c r="AZ984" i="1"/>
  <c r="BE984" i="1"/>
  <c r="BJ984" i="1"/>
  <c r="AP984" i="1"/>
  <c r="AK984" i="1"/>
  <c r="AF984" i="1"/>
  <c r="AA984" i="1"/>
  <c r="V984" i="1"/>
  <c r="Q984" i="1"/>
  <c r="L984" i="1"/>
  <c r="G984" i="1"/>
  <c r="BY983" i="1"/>
  <c r="BT983" i="1"/>
  <c r="BO983" i="1"/>
  <c r="AZ983" i="1"/>
  <c r="BE983" i="1"/>
  <c r="BJ983" i="1"/>
  <c r="AP983" i="1"/>
  <c r="AK983" i="1"/>
  <c r="AA983" i="1"/>
  <c r="V983" i="1"/>
  <c r="Q983" i="1"/>
  <c r="L983" i="1"/>
  <c r="G983" i="1"/>
  <c r="BY982" i="1"/>
  <c r="BT982" i="1"/>
  <c r="BO982" i="1"/>
  <c r="AZ982" i="1"/>
  <c r="BE982" i="1"/>
  <c r="BJ982" i="1"/>
  <c r="AP982" i="1"/>
  <c r="AK982" i="1"/>
  <c r="AA982" i="1"/>
  <c r="V982" i="1"/>
  <c r="Q982" i="1"/>
  <c r="L982" i="1"/>
  <c r="G982" i="1"/>
  <c r="BY981" i="1"/>
  <c r="BT981" i="1"/>
  <c r="BO981" i="1"/>
  <c r="AZ981" i="1"/>
  <c r="BE981" i="1"/>
  <c r="BJ981" i="1"/>
  <c r="AP981" i="1"/>
  <c r="AF981" i="1"/>
  <c r="AA981" i="1"/>
  <c r="V981" i="1"/>
  <c r="Q981" i="1"/>
  <c r="L981" i="1"/>
  <c r="G981" i="1"/>
  <c r="BY980" i="1"/>
  <c r="BT980" i="1"/>
  <c r="BO980" i="1"/>
  <c r="AZ980" i="1"/>
  <c r="BE980" i="1"/>
  <c r="BJ980" i="1"/>
  <c r="AP980" i="1"/>
  <c r="AK980" i="1"/>
  <c r="AF980" i="1"/>
  <c r="AA980" i="1"/>
  <c r="V980" i="1"/>
  <c r="Q980" i="1"/>
  <c r="L980" i="1"/>
  <c r="G980" i="1"/>
  <c r="BY979" i="1"/>
  <c r="BT979" i="1"/>
  <c r="BO979" i="1"/>
  <c r="AZ979" i="1"/>
  <c r="BE979" i="1"/>
  <c r="BJ979" i="1"/>
  <c r="AK979" i="1"/>
  <c r="AF979" i="1"/>
  <c r="AA979" i="1"/>
  <c r="V979" i="1"/>
  <c r="Q979" i="1"/>
  <c r="L979" i="1"/>
  <c r="G979" i="1"/>
  <c r="BY978" i="1"/>
  <c r="BT978" i="1"/>
  <c r="BO978" i="1"/>
  <c r="AZ978" i="1"/>
  <c r="BE978" i="1"/>
  <c r="BJ978" i="1"/>
  <c r="AP978" i="1"/>
  <c r="AK978" i="1"/>
  <c r="AF978" i="1"/>
  <c r="AA978" i="1"/>
  <c r="V978" i="1"/>
  <c r="Q978" i="1"/>
  <c r="L978" i="1"/>
  <c r="G978" i="1"/>
  <c r="BY977" i="1"/>
  <c r="BT977" i="1"/>
  <c r="BO977" i="1"/>
  <c r="AZ977" i="1"/>
  <c r="BE977" i="1"/>
  <c r="BJ977" i="1"/>
  <c r="AP977" i="1"/>
  <c r="AK977" i="1"/>
  <c r="AF977" i="1"/>
  <c r="AA977" i="1"/>
  <c r="V977" i="1"/>
  <c r="Q977" i="1"/>
  <c r="L977" i="1"/>
  <c r="G977" i="1"/>
  <c r="BY976" i="1"/>
  <c r="BT976" i="1"/>
  <c r="BO976" i="1"/>
  <c r="AZ976" i="1"/>
  <c r="BE976" i="1"/>
  <c r="BJ976" i="1"/>
  <c r="AP976" i="1"/>
  <c r="AK976" i="1"/>
  <c r="AF976" i="1"/>
  <c r="AA976" i="1"/>
  <c r="V976" i="1"/>
  <c r="Q976" i="1"/>
  <c r="L976" i="1"/>
  <c r="BY975" i="1"/>
  <c r="BT975" i="1"/>
  <c r="BO975" i="1"/>
  <c r="AZ975" i="1"/>
  <c r="BE975" i="1"/>
  <c r="BJ975" i="1"/>
  <c r="AP975" i="1"/>
  <c r="AK975" i="1"/>
  <c r="AF975" i="1"/>
  <c r="AA975" i="1"/>
  <c r="V975" i="1"/>
  <c r="Q975" i="1"/>
  <c r="L975" i="1"/>
  <c r="G975" i="1"/>
  <c r="BY974" i="1"/>
  <c r="BT974" i="1"/>
  <c r="BO974" i="1"/>
  <c r="AZ974" i="1"/>
  <c r="BE974" i="1"/>
  <c r="BJ974" i="1"/>
  <c r="AP974" i="1"/>
  <c r="AK974" i="1"/>
  <c r="AF974" i="1"/>
  <c r="AA974" i="1"/>
  <c r="V974" i="1"/>
  <c r="Q974" i="1"/>
  <c r="L974" i="1"/>
  <c r="G974" i="1"/>
  <c r="BY973" i="1"/>
  <c r="BT973" i="1"/>
  <c r="BO973" i="1"/>
  <c r="AZ973" i="1"/>
  <c r="BE973" i="1"/>
  <c r="BJ973" i="1"/>
  <c r="AP973" i="1"/>
  <c r="AK973" i="1"/>
  <c r="AF973" i="1"/>
  <c r="AA973" i="1"/>
  <c r="V973" i="1"/>
  <c r="Q973" i="1"/>
  <c r="L973" i="1"/>
  <c r="G973" i="1"/>
  <c r="BY972" i="1"/>
  <c r="BT972" i="1"/>
  <c r="BO972" i="1"/>
  <c r="AZ972" i="1"/>
  <c r="BE972" i="1"/>
  <c r="BJ972" i="1"/>
  <c r="AP972" i="1"/>
  <c r="AK972" i="1"/>
  <c r="AF972" i="1"/>
  <c r="AA972" i="1"/>
  <c r="V972" i="1"/>
  <c r="Q972" i="1"/>
  <c r="L972" i="1"/>
  <c r="G972" i="1"/>
  <c r="BY971" i="1"/>
  <c r="BT971" i="1"/>
  <c r="BO971" i="1"/>
  <c r="AZ971" i="1"/>
  <c r="BE971" i="1"/>
  <c r="BJ971" i="1"/>
  <c r="AP971" i="1"/>
  <c r="AK971" i="1"/>
  <c r="AF971" i="1"/>
  <c r="V971" i="1"/>
  <c r="Q971" i="1"/>
  <c r="L971" i="1"/>
  <c r="G971" i="1"/>
  <c r="BY970" i="1"/>
  <c r="BO970" i="1"/>
  <c r="AZ970" i="1"/>
  <c r="BE970" i="1"/>
  <c r="BJ970" i="1"/>
  <c r="AP970" i="1"/>
  <c r="AK970" i="1"/>
  <c r="AF970" i="1"/>
  <c r="AA970" i="1"/>
  <c r="V970" i="1"/>
  <c r="Q970" i="1"/>
  <c r="L970" i="1"/>
  <c r="G970" i="1"/>
  <c r="V298" i="1"/>
  <c r="AK969" i="1"/>
  <c r="BT865" i="1"/>
  <c r="BT916" i="1"/>
  <c r="BT967" i="1"/>
  <c r="BJ861" i="1"/>
  <c r="BJ912" i="1"/>
  <c r="BJ963" i="1"/>
  <c r="AZ908" i="1"/>
  <c r="BY969" i="1"/>
  <c r="BY968" i="1"/>
  <c r="BY967" i="1"/>
  <c r="BY966" i="1"/>
  <c r="BY965" i="1"/>
  <c r="BY964" i="1"/>
  <c r="BY963" i="1"/>
  <c r="BY962" i="1"/>
  <c r="BY961" i="1"/>
  <c r="BY960" i="1"/>
  <c r="BY959" i="1"/>
  <c r="BY958" i="1"/>
  <c r="BY957" i="1"/>
  <c r="BY956" i="1"/>
  <c r="BY955" i="1"/>
  <c r="BY954" i="1"/>
  <c r="BY953" i="1"/>
  <c r="BY952" i="1"/>
  <c r="BY950" i="1"/>
  <c r="BY949" i="1"/>
  <c r="BY948" i="1"/>
  <c r="BY947" i="1"/>
  <c r="BY946" i="1"/>
  <c r="BY945" i="1"/>
  <c r="BY944" i="1"/>
  <c r="BY943" i="1"/>
  <c r="BY942" i="1"/>
  <c r="BY941" i="1"/>
  <c r="BY940" i="1"/>
  <c r="BY939" i="1"/>
  <c r="BY938" i="1"/>
  <c r="BY937" i="1"/>
  <c r="BY936" i="1"/>
  <c r="BY935" i="1"/>
  <c r="BY934" i="1"/>
  <c r="BY933" i="1"/>
  <c r="BY932" i="1"/>
  <c r="BY931" i="1"/>
  <c r="BY930" i="1"/>
  <c r="BY929" i="1"/>
  <c r="BY928" i="1"/>
  <c r="BY927" i="1"/>
  <c r="BY926" i="1"/>
  <c r="BY925" i="1"/>
  <c r="BY924" i="1"/>
  <c r="BY923" i="1"/>
  <c r="BY922" i="1"/>
  <c r="BY921" i="1"/>
  <c r="BY920" i="1"/>
  <c r="BY919" i="1"/>
  <c r="BT969" i="1"/>
  <c r="BT968" i="1"/>
  <c r="BT966" i="1"/>
  <c r="BT965" i="1"/>
  <c r="BT964" i="1"/>
  <c r="BT963" i="1"/>
  <c r="BT962" i="1"/>
  <c r="BT961" i="1"/>
  <c r="BT960" i="1"/>
  <c r="BT959" i="1"/>
  <c r="BT958" i="1"/>
  <c r="BT957" i="1"/>
  <c r="BT956" i="1"/>
  <c r="BT955" i="1"/>
  <c r="BT954" i="1"/>
  <c r="BT953" i="1"/>
  <c r="BT952" i="1"/>
  <c r="BT951" i="1"/>
  <c r="BT950" i="1"/>
  <c r="BT949" i="1"/>
  <c r="BT948" i="1"/>
  <c r="BT947" i="1"/>
  <c r="BT946" i="1"/>
  <c r="BT945" i="1"/>
  <c r="BT944" i="1"/>
  <c r="BT943" i="1"/>
  <c r="BT942" i="1"/>
  <c r="BT941" i="1"/>
  <c r="BT940" i="1"/>
  <c r="BT939" i="1"/>
  <c r="BT938" i="1"/>
  <c r="BT937" i="1"/>
  <c r="BT936" i="1"/>
  <c r="BT935" i="1"/>
  <c r="BT934" i="1"/>
  <c r="BT933" i="1"/>
  <c r="BT932" i="1"/>
  <c r="BT931" i="1"/>
  <c r="BT930" i="1"/>
  <c r="BT929" i="1"/>
  <c r="BT928" i="1"/>
  <c r="BT927" i="1"/>
  <c r="BT926" i="1"/>
  <c r="BT925" i="1"/>
  <c r="BT924" i="1"/>
  <c r="BT923" i="1"/>
  <c r="BT922" i="1"/>
  <c r="BT921" i="1"/>
  <c r="BT920" i="1"/>
  <c r="BT919" i="1"/>
  <c r="BO969" i="1"/>
  <c r="BO967" i="1"/>
  <c r="BO966" i="1"/>
  <c r="BO965" i="1"/>
  <c r="BO964" i="1"/>
  <c r="BO963" i="1"/>
  <c r="BO962" i="1"/>
  <c r="BO961" i="1"/>
  <c r="BO960" i="1"/>
  <c r="BO958" i="1"/>
  <c r="BO957" i="1"/>
  <c r="BO956" i="1"/>
  <c r="BO955" i="1"/>
  <c r="BO954" i="1"/>
  <c r="BO953" i="1"/>
  <c r="BO952" i="1"/>
  <c r="BO951" i="1"/>
  <c r="BO950" i="1"/>
  <c r="BO949" i="1"/>
  <c r="BO948" i="1"/>
  <c r="BO947" i="1"/>
  <c r="BO946" i="1"/>
  <c r="BO945" i="1"/>
  <c r="BO944" i="1"/>
  <c r="BO943" i="1"/>
  <c r="BO942" i="1"/>
  <c r="BO941" i="1"/>
  <c r="BO940" i="1"/>
  <c r="BO939" i="1"/>
  <c r="BO938" i="1"/>
  <c r="BO937" i="1"/>
  <c r="BO936" i="1"/>
  <c r="BO935" i="1"/>
  <c r="BO934" i="1"/>
  <c r="BO933" i="1"/>
  <c r="BO932" i="1"/>
  <c r="BO931" i="1"/>
  <c r="BO930" i="1"/>
  <c r="BO929" i="1"/>
  <c r="BO928" i="1"/>
  <c r="BO927" i="1"/>
  <c r="BO926" i="1"/>
  <c r="BO925" i="1"/>
  <c r="BO924" i="1"/>
  <c r="BO923" i="1"/>
  <c r="BO922" i="1"/>
  <c r="BO921" i="1"/>
  <c r="BO920" i="1"/>
  <c r="BO919" i="1"/>
  <c r="AZ969" i="1"/>
  <c r="AZ968" i="1"/>
  <c r="AZ967" i="1"/>
  <c r="AZ966" i="1"/>
  <c r="AZ965" i="1"/>
  <c r="AZ964" i="1"/>
  <c r="AZ963" i="1"/>
  <c r="AZ962" i="1"/>
  <c r="AZ961" i="1"/>
  <c r="AZ960" i="1"/>
  <c r="AZ958" i="1"/>
  <c r="AZ957" i="1"/>
  <c r="AZ956" i="1"/>
  <c r="AZ955" i="1"/>
  <c r="AZ954" i="1"/>
  <c r="AZ953" i="1"/>
  <c r="AZ952" i="1"/>
  <c r="AZ951" i="1"/>
  <c r="AZ950" i="1"/>
  <c r="AZ949" i="1"/>
  <c r="AZ948" i="1"/>
  <c r="AZ947" i="1"/>
  <c r="AZ946" i="1"/>
  <c r="AZ945" i="1"/>
  <c r="AZ944" i="1"/>
  <c r="AZ943" i="1"/>
  <c r="AZ942" i="1"/>
  <c r="AZ940" i="1"/>
  <c r="AZ939" i="1"/>
  <c r="AZ938" i="1"/>
  <c r="AZ937" i="1"/>
  <c r="AZ936" i="1"/>
  <c r="AZ935" i="1"/>
  <c r="AZ934" i="1"/>
  <c r="AZ933" i="1"/>
  <c r="AZ932" i="1"/>
  <c r="AZ931" i="1"/>
  <c r="AZ930" i="1"/>
  <c r="AZ929" i="1"/>
  <c r="AZ928" i="1"/>
  <c r="AZ927" i="1"/>
  <c r="AZ926" i="1"/>
  <c r="AZ925" i="1"/>
  <c r="AZ924" i="1"/>
  <c r="AZ923" i="1"/>
  <c r="AZ922" i="1"/>
  <c r="AZ921" i="1"/>
  <c r="AZ920" i="1"/>
  <c r="AZ919" i="1"/>
  <c r="BE969" i="1"/>
  <c r="BE968" i="1"/>
  <c r="BE967" i="1"/>
  <c r="BE966" i="1"/>
  <c r="BE965" i="1"/>
  <c r="BE964" i="1"/>
  <c r="BE963" i="1"/>
  <c r="BE962" i="1"/>
  <c r="BE960" i="1"/>
  <c r="BE959" i="1"/>
  <c r="BE958" i="1"/>
  <c r="BE957" i="1"/>
  <c r="BE956" i="1"/>
  <c r="BE955" i="1"/>
  <c r="BE954" i="1"/>
  <c r="BE953" i="1"/>
  <c r="BE952" i="1"/>
  <c r="BE951" i="1"/>
  <c r="BE950" i="1"/>
  <c r="BE949" i="1"/>
  <c r="BE948" i="1"/>
  <c r="BE947" i="1"/>
  <c r="BE946" i="1"/>
  <c r="BE945" i="1"/>
  <c r="BE944" i="1"/>
  <c r="BE942" i="1"/>
  <c r="BE941" i="1"/>
  <c r="BE940" i="1"/>
  <c r="BE939" i="1"/>
  <c r="BE938" i="1"/>
  <c r="BE937" i="1"/>
  <c r="BE936" i="1"/>
  <c r="BE935" i="1"/>
  <c r="BE934" i="1"/>
  <c r="BE933" i="1"/>
  <c r="BE932" i="1"/>
  <c r="BE931" i="1"/>
  <c r="BE930" i="1"/>
  <c r="BE929" i="1"/>
  <c r="BE928" i="1"/>
  <c r="BE927" i="1"/>
  <c r="BE926" i="1"/>
  <c r="BE925" i="1"/>
  <c r="BE924" i="1"/>
  <c r="BE923" i="1"/>
  <c r="BE922" i="1"/>
  <c r="BE921" i="1"/>
  <c r="BE920" i="1"/>
  <c r="BE919" i="1"/>
  <c r="BJ969" i="1"/>
  <c r="BJ968" i="1"/>
  <c r="BJ967" i="1"/>
  <c r="BJ966" i="1"/>
  <c r="BJ964" i="1"/>
  <c r="BJ962" i="1"/>
  <c r="BJ961" i="1"/>
  <c r="BJ959" i="1"/>
  <c r="BJ958" i="1"/>
  <c r="BJ957" i="1"/>
  <c r="BJ956" i="1"/>
  <c r="BJ955" i="1"/>
  <c r="BJ954" i="1"/>
  <c r="BJ953" i="1"/>
  <c r="BJ952" i="1"/>
  <c r="BJ951" i="1"/>
  <c r="BJ950" i="1"/>
  <c r="BJ949" i="1"/>
  <c r="BJ948" i="1"/>
  <c r="BJ947" i="1"/>
  <c r="BJ945" i="1"/>
  <c r="BJ944" i="1"/>
  <c r="BJ943" i="1"/>
  <c r="BJ942" i="1"/>
  <c r="BJ941" i="1"/>
  <c r="BJ940" i="1"/>
  <c r="BJ939" i="1"/>
  <c r="BJ938" i="1"/>
  <c r="BJ937" i="1"/>
  <c r="BJ936" i="1"/>
  <c r="BJ935" i="1"/>
  <c r="BJ934" i="1"/>
  <c r="BJ933" i="1"/>
  <c r="BJ932" i="1"/>
  <c r="BJ931" i="1"/>
  <c r="BJ930" i="1"/>
  <c r="BJ929" i="1"/>
  <c r="BJ928" i="1"/>
  <c r="BJ927" i="1"/>
  <c r="BJ926" i="1"/>
  <c r="BJ925" i="1"/>
  <c r="BJ924" i="1"/>
  <c r="BJ923" i="1"/>
  <c r="BJ922" i="1"/>
  <c r="BJ921" i="1"/>
  <c r="BJ920" i="1"/>
  <c r="BJ919" i="1"/>
  <c r="AP969" i="1"/>
  <c r="AP968" i="1"/>
  <c r="AP967" i="1"/>
  <c r="AP966" i="1"/>
  <c r="AP965" i="1"/>
  <c r="AP964" i="1"/>
  <c r="AP963" i="1"/>
  <c r="AP962" i="1"/>
  <c r="AP961" i="1"/>
  <c r="AP960" i="1"/>
  <c r="AP959" i="1"/>
  <c r="AP958" i="1"/>
  <c r="AP957" i="1"/>
  <c r="AP956" i="1"/>
  <c r="AP955" i="1"/>
  <c r="AP954" i="1"/>
  <c r="AP953" i="1"/>
  <c r="AP952" i="1"/>
  <c r="AP951" i="1"/>
  <c r="AP950" i="1"/>
  <c r="AP949" i="1"/>
  <c r="AP948" i="1"/>
  <c r="AP947" i="1"/>
  <c r="AP946" i="1"/>
  <c r="AP945" i="1"/>
  <c r="AP944" i="1"/>
  <c r="AP943" i="1"/>
  <c r="AP942" i="1"/>
  <c r="AP941" i="1"/>
  <c r="AP940" i="1"/>
  <c r="AP939" i="1"/>
  <c r="AP938" i="1"/>
  <c r="AP937" i="1"/>
  <c r="AP936" i="1"/>
  <c r="AP935" i="1"/>
  <c r="AP934" i="1"/>
  <c r="AP933" i="1"/>
  <c r="AP932" i="1"/>
  <c r="AP931" i="1"/>
  <c r="AP930" i="1"/>
  <c r="AP929" i="1"/>
  <c r="AP927" i="1"/>
  <c r="AP926" i="1"/>
  <c r="AP925" i="1"/>
  <c r="AP924" i="1"/>
  <c r="AP923" i="1"/>
  <c r="AP922" i="1"/>
  <c r="AP921" i="1"/>
  <c r="AP920" i="1"/>
  <c r="AP919" i="1"/>
  <c r="AK968" i="1"/>
  <c r="AK967" i="1"/>
  <c r="AK965" i="1"/>
  <c r="AK964" i="1"/>
  <c r="AK963" i="1"/>
  <c r="AK962" i="1"/>
  <c r="AK961" i="1"/>
  <c r="AK960" i="1"/>
  <c r="AK958" i="1"/>
  <c r="AK957" i="1"/>
  <c r="AK956" i="1"/>
  <c r="AK955" i="1"/>
  <c r="AK954" i="1"/>
  <c r="AK953" i="1"/>
  <c r="AK952" i="1"/>
  <c r="AK951" i="1"/>
  <c r="AK950" i="1"/>
  <c r="AK949" i="1"/>
  <c r="AK948" i="1"/>
  <c r="AK947" i="1"/>
  <c r="AK946" i="1"/>
  <c r="AK945" i="1"/>
  <c r="AK944" i="1"/>
  <c r="AK943" i="1"/>
  <c r="AK941" i="1"/>
  <c r="AK940" i="1"/>
  <c r="AK939" i="1"/>
  <c r="AK938" i="1"/>
  <c r="AK937" i="1"/>
  <c r="AK936" i="1"/>
  <c r="AK935" i="1"/>
  <c r="AK934" i="1"/>
  <c r="AK933" i="1"/>
  <c r="AK932" i="1"/>
  <c r="AK931" i="1"/>
  <c r="AK929" i="1"/>
  <c r="AK928" i="1"/>
  <c r="AK927" i="1"/>
  <c r="AK926" i="1"/>
  <c r="AK925" i="1"/>
  <c r="AK924" i="1"/>
  <c r="AK923" i="1"/>
  <c r="AK922" i="1"/>
  <c r="AK921" i="1"/>
  <c r="AK920" i="1"/>
  <c r="AK919" i="1"/>
  <c r="AF969" i="1"/>
  <c r="AF968" i="1"/>
  <c r="AF967" i="1"/>
  <c r="AF966" i="1"/>
  <c r="AF965" i="1"/>
  <c r="AF964" i="1"/>
  <c r="AF963" i="1"/>
  <c r="AF962" i="1"/>
  <c r="AF961" i="1"/>
  <c r="AF960" i="1"/>
  <c r="AF959" i="1"/>
  <c r="AF958" i="1"/>
  <c r="AF957" i="1"/>
  <c r="AF956" i="1"/>
  <c r="AF955" i="1"/>
  <c r="AF954" i="1"/>
  <c r="AF952" i="1"/>
  <c r="AF951" i="1"/>
  <c r="AF950" i="1"/>
  <c r="AF949" i="1"/>
  <c r="AF948" i="1"/>
  <c r="AF947" i="1"/>
  <c r="AF946" i="1"/>
  <c r="AF945" i="1"/>
  <c r="AF944" i="1"/>
  <c r="AF943" i="1"/>
  <c r="AF942" i="1"/>
  <c r="AF941" i="1"/>
  <c r="AF940" i="1"/>
  <c r="AF939" i="1"/>
  <c r="AF938" i="1"/>
  <c r="AF937" i="1"/>
  <c r="AF936" i="1"/>
  <c r="AF935" i="1"/>
  <c r="AF934" i="1"/>
  <c r="AF933" i="1"/>
  <c r="AF930" i="1"/>
  <c r="AF929" i="1"/>
  <c r="AF928" i="1"/>
  <c r="AF927" i="1"/>
  <c r="AF926" i="1"/>
  <c r="AF925" i="1"/>
  <c r="AF924" i="1"/>
  <c r="AF923" i="1"/>
  <c r="AF922" i="1"/>
  <c r="AF921" i="1"/>
  <c r="AF920" i="1"/>
  <c r="AF919" i="1"/>
  <c r="AA969" i="1"/>
  <c r="AA968" i="1"/>
  <c r="AA967" i="1"/>
  <c r="AA966" i="1"/>
  <c r="AA965" i="1"/>
  <c r="AA964" i="1"/>
  <c r="AA963" i="1"/>
  <c r="AA962" i="1"/>
  <c r="AA961" i="1"/>
  <c r="AA960" i="1"/>
  <c r="AA959" i="1"/>
  <c r="AA958" i="1"/>
  <c r="AA957" i="1"/>
  <c r="AA956" i="1"/>
  <c r="AA955" i="1"/>
  <c r="AA954" i="1"/>
  <c r="AA953" i="1"/>
  <c r="AA952" i="1"/>
  <c r="AA951" i="1"/>
  <c r="AA950" i="1"/>
  <c r="AA949" i="1"/>
  <c r="AA948" i="1"/>
  <c r="AA947" i="1"/>
  <c r="AA946" i="1"/>
  <c r="AA945" i="1"/>
  <c r="AA944" i="1"/>
  <c r="AA943" i="1"/>
  <c r="AA942" i="1"/>
  <c r="AA941" i="1"/>
  <c r="AA940" i="1"/>
  <c r="AA939" i="1"/>
  <c r="AA938" i="1"/>
  <c r="AA937" i="1"/>
  <c r="AA936" i="1"/>
  <c r="AA935" i="1"/>
  <c r="AA934" i="1"/>
  <c r="AA933" i="1"/>
  <c r="AA932" i="1"/>
  <c r="AA931" i="1"/>
  <c r="AA930" i="1"/>
  <c r="AA929" i="1"/>
  <c r="AA928" i="1"/>
  <c r="AA927" i="1"/>
  <c r="AA926" i="1"/>
  <c r="AA925" i="1"/>
  <c r="AA924" i="1"/>
  <c r="AA923" i="1"/>
  <c r="AA922" i="1"/>
  <c r="AA921" i="1"/>
  <c r="AA919" i="1"/>
  <c r="V969" i="1"/>
  <c r="V968" i="1"/>
  <c r="V967" i="1"/>
  <c r="V966" i="1"/>
  <c r="V965" i="1"/>
  <c r="V964" i="1"/>
  <c r="V963" i="1"/>
  <c r="V962" i="1"/>
  <c r="V961" i="1"/>
  <c r="V960" i="1"/>
  <c r="V959" i="1"/>
  <c r="V958" i="1"/>
  <c r="V957" i="1"/>
  <c r="V956" i="1"/>
  <c r="V955" i="1"/>
  <c r="V954" i="1"/>
  <c r="V953" i="1"/>
  <c r="V952" i="1"/>
  <c r="V951" i="1"/>
  <c r="V950" i="1"/>
  <c r="V949" i="1"/>
  <c r="V948" i="1"/>
  <c r="V947" i="1"/>
  <c r="V946" i="1"/>
  <c r="V945" i="1"/>
  <c r="V944" i="1"/>
  <c r="V943" i="1"/>
  <c r="V942" i="1"/>
  <c r="V941" i="1"/>
  <c r="V940" i="1"/>
  <c r="V939" i="1"/>
  <c r="V938" i="1"/>
  <c r="V937" i="1"/>
  <c r="V936" i="1"/>
  <c r="V935" i="1"/>
  <c r="V934" i="1"/>
  <c r="V933" i="1"/>
  <c r="V932" i="1"/>
  <c r="V931" i="1"/>
  <c r="V930" i="1"/>
  <c r="V929" i="1"/>
  <c r="V928" i="1"/>
  <c r="V927" i="1"/>
  <c r="V926" i="1"/>
  <c r="V925" i="1"/>
  <c r="V924" i="1"/>
  <c r="V923" i="1"/>
  <c r="V922" i="1"/>
  <c r="V921" i="1"/>
  <c r="V920" i="1"/>
  <c r="V919" i="1"/>
  <c r="Q969" i="1"/>
  <c r="Q968" i="1"/>
  <c r="Q967" i="1"/>
  <c r="Q966" i="1"/>
  <c r="Q965" i="1"/>
  <c r="Q964" i="1"/>
  <c r="Q963" i="1"/>
  <c r="Q962" i="1"/>
  <c r="Q961" i="1"/>
  <c r="Q960" i="1"/>
  <c r="Q959" i="1"/>
  <c r="Q958" i="1"/>
  <c r="Q957" i="1"/>
  <c r="Q956" i="1"/>
  <c r="Q955" i="1"/>
  <c r="Q954" i="1"/>
  <c r="Q953" i="1"/>
  <c r="Q952" i="1"/>
  <c r="Q951" i="1"/>
  <c r="Q950" i="1"/>
  <c r="Q949" i="1"/>
  <c r="Q948" i="1"/>
  <c r="Q947" i="1"/>
  <c r="Q946" i="1"/>
  <c r="Q945" i="1"/>
  <c r="Q944" i="1"/>
  <c r="Q943" i="1"/>
  <c r="Q942" i="1"/>
  <c r="Q941" i="1"/>
  <c r="Q940" i="1"/>
  <c r="Q939" i="1"/>
  <c r="Q938" i="1"/>
  <c r="Q937" i="1"/>
  <c r="Q936" i="1"/>
  <c r="Q935" i="1"/>
  <c r="Q934" i="1"/>
  <c r="Q933" i="1"/>
  <c r="Q932" i="1"/>
  <c r="Q931" i="1"/>
  <c r="Q930" i="1"/>
  <c r="Q929" i="1"/>
  <c r="Q928" i="1"/>
  <c r="Q927" i="1"/>
  <c r="Q926" i="1"/>
  <c r="Q925" i="1"/>
  <c r="Q924" i="1"/>
  <c r="Q923" i="1"/>
  <c r="Q922" i="1"/>
  <c r="Q921" i="1"/>
  <c r="Q920" i="1"/>
  <c r="Q919"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3" i="1"/>
  <c r="L932" i="1"/>
  <c r="L931" i="1"/>
  <c r="L930" i="1"/>
  <c r="L929" i="1"/>
  <c r="L928" i="1"/>
  <c r="L927" i="1"/>
  <c r="L926" i="1"/>
  <c r="L925" i="1"/>
  <c r="L924" i="1"/>
  <c r="L923" i="1"/>
  <c r="L922" i="1"/>
  <c r="L921" i="1"/>
  <c r="L920" i="1"/>
  <c r="L919" i="1"/>
  <c r="G969" i="1"/>
  <c r="G968" i="1"/>
  <c r="G967" i="1"/>
  <c r="G966" i="1"/>
  <c r="G965" i="1"/>
  <c r="G964" i="1"/>
  <c r="G963" i="1"/>
  <c r="G962" i="1"/>
  <c r="G961" i="1"/>
  <c r="G960" i="1"/>
  <c r="G959" i="1"/>
  <c r="G958" i="1"/>
  <c r="G957" i="1"/>
  <c r="G956" i="1"/>
  <c r="G955" i="1"/>
  <c r="G954" i="1"/>
  <c r="G953" i="1"/>
  <c r="G952" i="1"/>
  <c r="G951" i="1"/>
  <c r="G950" i="1"/>
  <c r="G949" i="1"/>
  <c r="G948" i="1"/>
  <c r="G947" i="1"/>
  <c r="G946" i="1"/>
  <c r="G945" i="1"/>
  <c r="G944" i="1"/>
  <c r="G943" i="1"/>
  <c r="G941" i="1"/>
  <c r="G940" i="1"/>
  <c r="G939" i="1"/>
  <c r="G938" i="1"/>
  <c r="G937" i="1"/>
  <c r="G936" i="1"/>
  <c r="G935" i="1"/>
  <c r="G934" i="1"/>
  <c r="G933" i="1"/>
  <c r="G932" i="1"/>
  <c r="G931" i="1"/>
  <c r="G930" i="1"/>
  <c r="G929" i="1"/>
  <c r="G928" i="1"/>
  <c r="G927" i="1"/>
  <c r="G926" i="1"/>
  <c r="G924" i="1"/>
  <c r="G923" i="1"/>
  <c r="G922" i="1"/>
  <c r="G921" i="1"/>
  <c r="G920" i="1"/>
  <c r="G919" i="1"/>
  <c r="BT884" i="1"/>
  <c r="G794" i="1"/>
  <c r="G845" i="1"/>
  <c r="G896" i="1"/>
  <c r="L805" i="1"/>
  <c r="L856" i="1"/>
  <c r="L907" i="1"/>
  <c r="AA803" i="1"/>
  <c r="AA854" i="1"/>
  <c r="AA905" i="1"/>
  <c r="BJ800" i="1"/>
  <c r="BJ851" i="1"/>
  <c r="BJ902" i="1"/>
  <c r="BO900" i="1"/>
  <c r="V793" i="1"/>
  <c r="V844" i="1"/>
  <c r="V895" i="1"/>
  <c r="V790" i="1"/>
  <c r="V841" i="1"/>
  <c r="V892" i="1"/>
  <c r="L790" i="1"/>
  <c r="L841" i="1"/>
  <c r="L892" i="1"/>
  <c r="G790" i="1"/>
  <c r="G841" i="1"/>
  <c r="G892" i="1"/>
  <c r="BT788" i="1"/>
  <c r="BT839" i="1"/>
  <c r="BT890" i="1"/>
  <c r="Q785" i="1"/>
  <c r="Q836" i="1"/>
  <c r="Q887" i="1"/>
  <c r="AA833" i="1"/>
  <c r="AZ820" i="1"/>
  <c r="AP766" i="1"/>
  <c r="AP817" i="1"/>
  <c r="AP868" i="1"/>
  <c r="BY918" i="1"/>
  <c r="BY917" i="1"/>
  <c r="BY916" i="1"/>
  <c r="BY915" i="1"/>
  <c r="BY914" i="1"/>
  <c r="BY913" i="1"/>
  <c r="BY912" i="1"/>
  <c r="BY911" i="1"/>
  <c r="BY910" i="1"/>
  <c r="BY909" i="1"/>
  <c r="BY908" i="1"/>
  <c r="BY907" i="1"/>
  <c r="BY906" i="1"/>
  <c r="BY905" i="1"/>
  <c r="BY904" i="1"/>
  <c r="BY903" i="1"/>
  <c r="BY902" i="1"/>
  <c r="BY901" i="1"/>
  <c r="BY900" i="1"/>
  <c r="BY899" i="1"/>
  <c r="BY898" i="1"/>
  <c r="BY897" i="1"/>
  <c r="BY896" i="1"/>
  <c r="BY895" i="1"/>
  <c r="BY894" i="1"/>
  <c r="BY893" i="1"/>
  <c r="BY892" i="1"/>
  <c r="BY891" i="1"/>
  <c r="BY890" i="1"/>
  <c r="BY889" i="1"/>
  <c r="BY888" i="1"/>
  <c r="BY887" i="1"/>
  <c r="BY886" i="1"/>
  <c r="BY885" i="1"/>
  <c r="BY884" i="1"/>
  <c r="BY883" i="1"/>
  <c r="BY882" i="1"/>
  <c r="BY881" i="1"/>
  <c r="BY880" i="1"/>
  <c r="BY879" i="1"/>
  <c r="BY878" i="1"/>
  <c r="BY877" i="1"/>
  <c r="BY876" i="1"/>
  <c r="BY875" i="1"/>
  <c r="BY874" i="1"/>
  <c r="BY873" i="1"/>
  <c r="BY872" i="1"/>
  <c r="BY871" i="1"/>
  <c r="BY870" i="1"/>
  <c r="BY869" i="1"/>
  <c r="BY868" i="1"/>
  <c r="BY867" i="1"/>
  <c r="BY866" i="1"/>
  <c r="BY865" i="1"/>
  <c r="BY864" i="1"/>
  <c r="BY863" i="1"/>
  <c r="BY862" i="1"/>
  <c r="BY861" i="1"/>
  <c r="BY860" i="1"/>
  <c r="BY859" i="1"/>
  <c r="BY858" i="1"/>
  <c r="BY857" i="1"/>
  <c r="BY856" i="1"/>
  <c r="BY855" i="1"/>
  <c r="BY854" i="1"/>
  <c r="BY853" i="1"/>
  <c r="BY852" i="1"/>
  <c r="BY851" i="1"/>
  <c r="BY850" i="1"/>
  <c r="BY849" i="1"/>
  <c r="BY848" i="1"/>
  <c r="BY847" i="1"/>
  <c r="BY846" i="1"/>
  <c r="BY845" i="1"/>
  <c r="BY844" i="1"/>
  <c r="BY843" i="1"/>
  <c r="BY842" i="1"/>
  <c r="BY841" i="1"/>
  <c r="BY840" i="1"/>
  <c r="BY839" i="1"/>
  <c r="BY838" i="1"/>
  <c r="BY837" i="1"/>
  <c r="BY836" i="1"/>
  <c r="BY835" i="1"/>
  <c r="BY834" i="1"/>
  <c r="BY833" i="1"/>
  <c r="BY832" i="1"/>
  <c r="BY831" i="1"/>
  <c r="BY830" i="1"/>
  <c r="BY829" i="1"/>
  <c r="BY828" i="1"/>
  <c r="BY827" i="1"/>
  <c r="BY826" i="1"/>
  <c r="BY825" i="1"/>
  <c r="BY824" i="1"/>
  <c r="BY823" i="1"/>
  <c r="BY822" i="1"/>
  <c r="BY821" i="1"/>
  <c r="BY820" i="1"/>
  <c r="BY819" i="1"/>
  <c r="BY818" i="1"/>
  <c r="BY817" i="1"/>
  <c r="BY816" i="1"/>
  <c r="BY815" i="1"/>
  <c r="BY814" i="1"/>
  <c r="BY813" i="1"/>
  <c r="BY812" i="1"/>
  <c r="BY811" i="1"/>
  <c r="BY810" i="1"/>
  <c r="BY809" i="1"/>
  <c r="BY808" i="1"/>
  <c r="BY807" i="1"/>
  <c r="BY806" i="1"/>
  <c r="BY805" i="1"/>
  <c r="BY804" i="1"/>
  <c r="BY803" i="1"/>
  <c r="BY802" i="1"/>
  <c r="BY801" i="1"/>
  <c r="BY800" i="1"/>
  <c r="BY799" i="1"/>
  <c r="BY798" i="1"/>
  <c r="BY797" i="1"/>
  <c r="BY796" i="1"/>
  <c r="BY795" i="1"/>
  <c r="BY794" i="1"/>
  <c r="BY793" i="1"/>
  <c r="BY792" i="1"/>
  <c r="BY791" i="1"/>
  <c r="BY790" i="1"/>
  <c r="BY789" i="1"/>
  <c r="BY788" i="1"/>
  <c r="BY787" i="1"/>
  <c r="BY786" i="1"/>
  <c r="BY785" i="1"/>
  <c r="BY784" i="1"/>
  <c r="BY783" i="1"/>
  <c r="BY782" i="1"/>
  <c r="BY781" i="1"/>
  <c r="BY780" i="1"/>
  <c r="BY779" i="1"/>
  <c r="BY778" i="1"/>
  <c r="BY777" i="1"/>
  <c r="BY776" i="1"/>
  <c r="BY775" i="1"/>
  <c r="BY774" i="1"/>
  <c r="BY773" i="1"/>
  <c r="BY772" i="1"/>
  <c r="BY771" i="1"/>
  <c r="BY770" i="1"/>
  <c r="BY769" i="1"/>
  <c r="BY768" i="1"/>
  <c r="BY767" i="1"/>
  <c r="BY766" i="1"/>
  <c r="BT917" i="1"/>
  <c r="BT915" i="1"/>
  <c r="BT914" i="1"/>
  <c r="BT913" i="1"/>
  <c r="BT912" i="1"/>
  <c r="BT911" i="1"/>
  <c r="BT910" i="1"/>
  <c r="BT909" i="1"/>
  <c r="BT908" i="1"/>
  <c r="BT907" i="1"/>
  <c r="BT906" i="1"/>
  <c r="BT905" i="1"/>
  <c r="BT904" i="1"/>
  <c r="BT903" i="1"/>
  <c r="BT902" i="1"/>
  <c r="BT901" i="1"/>
  <c r="BT900" i="1"/>
  <c r="BT899" i="1"/>
  <c r="BT898" i="1"/>
  <c r="BT897" i="1"/>
  <c r="BT896" i="1"/>
  <c r="BT895" i="1"/>
  <c r="BT894" i="1"/>
  <c r="BT893" i="1"/>
  <c r="BT892" i="1"/>
  <c r="BT891" i="1"/>
  <c r="BT889" i="1"/>
  <c r="BT888" i="1"/>
  <c r="BT887" i="1"/>
  <c r="BT886" i="1"/>
  <c r="BT885" i="1"/>
  <c r="BT883" i="1"/>
  <c r="BT882" i="1"/>
  <c r="BT881" i="1"/>
  <c r="BT880" i="1"/>
  <c r="BT879" i="1"/>
  <c r="BT878" i="1"/>
  <c r="BT877" i="1"/>
  <c r="BT876" i="1"/>
  <c r="BT875" i="1"/>
  <c r="BT874" i="1"/>
  <c r="BT873" i="1"/>
  <c r="BT872" i="1"/>
  <c r="BT871" i="1"/>
  <c r="BT870" i="1"/>
  <c r="BT869" i="1"/>
  <c r="BT868" i="1"/>
  <c r="BT867" i="1"/>
  <c r="BT866" i="1"/>
  <c r="BT864" i="1"/>
  <c r="BT863" i="1"/>
  <c r="BT862" i="1"/>
  <c r="BT861" i="1"/>
  <c r="BT860" i="1"/>
  <c r="BT859" i="1"/>
  <c r="BT858" i="1"/>
  <c r="BT857" i="1"/>
  <c r="BT856" i="1"/>
  <c r="BT855" i="1"/>
  <c r="BT854" i="1"/>
  <c r="BT853" i="1"/>
  <c r="BT852" i="1"/>
  <c r="BT851" i="1"/>
  <c r="BT850" i="1"/>
  <c r="BT849" i="1"/>
  <c r="BT848" i="1"/>
  <c r="BT847" i="1"/>
  <c r="BT846" i="1"/>
  <c r="BT845" i="1"/>
  <c r="BT844" i="1"/>
  <c r="BT843" i="1"/>
  <c r="BT842" i="1"/>
  <c r="BT841" i="1"/>
  <c r="BT840" i="1"/>
  <c r="BT838" i="1"/>
  <c r="BT837" i="1"/>
  <c r="BT836" i="1"/>
  <c r="BT835" i="1"/>
  <c r="BT834" i="1"/>
  <c r="BT832" i="1"/>
  <c r="BT831" i="1"/>
  <c r="BT830" i="1"/>
  <c r="BT829" i="1"/>
  <c r="BT828" i="1"/>
  <c r="BT827" i="1"/>
  <c r="BT826" i="1"/>
  <c r="BT825" i="1"/>
  <c r="BT824" i="1"/>
  <c r="BT823" i="1"/>
  <c r="BT822" i="1"/>
  <c r="BT821" i="1"/>
  <c r="BT820" i="1"/>
  <c r="BT819" i="1"/>
  <c r="BT818" i="1"/>
  <c r="BT817" i="1"/>
  <c r="BT816" i="1"/>
  <c r="BT815" i="1"/>
  <c r="BT814" i="1"/>
  <c r="BT813" i="1"/>
  <c r="BT812" i="1"/>
  <c r="BT811" i="1"/>
  <c r="BT810" i="1"/>
  <c r="BT809" i="1"/>
  <c r="BT808" i="1"/>
  <c r="BT807" i="1"/>
  <c r="BT806" i="1"/>
  <c r="BT805" i="1"/>
  <c r="BT804" i="1"/>
  <c r="BT803" i="1"/>
  <c r="BT802" i="1"/>
  <c r="BT801" i="1"/>
  <c r="BT800" i="1"/>
  <c r="BT799" i="1"/>
  <c r="BT798" i="1"/>
  <c r="BT797" i="1"/>
  <c r="BT796" i="1"/>
  <c r="BT795" i="1"/>
  <c r="BT794" i="1"/>
  <c r="BT793" i="1"/>
  <c r="BT792" i="1"/>
  <c r="BT791" i="1"/>
  <c r="BT790" i="1"/>
  <c r="BT789" i="1"/>
  <c r="BT787" i="1"/>
  <c r="BT786" i="1"/>
  <c r="BT785" i="1"/>
  <c r="BT784" i="1"/>
  <c r="BT783" i="1"/>
  <c r="BT781" i="1"/>
  <c r="BT780" i="1"/>
  <c r="BT779" i="1"/>
  <c r="BT778" i="1"/>
  <c r="BT777" i="1"/>
  <c r="BT776" i="1"/>
  <c r="BT775" i="1"/>
  <c r="BT774" i="1"/>
  <c r="BT773" i="1"/>
  <c r="BT772" i="1"/>
  <c r="BT771" i="1"/>
  <c r="BT770" i="1"/>
  <c r="BT769" i="1"/>
  <c r="BT768" i="1"/>
  <c r="BT767" i="1"/>
  <c r="BT766" i="1"/>
  <c r="BO918" i="1"/>
  <c r="BO917" i="1"/>
  <c r="BO916" i="1"/>
  <c r="BO915" i="1"/>
  <c r="BO914" i="1"/>
  <c r="BO913" i="1"/>
  <c r="BO912" i="1"/>
  <c r="BO911" i="1"/>
  <c r="BO910" i="1"/>
  <c r="BO909" i="1"/>
  <c r="BO908" i="1"/>
  <c r="BO907" i="1"/>
  <c r="BO906" i="1"/>
  <c r="BO905" i="1"/>
  <c r="BO904" i="1"/>
  <c r="BO903" i="1"/>
  <c r="BO902" i="1"/>
  <c r="BO901" i="1"/>
  <c r="BO899" i="1"/>
  <c r="BO898" i="1"/>
  <c r="BO897" i="1"/>
  <c r="BO896" i="1"/>
  <c r="BO895" i="1"/>
  <c r="BO894" i="1"/>
  <c r="BO893" i="1"/>
  <c r="BO892" i="1"/>
  <c r="BO891" i="1"/>
  <c r="BO890" i="1"/>
  <c r="BO889" i="1"/>
  <c r="BO888" i="1"/>
  <c r="BO887" i="1"/>
  <c r="BO886" i="1"/>
  <c r="BO885" i="1"/>
  <c r="BO884" i="1"/>
  <c r="BO883" i="1"/>
  <c r="BO882" i="1"/>
  <c r="BO881" i="1"/>
  <c r="BO880" i="1"/>
  <c r="BO879" i="1"/>
  <c r="BO878" i="1"/>
  <c r="BO877" i="1"/>
  <c r="BO876" i="1"/>
  <c r="BO875" i="1"/>
  <c r="BO874" i="1"/>
  <c r="BO873" i="1"/>
  <c r="BO872" i="1"/>
  <c r="BO871" i="1"/>
  <c r="BO870" i="1"/>
  <c r="BO869" i="1"/>
  <c r="BO868" i="1"/>
  <c r="BO867" i="1"/>
  <c r="BO866" i="1"/>
  <c r="BO865" i="1"/>
  <c r="BO864" i="1"/>
  <c r="BO863" i="1"/>
  <c r="BO862" i="1"/>
  <c r="BO861" i="1"/>
  <c r="BO860" i="1"/>
  <c r="BO859" i="1"/>
  <c r="BO858" i="1"/>
  <c r="BO857" i="1"/>
  <c r="BO856" i="1"/>
  <c r="BO855" i="1"/>
  <c r="BO854" i="1"/>
  <c r="BO853" i="1"/>
  <c r="BO852" i="1"/>
  <c r="BO851" i="1"/>
  <c r="BO850" i="1"/>
  <c r="BO849" i="1"/>
  <c r="BO848" i="1"/>
  <c r="BO847" i="1"/>
  <c r="BO846" i="1"/>
  <c r="BO845" i="1"/>
  <c r="BO844" i="1"/>
  <c r="BO843" i="1"/>
  <c r="BO842" i="1"/>
  <c r="BO841" i="1"/>
  <c r="BO840" i="1"/>
  <c r="BO839" i="1"/>
  <c r="BO838" i="1"/>
  <c r="BO837" i="1"/>
  <c r="BO836" i="1"/>
  <c r="BO835" i="1"/>
  <c r="BO834" i="1"/>
  <c r="BO833" i="1"/>
  <c r="BO832" i="1"/>
  <c r="BO831" i="1"/>
  <c r="BO830" i="1"/>
  <c r="BO829" i="1"/>
  <c r="BO828" i="1"/>
  <c r="BO827" i="1"/>
  <c r="BO826" i="1"/>
  <c r="BO825" i="1"/>
  <c r="BO824" i="1"/>
  <c r="BO823" i="1"/>
  <c r="BO822" i="1"/>
  <c r="BO821" i="1"/>
  <c r="BO820" i="1"/>
  <c r="BO819" i="1"/>
  <c r="BO818" i="1"/>
  <c r="BO817" i="1"/>
  <c r="BO816" i="1"/>
  <c r="BO815" i="1"/>
  <c r="BO814" i="1"/>
  <c r="BO813" i="1"/>
  <c r="BO812" i="1"/>
  <c r="BO811" i="1"/>
  <c r="BO810" i="1"/>
  <c r="BO809" i="1"/>
  <c r="BO808" i="1"/>
  <c r="BO807" i="1"/>
  <c r="BO806" i="1"/>
  <c r="BO805" i="1"/>
  <c r="BO804" i="1"/>
  <c r="BO803" i="1"/>
  <c r="BO802" i="1"/>
  <c r="BO801" i="1"/>
  <c r="BO800" i="1"/>
  <c r="BO799" i="1"/>
  <c r="BO798" i="1"/>
  <c r="BO797" i="1"/>
  <c r="BO796" i="1"/>
  <c r="BO795" i="1"/>
  <c r="BO794" i="1"/>
  <c r="BO793" i="1"/>
  <c r="BO792" i="1"/>
  <c r="BO791" i="1"/>
  <c r="BO790" i="1"/>
  <c r="BO789" i="1"/>
  <c r="BO788" i="1"/>
  <c r="BO787" i="1"/>
  <c r="BO786" i="1"/>
  <c r="BO785" i="1"/>
  <c r="BO784" i="1"/>
  <c r="BO783" i="1"/>
  <c r="BO782" i="1"/>
  <c r="BO781" i="1"/>
  <c r="BO780" i="1"/>
  <c r="BO779" i="1"/>
  <c r="BO778" i="1"/>
  <c r="BO777" i="1"/>
  <c r="BO776" i="1"/>
  <c r="BO775" i="1"/>
  <c r="BO774" i="1"/>
  <c r="BO773" i="1"/>
  <c r="BO772" i="1"/>
  <c r="BO771" i="1"/>
  <c r="BO770" i="1"/>
  <c r="BO769" i="1"/>
  <c r="BO768" i="1"/>
  <c r="BO767" i="1"/>
  <c r="BO766" i="1"/>
  <c r="AZ918" i="1"/>
  <c r="AZ917" i="1"/>
  <c r="AZ916" i="1"/>
  <c r="AZ915" i="1"/>
  <c r="AZ914" i="1"/>
  <c r="AZ913" i="1"/>
  <c r="AZ912" i="1"/>
  <c r="AZ911" i="1"/>
  <c r="AZ910" i="1"/>
  <c r="AZ909" i="1"/>
  <c r="AZ907" i="1"/>
  <c r="AZ906" i="1"/>
  <c r="AZ905" i="1"/>
  <c r="AZ904" i="1"/>
  <c r="AZ903" i="1"/>
  <c r="AZ902" i="1"/>
  <c r="AZ901" i="1"/>
  <c r="AZ900" i="1"/>
  <c r="AZ899" i="1"/>
  <c r="AZ898" i="1"/>
  <c r="AZ897" i="1"/>
  <c r="AZ896" i="1"/>
  <c r="AZ895" i="1"/>
  <c r="AZ894" i="1"/>
  <c r="AZ893" i="1"/>
  <c r="AZ892" i="1"/>
  <c r="AZ891"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BE918" i="1"/>
  <c r="BE917" i="1"/>
  <c r="BE916" i="1"/>
  <c r="BE915" i="1"/>
  <c r="BE914" i="1"/>
  <c r="BE913" i="1"/>
  <c r="BE912" i="1"/>
  <c r="BE911" i="1"/>
  <c r="BE909" i="1"/>
  <c r="BE908" i="1"/>
  <c r="BE907" i="1"/>
  <c r="BE906" i="1"/>
  <c r="BE905" i="1"/>
  <c r="BE904" i="1"/>
  <c r="BE903" i="1"/>
  <c r="BE902" i="1"/>
  <c r="BE901" i="1"/>
  <c r="BE900" i="1"/>
  <c r="BE899" i="1"/>
  <c r="BE898" i="1"/>
  <c r="BE897" i="1"/>
  <c r="BE896" i="1"/>
  <c r="BE895" i="1"/>
  <c r="BE894" i="1"/>
  <c r="BE893" i="1"/>
  <c r="BE892" i="1"/>
  <c r="BE891" i="1"/>
  <c r="BE890" i="1"/>
  <c r="BE889" i="1"/>
  <c r="BE888" i="1"/>
  <c r="BE887" i="1"/>
  <c r="BE886" i="1"/>
  <c r="BE885" i="1"/>
  <c r="BE884" i="1"/>
  <c r="BE883" i="1"/>
  <c r="BE882" i="1"/>
  <c r="BE881" i="1"/>
  <c r="BE880" i="1"/>
  <c r="BE879" i="1"/>
  <c r="BE878" i="1"/>
  <c r="BE877" i="1"/>
  <c r="BE876" i="1"/>
  <c r="BE875" i="1"/>
  <c r="BE874" i="1"/>
  <c r="BE873" i="1"/>
  <c r="BE872" i="1"/>
  <c r="BE871" i="1"/>
  <c r="BE870" i="1"/>
  <c r="BE869" i="1"/>
  <c r="BE868" i="1"/>
  <c r="BE867" i="1"/>
  <c r="BE866" i="1"/>
  <c r="BE865" i="1"/>
  <c r="BE864" i="1"/>
  <c r="BE863" i="1"/>
  <c r="BE862" i="1"/>
  <c r="BE861" i="1"/>
  <c r="BE860" i="1"/>
  <c r="BE859" i="1"/>
  <c r="BE858" i="1"/>
  <c r="BE857" i="1"/>
  <c r="BE856" i="1"/>
  <c r="BE855" i="1"/>
  <c r="BE854" i="1"/>
  <c r="BE853" i="1"/>
  <c r="BE852" i="1"/>
  <c r="BE851" i="1"/>
  <c r="BE850" i="1"/>
  <c r="BE849" i="1"/>
  <c r="BE848" i="1"/>
  <c r="BE847" i="1"/>
  <c r="BE846" i="1"/>
  <c r="BE845" i="1"/>
  <c r="BE844" i="1"/>
  <c r="BE843" i="1"/>
  <c r="BE842" i="1"/>
  <c r="BE841" i="1"/>
  <c r="BE840" i="1"/>
  <c r="BE839" i="1"/>
  <c r="BE838" i="1"/>
  <c r="BE837" i="1"/>
  <c r="BE836" i="1"/>
  <c r="BE835" i="1"/>
  <c r="BE834" i="1"/>
  <c r="BE833" i="1"/>
  <c r="BE832" i="1"/>
  <c r="BE831" i="1"/>
  <c r="BE830" i="1"/>
  <c r="BE829" i="1"/>
  <c r="BE828" i="1"/>
  <c r="BE827" i="1"/>
  <c r="BE826" i="1"/>
  <c r="BE825" i="1"/>
  <c r="BE824" i="1"/>
  <c r="BE823" i="1"/>
  <c r="BE822" i="1"/>
  <c r="BE821" i="1"/>
  <c r="BE820" i="1"/>
  <c r="BE819" i="1"/>
  <c r="BE818" i="1"/>
  <c r="BE817" i="1"/>
  <c r="BE816" i="1"/>
  <c r="BE815" i="1"/>
  <c r="BE814" i="1"/>
  <c r="BE813" i="1"/>
  <c r="BE812" i="1"/>
  <c r="BE811" i="1"/>
  <c r="BE810" i="1"/>
  <c r="BE809" i="1"/>
  <c r="BE808" i="1"/>
  <c r="BE807" i="1"/>
  <c r="BE806" i="1"/>
  <c r="BE805" i="1"/>
  <c r="BE804" i="1"/>
  <c r="BE803" i="1"/>
  <c r="BE802" i="1"/>
  <c r="BE801" i="1"/>
  <c r="BE800" i="1"/>
  <c r="BE799" i="1"/>
  <c r="BE798" i="1"/>
  <c r="BE797" i="1"/>
  <c r="BE796" i="1"/>
  <c r="BE795" i="1"/>
  <c r="BE794" i="1"/>
  <c r="BE793" i="1"/>
  <c r="BE792" i="1"/>
  <c r="BE791" i="1"/>
  <c r="BE790" i="1"/>
  <c r="BE789" i="1"/>
  <c r="BE788" i="1"/>
  <c r="BE787" i="1"/>
  <c r="BE786" i="1"/>
  <c r="BE785" i="1"/>
  <c r="BE784" i="1"/>
  <c r="BE783" i="1"/>
  <c r="BE782" i="1"/>
  <c r="BE781" i="1"/>
  <c r="BE780" i="1"/>
  <c r="BE779" i="1"/>
  <c r="BE778" i="1"/>
  <c r="BE777" i="1"/>
  <c r="BE776" i="1"/>
  <c r="BE775" i="1"/>
  <c r="BE774" i="1"/>
  <c r="BE773" i="1"/>
  <c r="BE772" i="1"/>
  <c r="BE771" i="1"/>
  <c r="BE770" i="1"/>
  <c r="BE769" i="1"/>
  <c r="BE768" i="1"/>
  <c r="BE767" i="1"/>
  <c r="BE766" i="1"/>
  <c r="BJ918" i="1"/>
  <c r="BJ917" i="1"/>
  <c r="BJ916" i="1"/>
  <c r="BJ915" i="1"/>
  <c r="BJ914" i="1"/>
  <c r="BJ913" i="1"/>
  <c r="BJ911" i="1"/>
  <c r="BJ910" i="1"/>
  <c r="BJ909" i="1"/>
  <c r="BJ908" i="1"/>
  <c r="BJ907" i="1"/>
  <c r="BJ906" i="1"/>
  <c r="BJ905" i="1"/>
  <c r="BJ904" i="1"/>
  <c r="BJ903" i="1"/>
  <c r="BJ901" i="1"/>
  <c r="BJ900" i="1"/>
  <c r="BJ899" i="1"/>
  <c r="BJ898" i="1"/>
  <c r="BJ897" i="1"/>
  <c r="BJ896" i="1"/>
  <c r="BJ895" i="1"/>
  <c r="BJ894" i="1"/>
  <c r="BJ893" i="1"/>
  <c r="BJ892" i="1"/>
  <c r="BJ891" i="1"/>
  <c r="BJ890" i="1"/>
  <c r="BJ889" i="1"/>
  <c r="BJ888" i="1"/>
  <c r="BJ887" i="1"/>
  <c r="BJ886" i="1"/>
  <c r="BJ885" i="1"/>
  <c r="BJ884" i="1"/>
  <c r="BJ883" i="1"/>
  <c r="BJ882" i="1"/>
  <c r="BJ881" i="1"/>
  <c r="BJ880" i="1"/>
  <c r="BJ879" i="1"/>
  <c r="BJ878" i="1"/>
  <c r="BJ877" i="1"/>
  <c r="BJ876" i="1"/>
  <c r="BJ875" i="1"/>
  <c r="BJ874" i="1"/>
  <c r="BJ873" i="1"/>
  <c r="BJ872" i="1"/>
  <c r="BJ871" i="1"/>
  <c r="BJ870" i="1"/>
  <c r="BJ869" i="1"/>
  <c r="BJ868" i="1"/>
  <c r="BJ867" i="1"/>
  <c r="BJ866" i="1"/>
  <c r="BJ865" i="1"/>
  <c r="BJ864" i="1"/>
  <c r="BJ863" i="1"/>
  <c r="BJ862" i="1"/>
  <c r="BJ860" i="1"/>
  <c r="BJ859" i="1"/>
  <c r="BJ858" i="1"/>
  <c r="BJ857" i="1"/>
  <c r="BJ856" i="1"/>
  <c r="BJ855" i="1"/>
  <c r="BJ854" i="1"/>
  <c r="BJ853" i="1"/>
  <c r="BJ852" i="1"/>
  <c r="BJ850" i="1"/>
  <c r="BJ849" i="1"/>
  <c r="BJ848" i="1"/>
  <c r="BJ847" i="1"/>
  <c r="BJ846" i="1"/>
  <c r="BJ845" i="1"/>
  <c r="BJ844" i="1"/>
  <c r="BJ843" i="1"/>
  <c r="BJ842" i="1"/>
  <c r="BJ841" i="1"/>
  <c r="BJ840" i="1"/>
  <c r="BJ839" i="1"/>
  <c r="BJ838" i="1"/>
  <c r="BJ837" i="1"/>
  <c r="BJ836" i="1"/>
  <c r="BJ835" i="1"/>
  <c r="BJ834" i="1"/>
  <c r="BJ833" i="1"/>
  <c r="BJ832" i="1"/>
  <c r="BJ831" i="1"/>
  <c r="BJ830" i="1"/>
  <c r="BJ829" i="1"/>
  <c r="BJ828" i="1"/>
  <c r="BJ827" i="1"/>
  <c r="BJ826" i="1"/>
  <c r="BJ825" i="1"/>
  <c r="BJ824" i="1"/>
  <c r="BJ823" i="1"/>
  <c r="BJ822" i="1"/>
  <c r="BJ821" i="1"/>
  <c r="BJ820" i="1"/>
  <c r="BJ819" i="1"/>
  <c r="BJ818" i="1"/>
  <c r="BJ817" i="1"/>
  <c r="BJ816" i="1"/>
  <c r="BJ815" i="1"/>
  <c r="BJ814" i="1"/>
  <c r="BJ813" i="1"/>
  <c r="BJ812" i="1"/>
  <c r="BJ811" i="1"/>
  <c r="BJ810" i="1"/>
  <c r="BJ809" i="1"/>
  <c r="BJ808" i="1"/>
  <c r="BJ807" i="1"/>
  <c r="BJ806" i="1"/>
  <c r="BJ805" i="1"/>
  <c r="BJ804" i="1"/>
  <c r="BJ803" i="1"/>
  <c r="BJ802" i="1"/>
  <c r="BJ801" i="1"/>
  <c r="BJ799" i="1"/>
  <c r="BJ798" i="1"/>
  <c r="BJ797" i="1"/>
  <c r="BJ796" i="1"/>
  <c r="BJ795" i="1"/>
  <c r="BJ794" i="1"/>
  <c r="BJ793" i="1"/>
  <c r="BJ792" i="1"/>
  <c r="BJ791" i="1"/>
  <c r="BJ790" i="1"/>
  <c r="BJ789" i="1"/>
  <c r="BJ788" i="1"/>
  <c r="BJ787" i="1"/>
  <c r="BJ786" i="1"/>
  <c r="BJ785" i="1"/>
  <c r="BJ784" i="1"/>
  <c r="BJ783" i="1"/>
  <c r="BJ782" i="1"/>
  <c r="BJ781" i="1"/>
  <c r="BJ780" i="1"/>
  <c r="BJ779" i="1"/>
  <c r="BJ778" i="1"/>
  <c r="BJ777" i="1"/>
  <c r="BJ776" i="1"/>
  <c r="BJ775" i="1"/>
  <c r="BJ774" i="1"/>
  <c r="BJ773" i="1"/>
  <c r="BJ772" i="1"/>
  <c r="BJ771" i="1"/>
  <c r="BJ770" i="1"/>
  <c r="BJ769" i="1"/>
  <c r="BJ768" i="1"/>
  <c r="BJ767" i="1"/>
  <c r="BJ766" i="1"/>
  <c r="AP918" i="1"/>
  <c r="AP917" i="1"/>
  <c r="AP916" i="1"/>
  <c r="AP915" i="1"/>
  <c r="AP914" i="1"/>
  <c r="AP913" i="1"/>
  <c r="AP912" i="1"/>
  <c r="AP911" i="1"/>
  <c r="AP910" i="1"/>
  <c r="AP909" i="1"/>
  <c r="AP908" i="1"/>
  <c r="AP907" i="1"/>
  <c r="AP906" i="1"/>
  <c r="AP905" i="1"/>
  <c r="AP904" i="1"/>
  <c r="AP903" i="1"/>
  <c r="AP902" i="1"/>
  <c r="AP901" i="1"/>
  <c r="AP900" i="1"/>
  <c r="AP899" i="1"/>
  <c r="AP898" i="1"/>
  <c r="AP897" i="1"/>
  <c r="AP896" i="1"/>
  <c r="AP895" i="1"/>
  <c r="AP894" i="1"/>
  <c r="AP893" i="1"/>
  <c r="AP892" i="1"/>
  <c r="AP891" i="1"/>
  <c r="AP890" i="1"/>
  <c r="AP889" i="1"/>
  <c r="AP888" i="1"/>
  <c r="AP887" i="1"/>
  <c r="AP886" i="1"/>
  <c r="AP885" i="1"/>
  <c r="AP884" i="1"/>
  <c r="AP883" i="1"/>
  <c r="AP882" i="1"/>
  <c r="AP881" i="1"/>
  <c r="AP880" i="1"/>
  <c r="AP879" i="1"/>
  <c r="AP878" i="1"/>
  <c r="AP876" i="1"/>
  <c r="AP875" i="1"/>
  <c r="AP874" i="1"/>
  <c r="AP873" i="1"/>
  <c r="AP872" i="1"/>
  <c r="AP871" i="1"/>
  <c r="AP870" i="1"/>
  <c r="AP869" i="1"/>
  <c r="AP867" i="1"/>
  <c r="AP866" i="1"/>
  <c r="AP865" i="1"/>
  <c r="AP864" i="1"/>
  <c r="AP863" i="1"/>
  <c r="AP862" i="1"/>
  <c r="AP861" i="1"/>
  <c r="AP860" i="1"/>
  <c r="AP859" i="1"/>
  <c r="AP858" i="1"/>
  <c r="AP857" i="1"/>
  <c r="AP856" i="1"/>
  <c r="AP855" i="1"/>
  <c r="AP854" i="1"/>
  <c r="AP853" i="1"/>
  <c r="AP852" i="1"/>
  <c r="AP851" i="1"/>
  <c r="AP850" i="1"/>
  <c r="AP849" i="1"/>
  <c r="AP848" i="1"/>
  <c r="AP847" i="1"/>
  <c r="AP846" i="1"/>
  <c r="AP845" i="1"/>
  <c r="AP844" i="1"/>
  <c r="AP843" i="1"/>
  <c r="AP842" i="1"/>
  <c r="AP841" i="1"/>
  <c r="AP840" i="1"/>
  <c r="AP839" i="1"/>
  <c r="AP838" i="1"/>
  <c r="AP837" i="1"/>
  <c r="AP836" i="1"/>
  <c r="AP835" i="1"/>
  <c r="AP834" i="1"/>
  <c r="AP833" i="1"/>
  <c r="AP832" i="1"/>
  <c r="AP831" i="1"/>
  <c r="AP830" i="1"/>
  <c r="AP829" i="1"/>
  <c r="AP828" i="1"/>
  <c r="AP827" i="1"/>
  <c r="AP826" i="1"/>
  <c r="AP825" i="1"/>
  <c r="AP824" i="1"/>
  <c r="AP823" i="1"/>
  <c r="AP822" i="1"/>
  <c r="AP821" i="1"/>
  <c r="AP820" i="1"/>
  <c r="AP819" i="1"/>
  <c r="AP818" i="1"/>
  <c r="AP816" i="1"/>
  <c r="AP815" i="1"/>
  <c r="AP814" i="1"/>
  <c r="AP813" i="1"/>
  <c r="AP812" i="1"/>
  <c r="AP811" i="1"/>
  <c r="AP810" i="1"/>
  <c r="AP809" i="1"/>
  <c r="AP808" i="1"/>
  <c r="AP807" i="1"/>
  <c r="AP806" i="1"/>
  <c r="AP805" i="1"/>
  <c r="AP804" i="1"/>
  <c r="AP803" i="1"/>
  <c r="AP802" i="1"/>
  <c r="AP801" i="1"/>
  <c r="AP800" i="1"/>
  <c r="AP799" i="1"/>
  <c r="AP798" i="1"/>
  <c r="AP797" i="1"/>
  <c r="AP796" i="1"/>
  <c r="AP795" i="1"/>
  <c r="AP794" i="1"/>
  <c r="AP793" i="1"/>
  <c r="AP792" i="1"/>
  <c r="AP791" i="1"/>
  <c r="AP790" i="1"/>
  <c r="AP789" i="1"/>
  <c r="AP788" i="1"/>
  <c r="AP787" i="1"/>
  <c r="AP786" i="1"/>
  <c r="AP785" i="1"/>
  <c r="AP784" i="1"/>
  <c r="AP783" i="1"/>
  <c r="AP782" i="1"/>
  <c r="AP781" i="1"/>
  <c r="AP780" i="1"/>
  <c r="AP779" i="1"/>
  <c r="AP778" i="1"/>
  <c r="AP777" i="1"/>
  <c r="AP776" i="1"/>
  <c r="AP775" i="1"/>
  <c r="AP774" i="1"/>
  <c r="AP773" i="1"/>
  <c r="AP772" i="1"/>
  <c r="AP771" i="1"/>
  <c r="AP770" i="1"/>
  <c r="AP769" i="1"/>
  <c r="AP768" i="1"/>
  <c r="AP767" i="1"/>
  <c r="AK918" i="1"/>
  <c r="AK917" i="1"/>
  <c r="AK916" i="1"/>
  <c r="AK914" i="1"/>
  <c r="AK913" i="1"/>
  <c r="AK912" i="1"/>
  <c r="AK911" i="1"/>
  <c r="AK910" i="1"/>
  <c r="AK909" i="1"/>
  <c r="AK908" i="1"/>
  <c r="AK907" i="1"/>
  <c r="AK906" i="1"/>
  <c r="AK905" i="1"/>
  <c r="AK904" i="1"/>
  <c r="AK903" i="1"/>
  <c r="AK902" i="1"/>
  <c r="AK901" i="1"/>
  <c r="AK900" i="1"/>
  <c r="AK899" i="1"/>
  <c r="AK898" i="1"/>
  <c r="AK897" i="1"/>
  <c r="AK896" i="1"/>
  <c r="AK895" i="1"/>
  <c r="AK894" i="1"/>
  <c r="AK893" i="1"/>
  <c r="AK892" i="1"/>
  <c r="AK891" i="1"/>
  <c r="AK890" i="1"/>
  <c r="AK889" i="1"/>
  <c r="AK888" i="1"/>
  <c r="AK887" i="1"/>
  <c r="AK886" i="1"/>
  <c r="AK885" i="1"/>
  <c r="AK884" i="1"/>
  <c r="AK883" i="1"/>
  <c r="AK882" i="1"/>
  <c r="AK881" i="1"/>
  <c r="AK880" i="1"/>
  <c r="AK878" i="1"/>
  <c r="AK877" i="1"/>
  <c r="AK876" i="1"/>
  <c r="AK875" i="1"/>
  <c r="AK874" i="1"/>
  <c r="AK873" i="1"/>
  <c r="AK872" i="1"/>
  <c r="AK871" i="1"/>
  <c r="AK870" i="1"/>
  <c r="AK869" i="1"/>
  <c r="AK868" i="1"/>
  <c r="AK867" i="1"/>
  <c r="AK866" i="1"/>
  <c r="AK865" i="1"/>
  <c r="AK864" i="1"/>
  <c r="AK863" i="1"/>
  <c r="AK862" i="1"/>
  <c r="AK861" i="1"/>
  <c r="AK860" i="1"/>
  <c r="AK859" i="1"/>
  <c r="AK858" i="1"/>
  <c r="AK857" i="1"/>
  <c r="AK856" i="1"/>
  <c r="AK855" i="1"/>
  <c r="AK854" i="1"/>
  <c r="AK853" i="1"/>
  <c r="AK852" i="1"/>
  <c r="AK851" i="1"/>
  <c r="AK850" i="1"/>
  <c r="AK849" i="1"/>
  <c r="AK848" i="1"/>
  <c r="AK847" i="1"/>
  <c r="AK846" i="1"/>
  <c r="AK845" i="1"/>
  <c r="AK844" i="1"/>
  <c r="AK843" i="1"/>
  <c r="AK842" i="1"/>
  <c r="AK841" i="1"/>
  <c r="AK840" i="1"/>
  <c r="AK839" i="1"/>
  <c r="AK838" i="1"/>
  <c r="AK837" i="1"/>
  <c r="AK836" i="1"/>
  <c r="AK835" i="1"/>
  <c r="AK834" i="1"/>
  <c r="AK833" i="1"/>
  <c r="AK832" i="1"/>
  <c r="AK831" i="1"/>
  <c r="AK830" i="1"/>
  <c r="AK829" i="1"/>
  <c r="AK828" i="1"/>
  <c r="AK827" i="1"/>
  <c r="AK826" i="1"/>
  <c r="AK825" i="1"/>
  <c r="AK824" i="1"/>
  <c r="AK823" i="1"/>
  <c r="AK822" i="1"/>
  <c r="AK821" i="1"/>
  <c r="AK820" i="1"/>
  <c r="AK819" i="1"/>
  <c r="AK818" i="1"/>
  <c r="AK817" i="1"/>
  <c r="AK816" i="1"/>
  <c r="AK815" i="1"/>
  <c r="AK814" i="1"/>
  <c r="AK813" i="1"/>
  <c r="AK812" i="1"/>
  <c r="AK811" i="1"/>
  <c r="AK810" i="1"/>
  <c r="AK809" i="1"/>
  <c r="AK808" i="1"/>
  <c r="AK807" i="1"/>
  <c r="AK806" i="1"/>
  <c r="AK805" i="1"/>
  <c r="AK804" i="1"/>
  <c r="AK803" i="1"/>
  <c r="AK802" i="1"/>
  <c r="AK801" i="1"/>
  <c r="AK800" i="1"/>
  <c r="AK799" i="1"/>
  <c r="AK798" i="1"/>
  <c r="AK797" i="1"/>
  <c r="AK796" i="1"/>
  <c r="AK795" i="1"/>
  <c r="AK794" i="1"/>
  <c r="AK793" i="1"/>
  <c r="AK792" i="1"/>
  <c r="AK791" i="1"/>
  <c r="AK790" i="1"/>
  <c r="AK789" i="1"/>
  <c r="AK788" i="1"/>
  <c r="AK787" i="1"/>
  <c r="AK786" i="1"/>
  <c r="AK785" i="1"/>
  <c r="AK784" i="1"/>
  <c r="AK783" i="1"/>
  <c r="AK782" i="1"/>
  <c r="AK781" i="1"/>
  <c r="AK780" i="1"/>
  <c r="AK779" i="1"/>
  <c r="AK778" i="1"/>
  <c r="AK777" i="1"/>
  <c r="AK776" i="1"/>
  <c r="AK775" i="1"/>
  <c r="AK774" i="1"/>
  <c r="AK773" i="1"/>
  <c r="AK772" i="1"/>
  <c r="AK771" i="1"/>
  <c r="AK770" i="1"/>
  <c r="AK769" i="1"/>
  <c r="AK768" i="1"/>
  <c r="AK767" i="1"/>
  <c r="AK766" i="1"/>
  <c r="AF918" i="1"/>
  <c r="AF917" i="1"/>
  <c r="AF916" i="1"/>
  <c r="AF915" i="1"/>
  <c r="AF914" i="1"/>
  <c r="AF913" i="1"/>
  <c r="AF912" i="1"/>
  <c r="AF911" i="1"/>
  <c r="AF910" i="1"/>
  <c r="AF909" i="1"/>
  <c r="AF908" i="1"/>
  <c r="AF907" i="1"/>
  <c r="AF906" i="1"/>
  <c r="AF905" i="1"/>
  <c r="AF904" i="1"/>
  <c r="AF903" i="1"/>
  <c r="AF902" i="1"/>
  <c r="AF901" i="1"/>
  <c r="AF900" i="1"/>
  <c r="AF899" i="1"/>
  <c r="AF898" i="1"/>
  <c r="AF897" i="1"/>
  <c r="AF896" i="1"/>
  <c r="AF895" i="1"/>
  <c r="AF894" i="1"/>
  <c r="AF893" i="1"/>
  <c r="AF892" i="1"/>
  <c r="AF891" i="1"/>
  <c r="AF890" i="1"/>
  <c r="AF889" i="1"/>
  <c r="AF888" i="1"/>
  <c r="AF887" i="1"/>
  <c r="AF886" i="1"/>
  <c r="AF885" i="1"/>
  <c r="AF884" i="1"/>
  <c r="AF883" i="1"/>
  <c r="AF882" i="1"/>
  <c r="AF879" i="1"/>
  <c r="AF878" i="1"/>
  <c r="AF877" i="1"/>
  <c r="AF876" i="1"/>
  <c r="AF875" i="1"/>
  <c r="AF874" i="1"/>
  <c r="AF873" i="1"/>
  <c r="AF872" i="1"/>
  <c r="AF871" i="1"/>
  <c r="AF870" i="1"/>
  <c r="AF869" i="1"/>
  <c r="AF868" i="1"/>
  <c r="AF867" i="1"/>
  <c r="AF866" i="1"/>
  <c r="AF865" i="1"/>
  <c r="AF864" i="1"/>
  <c r="AF863" i="1"/>
  <c r="AF862" i="1"/>
  <c r="AF861" i="1"/>
  <c r="AF860" i="1"/>
  <c r="AF859" i="1"/>
  <c r="AF858" i="1"/>
  <c r="AF857" i="1"/>
  <c r="AF856" i="1"/>
  <c r="AF855" i="1"/>
  <c r="AF854" i="1"/>
  <c r="AF853" i="1"/>
  <c r="AF852" i="1"/>
  <c r="AF851" i="1"/>
  <c r="AF850" i="1"/>
  <c r="AF849" i="1"/>
  <c r="AF848" i="1"/>
  <c r="AF847" i="1"/>
  <c r="AF846" i="1"/>
  <c r="AF845" i="1"/>
  <c r="AF844" i="1"/>
  <c r="AF843" i="1"/>
  <c r="AF842" i="1"/>
  <c r="AF841" i="1"/>
  <c r="AF840" i="1"/>
  <c r="AF839" i="1"/>
  <c r="AF838" i="1"/>
  <c r="AF837" i="1"/>
  <c r="AF836" i="1"/>
  <c r="AF835" i="1"/>
  <c r="AF834" i="1"/>
  <c r="AF833" i="1"/>
  <c r="AF832" i="1"/>
  <c r="AF831" i="1"/>
  <c r="AF830" i="1"/>
  <c r="AF829" i="1"/>
  <c r="AF828" i="1"/>
  <c r="AF827" i="1"/>
  <c r="AF826" i="1"/>
  <c r="AF825" i="1"/>
  <c r="AF824" i="1"/>
  <c r="AF823" i="1"/>
  <c r="AF822" i="1"/>
  <c r="AF821" i="1"/>
  <c r="AF820" i="1"/>
  <c r="AF819" i="1"/>
  <c r="AF818" i="1"/>
  <c r="AF817" i="1"/>
  <c r="AF816" i="1"/>
  <c r="AF815" i="1"/>
  <c r="AF814" i="1"/>
  <c r="AF813" i="1"/>
  <c r="AF812" i="1"/>
  <c r="AF811" i="1"/>
  <c r="AF810" i="1"/>
  <c r="AF809" i="1"/>
  <c r="AF808" i="1"/>
  <c r="AF807" i="1"/>
  <c r="AF806" i="1"/>
  <c r="AF805" i="1"/>
  <c r="AF804" i="1"/>
  <c r="AF803" i="1"/>
  <c r="AF802" i="1"/>
  <c r="AF801" i="1"/>
  <c r="AF800" i="1"/>
  <c r="AF799" i="1"/>
  <c r="AF798" i="1"/>
  <c r="AF797" i="1"/>
  <c r="AF796" i="1"/>
  <c r="AF795" i="1"/>
  <c r="AF794" i="1"/>
  <c r="AF793" i="1"/>
  <c r="AF792" i="1"/>
  <c r="AF791" i="1"/>
  <c r="AF790" i="1"/>
  <c r="AF789" i="1"/>
  <c r="AF788" i="1"/>
  <c r="AF787" i="1"/>
  <c r="AF786" i="1"/>
  <c r="AF785" i="1"/>
  <c r="AF784" i="1"/>
  <c r="AF783" i="1"/>
  <c r="AF782" i="1"/>
  <c r="AF781" i="1"/>
  <c r="AF780" i="1"/>
  <c r="AF779" i="1"/>
  <c r="AF778" i="1"/>
  <c r="AF777" i="1"/>
  <c r="AF776" i="1"/>
  <c r="AF775" i="1"/>
  <c r="AF774" i="1"/>
  <c r="AF773" i="1"/>
  <c r="AF772" i="1"/>
  <c r="AF771" i="1"/>
  <c r="AF770" i="1"/>
  <c r="AF769" i="1"/>
  <c r="AF768" i="1"/>
  <c r="AF767" i="1"/>
  <c r="AF766" i="1"/>
  <c r="AA918" i="1"/>
  <c r="AA917" i="1"/>
  <c r="AA916" i="1"/>
  <c r="AA915" i="1"/>
  <c r="AA914" i="1"/>
  <c r="AA913" i="1"/>
  <c r="AA912" i="1"/>
  <c r="AA911" i="1"/>
  <c r="AA910" i="1"/>
  <c r="AA909" i="1"/>
  <c r="AA908" i="1"/>
  <c r="AA907" i="1"/>
  <c r="AA906" i="1"/>
  <c r="AA904" i="1"/>
  <c r="AA903" i="1"/>
  <c r="AA902" i="1"/>
  <c r="AA901" i="1"/>
  <c r="AA900" i="1"/>
  <c r="AA899" i="1"/>
  <c r="AA898" i="1"/>
  <c r="AA897" i="1"/>
  <c r="AA896" i="1"/>
  <c r="AA895" i="1"/>
  <c r="AA894" i="1"/>
  <c r="AA893" i="1"/>
  <c r="AA892" i="1"/>
  <c r="AA891" i="1"/>
  <c r="AA890" i="1"/>
  <c r="AA889" i="1"/>
  <c r="AA888" i="1"/>
  <c r="AA887" i="1"/>
  <c r="AA886" i="1"/>
  <c r="AA885" i="1"/>
  <c r="AA884" i="1"/>
  <c r="AA883" i="1"/>
  <c r="AA882" i="1"/>
  <c r="AA881" i="1"/>
  <c r="AA880" i="1"/>
  <c r="AA879" i="1"/>
  <c r="AA878" i="1"/>
  <c r="AA877" i="1"/>
  <c r="AA876" i="1"/>
  <c r="AA875" i="1"/>
  <c r="AA874" i="1"/>
  <c r="AA873" i="1"/>
  <c r="AA872" i="1"/>
  <c r="AA871" i="1"/>
  <c r="AA870" i="1"/>
  <c r="AA869" i="1"/>
  <c r="AA868" i="1"/>
  <c r="AA867" i="1"/>
  <c r="AA866" i="1"/>
  <c r="AA865" i="1"/>
  <c r="AA864" i="1"/>
  <c r="AA863" i="1"/>
  <c r="AA862" i="1"/>
  <c r="AA861" i="1"/>
  <c r="AA860" i="1"/>
  <c r="AA859" i="1"/>
  <c r="AA858" i="1"/>
  <c r="AA857" i="1"/>
  <c r="AA856" i="1"/>
  <c r="AA855" i="1"/>
  <c r="AA853" i="1"/>
  <c r="AA852" i="1"/>
  <c r="AA851" i="1"/>
  <c r="AA850" i="1"/>
  <c r="AA849" i="1"/>
  <c r="AA848" i="1"/>
  <c r="AA847" i="1"/>
  <c r="AA846" i="1"/>
  <c r="AA845" i="1"/>
  <c r="AA844" i="1"/>
  <c r="AA843" i="1"/>
  <c r="AA842" i="1"/>
  <c r="AA841" i="1"/>
  <c r="AA840" i="1"/>
  <c r="AA839" i="1"/>
  <c r="AA838" i="1"/>
  <c r="AA837" i="1"/>
  <c r="AA836" i="1"/>
  <c r="AA835" i="1"/>
  <c r="AA834" i="1"/>
  <c r="AA832" i="1"/>
  <c r="AA831" i="1"/>
  <c r="AA830" i="1"/>
  <c r="AA829" i="1"/>
  <c r="AA828" i="1"/>
  <c r="AA827" i="1"/>
  <c r="AA826" i="1"/>
  <c r="AA825" i="1"/>
  <c r="AA824" i="1"/>
  <c r="AA823" i="1"/>
  <c r="AA822" i="1"/>
  <c r="AA821" i="1"/>
  <c r="AA820" i="1"/>
  <c r="AA819" i="1"/>
  <c r="AA818" i="1"/>
  <c r="AA817" i="1"/>
  <c r="AA816" i="1"/>
  <c r="AA815" i="1"/>
  <c r="AA814" i="1"/>
  <c r="AA813" i="1"/>
  <c r="AA812" i="1"/>
  <c r="AA811" i="1"/>
  <c r="AA810" i="1"/>
  <c r="AA809" i="1"/>
  <c r="AA808" i="1"/>
  <c r="AA807" i="1"/>
  <c r="AA806" i="1"/>
  <c r="AA805" i="1"/>
  <c r="AA804" i="1"/>
  <c r="AA802" i="1"/>
  <c r="AA801" i="1"/>
  <c r="AA800" i="1"/>
  <c r="AA799" i="1"/>
  <c r="AA798" i="1"/>
  <c r="AA797" i="1"/>
  <c r="AA796" i="1"/>
  <c r="AA795" i="1"/>
  <c r="AA794" i="1"/>
  <c r="AA793" i="1"/>
  <c r="AA792" i="1"/>
  <c r="AA791" i="1"/>
  <c r="AA790" i="1"/>
  <c r="AA789" i="1"/>
  <c r="AA788" i="1"/>
  <c r="AA787" i="1"/>
  <c r="AA786" i="1"/>
  <c r="AA785" i="1"/>
  <c r="AA784" i="1"/>
  <c r="AA783" i="1"/>
  <c r="AA782" i="1"/>
  <c r="AA781" i="1"/>
  <c r="AA780" i="1"/>
  <c r="AA779" i="1"/>
  <c r="AA778" i="1"/>
  <c r="AA777" i="1"/>
  <c r="AA776" i="1"/>
  <c r="AA775" i="1"/>
  <c r="AA774" i="1"/>
  <c r="AA773" i="1"/>
  <c r="AA772" i="1"/>
  <c r="AA771" i="1"/>
  <c r="AA770" i="1"/>
  <c r="AA769" i="1"/>
  <c r="AA768" i="1"/>
  <c r="AA767" i="1"/>
  <c r="AA766" i="1"/>
  <c r="V918" i="1"/>
  <c r="V917" i="1"/>
  <c r="V916" i="1"/>
  <c r="V915" i="1"/>
  <c r="V914" i="1"/>
  <c r="V913" i="1"/>
  <c r="V912" i="1"/>
  <c r="V911" i="1"/>
  <c r="V910" i="1"/>
  <c r="V909" i="1"/>
  <c r="V908" i="1"/>
  <c r="V907" i="1"/>
  <c r="V906" i="1"/>
  <c r="V905" i="1"/>
  <c r="V904" i="1"/>
  <c r="V903" i="1"/>
  <c r="V902" i="1"/>
  <c r="V901" i="1"/>
  <c r="V900" i="1"/>
  <c r="V899" i="1"/>
  <c r="V898" i="1"/>
  <c r="V897" i="1"/>
  <c r="V896" i="1"/>
  <c r="V894" i="1"/>
  <c r="V893" i="1"/>
  <c r="V891" i="1"/>
  <c r="V890" i="1"/>
  <c r="V889" i="1"/>
  <c r="V888" i="1"/>
  <c r="V887" i="1"/>
  <c r="V886" i="1"/>
  <c r="V885" i="1"/>
  <c r="V884" i="1"/>
  <c r="V883" i="1"/>
  <c r="V882" i="1"/>
  <c r="V881" i="1"/>
  <c r="V880" i="1"/>
  <c r="V879" i="1"/>
  <c r="V878" i="1"/>
  <c r="V877" i="1"/>
  <c r="V876" i="1"/>
  <c r="V875" i="1"/>
  <c r="V874" i="1"/>
  <c r="V873" i="1"/>
  <c r="V872" i="1"/>
  <c r="V871" i="1"/>
  <c r="V870" i="1"/>
  <c r="V869" i="1"/>
  <c r="V868" i="1"/>
  <c r="V867" i="1"/>
  <c r="V866" i="1"/>
  <c r="V865" i="1"/>
  <c r="V864" i="1"/>
  <c r="V863" i="1"/>
  <c r="V862" i="1"/>
  <c r="V861" i="1"/>
  <c r="V860" i="1"/>
  <c r="V859" i="1"/>
  <c r="V858" i="1"/>
  <c r="V857" i="1"/>
  <c r="V856" i="1"/>
  <c r="V855" i="1"/>
  <c r="V854" i="1"/>
  <c r="V853" i="1"/>
  <c r="V852" i="1"/>
  <c r="V851" i="1"/>
  <c r="V850" i="1"/>
  <c r="V849" i="1"/>
  <c r="V848" i="1"/>
  <c r="V847" i="1"/>
  <c r="V846" i="1"/>
  <c r="V845" i="1"/>
  <c r="V843" i="1"/>
  <c r="V842" i="1"/>
  <c r="V840" i="1"/>
  <c r="V839" i="1"/>
  <c r="V838" i="1"/>
  <c r="V837" i="1"/>
  <c r="V836" i="1"/>
  <c r="V835" i="1"/>
  <c r="V834" i="1"/>
  <c r="V833" i="1"/>
  <c r="V832" i="1"/>
  <c r="V831" i="1"/>
  <c r="V830" i="1"/>
  <c r="V829" i="1"/>
  <c r="V828" i="1"/>
  <c r="V827" i="1"/>
  <c r="V826" i="1"/>
  <c r="V825" i="1"/>
  <c r="V824" i="1"/>
  <c r="V823" i="1"/>
  <c r="V822" i="1"/>
  <c r="V821" i="1"/>
  <c r="V820" i="1"/>
  <c r="V819" i="1"/>
  <c r="V818" i="1"/>
  <c r="V817" i="1"/>
  <c r="V816" i="1"/>
  <c r="V815" i="1"/>
  <c r="V814" i="1"/>
  <c r="V813" i="1"/>
  <c r="V812" i="1"/>
  <c r="V811" i="1"/>
  <c r="V810" i="1"/>
  <c r="V809" i="1"/>
  <c r="V808" i="1"/>
  <c r="V807" i="1"/>
  <c r="V806" i="1"/>
  <c r="V805" i="1"/>
  <c r="V804" i="1"/>
  <c r="V803" i="1"/>
  <c r="V802" i="1"/>
  <c r="V801" i="1"/>
  <c r="V800" i="1"/>
  <c r="V799" i="1"/>
  <c r="V798" i="1"/>
  <c r="V797" i="1"/>
  <c r="V796" i="1"/>
  <c r="V795" i="1"/>
  <c r="V794" i="1"/>
  <c r="V792" i="1"/>
  <c r="V791" i="1"/>
  <c r="V789" i="1"/>
  <c r="V788" i="1"/>
  <c r="V787" i="1"/>
  <c r="V786" i="1"/>
  <c r="V785" i="1"/>
  <c r="V784" i="1"/>
  <c r="V783" i="1"/>
  <c r="V782" i="1"/>
  <c r="V781" i="1"/>
  <c r="V780" i="1"/>
  <c r="V779" i="1"/>
  <c r="V778" i="1"/>
  <c r="V777" i="1"/>
  <c r="V776" i="1"/>
  <c r="V775" i="1"/>
  <c r="V774" i="1"/>
  <c r="V773" i="1"/>
  <c r="V772" i="1"/>
  <c r="V771" i="1"/>
  <c r="V770" i="1"/>
  <c r="V769" i="1"/>
  <c r="V768" i="1"/>
  <c r="V767" i="1"/>
  <c r="V766" i="1"/>
  <c r="Q918" i="1"/>
  <c r="Q917" i="1"/>
  <c r="Q916" i="1"/>
  <c r="Q915" i="1"/>
  <c r="Q914" i="1"/>
  <c r="Q913" i="1"/>
  <c r="Q912" i="1"/>
  <c r="Q911" i="1"/>
  <c r="Q910" i="1"/>
  <c r="Q909" i="1"/>
  <c r="Q908" i="1"/>
  <c r="Q907" i="1"/>
  <c r="Q906" i="1"/>
  <c r="Q905" i="1"/>
  <c r="Q904" i="1"/>
  <c r="Q903" i="1"/>
  <c r="Q902" i="1"/>
  <c r="Q901" i="1"/>
  <c r="Q900" i="1"/>
  <c r="Q899" i="1"/>
  <c r="Q898" i="1"/>
  <c r="Q897" i="1"/>
  <c r="Q896" i="1"/>
  <c r="Q895" i="1"/>
  <c r="Q894" i="1"/>
  <c r="Q893" i="1"/>
  <c r="Q892" i="1"/>
  <c r="Q891" i="1"/>
  <c r="Q890" i="1"/>
  <c r="Q889" i="1"/>
  <c r="Q888" i="1"/>
  <c r="Q886" i="1"/>
  <c r="Q885" i="1"/>
  <c r="Q884" i="1"/>
  <c r="Q883" i="1"/>
  <c r="Q882" i="1"/>
  <c r="Q881" i="1"/>
  <c r="Q880" i="1"/>
  <c r="Q879" i="1"/>
  <c r="Q878" i="1"/>
  <c r="Q877" i="1"/>
  <c r="Q876" i="1"/>
  <c r="Q875" i="1"/>
  <c r="Q874" i="1"/>
  <c r="Q873" i="1"/>
  <c r="Q872" i="1"/>
  <c r="Q871" i="1"/>
  <c r="Q870" i="1"/>
  <c r="Q869" i="1"/>
  <c r="Q868" i="1"/>
  <c r="Q867" i="1"/>
  <c r="Q866" i="1"/>
  <c r="Q865" i="1"/>
  <c r="Q864" i="1"/>
  <c r="Q863" i="1"/>
  <c r="Q862" i="1"/>
  <c r="Q861" i="1"/>
  <c r="Q860" i="1"/>
  <c r="Q859" i="1"/>
  <c r="Q858" i="1"/>
  <c r="Q857" i="1"/>
  <c r="Q856" i="1"/>
  <c r="Q855" i="1"/>
  <c r="Q854" i="1"/>
  <c r="Q853" i="1"/>
  <c r="Q852" i="1"/>
  <c r="Q851" i="1"/>
  <c r="Q850" i="1"/>
  <c r="Q849" i="1"/>
  <c r="Q848" i="1"/>
  <c r="Q847" i="1"/>
  <c r="Q846" i="1"/>
  <c r="Q845" i="1"/>
  <c r="Q844" i="1"/>
  <c r="Q843" i="1"/>
  <c r="Q842" i="1"/>
  <c r="Q841" i="1"/>
  <c r="Q840" i="1"/>
  <c r="Q839" i="1"/>
  <c r="Q838" i="1"/>
  <c r="Q837" i="1"/>
  <c r="Q835" i="1"/>
  <c r="Q834" i="1"/>
  <c r="Q833" i="1"/>
  <c r="Q832" i="1"/>
  <c r="Q831" i="1"/>
  <c r="Q830" i="1"/>
  <c r="Q829" i="1"/>
  <c r="Q828" i="1"/>
  <c r="Q827" i="1"/>
  <c r="Q826" i="1"/>
  <c r="Q825" i="1"/>
  <c r="Q824" i="1"/>
  <c r="Q823" i="1"/>
  <c r="Q822" i="1"/>
  <c r="Q821" i="1"/>
  <c r="Q820" i="1"/>
  <c r="Q819" i="1"/>
  <c r="Q818" i="1"/>
  <c r="Q817" i="1"/>
  <c r="Q816" i="1"/>
  <c r="Q815" i="1"/>
  <c r="Q814" i="1"/>
  <c r="Q813" i="1"/>
  <c r="Q812" i="1"/>
  <c r="Q811" i="1"/>
  <c r="Q810" i="1"/>
  <c r="Q809" i="1"/>
  <c r="Q808" i="1"/>
  <c r="Q807" i="1"/>
  <c r="Q806" i="1"/>
  <c r="Q805" i="1"/>
  <c r="Q804" i="1"/>
  <c r="Q803" i="1"/>
  <c r="Q802" i="1"/>
  <c r="Q801" i="1"/>
  <c r="Q800" i="1"/>
  <c r="Q799" i="1"/>
  <c r="Q798" i="1"/>
  <c r="Q797" i="1"/>
  <c r="Q796" i="1"/>
  <c r="Q795" i="1"/>
  <c r="Q794" i="1"/>
  <c r="Q793" i="1"/>
  <c r="Q792" i="1"/>
  <c r="Q791" i="1"/>
  <c r="Q790" i="1"/>
  <c r="Q789" i="1"/>
  <c r="Q788" i="1"/>
  <c r="Q787" i="1"/>
  <c r="Q786" i="1"/>
  <c r="Q784" i="1"/>
  <c r="Q783" i="1"/>
  <c r="Q782" i="1"/>
  <c r="Q781" i="1"/>
  <c r="Q780" i="1"/>
  <c r="Q779" i="1"/>
  <c r="Q778" i="1"/>
  <c r="Q777" i="1"/>
  <c r="Q776" i="1"/>
  <c r="Q775" i="1"/>
  <c r="Q774" i="1"/>
  <c r="Q773" i="1"/>
  <c r="Q772" i="1"/>
  <c r="Q771" i="1"/>
  <c r="Q770" i="1"/>
  <c r="Q769" i="1"/>
  <c r="Q768" i="1"/>
  <c r="Q767" i="1"/>
  <c r="Q766" i="1"/>
  <c r="L918" i="1"/>
  <c r="L917" i="1"/>
  <c r="L916" i="1"/>
  <c r="L915" i="1"/>
  <c r="L914" i="1"/>
  <c r="L913" i="1"/>
  <c r="L912" i="1"/>
  <c r="L911" i="1"/>
  <c r="L910" i="1"/>
  <c r="L909" i="1"/>
  <c r="L908" i="1"/>
  <c r="L906" i="1"/>
  <c r="L905" i="1"/>
  <c r="L904" i="1"/>
  <c r="L903" i="1"/>
  <c r="L902" i="1"/>
  <c r="L901" i="1"/>
  <c r="L900" i="1"/>
  <c r="L899" i="1"/>
  <c r="L898" i="1"/>
  <c r="L897" i="1"/>
  <c r="L896" i="1"/>
  <c r="L895" i="1"/>
  <c r="L894" i="1"/>
  <c r="L893" i="1"/>
  <c r="L891" i="1"/>
  <c r="L890" i="1"/>
  <c r="L889" i="1"/>
  <c r="L888" i="1"/>
  <c r="L887" i="1"/>
  <c r="L886" i="1"/>
  <c r="L885" i="1"/>
  <c r="L884"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5" i="1"/>
  <c r="L854" i="1"/>
  <c r="L853" i="1"/>
  <c r="L852" i="1"/>
  <c r="L851" i="1"/>
  <c r="L850" i="1"/>
  <c r="L849" i="1"/>
  <c r="L848" i="1"/>
  <c r="L847" i="1"/>
  <c r="L846" i="1"/>
  <c r="L845" i="1"/>
  <c r="L844" i="1"/>
  <c r="L843" i="1"/>
  <c r="L842"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4" i="1"/>
  <c r="L803" i="1"/>
  <c r="L802" i="1"/>
  <c r="L801" i="1"/>
  <c r="L800" i="1"/>
  <c r="L799" i="1"/>
  <c r="L798" i="1"/>
  <c r="L797" i="1"/>
  <c r="L796" i="1"/>
  <c r="L795" i="1"/>
  <c r="L794" i="1"/>
  <c r="L793" i="1"/>
  <c r="L792" i="1"/>
  <c r="L791" i="1"/>
  <c r="L789" i="1"/>
  <c r="L788" i="1"/>
  <c r="L787" i="1"/>
  <c r="L786" i="1"/>
  <c r="L785" i="1"/>
  <c r="L784" i="1"/>
  <c r="L783" i="1"/>
  <c r="L782" i="1"/>
  <c r="L781" i="1"/>
  <c r="L780" i="1"/>
  <c r="L779" i="1"/>
  <c r="L778" i="1"/>
  <c r="L777" i="1"/>
  <c r="L776" i="1"/>
  <c r="L775" i="1"/>
  <c r="L774" i="1"/>
  <c r="L773" i="1"/>
  <c r="L772" i="1"/>
  <c r="L771" i="1"/>
  <c r="L770" i="1"/>
  <c r="L769" i="1"/>
  <c r="L768" i="1"/>
  <c r="L767" i="1"/>
  <c r="L766" i="1"/>
  <c r="G918" i="1"/>
  <c r="G917" i="1"/>
  <c r="G916" i="1"/>
  <c r="G915" i="1"/>
  <c r="G914" i="1"/>
  <c r="G913" i="1"/>
  <c r="G912" i="1"/>
  <c r="G911" i="1"/>
  <c r="G910" i="1"/>
  <c r="G909" i="1"/>
  <c r="G908" i="1"/>
  <c r="G907" i="1"/>
  <c r="G906" i="1"/>
  <c r="G905" i="1"/>
  <c r="G904" i="1"/>
  <c r="G903" i="1"/>
  <c r="G902" i="1"/>
  <c r="G901" i="1"/>
  <c r="G900" i="1"/>
  <c r="G899" i="1"/>
  <c r="G898" i="1"/>
  <c r="G897" i="1"/>
  <c r="G895" i="1"/>
  <c r="G894" i="1"/>
  <c r="G893" i="1"/>
  <c r="G891" i="1"/>
  <c r="G890" i="1"/>
  <c r="G889" i="1"/>
  <c r="G888" i="1"/>
  <c r="G887" i="1"/>
  <c r="G886" i="1"/>
  <c r="G885" i="1"/>
  <c r="G884" i="1"/>
  <c r="G883" i="1"/>
  <c r="G882" i="1"/>
  <c r="G881" i="1"/>
  <c r="G880" i="1"/>
  <c r="G879" i="1"/>
  <c r="G878" i="1"/>
  <c r="G877" i="1"/>
  <c r="G876" i="1"/>
  <c r="G875" i="1"/>
  <c r="G874" i="1"/>
  <c r="G873" i="1"/>
  <c r="G872" i="1"/>
  <c r="G871" i="1"/>
  <c r="G870" i="1"/>
  <c r="G869" i="1"/>
  <c r="G868" i="1"/>
  <c r="G867" i="1"/>
  <c r="G866" i="1"/>
  <c r="G865" i="1"/>
  <c r="G864" i="1"/>
  <c r="G863" i="1"/>
  <c r="G862" i="1"/>
  <c r="G861" i="1"/>
  <c r="G860" i="1"/>
  <c r="G859" i="1"/>
  <c r="G858" i="1"/>
  <c r="G857" i="1"/>
  <c r="G856" i="1"/>
  <c r="G855" i="1"/>
  <c r="G854" i="1"/>
  <c r="G853" i="1"/>
  <c r="G852" i="1"/>
  <c r="G851" i="1"/>
  <c r="G850" i="1"/>
  <c r="G849" i="1"/>
  <c r="G848" i="1"/>
  <c r="G847" i="1"/>
  <c r="G846" i="1"/>
  <c r="G844" i="1"/>
  <c r="G843" i="1"/>
  <c r="G842" i="1"/>
  <c r="G840" i="1"/>
  <c r="G839" i="1"/>
  <c r="G838" i="1"/>
  <c r="G837" i="1"/>
  <c r="G836" i="1"/>
  <c r="G835" i="1"/>
  <c r="G834" i="1"/>
  <c r="G833" i="1"/>
  <c r="G832" i="1"/>
  <c r="G831" i="1"/>
  <c r="G830" i="1"/>
  <c r="G829" i="1"/>
  <c r="G828" i="1"/>
  <c r="G827" i="1"/>
  <c r="G826" i="1"/>
  <c r="G825" i="1"/>
  <c r="G824" i="1"/>
  <c r="G823" i="1"/>
  <c r="G822" i="1"/>
  <c r="G821" i="1"/>
  <c r="G820" i="1"/>
  <c r="G819" i="1"/>
  <c r="G818" i="1"/>
  <c r="G817" i="1"/>
  <c r="G816" i="1"/>
  <c r="G815" i="1"/>
  <c r="G814" i="1"/>
  <c r="G813" i="1"/>
  <c r="G812" i="1"/>
  <c r="G811" i="1"/>
  <c r="G810" i="1"/>
  <c r="G809" i="1"/>
  <c r="G808" i="1"/>
  <c r="G807" i="1"/>
  <c r="G806" i="1"/>
  <c r="G805" i="1"/>
  <c r="G804" i="1"/>
  <c r="G803" i="1"/>
  <c r="G802" i="1"/>
  <c r="G801" i="1"/>
  <c r="G800" i="1"/>
  <c r="G799" i="1"/>
  <c r="G798" i="1"/>
  <c r="G797" i="1"/>
  <c r="G796" i="1"/>
  <c r="G795" i="1"/>
  <c r="G793" i="1"/>
  <c r="G792" i="1"/>
  <c r="G791" i="1"/>
  <c r="G789" i="1"/>
  <c r="G788" i="1"/>
  <c r="G787" i="1"/>
  <c r="G786" i="1"/>
  <c r="G785" i="1"/>
  <c r="G784" i="1"/>
  <c r="G783" i="1"/>
  <c r="G782" i="1"/>
  <c r="G781" i="1"/>
  <c r="G780" i="1"/>
  <c r="G779" i="1"/>
  <c r="G778" i="1"/>
  <c r="G777" i="1"/>
  <c r="G776" i="1"/>
  <c r="G775" i="1"/>
  <c r="G774" i="1"/>
  <c r="G773" i="1"/>
  <c r="G772" i="1"/>
  <c r="G771" i="1"/>
  <c r="G770" i="1"/>
  <c r="G769" i="1"/>
  <c r="G768" i="1"/>
  <c r="G767" i="1"/>
  <c r="G766" i="1"/>
  <c r="BE762" i="1"/>
  <c r="L755" i="1"/>
  <c r="AZ754" i="1"/>
  <c r="L748" i="1"/>
  <c r="L747" i="1"/>
  <c r="AA745" i="1"/>
  <c r="BE741" i="1"/>
  <c r="G721" i="1"/>
  <c r="AA718" i="1"/>
  <c r="M356" i="1"/>
  <c r="N356" i="1"/>
  <c r="M347" i="1"/>
  <c r="N347" i="1"/>
  <c r="M339" i="1"/>
  <c r="N339" i="1"/>
  <c r="O339" i="1"/>
  <c r="N336" i="1"/>
  <c r="Q336" i="1" s="1"/>
  <c r="M332" i="1"/>
  <c r="N332" i="1"/>
  <c r="M331" i="1"/>
  <c r="N331" i="1"/>
  <c r="M327" i="1"/>
  <c r="M326" i="1"/>
  <c r="M324" i="1"/>
  <c r="N324" i="1"/>
  <c r="M314" i="1"/>
  <c r="N314" i="1"/>
  <c r="M313" i="1"/>
  <c r="M307" i="1"/>
  <c r="N307" i="1"/>
  <c r="O307" i="1"/>
  <c r="BY765" i="1"/>
  <c r="BY714" i="1"/>
  <c r="BY663" i="1"/>
  <c r="BY612" i="1"/>
  <c r="BY561" i="1"/>
  <c r="BY510" i="1"/>
  <c r="BY459" i="1"/>
  <c r="BY408" i="1"/>
  <c r="BY357" i="1"/>
  <c r="BY306" i="1"/>
  <c r="BY255" i="1"/>
  <c r="BY204" i="1"/>
  <c r="BY153" i="1"/>
  <c r="BY102" i="1"/>
  <c r="BY51" i="1"/>
  <c r="BY764" i="1"/>
  <c r="BY662" i="1"/>
  <c r="BY611" i="1"/>
  <c r="BY560" i="1"/>
  <c r="BY509" i="1"/>
  <c r="BY458" i="1"/>
  <c r="BY407" i="1"/>
  <c r="BY356" i="1"/>
  <c r="BY305" i="1"/>
  <c r="BY254" i="1"/>
  <c r="BY203" i="1"/>
  <c r="BY152" i="1"/>
  <c r="BY101" i="1"/>
  <c r="BY50" i="1"/>
  <c r="BY763" i="1"/>
  <c r="BY712" i="1"/>
  <c r="BY661" i="1"/>
  <c r="BY610" i="1"/>
  <c r="BY559" i="1"/>
  <c r="BY508" i="1"/>
  <c r="BY457" i="1"/>
  <c r="BY406" i="1"/>
  <c r="BY355" i="1"/>
  <c r="BY304" i="1"/>
  <c r="BY253" i="1"/>
  <c r="BY202" i="1"/>
  <c r="BY151" i="1"/>
  <c r="BY100" i="1"/>
  <c r="BY49" i="1"/>
  <c r="BY762" i="1"/>
  <c r="BY711" i="1"/>
  <c r="BY660" i="1"/>
  <c r="BY609" i="1"/>
  <c r="BY558" i="1"/>
  <c r="BY507" i="1"/>
  <c r="BY456" i="1"/>
  <c r="BY405" i="1"/>
  <c r="BY354" i="1"/>
  <c r="BY303" i="1"/>
  <c r="BY252" i="1"/>
  <c r="BY201" i="1"/>
  <c r="BY150" i="1"/>
  <c r="BY99" i="1"/>
  <c r="BY48" i="1"/>
  <c r="BY761" i="1"/>
  <c r="BY710" i="1"/>
  <c r="BY659" i="1"/>
  <c r="BY608" i="1"/>
  <c r="BY557" i="1"/>
  <c r="BY506" i="1"/>
  <c r="BY455" i="1"/>
  <c r="BY404" i="1"/>
  <c r="BY353" i="1"/>
  <c r="BY302" i="1"/>
  <c r="BY251" i="1"/>
  <c r="BY200" i="1"/>
  <c r="BY149" i="1"/>
  <c r="BY98" i="1"/>
  <c r="BY47" i="1"/>
  <c r="BY760" i="1"/>
  <c r="BY709" i="1"/>
  <c r="BY658" i="1"/>
  <c r="BY607" i="1"/>
  <c r="BY556" i="1"/>
  <c r="BY505" i="1"/>
  <c r="BY454" i="1"/>
  <c r="BY403" i="1"/>
  <c r="BY352" i="1"/>
  <c r="BY301" i="1"/>
  <c r="BY250" i="1"/>
  <c r="BY199" i="1"/>
  <c r="BY148" i="1"/>
  <c r="BY97" i="1"/>
  <c r="BY46" i="1"/>
  <c r="BY759" i="1"/>
  <c r="BY708" i="1"/>
  <c r="BY657" i="1"/>
  <c r="BY606" i="1"/>
  <c r="BY555" i="1"/>
  <c r="BY504" i="1"/>
  <c r="BY453" i="1"/>
  <c r="BY402" i="1"/>
  <c r="BY351" i="1"/>
  <c r="BY300" i="1"/>
  <c r="BY249" i="1"/>
  <c r="BY198" i="1"/>
  <c r="BY147" i="1"/>
  <c r="BY96" i="1"/>
  <c r="BY45" i="1"/>
  <c r="BY758" i="1"/>
  <c r="BY707" i="1"/>
  <c r="BY656" i="1"/>
  <c r="BY605" i="1"/>
  <c r="BY554" i="1"/>
  <c r="BY503" i="1"/>
  <c r="BY452" i="1"/>
  <c r="BY401" i="1"/>
  <c r="BY350" i="1"/>
  <c r="BY299" i="1"/>
  <c r="BY248" i="1"/>
  <c r="BY197" i="1"/>
  <c r="BY146" i="1"/>
  <c r="BY95" i="1"/>
  <c r="BY44" i="1"/>
  <c r="BY757" i="1"/>
  <c r="BY706" i="1"/>
  <c r="BY655" i="1"/>
  <c r="BY604" i="1"/>
  <c r="BY553" i="1"/>
  <c r="BY502" i="1"/>
  <c r="BY451" i="1"/>
  <c r="BY400" i="1"/>
  <c r="BY349" i="1"/>
  <c r="BY298" i="1"/>
  <c r="BY247" i="1"/>
  <c r="BY196" i="1"/>
  <c r="BY145" i="1"/>
  <c r="BY94" i="1"/>
  <c r="BY43" i="1"/>
  <c r="BY756" i="1"/>
  <c r="BY705" i="1"/>
  <c r="BY654" i="1"/>
  <c r="BY603" i="1"/>
  <c r="BY552" i="1"/>
  <c r="BY501" i="1"/>
  <c r="BY450" i="1"/>
  <c r="BY399" i="1"/>
  <c r="BY348" i="1"/>
  <c r="BY297" i="1"/>
  <c r="BY246" i="1"/>
  <c r="BY195" i="1"/>
  <c r="BY144" i="1"/>
  <c r="BY93" i="1"/>
  <c r="BY42" i="1"/>
  <c r="BY755" i="1"/>
  <c r="BY704" i="1"/>
  <c r="BY653" i="1"/>
  <c r="BY602" i="1"/>
  <c r="BY551" i="1"/>
  <c r="BY500" i="1"/>
  <c r="BY449" i="1"/>
  <c r="BY398" i="1"/>
  <c r="BY347" i="1"/>
  <c r="BY296" i="1"/>
  <c r="BY245" i="1"/>
  <c r="BY194" i="1"/>
  <c r="BY143" i="1"/>
  <c r="BY92" i="1"/>
  <c r="BY41" i="1"/>
  <c r="BY754" i="1"/>
  <c r="BY703" i="1"/>
  <c r="BY652" i="1"/>
  <c r="BY601" i="1"/>
  <c r="BY550" i="1"/>
  <c r="BY499" i="1"/>
  <c r="BY448" i="1"/>
  <c r="BY397" i="1"/>
  <c r="BY346" i="1"/>
  <c r="BY295" i="1"/>
  <c r="BY244" i="1"/>
  <c r="BY193" i="1"/>
  <c r="BY142" i="1"/>
  <c r="BY91" i="1"/>
  <c r="BY40" i="1"/>
  <c r="BY753" i="1"/>
  <c r="BY702" i="1"/>
  <c r="BY651" i="1"/>
  <c r="BY600" i="1"/>
  <c r="BY549" i="1"/>
  <c r="BY498" i="1"/>
  <c r="BY447" i="1"/>
  <c r="BY396" i="1"/>
  <c r="BY345" i="1"/>
  <c r="BY294" i="1"/>
  <c r="BY243" i="1"/>
  <c r="BY192" i="1"/>
  <c r="BY141" i="1"/>
  <c r="BY90" i="1"/>
  <c r="BY752" i="1"/>
  <c r="BY701" i="1"/>
  <c r="BY650" i="1"/>
  <c r="BY599" i="1"/>
  <c r="BY548" i="1"/>
  <c r="BY497" i="1"/>
  <c r="BY446" i="1"/>
  <c r="BY395" i="1"/>
  <c r="BY344" i="1"/>
  <c r="BY293" i="1"/>
  <c r="BY242" i="1"/>
  <c r="BY191" i="1"/>
  <c r="BY140" i="1"/>
  <c r="BY89" i="1"/>
  <c r="BY39" i="1"/>
  <c r="BY751" i="1"/>
  <c r="BY700" i="1"/>
  <c r="BY649" i="1"/>
  <c r="BY598" i="1"/>
  <c r="BY547" i="1"/>
  <c r="BY496" i="1"/>
  <c r="BY445" i="1"/>
  <c r="BY394" i="1"/>
  <c r="BY343" i="1"/>
  <c r="BY292" i="1"/>
  <c r="BY241" i="1"/>
  <c r="BY190" i="1"/>
  <c r="BY139" i="1"/>
  <c r="BY88" i="1"/>
  <c r="BY38" i="1"/>
  <c r="BY750" i="1"/>
  <c r="BY699" i="1"/>
  <c r="BY648" i="1"/>
  <c r="BY597" i="1"/>
  <c r="BY546" i="1"/>
  <c r="BY495" i="1"/>
  <c r="BY444" i="1"/>
  <c r="BY393" i="1"/>
  <c r="BY342" i="1"/>
  <c r="BY291" i="1"/>
  <c r="BY240" i="1"/>
  <c r="BY189" i="1"/>
  <c r="BY138" i="1"/>
  <c r="BY87" i="1"/>
  <c r="BY37" i="1"/>
  <c r="BY749" i="1"/>
  <c r="BY698" i="1"/>
  <c r="BY647" i="1"/>
  <c r="BY596" i="1"/>
  <c r="BY545" i="1"/>
  <c r="BY494" i="1"/>
  <c r="BY443" i="1"/>
  <c r="BY392" i="1"/>
  <c r="BY341" i="1"/>
  <c r="BY290" i="1"/>
  <c r="BY239" i="1"/>
  <c r="BY188" i="1"/>
  <c r="BY137" i="1"/>
  <c r="BY86" i="1"/>
  <c r="BY36" i="1"/>
  <c r="BY748" i="1"/>
  <c r="BY697" i="1"/>
  <c r="BY646" i="1"/>
  <c r="BY595" i="1"/>
  <c r="BY544" i="1"/>
  <c r="BY493" i="1"/>
  <c r="BY442" i="1"/>
  <c r="BY391" i="1"/>
  <c r="BY340" i="1"/>
  <c r="BY289" i="1"/>
  <c r="BY238" i="1"/>
  <c r="BY187" i="1"/>
  <c r="BY136" i="1"/>
  <c r="BY85" i="1"/>
  <c r="BY35" i="1"/>
  <c r="BY747" i="1"/>
  <c r="BY696" i="1"/>
  <c r="BY645" i="1"/>
  <c r="BY594" i="1"/>
  <c r="BY543" i="1"/>
  <c r="BY492" i="1"/>
  <c r="BY441" i="1"/>
  <c r="BY390" i="1"/>
  <c r="BY339" i="1"/>
  <c r="BY288" i="1"/>
  <c r="BY237" i="1"/>
  <c r="BY186" i="1"/>
  <c r="BY135" i="1"/>
  <c r="BY84" i="1"/>
  <c r="BY34" i="1"/>
  <c r="BY746" i="1"/>
  <c r="BY695" i="1"/>
  <c r="BY644" i="1"/>
  <c r="BY593" i="1"/>
  <c r="BY542" i="1"/>
  <c r="BY491" i="1"/>
  <c r="BY440" i="1"/>
  <c r="BY389" i="1"/>
  <c r="BY338" i="1"/>
  <c r="BY287" i="1"/>
  <c r="BY236" i="1"/>
  <c r="BY185" i="1"/>
  <c r="BY134" i="1"/>
  <c r="BY83" i="1"/>
  <c r="BY33" i="1"/>
  <c r="BY745" i="1"/>
  <c r="BY694" i="1"/>
  <c r="BY643" i="1"/>
  <c r="BY592" i="1"/>
  <c r="BY541" i="1"/>
  <c r="BY490" i="1"/>
  <c r="BY439" i="1"/>
  <c r="BY388" i="1"/>
  <c r="BY337" i="1"/>
  <c r="BY286" i="1"/>
  <c r="BY235" i="1"/>
  <c r="BY184" i="1"/>
  <c r="BY133" i="1"/>
  <c r="BY82" i="1"/>
  <c r="BY32" i="1"/>
  <c r="BY744" i="1"/>
  <c r="BY693" i="1"/>
  <c r="BY642" i="1"/>
  <c r="BY591" i="1"/>
  <c r="BY540" i="1"/>
  <c r="BY489" i="1"/>
  <c r="BY438" i="1"/>
  <c r="BY387" i="1"/>
  <c r="BY336" i="1"/>
  <c r="BY285" i="1"/>
  <c r="BY234" i="1"/>
  <c r="BY183" i="1"/>
  <c r="BY132" i="1"/>
  <c r="BY81" i="1"/>
  <c r="BY31" i="1"/>
  <c r="BY743" i="1"/>
  <c r="BY692" i="1"/>
  <c r="BY641" i="1"/>
  <c r="BY590" i="1"/>
  <c r="BY539" i="1"/>
  <c r="BY488" i="1"/>
  <c r="BY437" i="1"/>
  <c r="BY386" i="1"/>
  <c r="BY335" i="1"/>
  <c r="BY284" i="1"/>
  <c r="BY233" i="1"/>
  <c r="BY182" i="1"/>
  <c r="BY131" i="1"/>
  <c r="BY80" i="1"/>
  <c r="BY30" i="1"/>
  <c r="BY742" i="1"/>
  <c r="BY691" i="1"/>
  <c r="BY640" i="1"/>
  <c r="BY589" i="1"/>
  <c r="BY538" i="1"/>
  <c r="BY487" i="1"/>
  <c r="BY436" i="1"/>
  <c r="BY385" i="1"/>
  <c r="BY334" i="1"/>
  <c r="BY283" i="1"/>
  <c r="BY232" i="1"/>
  <c r="BY181" i="1"/>
  <c r="BY130" i="1"/>
  <c r="BY79" i="1"/>
  <c r="BY29" i="1"/>
  <c r="BY741" i="1"/>
  <c r="BY690" i="1"/>
  <c r="BY639" i="1"/>
  <c r="BY588" i="1"/>
  <c r="BY537" i="1"/>
  <c r="BY486" i="1"/>
  <c r="BY435" i="1"/>
  <c r="BY384" i="1"/>
  <c r="BY333" i="1"/>
  <c r="BY282" i="1"/>
  <c r="BY231" i="1"/>
  <c r="BY180" i="1"/>
  <c r="BY129" i="1"/>
  <c r="BY78" i="1"/>
  <c r="BY28" i="1"/>
  <c r="BY740" i="1"/>
  <c r="BY689" i="1"/>
  <c r="BY638" i="1"/>
  <c r="BY587" i="1"/>
  <c r="BY536" i="1"/>
  <c r="BY485" i="1"/>
  <c r="BY434" i="1"/>
  <c r="BY383" i="1"/>
  <c r="BY332" i="1"/>
  <c r="BY281" i="1"/>
  <c r="BY230" i="1"/>
  <c r="BY179" i="1"/>
  <c r="BY128" i="1"/>
  <c r="BY77" i="1"/>
  <c r="BY27" i="1"/>
  <c r="BY739" i="1"/>
  <c r="BY688" i="1"/>
  <c r="BY637" i="1"/>
  <c r="BY586" i="1"/>
  <c r="BY535" i="1"/>
  <c r="BY484" i="1"/>
  <c r="BY433" i="1"/>
  <c r="BY382" i="1"/>
  <c r="BY331" i="1"/>
  <c r="BY280" i="1"/>
  <c r="BY229" i="1"/>
  <c r="BY178" i="1"/>
  <c r="BY127" i="1"/>
  <c r="BY76" i="1"/>
  <c r="BY26" i="1"/>
  <c r="BY738" i="1"/>
  <c r="BY687" i="1"/>
  <c r="BY636" i="1"/>
  <c r="BY585" i="1"/>
  <c r="BY534" i="1"/>
  <c r="BY483" i="1"/>
  <c r="BY432" i="1"/>
  <c r="BY381" i="1"/>
  <c r="BY330" i="1"/>
  <c r="BY279" i="1"/>
  <c r="BY228" i="1"/>
  <c r="BY177" i="1"/>
  <c r="BY126" i="1"/>
  <c r="BY75" i="1"/>
  <c r="BY25" i="1"/>
  <c r="BY737" i="1"/>
  <c r="BY686" i="1"/>
  <c r="BY635" i="1"/>
  <c r="BY584" i="1"/>
  <c r="BY533" i="1"/>
  <c r="BY482" i="1"/>
  <c r="BY431" i="1"/>
  <c r="BY380" i="1"/>
  <c r="BY329" i="1"/>
  <c r="BY278" i="1"/>
  <c r="BY227" i="1"/>
  <c r="BY176" i="1"/>
  <c r="BY125" i="1"/>
  <c r="BY74" i="1"/>
  <c r="BY24" i="1"/>
  <c r="BY736" i="1"/>
  <c r="BY685" i="1"/>
  <c r="BY634" i="1"/>
  <c r="BY583" i="1"/>
  <c r="BY532" i="1"/>
  <c r="BY481" i="1"/>
  <c r="BY430" i="1"/>
  <c r="BY379" i="1"/>
  <c r="BY328" i="1"/>
  <c r="BY277" i="1"/>
  <c r="BY226" i="1"/>
  <c r="BY175" i="1"/>
  <c r="BY124" i="1"/>
  <c r="BY73" i="1"/>
  <c r="BY23" i="1"/>
  <c r="BY735" i="1"/>
  <c r="BY684" i="1"/>
  <c r="BY633" i="1"/>
  <c r="BY582" i="1"/>
  <c r="BY531" i="1"/>
  <c r="BY480" i="1"/>
  <c r="BY429" i="1"/>
  <c r="BY378" i="1"/>
  <c r="BY327" i="1"/>
  <c r="BY276" i="1"/>
  <c r="BY225" i="1"/>
  <c r="BY174" i="1"/>
  <c r="BY123" i="1"/>
  <c r="BY72" i="1"/>
  <c r="BY22" i="1"/>
  <c r="BY734" i="1"/>
  <c r="BY683" i="1"/>
  <c r="BY632" i="1"/>
  <c r="BY581" i="1"/>
  <c r="BY530" i="1"/>
  <c r="BY479" i="1"/>
  <c r="BY428" i="1"/>
  <c r="BY377" i="1"/>
  <c r="BY326" i="1"/>
  <c r="BY275" i="1"/>
  <c r="BY224" i="1"/>
  <c r="BY173" i="1"/>
  <c r="BY122" i="1"/>
  <c r="BY71" i="1"/>
  <c r="BY21" i="1"/>
  <c r="BY733" i="1"/>
  <c r="BY682" i="1"/>
  <c r="BY631" i="1"/>
  <c r="BY580" i="1"/>
  <c r="BY529" i="1"/>
  <c r="BY478" i="1"/>
  <c r="BY427" i="1"/>
  <c r="BY376" i="1"/>
  <c r="BY325" i="1"/>
  <c r="BY274" i="1"/>
  <c r="BY223" i="1"/>
  <c r="BY172" i="1"/>
  <c r="BY121" i="1"/>
  <c r="BY70" i="1"/>
  <c r="BY20" i="1"/>
  <c r="BY732" i="1"/>
  <c r="BY681" i="1"/>
  <c r="BY630" i="1"/>
  <c r="BY579" i="1"/>
  <c r="BY528" i="1"/>
  <c r="BY477" i="1"/>
  <c r="BY426" i="1"/>
  <c r="BY375" i="1"/>
  <c r="BY324" i="1"/>
  <c r="BY273" i="1"/>
  <c r="BY222" i="1"/>
  <c r="BY171" i="1"/>
  <c r="BY120" i="1"/>
  <c r="BY69" i="1"/>
  <c r="BY19" i="1"/>
  <c r="BY731" i="1"/>
  <c r="BY680" i="1"/>
  <c r="BY629" i="1"/>
  <c r="BY578" i="1"/>
  <c r="BY527" i="1"/>
  <c r="BY476" i="1"/>
  <c r="BY425" i="1"/>
  <c r="BY374" i="1"/>
  <c r="BY323" i="1"/>
  <c r="BY272" i="1"/>
  <c r="BY221" i="1"/>
  <c r="BY170" i="1"/>
  <c r="BY119" i="1"/>
  <c r="BY68" i="1"/>
  <c r="BY18" i="1"/>
  <c r="BY730" i="1"/>
  <c r="BY679" i="1"/>
  <c r="BY628" i="1"/>
  <c r="BY577" i="1"/>
  <c r="BY526" i="1"/>
  <c r="BY475" i="1"/>
  <c r="BY424" i="1"/>
  <c r="BY373" i="1"/>
  <c r="BY322" i="1"/>
  <c r="BY271" i="1"/>
  <c r="BY220" i="1"/>
  <c r="BY169" i="1"/>
  <c r="BY118" i="1"/>
  <c r="BY67" i="1"/>
  <c r="BY17" i="1"/>
  <c r="BY729" i="1"/>
  <c r="BY678" i="1"/>
  <c r="BY627" i="1"/>
  <c r="BY576" i="1"/>
  <c r="BY525" i="1"/>
  <c r="BY474" i="1"/>
  <c r="BY423" i="1"/>
  <c r="BY372" i="1"/>
  <c r="BY321" i="1"/>
  <c r="BY270" i="1"/>
  <c r="BY219" i="1"/>
  <c r="BY168" i="1"/>
  <c r="BY117" i="1"/>
  <c r="BY66" i="1"/>
  <c r="BY16" i="1"/>
  <c r="BY728" i="1"/>
  <c r="BY677" i="1"/>
  <c r="BY626" i="1"/>
  <c r="BY575" i="1"/>
  <c r="BY524" i="1"/>
  <c r="BY473" i="1"/>
  <c r="BY422" i="1"/>
  <c r="BY371" i="1"/>
  <c r="BY320" i="1"/>
  <c r="BY269" i="1"/>
  <c r="BY218" i="1"/>
  <c r="BY167" i="1"/>
  <c r="BY116" i="1"/>
  <c r="BY65" i="1"/>
  <c r="BY15" i="1"/>
  <c r="BY727" i="1"/>
  <c r="BY676" i="1"/>
  <c r="BY625" i="1"/>
  <c r="BY574" i="1"/>
  <c r="BY523" i="1"/>
  <c r="BY472" i="1"/>
  <c r="BY421" i="1"/>
  <c r="BY370" i="1"/>
  <c r="BY319" i="1"/>
  <c r="BY268" i="1"/>
  <c r="BY217" i="1"/>
  <c r="BY166" i="1"/>
  <c r="BY115" i="1"/>
  <c r="BY64" i="1"/>
  <c r="BY14" i="1"/>
  <c r="BY726" i="1"/>
  <c r="BY675" i="1"/>
  <c r="BY624" i="1"/>
  <c r="BY573" i="1"/>
  <c r="BY522" i="1"/>
  <c r="BY471" i="1"/>
  <c r="BY420" i="1"/>
  <c r="BY369" i="1"/>
  <c r="BY318" i="1"/>
  <c r="BY267" i="1"/>
  <c r="BY216" i="1"/>
  <c r="BY165" i="1"/>
  <c r="BY114" i="1"/>
  <c r="BY63" i="1"/>
  <c r="BY13" i="1"/>
  <c r="BY725" i="1"/>
  <c r="BY674" i="1"/>
  <c r="BY623" i="1"/>
  <c r="BY572" i="1"/>
  <c r="BY521" i="1"/>
  <c r="BY470" i="1"/>
  <c r="BY419" i="1"/>
  <c r="BY368" i="1"/>
  <c r="BY317" i="1"/>
  <c r="BY266" i="1"/>
  <c r="BY215" i="1"/>
  <c r="BY164" i="1"/>
  <c r="BY113" i="1"/>
  <c r="BY62" i="1"/>
  <c r="BY12" i="1"/>
  <c r="BY724" i="1"/>
  <c r="BY673" i="1"/>
  <c r="BY622" i="1"/>
  <c r="BY571" i="1"/>
  <c r="BY520" i="1"/>
  <c r="BY469" i="1"/>
  <c r="BY418" i="1"/>
  <c r="BY367" i="1"/>
  <c r="BY316" i="1"/>
  <c r="BY265" i="1"/>
  <c r="BY214" i="1"/>
  <c r="BY163" i="1"/>
  <c r="BY112" i="1"/>
  <c r="BY61" i="1"/>
  <c r="BY11" i="1"/>
  <c r="BY723" i="1"/>
  <c r="BY672" i="1"/>
  <c r="BY621" i="1"/>
  <c r="BY570" i="1"/>
  <c r="BY519" i="1"/>
  <c r="BY468" i="1"/>
  <c r="BY417" i="1"/>
  <c r="BY366" i="1"/>
  <c r="BY315" i="1"/>
  <c r="BY264" i="1"/>
  <c r="BY213" i="1"/>
  <c r="BY162" i="1"/>
  <c r="BY111" i="1"/>
  <c r="BY60" i="1"/>
  <c r="BY10" i="1"/>
  <c r="BY722" i="1"/>
  <c r="BY671" i="1"/>
  <c r="BY620" i="1"/>
  <c r="BY569" i="1"/>
  <c r="BY518" i="1"/>
  <c r="BY467" i="1"/>
  <c r="BY416" i="1"/>
  <c r="BY365" i="1"/>
  <c r="BY314" i="1"/>
  <c r="BY263" i="1"/>
  <c r="BY212" i="1"/>
  <c r="BY161" i="1"/>
  <c r="BY110" i="1"/>
  <c r="BY59" i="1"/>
  <c r="BY9" i="1"/>
  <c r="BY721" i="1"/>
  <c r="BY670" i="1"/>
  <c r="BY619" i="1"/>
  <c r="BY568" i="1"/>
  <c r="BY517" i="1"/>
  <c r="BY466" i="1"/>
  <c r="BY415" i="1"/>
  <c r="BY364" i="1"/>
  <c r="BY313" i="1"/>
  <c r="BY262" i="1"/>
  <c r="BY211" i="1"/>
  <c r="BY160" i="1"/>
  <c r="BY109" i="1"/>
  <c r="BY58" i="1"/>
  <c r="BY8" i="1"/>
  <c r="BY720" i="1"/>
  <c r="BY669" i="1"/>
  <c r="BY618" i="1"/>
  <c r="BY567" i="1"/>
  <c r="BY516" i="1"/>
  <c r="BY465" i="1"/>
  <c r="BY414" i="1"/>
  <c r="BY363" i="1"/>
  <c r="BY312" i="1"/>
  <c r="BY261" i="1"/>
  <c r="BY210" i="1"/>
  <c r="BY159" i="1"/>
  <c r="BY108" i="1"/>
  <c r="BY57" i="1"/>
  <c r="BY7" i="1"/>
  <c r="BY719" i="1"/>
  <c r="BY668" i="1"/>
  <c r="BY617" i="1"/>
  <c r="BY566" i="1"/>
  <c r="BY515" i="1"/>
  <c r="BY464" i="1"/>
  <c r="BY413" i="1"/>
  <c r="BY362" i="1"/>
  <c r="BY311" i="1"/>
  <c r="BY260" i="1"/>
  <c r="BY209" i="1"/>
  <c r="BY158" i="1"/>
  <c r="BY107" i="1"/>
  <c r="BY56" i="1"/>
  <c r="BY6" i="1"/>
  <c r="BY718" i="1"/>
  <c r="BY667" i="1"/>
  <c r="BY616" i="1"/>
  <c r="BY565" i="1"/>
  <c r="BY514" i="1"/>
  <c r="BY463" i="1"/>
  <c r="BY412" i="1"/>
  <c r="BY361" i="1"/>
  <c r="BY310" i="1"/>
  <c r="BY259" i="1"/>
  <c r="BY208" i="1"/>
  <c r="BY157" i="1"/>
  <c r="BY106" i="1"/>
  <c r="BY55" i="1"/>
  <c r="BY5" i="1"/>
  <c r="BY717" i="1"/>
  <c r="BY666" i="1"/>
  <c r="BY615" i="1"/>
  <c r="BY564" i="1"/>
  <c r="BY513" i="1"/>
  <c r="BY462" i="1"/>
  <c r="BY411" i="1"/>
  <c r="BY360" i="1"/>
  <c r="BY309" i="1"/>
  <c r="BY258" i="1"/>
  <c r="BY207" i="1"/>
  <c r="BY156" i="1"/>
  <c r="BY105" i="1"/>
  <c r="BY54" i="1"/>
  <c r="BY4" i="1"/>
  <c r="BY716" i="1"/>
  <c r="BY665" i="1"/>
  <c r="BY614" i="1"/>
  <c r="BY563" i="1"/>
  <c r="BY512" i="1"/>
  <c r="BY461" i="1"/>
  <c r="BY410" i="1"/>
  <c r="BY359" i="1"/>
  <c r="BY308" i="1"/>
  <c r="BY257" i="1"/>
  <c r="BY206" i="1"/>
  <c r="BY155" i="1"/>
  <c r="BY104" i="1"/>
  <c r="BY53" i="1"/>
  <c r="BY3" i="1"/>
  <c r="BY715" i="1"/>
  <c r="BY664" i="1"/>
  <c r="BY613" i="1"/>
  <c r="BY562" i="1"/>
  <c r="BY511" i="1"/>
  <c r="BY460" i="1"/>
  <c r="BY409" i="1"/>
  <c r="BY358" i="1"/>
  <c r="BY307" i="1"/>
  <c r="BY256" i="1"/>
  <c r="BY205" i="1"/>
  <c r="BY154" i="1"/>
  <c r="BY103" i="1"/>
  <c r="BY52" i="1"/>
  <c r="BY2" i="1"/>
  <c r="BT765" i="1"/>
  <c r="BT714" i="1"/>
  <c r="BT663" i="1"/>
  <c r="BT612" i="1"/>
  <c r="BT561" i="1"/>
  <c r="BT510" i="1"/>
  <c r="BT459" i="1"/>
  <c r="BT408" i="1"/>
  <c r="BT357" i="1"/>
  <c r="BT306" i="1"/>
  <c r="BT255" i="1"/>
  <c r="BT204" i="1"/>
  <c r="BT153" i="1"/>
  <c r="BT102" i="1"/>
  <c r="BT51" i="1"/>
  <c r="BT764" i="1"/>
  <c r="BT713" i="1"/>
  <c r="BT662" i="1"/>
  <c r="BT611" i="1"/>
  <c r="BT560" i="1"/>
  <c r="BT509" i="1"/>
  <c r="BT458" i="1"/>
  <c r="BT407" i="1"/>
  <c r="BT356" i="1"/>
  <c r="BT305" i="1"/>
  <c r="BT254" i="1"/>
  <c r="BT203" i="1"/>
  <c r="BT152" i="1"/>
  <c r="BT101" i="1"/>
  <c r="BT50" i="1"/>
  <c r="BT763" i="1"/>
  <c r="BT712" i="1"/>
  <c r="BT661" i="1"/>
  <c r="BT610" i="1"/>
  <c r="BT559" i="1"/>
  <c r="BT508" i="1"/>
  <c r="BT457" i="1"/>
  <c r="BT406" i="1"/>
  <c r="BT355" i="1"/>
  <c r="BT304" i="1"/>
  <c r="BT253" i="1"/>
  <c r="BT202" i="1"/>
  <c r="BT151" i="1"/>
  <c r="BT100" i="1"/>
  <c r="BT49" i="1"/>
  <c r="BT762" i="1"/>
  <c r="BT711" i="1"/>
  <c r="BT660" i="1"/>
  <c r="BT609" i="1"/>
  <c r="BT558" i="1"/>
  <c r="BT507" i="1"/>
  <c r="BT456" i="1"/>
  <c r="BT405" i="1"/>
  <c r="BT354" i="1"/>
  <c r="BT303" i="1"/>
  <c r="BT252" i="1"/>
  <c r="BT201" i="1"/>
  <c r="BT150" i="1"/>
  <c r="BT99" i="1"/>
  <c r="BT48" i="1"/>
  <c r="BT761" i="1"/>
  <c r="BT710" i="1"/>
  <c r="BT659" i="1"/>
  <c r="BT608" i="1"/>
  <c r="BT557" i="1"/>
  <c r="BT506" i="1"/>
  <c r="BT455" i="1"/>
  <c r="BT404" i="1"/>
  <c r="BT353" i="1"/>
  <c r="BT302" i="1"/>
  <c r="BT251" i="1"/>
  <c r="BT200" i="1"/>
  <c r="BT149" i="1"/>
  <c r="BT98" i="1"/>
  <c r="BT47" i="1"/>
  <c r="BT760" i="1"/>
  <c r="BT709" i="1"/>
  <c r="BT658" i="1"/>
  <c r="BT607" i="1"/>
  <c r="BT556" i="1"/>
  <c r="BT505" i="1"/>
  <c r="BT454" i="1"/>
  <c r="BT403" i="1"/>
  <c r="BT352" i="1"/>
  <c r="BT301" i="1"/>
  <c r="BT250" i="1"/>
  <c r="BT199" i="1"/>
  <c r="BT148" i="1"/>
  <c r="BT97" i="1"/>
  <c r="BT46" i="1"/>
  <c r="BT759" i="1"/>
  <c r="BT708" i="1"/>
  <c r="BT657" i="1"/>
  <c r="BT606" i="1"/>
  <c r="BT555" i="1"/>
  <c r="BT504" i="1"/>
  <c r="BT453" i="1"/>
  <c r="BT402" i="1"/>
  <c r="BT351" i="1"/>
  <c r="BT300" i="1"/>
  <c r="BT249" i="1"/>
  <c r="BT198" i="1"/>
  <c r="BT147" i="1"/>
  <c r="BT96" i="1"/>
  <c r="BT45" i="1"/>
  <c r="BT758" i="1"/>
  <c r="BT707" i="1"/>
  <c r="BT656" i="1"/>
  <c r="BT605" i="1"/>
  <c r="BT554" i="1"/>
  <c r="BT503" i="1"/>
  <c r="BT452" i="1"/>
  <c r="BT401" i="1"/>
  <c r="BT350" i="1"/>
  <c r="BT299" i="1"/>
  <c r="BT248" i="1"/>
  <c r="BT197" i="1"/>
  <c r="BT146" i="1"/>
  <c r="BT95" i="1"/>
  <c r="BT44" i="1"/>
  <c r="BT757" i="1"/>
  <c r="BT706" i="1"/>
  <c r="BT655" i="1"/>
  <c r="BT604" i="1"/>
  <c r="BT553" i="1"/>
  <c r="BT502" i="1"/>
  <c r="BT451" i="1"/>
  <c r="BT400" i="1"/>
  <c r="BT349" i="1"/>
  <c r="BT298" i="1"/>
  <c r="BT247" i="1"/>
  <c r="BT196" i="1"/>
  <c r="BT145" i="1"/>
  <c r="BT94" i="1"/>
  <c r="BT43" i="1"/>
  <c r="BT756" i="1"/>
  <c r="BT705" i="1"/>
  <c r="BT654" i="1"/>
  <c r="BT603" i="1"/>
  <c r="BT552" i="1"/>
  <c r="BT501" i="1"/>
  <c r="BT450" i="1"/>
  <c r="BT399" i="1"/>
  <c r="BT348" i="1"/>
  <c r="BT297" i="1"/>
  <c r="BT246" i="1"/>
  <c r="BT195" i="1"/>
  <c r="BT144" i="1"/>
  <c r="BT93" i="1"/>
  <c r="BT42" i="1"/>
  <c r="BT755" i="1"/>
  <c r="BT704" i="1"/>
  <c r="BT653" i="1"/>
  <c r="BT602" i="1"/>
  <c r="BT551" i="1"/>
  <c r="BT500" i="1"/>
  <c r="BT449" i="1"/>
  <c r="BT398" i="1"/>
  <c r="BT347" i="1"/>
  <c r="BT296" i="1"/>
  <c r="BT245" i="1"/>
  <c r="BT194" i="1"/>
  <c r="BT143" i="1"/>
  <c r="BT92" i="1"/>
  <c r="BT41" i="1"/>
  <c r="BT754" i="1"/>
  <c r="BT703" i="1"/>
  <c r="BT652" i="1"/>
  <c r="BT601" i="1"/>
  <c r="BT550" i="1"/>
  <c r="BT499" i="1"/>
  <c r="BT448" i="1"/>
  <c r="BT397" i="1"/>
  <c r="BT346" i="1"/>
  <c r="BT295" i="1"/>
  <c r="BT244" i="1"/>
  <c r="BT193" i="1"/>
  <c r="BT142" i="1"/>
  <c r="BT91" i="1"/>
  <c r="BT40" i="1"/>
  <c r="BT753" i="1"/>
  <c r="BT702" i="1"/>
  <c r="BT651" i="1"/>
  <c r="BT600" i="1"/>
  <c r="BT549" i="1"/>
  <c r="BT498" i="1"/>
  <c r="BT447" i="1"/>
  <c r="BT396" i="1"/>
  <c r="BT345" i="1"/>
  <c r="BT294" i="1"/>
  <c r="BT243" i="1"/>
  <c r="BT192" i="1"/>
  <c r="BT141" i="1"/>
  <c r="BT90" i="1"/>
  <c r="BT752" i="1"/>
  <c r="BT701" i="1"/>
  <c r="BT650" i="1"/>
  <c r="BT599" i="1"/>
  <c r="BT548" i="1"/>
  <c r="BT497" i="1"/>
  <c r="BT446" i="1"/>
  <c r="BT395" i="1"/>
  <c r="BT344" i="1"/>
  <c r="BT293" i="1"/>
  <c r="BT242" i="1"/>
  <c r="BT191" i="1"/>
  <c r="BT140" i="1"/>
  <c r="BT89" i="1"/>
  <c r="BT39" i="1"/>
  <c r="BT751" i="1"/>
  <c r="BT700" i="1"/>
  <c r="BT649" i="1"/>
  <c r="BT598" i="1"/>
  <c r="BT547" i="1"/>
  <c r="BT496" i="1"/>
  <c r="BT445" i="1"/>
  <c r="BT394" i="1"/>
  <c r="BT343" i="1"/>
  <c r="BT292" i="1"/>
  <c r="BT241" i="1"/>
  <c r="BT190" i="1"/>
  <c r="BT139" i="1"/>
  <c r="BT88" i="1"/>
  <c r="BT38" i="1"/>
  <c r="BT750" i="1"/>
  <c r="BT699" i="1"/>
  <c r="BT648" i="1"/>
  <c r="BT597" i="1"/>
  <c r="BT546" i="1"/>
  <c r="BT495" i="1"/>
  <c r="BT444" i="1"/>
  <c r="BT393" i="1"/>
  <c r="BT342" i="1"/>
  <c r="BT291" i="1"/>
  <c r="BT240" i="1"/>
  <c r="BT189" i="1"/>
  <c r="BT138" i="1"/>
  <c r="BT87" i="1"/>
  <c r="BT37" i="1"/>
  <c r="BT749" i="1"/>
  <c r="BT698" i="1"/>
  <c r="BT647" i="1"/>
  <c r="BT596" i="1"/>
  <c r="BT545" i="1"/>
  <c r="BT494" i="1"/>
  <c r="BT443" i="1"/>
  <c r="BT392" i="1"/>
  <c r="BT341" i="1"/>
  <c r="BT290" i="1"/>
  <c r="BT239" i="1"/>
  <c r="BT188" i="1"/>
  <c r="BT137" i="1"/>
  <c r="BT86" i="1"/>
  <c r="BT36" i="1"/>
  <c r="BT748" i="1"/>
  <c r="BT697" i="1"/>
  <c r="BT646" i="1"/>
  <c r="BT595" i="1"/>
  <c r="BT544" i="1"/>
  <c r="BT493" i="1"/>
  <c r="BT442" i="1"/>
  <c r="BT391" i="1"/>
  <c r="BT340" i="1"/>
  <c r="BT289" i="1"/>
  <c r="BT238" i="1"/>
  <c r="BT187" i="1"/>
  <c r="BT136" i="1"/>
  <c r="BT85" i="1"/>
  <c r="BT35" i="1"/>
  <c r="BT747" i="1"/>
  <c r="BT696" i="1"/>
  <c r="BT645" i="1"/>
  <c r="BT594" i="1"/>
  <c r="BT543" i="1"/>
  <c r="BT492" i="1"/>
  <c r="BT441" i="1"/>
  <c r="BT390" i="1"/>
  <c r="BT339" i="1"/>
  <c r="BT288" i="1"/>
  <c r="BT237" i="1"/>
  <c r="BT186" i="1"/>
  <c r="BT135" i="1"/>
  <c r="BT84" i="1"/>
  <c r="BT34" i="1"/>
  <c r="BT746" i="1"/>
  <c r="BT695" i="1"/>
  <c r="BT644" i="1"/>
  <c r="BT593" i="1"/>
  <c r="BT542" i="1"/>
  <c r="BT491" i="1"/>
  <c r="BT440" i="1"/>
  <c r="BT389" i="1"/>
  <c r="BT338" i="1"/>
  <c r="BT287" i="1"/>
  <c r="BT236" i="1"/>
  <c r="BT185" i="1"/>
  <c r="BT134" i="1"/>
  <c r="BT83" i="1"/>
  <c r="BT33" i="1"/>
  <c r="BT745" i="1"/>
  <c r="BT694" i="1"/>
  <c r="BT643" i="1"/>
  <c r="BT592" i="1"/>
  <c r="BT541" i="1"/>
  <c r="BT490" i="1"/>
  <c r="BT439" i="1"/>
  <c r="BT388" i="1"/>
  <c r="BT337" i="1"/>
  <c r="BT286" i="1"/>
  <c r="BT235" i="1"/>
  <c r="BT184" i="1"/>
  <c r="BT133" i="1"/>
  <c r="BT82" i="1"/>
  <c r="BT32" i="1"/>
  <c r="BT744" i="1"/>
  <c r="BT693" i="1"/>
  <c r="BT642" i="1"/>
  <c r="BT591" i="1"/>
  <c r="BT540" i="1"/>
  <c r="BT489" i="1"/>
  <c r="BT438" i="1"/>
  <c r="BT387" i="1"/>
  <c r="BT336" i="1"/>
  <c r="BT285" i="1"/>
  <c r="BT234" i="1"/>
  <c r="BT183" i="1"/>
  <c r="BT132" i="1"/>
  <c r="BT81" i="1"/>
  <c r="BT31" i="1"/>
  <c r="BT743" i="1"/>
  <c r="BT692" i="1"/>
  <c r="BT641" i="1"/>
  <c r="BT590" i="1"/>
  <c r="BT539" i="1"/>
  <c r="BT488" i="1"/>
  <c r="BT437" i="1"/>
  <c r="BT386" i="1"/>
  <c r="BT335" i="1"/>
  <c r="BT284" i="1"/>
  <c r="BT233" i="1"/>
  <c r="BT182" i="1"/>
  <c r="BT131" i="1"/>
  <c r="BT80" i="1"/>
  <c r="BT30" i="1"/>
  <c r="BT742" i="1"/>
  <c r="BT691" i="1"/>
  <c r="BT640" i="1"/>
  <c r="BT589" i="1"/>
  <c r="BT538" i="1"/>
  <c r="BT487" i="1"/>
  <c r="BT436" i="1"/>
  <c r="BT385" i="1"/>
  <c r="BT334" i="1"/>
  <c r="BT283" i="1"/>
  <c r="BT232" i="1"/>
  <c r="BT181" i="1"/>
  <c r="BT130" i="1"/>
  <c r="BT79" i="1"/>
  <c r="BT29" i="1"/>
  <c r="BT741" i="1"/>
  <c r="BT690" i="1"/>
  <c r="BT639" i="1"/>
  <c r="BT588" i="1"/>
  <c r="BT537" i="1"/>
  <c r="BT486" i="1"/>
  <c r="BT435" i="1"/>
  <c r="BT384" i="1"/>
  <c r="BT333" i="1"/>
  <c r="BT282" i="1"/>
  <c r="BT231" i="1"/>
  <c r="BT180" i="1"/>
  <c r="BT129" i="1"/>
  <c r="BT78" i="1"/>
  <c r="BT28" i="1"/>
  <c r="BT740" i="1"/>
  <c r="BT689" i="1"/>
  <c r="BT638" i="1"/>
  <c r="BT587" i="1"/>
  <c r="BT536" i="1"/>
  <c r="BT485" i="1"/>
  <c r="BT434" i="1"/>
  <c r="BT383" i="1"/>
  <c r="BT332" i="1"/>
  <c r="BT281" i="1"/>
  <c r="BT230" i="1"/>
  <c r="BT179" i="1"/>
  <c r="BT128" i="1"/>
  <c r="BT77" i="1"/>
  <c r="BT27" i="1"/>
  <c r="BT739" i="1"/>
  <c r="BT688" i="1"/>
  <c r="BT637" i="1"/>
  <c r="BT586" i="1"/>
  <c r="BT535" i="1"/>
  <c r="BT484" i="1"/>
  <c r="BT433" i="1"/>
  <c r="BT382" i="1"/>
  <c r="BT331" i="1"/>
  <c r="BT280" i="1"/>
  <c r="BT229" i="1"/>
  <c r="BT178" i="1"/>
  <c r="BT127" i="1"/>
  <c r="BT76" i="1"/>
  <c r="BT26" i="1"/>
  <c r="BT738" i="1"/>
  <c r="BT687" i="1"/>
  <c r="BT636" i="1"/>
  <c r="BT585" i="1"/>
  <c r="BT534" i="1"/>
  <c r="BT483" i="1"/>
  <c r="BT432" i="1"/>
  <c r="BT381" i="1"/>
  <c r="BT330" i="1"/>
  <c r="BT279" i="1"/>
  <c r="BT228" i="1"/>
  <c r="BT177" i="1"/>
  <c r="BT126" i="1"/>
  <c r="BT75" i="1"/>
  <c r="BT25" i="1"/>
  <c r="BT737" i="1"/>
  <c r="BT686" i="1"/>
  <c r="BT635" i="1"/>
  <c r="BT584" i="1"/>
  <c r="BT533" i="1"/>
  <c r="BT482" i="1"/>
  <c r="BT431" i="1"/>
  <c r="BT380" i="1"/>
  <c r="BT329" i="1"/>
  <c r="BT278" i="1"/>
  <c r="BT227" i="1"/>
  <c r="BT176" i="1"/>
  <c r="BT125" i="1"/>
  <c r="BT74" i="1"/>
  <c r="BT24" i="1"/>
  <c r="BT736" i="1"/>
  <c r="BT685" i="1"/>
  <c r="BT634" i="1"/>
  <c r="BT583" i="1"/>
  <c r="BT532" i="1"/>
  <c r="BT481" i="1"/>
  <c r="BT430" i="1"/>
  <c r="BT379" i="1"/>
  <c r="BT328" i="1"/>
  <c r="BT277" i="1"/>
  <c r="BT226" i="1"/>
  <c r="BT175" i="1"/>
  <c r="BT124" i="1"/>
  <c r="BT73" i="1"/>
  <c r="BT23" i="1"/>
  <c r="BT735" i="1"/>
  <c r="BT684" i="1"/>
  <c r="BT633" i="1"/>
  <c r="BT582" i="1"/>
  <c r="BT531" i="1"/>
  <c r="BT480" i="1"/>
  <c r="BT429" i="1"/>
  <c r="BT378" i="1"/>
  <c r="BT327" i="1"/>
  <c r="BT276" i="1"/>
  <c r="BT225" i="1"/>
  <c r="BT174" i="1"/>
  <c r="BT123" i="1"/>
  <c r="BT72" i="1"/>
  <c r="BT22" i="1"/>
  <c r="BT734" i="1"/>
  <c r="BT683" i="1"/>
  <c r="BT632" i="1"/>
  <c r="BT581" i="1"/>
  <c r="BT530" i="1"/>
  <c r="BT479" i="1"/>
  <c r="BT428" i="1"/>
  <c r="BT377" i="1"/>
  <c r="BT326" i="1"/>
  <c r="BT275" i="1"/>
  <c r="BT224" i="1"/>
  <c r="BT173" i="1"/>
  <c r="BT122" i="1"/>
  <c r="BT71" i="1"/>
  <c r="BT21" i="1"/>
  <c r="BT733" i="1"/>
  <c r="BT682" i="1"/>
  <c r="BT631" i="1"/>
  <c r="BT580" i="1"/>
  <c r="BT529" i="1"/>
  <c r="BT478" i="1"/>
  <c r="BT427" i="1"/>
  <c r="BT376" i="1"/>
  <c r="BT325" i="1"/>
  <c r="BT274" i="1"/>
  <c r="BT223" i="1"/>
  <c r="BT172" i="1"/>
  <c r="BT121" i="1"/>
  <c r="BT70" i="1"/>
  <c r="BT20" i="1"/>
  <c r="BT732" i="1"/>
  <c r="BT681" i="1"/>
  <c r="BT630" i="1"/>
  <c r="BT579" i="1"/>
  <c r="BT528" i="1"/>
  <c r="BT477" i="1"/>
  <c r="BT426" i="1"/>
  <c r="BT375" i="1"/>
  <c r="BT324" i="1"/>
  <c r="BT273" i="1"/>
  <c r="BT222" i="1"/>
  <c r="BT171" i="1"/>
  <c r="BT120" i="1"/>
  <c r="BT69" i="1"/>
  <c r="BT19" i="1"/>
  <c r="BT731" i="1"/>
  <c r="BT680" i="1"/>
  <c r="BT629" i="1"/>
  <c r="BT578" i="1"/>
  <c r="BT527" i="1"/>
  <c r="BT476" i="1"/>
  <c r="BT425" i="1"/>
  <c r="BT374" i="1"/>
  <c r="BT323" i="1"/>
  <c r="BT272" i="1"/>
  <c r="BT221" i="1"/>
  <c r="BT170" i="1"/>
  <c r="BT119" i="1"/>
  <c r="BT68" i="1"/>
  <c r="BT18" i="1"/>
  <c r="BT730" i="1"/>
  <c r="BT679" i="1"/>
  <c r="BT628" i="1"/>
  <c r="BT577" i="1"/>
  <c r="BT526" i="1"/>
  <c r="BT475" i="1"/>
  <c r="BT424" i="1"/>
  <c r="BT373" i="1"/>
  <c r="BT322" i="1"/>
  <c r="BT271" i="1"/>
  <c r="BT220" i="1"/>
  <c r="BT169" i="1"/>
  <c r="BT118" i="1"/>
  <c r="BT67" i="1"/>
  <c r="BT17" i="1"/>
  <c r="BT729" i="1"/>
  <c r="BT678" i="1"/>
  <c r="BT627" i="1"/>
  <c r="BT576" i="1"/>
  <c r="BT525" i="1"/>
  <c r="BT474" i="1"/>
  <c r="BT423" i="1"/>
  <c r="BT372" i="1"/>
  <c r="BT321" i="1"/>
  <c r="BT270" i="1"/>
  <c r="BT219" i="1"/>
  <c r="BT168" i="1"/>
  <c r="BT117" i="1"/>
  <c r="BT66" i="1"/>
  <c r="BT16" i="1"/>
  <c r="BT728" i="1"/>
  <c r="BT677" i="1"/>
  <c r="BT626" i="1"/>
  <c r="BT575" i="1"/>
  <c r="BT524" i="1"/>
  <c r="BT473" i="1"/>
  <c r="BT422" i="1"/>
  <c r="BT371" i="1"/>
  <c r="BT320" i="1"/>
  <c r="BT269" i="1"/>
  <c r="BT218" i="1"/>
  <c r="BT167" i="1"/>
  <c r="BT116" i="1"/>
  <c r="BT65" i="1"/>
  <c r="BT15" i="1"/>
  <c r="BT727" i="1"/>
  <c r="BT676" i="1"/>
  <c r="BT625" i="1"/>
  <c r="BT574" i="1"/>
  <c r="BT523" i="1"/>
  <c r="BT472" i="1"/>
  <c r="BT421" i="1"/>
  <c r="BT370" i="1"/>
  <c r="BT319" i="1"/>
  <c r="BT268" i="1"/>
  <c r="BT217" i="1"/>
  <c r="BT166" i="1"/>
  <c r="BT115" i="1"/>
  <c r="BT64" i="1"/>
  <c r="BT14" i="1"/>
  <c r="BT726" i="1"/>
  <c r="BT675" i="1"/>
  <c r="BT624" i="1"/>
  <c r="BT573" i="1"/>
  <c r="BT522" i="1"/>
  <c r="BT471" i="1"/>
  <c r="BT420" i="1"/>
  <c r="BT369" i="1"/>
  <c r="BT318" i="1"/>
  <c r="BT267" i="1"/>
  <c r="BT216" i="1"/>
  <c r="BT165" i="1"/>
  <c r="BT114" i="1"/>
  <c r="BT63" i="1"/>
  <c r="BT13" i="1"/>
  <c r="BT725" i="1"/>
  <c r="BT674" i="1"/>
  <c r="BT623" i="1"/>
  <c r="BT572" i="1"/>
  <c r="BT521" i="1"/>
  <c r="BT470" i="1"/>
  <c r="BT419" i="1"/>
  <c r="BT368" i="1"/>
  <c r="BT317" i="1"/>
  <c r="BT266" i="1"/>
  <c r="BT215" i="1"/>
  <c r="BT164" i="1"/>
  <c r="BT113" i="1"/>
  <c r="BT62" i="1"/>
  <c r="BT12" i="1"/>
  <c r="BT724" i="1"/>
  <c r="BT673" i="1"/>
  <c r="BT622" i="1"/>
  <c r="BT571" i="1"/>
  <c r="BT520" i="1"/>
  <c r="BT469" i="1"/>
  <c r="BT418" i="1"/>
  <c r="BT367" i="1"/>
  <c r="BT316" i="1"/>
  <c r="BT265" i="1"/>
  <c r="BT214" i="1"/>
  <c r="BT163" i="1"/>
  <c r="BT112" i="1"/>
  <c r="BT61" i="1"/>
  <c r="BT11" i="1"/>
  <c r="BT723" i="1"/>
  <c r="BT672" i="1"/>
  <c r="BT621" i="1"/>
  <c r="BT570" i="1"/>
  <c r="BT519" i="1"/>
  <c r="BT468" i="1"/>
  <c r="BT417" i="1"/>
  <c r="BT366" i="1"/>
  <c r="BT315" i="1"/>
  <c r="BT264" i="1"/>
  <c r="BT213" i="1"/>
  <c r="BT162" i="1"/>
  <c r="BT111" i="1"/>
  <c r="BT60" i="1"/>
  <c r="BT10" i="1"/>
  <c r="BT722" i="1"/>
  <c r="BT671" i="1"/>
  <c r="BT620" i="1"/>
  <c r="BT569" i="1"/>
  <c r="BT518" i="1"/>
  <c r="BT467" i="1"/>
  <c r="BT416" i="1"/>
  <c r="BT365" i="1"/>
  <c r="BT314" i="1"/>
  <c r="BT263" i="1"/>
  <c r="BT212" i="1"/>
  <c r="BT161" i="1"/>
  <c r="BT110" i="1"/>
  <c r="BT59" i="1"/>
  <c r="BT9" i="1"/>
  <c r="BT721" i="1"/>
  <c r="BT670" i="1"/>
  <c r="BT619" i="1"/>
  <c r="BT568" i="1"/>
  <c r="BT517" i="1"/>
  <c r="BT466" i="1"/>
  <c r="BT415" i="1"/>
  <c r="BT364" i="1"/>
  <c r="BT313" i="1"/>
  <c r="BT262" i="1"/>
  <c r="BT211" i="1"/>
  <c r="BT160" i="1"/>
  <c r="BT109" i="1"/>
  <c r="BT58" i="1"/>
  <c r="BT8" i="1"/>
  <c r="BT720" i="1"/>
  <c r="BT669" i="1"/>
  <c r="BT618" i="1"/>
  <c r="BT567" i="1"/>
  <c r="BT516" i="1"/>
  <c r="BT465" i="1"/>
  <c r="BT414" i="1"/>
  <c r="BT363" i="1"/>
  <c r="BT312" i="1"/>
  <c r="BT261" i="1"/>
  <c r="BT210" i="1"/>
  <c r="BT159" i="1"/>
  <c r="BT108" i="1"/>
  <c r="BT57" i="1"/>
  <c r="BT7" i="1"/>
  <c r="BT719" i="1"/>
  <c r="BT668" i="1"/>
  <c r="BT617" i="1"/>
  <c r="BT566" i="1"/>
  <c r="BT515" i="1"/>
  <c r="BT464" i="1"/>
  <c r="BT413" i="1"/>
  <c r="BT362" i="1"/>
  <c r="BT311" i="1"/>
  <c r="BT260" i="1"/>
  <c r="BT209" i="1"/>
  <c r="BT158" i="1"/>
  <c r="BT107" i="1"/>
  <c r="BT56" i="1"/>
  <c r="BT6" i="1"/>
  <c r="BT718" i="1"/>
  <c r="BT667" i="1"/>
  <c r="BT616" i="1"/>
  <c r="BT565" i="1"/>
  <c r="BT514" i="1"/>
  <c r="BT463" i="1"/>
  <c r="BT412" i="1"/>
  <c r="BT361" i="1"/>
  <c r="BT310" i="1"/>
  <c r="BT259" i="1"/>
  <c r="BT208" i="1"/>
  <c r="BT157" i="1"/>
  <c r="BT106" i="1"/>
  <c r="BT55" i="1"/>
  <c r="BT5" i="1"/>
  <c r="BT717" i="1"/>
  <c r="BT666" i="1"/>
  <c r="BT615" i="1"/>
  <c r="BT564" i="1"/>
  <c r="BT513" i="1"/>
  <c r="BT462" i="1"/>
  <c r="BT411" i="1"/>
  <c r="BT360" i="1"/>
  <c r="BT309" i="1"/>
  <c r="BT258" i="1"/>
  <c r="BT207" i="1"/>
  <c r="BT156" i="1"/>
  <c r="BT105" i="1"/>
  <c r="BT54" i="1"/>
  <c r="BT4" i="1"/>
  <c r="BT716" i="1"/>
  <c r="BT665" i="1"/>
  <c r="BT614" i="1"/>
  <c r="BT563" i="1"/>
  <c r="BT512" i="1"/>
  <c r="BT461" i="1"/>
  <c r="BT410" i="1"/>
  <c r="BT359" i="1"/>
  <c r="BT308" i="1"/>
  <c r="BT257" i="1"/>
  <c r="BT206" i="1"/>
  <c r="BT155" i="1"/>
  <c r="BT104" i="1"/>
  <c r="BT53" i="1"/>
  <c r="BT3" i="1"/>
  <c r="BT715" i="1"/>
  <c r="BT613" i="1"/>
  <c r="BT562" i="1"/>
  <c r="BT511" i="1"/>
  <c r="BT460" i="1"/>
  <c r="BT409" i="1"/>
  <c r="BT358" i="1"/>
  <c r="BT307" i="1"/>
  <c r="BT256" i="1"/>
  <c r="BT205" i="1"/>
  <c r="BT154" i="1"/>
  <c r="BT103" i="1"/>
  <c r="BT52" i="1"/>
  <c r="BT2" i="1"/>
  <c r="BO765" i="1"/>
  <c r="BO714" i="1"/>
  <c r="BO663" i="1"/>
  <c r="BO612" i="1"/>
  <c r="BO561" i="1"/>
  <c r="BO510" i="1"/>
  <c r="BO459" i="1"/>
  <c r="BO408" i="1"/>
  <c r="BO357" i="1"/>
  <c r="BO306" i="1"/>
  <c r="BO255" i="1"/>
  <c r="BO204" i="1"/>
  <c r="BO153" i="1"/>
  <c r="BO102" i="1"/>
  <c r="BO51" i="1"/>
  <c r="BO764" i="1"/>
  <c r="BO713" i="1"/>
  <c r="BO662" i="1"/>
  <c r="BO611" i="1"/>
  <c r="BO560" i="1"/>
  <c r="BO509" i="1"/>
  <c r="BO458" i="1"/>
  <c r="BO407" i="1"/>
  <c r="BO356" i="1"/>
  <c r="BO305" i="1"/>
  <c r="BO254" i="1"/>
  <c r="BO203" i="1"/>
  <c r="BO152" i="1"/>
  <c r="BO101" i="1"/>
  <c r="BO50" i="1"/>
  <c r="BO763" i="1"/>
  <c r="BO712" i="1"/>
  <c r="BO661" i="1"/>
  <c r="BO610" i="1"/>
  <c r="BO559" i="1"/>
  <c r="BO508" i="1"/>
  <c r="BO457" i="1"/>
  <c r="BO406" i="1"/>
  <c r="BO355" i="1"/>
  <c r="BO304" i="1"/>
  <c r="BO253" i="1"/>
  <c r="BO202" i="1"/>
  <c r="BO151" i="1"/>
  <c r="BO100" i="1"/>
  <c r="BO49" i="1"/>
  <c r="BO762" i="1"/>
  <c r="BO711" i="1"/>
  <c r="BO660" i="1"/>
  <c r="BO609" i="1"/>
  <c r="BO558" i="1"/>
  <c r="BO507" i="1"/>
  <c r="BO456" i="1"/>
  <c r="BO405" i="1"/>
  <c r="BO354" i="1"/>
  <c r="BO303" i="1"/>
  <c r="BO252" i="1"/>
  <c r="BO201" i="1"/>
  <c r="BO150" i="1"/>
  <c r="BO99" i="1"/>
  <c r="BO48" i="1"/>
  <c r="BO761" i="1"/>
  <c r="BO710" i="1"/>
  <c r="BO659" i="1"/>
  <c r="BO608" i="1"/>
  <c r="BO557" i="1"/>
  <c r="BO506" i="1"/>
  <c r="BO455" i="1"/>
  <c r="BO404" i="1"/>
  <c r="BO353" i="1"/>
  <c r="BO302" i="1"/>
  <c r="BO251" i="1"/>
  <c r="BO200" i="1"/>
  <c r="BO149" i="1"/>
  <c r="BO98" i="1"/>
  <c r="BO47" i="1"/>
  <c r="BO760" i="1"/>
  <c r="BO709" i="1"/>
  <c r="BO658" i="1"/>
  <c r="BO607" i="1"/>
  <c r="BO556" i="1"/>
  <c r="BO505" i="1"/>
  <c r="BO454" i="1"/>
  <c r="BO403" i="1"/>
  <c r="BO352" i="1"/>
  <c r="BO301" i="1"/>
  <c r="BO250" i="1"/>
  <c r="BO199" i="1"/>
  <c r="BO148" i="1"/>
  <c r="BO97" i="1"/>
  <c r="BO46" i="1"/>
  <c r="BO759" i="1"/>
  <c r="BO708" i="1"/>
  <c r="BO657" i="1"/>
  <c r="BO606" i="1"/>
  <c r="BO555" i="1"/>
  <c r="BO504" i="1"/>
  <c r="BO453" i="1"/>
  <c r="BO402" i="1"/>
  <c r="BO351" i="1"/>
  <c r="BO300" i="1"/>
  <c r="BO249" i="1"/>
  <c r="BO198" i="1"/>
  <c r="BO147" i="1"/>
  <c r="BO96" i="1"/>
  <c r="BO45" i="1"/>
  <c r="BO758" i="1"/>
  <c r="BO707" i="1"/>
  <c r="BO656" i="1"/>
  <c r="BO605" i="1"/>
  <c r="BO554" i="1"/>
  <c r="BO503" i="1"/>
  <c r="BO452" i="1"/>
  <c r="BO401" i="1"/>
  <c r="BO350" i="1"/>
  <c r="BO299" i="1"/>
  <c r="BO248" i="1"/>
  <c r="BO197" i="1"/>
  <c r="BO146" i="1"/>
  <c r="BO95" i="1"/>
  <c r="BO44" i="1"/>
  <c r="BO757" i="1"/>
  <c r="BO706" i="1"/>
  <c r="BO655" i="1"/>
  <c r="BO604" i="1"/>
  <c r="BO553" i="1"/>
  <c r="BO502" i="1"/>
  <c r="BO451" i="1"/>
  <c r="BO400" i="1"/>
  <c r="BO349" i="1"/>
  <c r="BO298" i="1"/>
  <c r="BO247" i="1"/>
  <c r="BO196" i="1"/>
  <c r="BO145" i="1"/>
  <c r="BO94" i="1"/>
  <c r="BO43" i="1"/>
  <c r="BO756" i="1"/>
  <c r="BO705" i="1"/>
  <c r="BO654" i="1"/>
  <c r="BO603" i="1"/>
  <c r="BO552" i="1"/>
  <c r="BO501" i="1"/>
  <c r="BO450" i="1"/>
  <c r="BO399" i="1"/>
  <c r="BO348" i="1"/>
  <c r="BO297" i="1"/>
  <c r="BO246" i="1"/>
  <c r="BO195" i="1"/>
  <c r="BO144" i="1"/>
  <c r="BO93" i="1"/>
  <c r="BO42" i="1"/>
  <c r="BO755" i="1"/>
  <c r="BO704" i="1"/>
  <c r="BO653" i="1"/>
  <c r="BO602" i="1"/>
  <c r="BO551" i="1"/>
  <c r="BO500" i="1"/>
  <c r="BO449" i="1"/>
  <c r="BO398" i="1"/>
  <c r="BO347" i="1"/>
  <c r="BO296" i="1"/>
  <c r="BO245" i="1"/>
  <c r="BO194" i="1"/>
  <c r="BO143" i="1"/>
  <c r="BO92" i="1"/>
  <c r="BO41" i="1"/>
  <c r="BO754" i="1"/>
  <c r="BO703" i="1"/>
  <c r="BO652" i="1"/>
  <c r="BO601" i="1"/>
  <c r="BO550" i="1"/>
  <c r="BO499" i="1"/>
  <c r="BO448" i="1"/>
  <c r="BO397" i="1"/>
  <c r="BO346" i="1"/>
  <c r="BO295" i="1"/>
  <c r="BO244" i="1"/>
  <c r="BO193" i="1"/>
  <c r="BO142" i="1"/>
  <c r="BO91" i="1"/>
  <c r="BO40" i="1"/>
  <c r="BO753" i="1"/>
  <c r="BO702" i="1"/>
  <c r="BO651" i="1"/>
  <c r="BO600" i="1"/>
  <c r="BO549" i="1"/>
  <c r="BO498" i="1"/>
  <c r="BO447" i="1"/>
  <c r="BO396" i="1"/>
  <c r="BO345" i="1"/>
  <c r="BO294" i="1"/>
  <c r="BO243" i="1"/>
  <c r="BO192" i="1"/>
  <c r="BO141" i="1"/>
  <c r="BO90" i="1"/>
  <c r="BO752" i="1"/>
  <c r="BO701" i="1"/>
  <c r="BO650" i="1"/>
  <c r="BO599" i="1"/>
  <c r="BO548" i="1"/>
  <c r="BO497" i="1"/>
  <c r="BO446" i="1"/>
  <c r="BO395" i="1"/>
  <c r="BO344" i="1"/>
  <c r="BO293" i="1"/>
  <c r="BO242" i="1"/>
  <c r="BO191" i="1"/>
  <c r="BO140" i="1"/>
  <c r="BO89" i="1"/>
  <c r="BO39" i="1"/>
  <c r="BO751" i="1"/>
  <c r="BO700" i="1"/>
  <c r="BO649" i="1"/>
  <c r="BO598" i="1"/>
  <c r="BO547" i="1"/>
  <c r="BO496" i="1"/>
  <c r="BO445" i="1"/>
  <c r="BO394" i="1"/>
  <c r="BO343" i="1"/>
  <c r="BO292" i="1"/>
  <c r="BO241" i="1"/>
  <c r="BO190" i="1"/>
  <c r="BO139" i="1"/>
  <c r="BO88" i="1"/>
  <c r="BO38" i="1"/>
  <c r="BO750" i="1"/>
  <c r="BO699" i="1"/>
  <c r="BO648" i="1"/>
  <c r="BO597" i="1"/>
  <c r="BO546" i="1"/>
  <c r="BO495" i="1"/>
  <c r="BO444" i="1"/>
  <c r="BO393" i="1"/>
  <c r="BO342" i="1"/>
  <c r="BO291" i="1"/>
  <c r="BO240" i="1"/>
  <c r="BO189" i="1"/>
  <c r="BO138" i="1"/>
  <c r="BO87" i="1"/>
  <c r="BO37" i="1"/>
  <c r="BO749" i="1"/>
  <c r="BO698" i="1"/>
  <c r="BO647" i="1"/>
  <c r="BO596" i="1"/>
  <c r="BO545" i="1"/>
  <c r="BO494" i="1"/>
  <c r="BO443" i="1"/>
  <c r="BO392" i="1"/>
  <c r="BO341" i="1"/>
  <c r="BO290" i="1"/>
  <c r="BO239" i="1"/>
  <c r="BO188" i="1"/>
  <c r="BO137" i="1"/>
  <c r="BO86" i="1"/>
  <c r="BO36" i="1"/>
  <c r="BO748" i="1"/>
  <c r="BO697" i="1"/>
  <c r="BO646" i="1"/>
  <c r="BO595" i="1"/>
  <c r="BO544" i="1"/>
  <c r="BO493" i="1"/>
  <c r="BO442" i="1"/>
  <c r="BO391" i="1"/>
  <c r="BO340" i="1"/>
  <c r="BO289" i="1"/>
  <c r="BO238" i="1"/>
  <c r="BO187" i="1"/>
  <c r="BO136" i="1"/>
  <c r="BO85" i="1"/>
  <c r="BO35" i="1"/>
  <c r="BO747" i="1"/>
  <c r="BO696" i="1"/>
  <c r="BO645" i="1"/>
  <c r="BO594" i="1"/>
  <c r="BO543" i="1"/>
  <c r="BO492" i="1"/>
  <c r="BO441" i="1"/>
  <c r="BO390" i="1"/>
  <c r="BO339" i="1"/>
  <c r="BO288" i="1"/>
  <c r="BO237" i="1"/>
  <c r="BO186" i="1"/>
  <c r="BO135" i="1"/>
  <c r="BO84" i="1"/>
  <c r="BO34" i="1"/>
  <c r="BO746" i="1"/>
  <c r="BO695" i="1"/>
  <c r="BO644" i="1"/>
  <c r="BO593" i="1"/>
  <c r="BO542" i="1"/>
  <c r="BO491" i="1"/>
  <c r="BO440" i="1"/>
  <c r="BO389" i="1"/>
  <c r="BO338" i="1"/>
  <c r="BO287" i="1"/>
  <c r="BO236" i="1"/>
  <c r="BO185" i="1"/>
  <c r="BO134" i="1"/>
  <c r="BO83" i="1"/>
  <c r="BO33" i="1"/>
  <c r="BO745" i="1"/>
  <c r="BO694" i="1"/>
  <c r="BO643" i="1"/>
  <c r="BO592" i="1"/>
  <c r="BO541" i="1"/>
  <c r="BO490" i="1"/>
  <c r="BO439" i="1"/>
  <c r="BO388" i="1"/>
  <c r="BO337" i="1"/>
  <c r="BO286" i="1"/>
  <c r="BO235" i="1"/>
  <c r="BO184" i="1"/>
  <c r="BO133" i="1"/>
  <c r="BO82" i="1"/>
  <c r="BO32" i="1"/>
  <c r="BO744" i="1"/>
  <c r="BO693" i="1"/>
  <c r="BO642" i="1"/>
  <c r="BO591" i="1"/>
  <c r="BO540" i="1"/>
  <c r="BO489" i="1"/>
  <c r="BO438" i="1"/>
  <c r="BO387" i="1"/>
  <c r="BO336" i="1"/>
  <c r="BO285" i="1"/>
  <c r="BO234" i="1"/>
  <c r="BO183" i="1"/>
  <c r="BO132" i="1"/>
  <c r="BO81" i="1"/>
  <c r="BO31" i="1"/>
  <c r="BO743" i="1"/>
  <c r="BO692" i="1"/>
  <c r="BO641" i="1"/>
  <c r="BO590" i="1"/>
  <c r="BO539" i="1"/>
  <c r="BO488" i="1"/>
  <c r="BO437" i="1"/>
  <c r="BO386" i="1"/>
  <c r="BO335" i="1"/>
  <c r="BO284" i="1"/>
  <c r="BO233" i="1"/>
  <c r="BO182" i="1"/>
  <c r="BO131" i="1"/>
  <c r="BO80" i="1"/>
  <c r="BO30" i="1"/>
  <c r="BO742" i="1"/>
  <c r="BO691" i="1"/>
  <c r="BO640" i="1"/>
  <c r="BO589" i="1"/>
  <c r="BO538" i="1"/>
  <c r="BO487" i="1"/>
  <c r="BO436" i="1"/>
  <c r="BO385" i="1"/>
  <c r="BO334" i="1"/>
  <c r="BO283" i="1"/>
  <c r="BO232" i="1"/>
  <c r="BO181" i="1"/>
  <c r="BO130" i="1"/>
  <c r="BO79" i="1"/>
  <c r="BO29" i="1"/>
  <c r="BO741" i="1"/>
  <c r="BO690" i="1"/>
  <c r="BO639" i="1"/>
  <c r="BO588" i="1"/>
  <c r="BO537" i="1"/>
  <c r="BO486" i="1"/>
  <c r="BO435" i="1"/>
  <c r="BO384" i="1"/>
  <c r="BO333" i="1"/>
  <c r="BO282" i="1"/>
  <c r="BO231" i="1"/>
  <c r="BO180" i="1"/>
  <c r="BO129" i="1"/>
  <c r="BO78" i="1"/>
  <c r="BO28" i="1"/>
  <c r="BO740" i="1"/>
  <c r="BO689" i="1"/>
  <c r="BO638" i="1"/>
  <c r="BO587" i="1"/>
  <c r="BO536" i="1"/>
  <c r="BO485" i="1"/>
  <c r="BO434" i="1"/>
  <c r="BO383" i="1"/>
  <c r="BO332" i="1"/>
  <c r="BO281" i="1"/>
  <c r="BO230" i="1"/>
  <c r="BO179" i="1"/>
  <c r="BO128" i="1"/>
  <c r="BO77" i="1"/>
  <c r="BO27" i="1"/>
  <c r="BO739" i="1"/>
  <c r="BO688" i="1"/>
  <c r="BO637" i="1"/>
  <c r="BO586" i="1"/>
  <c r="BO535" i="1"/>
  <c r="BO484" i="1"/>
  <c r="BO433" i="1"/>
  <c r="BO382" i="1"/>
  <c r="BO331" i="1"/>
  <c r="BO280" i="1"/>
  <c r="BO229" i="1"/>
  <c r="BO178" i="1"/>
  <c r="BO127" i="1"/>
  <c r="BO76" i="1"/>
  <c r="BO26" i="1"/>
  <c r="BO738" i="1"/>
  <c r="BO687" i="1"/>
  <c r="BO636" i="1"/>
  <c r="BO585" i="1"/>
  <c r="BO534" i="1"/>
  <c r="BO483" i="1"/>
  <c r="BO432" i="1"/>
  <c r="BO381" i="1"/>
  <c r="BO330" i="1"/>
  <c r="BO279" i="1"/>
  <c r="BO228" i="1"/>
  <c r="BO177" i="1"/>
  <c r="BO126" i="1"/>
  <c r="BO75" i="1"/>
  <c r="BO25" i="1"/>
  <c r="BO737" i="1"/>
  <c r="BO686" i="1"/>
  <c r="BO635" i="1"/>
  <c r="BO584" i="1"/>
  <c r="BO533" i="1"/>
  <c r="BO482" i="1"/>
  <c r="BO431" i="1"/>
  <c r="BO380" i="1"/>
  <c r="BO329" i="1"/>
  <c r="BO278" i="1"/>
  <c r="BO227" i="1"/>
  <c r="BO176" i="1"/>
  <c r="BO125" i="1"/>
  <c r="BO74" i="1"/>
  <c r="BO24" i="1"/>
  <c r="BO736" i="1"/>
  <c r="BO685" i="1"/>
  <c r="BO634" i="1"/>
  <c r="BO583" i="1"/>
  <c r="BO532" i="1"/>
  <c r="BO481" i="1"/>
  <c r="BO430" i="1"/>
  <c r="BO379" i="1"/>
  <c r="BO328" i="1"/>
  <c r="BO277" i="1"/>
  <c r="BO226" i="1"/>
  <c r="BO175" i="1"/>
  <c r="BO124" i="1"/>
  <c r="BO73" i="1"/>
  <c r="BO23" i="1"/>
  <c r="BO735" i="1"/>
  <c r="BO684" i="1"/>
  <c r="BO633" i="1"/>
  <c r="BO582" i="1"/>
  <c r="BO531" i="1"/>
  <c r="BO480" i="1"/>
  <c r="BO429" i="1"/>
  <c r="BO378" i="1"/>
  <c r="BO327" i="1"/>
  <c r="BO276" i="1"/>
  <c r="BO225" i="1"/>
  <c r="BO174" i="1"/>
  <c r="BO123" i="1"/>
  <c r="BO72" i="1"/>
  <c r="BO22" i="1"/>
  <c r="BO734" i="1"/>
  <c r="BO683" i="1"/>
  <c r="BO632" i="1"/>
  <c r="BO581" i="1"/>
  <c r="BO530" i="1"/>
  <c r="BO479" i="1"/>
  <c r="BO428" i="1"/>
  <c r="BO377" i="1"/>
  <c r="BO326" i="1"/>
  <c r="BO275" i="1"/>
  <c r="BO224" i="1"/>
  <c r="BO173" i="1"/>
  <c r="BO122" i="1"/>
  <c r="BO71" i="1"/>
  <c r="BO21" i="1"/>
  <c r="BO733" i="1"/>
  <c r="BO682" i="1"/>
  <c r="BO631" i="1"/>
  <c r="BO580" i="1"/>
  <c r="BO529" i="1"/>
  <c r="BO478" i="1"/>
  <c r="BO427" i="1"/>
  <c r="BO376" i="1"/>
  <c r="BO325" i="1"/>
  <c r="BO274" i="1"/>
  <c r="BO223" i="1"/>
  <c r="BO172" i="1"/>
  <c r="BO121" i="1"/>
  <c r="BO70" i="1"/>
  <c r="BO20" i="1"/>
  <c r="BO732" i="1"/>
  <c r="BO681" i="1"/>
  <c r="BO630" i="1"/>
  <c r="BO579" i="1"/>
  <c r="BO528" i="1"/>
  <c r="BO477" i="1"/>
  <c r="BO426" i="1"/>
  <c r="BO375" i="1"/>
  <c r="BO324" i="1"/>
  <c r="BO273" i="1"/>
  <c r="BO222" i="1"/>
  <c r="BO171" i="1"/>
  <c r="BO120" i="1"/>
  <c r="BO69" i="1"/>
  <c r="BO19" i="1"/>
  <c r="BO731" i="1"/>
  <c r="BO680" i="1"/>
  <c r="BO629" i="1"/>
  <c r="BO578" i="1"/>
  <c r="BO527" i="1"/>
  <c r="BO476" i="1"/>
  <c r="BO425" i="1"/>
  <c r="BO374" i="1"/>
  <c r="BO323" i="1"/>
  <c r="BO272" i="1"/>
  <c r="BO221" i="1"/>
  <c r="BO170" i="1"/>
  <c r="BO119" i="1"/>
  <c r="BO68" i="1"/>
  <c r="BO18" i="1"/>
  <c r="BO730" i="1"/>
  <c r="BO679" i="1"/>
  <c r="BO628" i="1"/>
  <c r="BO577" i="1"/>
  <c r="BO526" i="1"/>
  <c r="BO475" i="1"/>
  <c r="BO424" i="1"/>
  <c r="BO373" i="1"/>
  <c r="BO322" i="1"/>
  <c r="BO271" i="1"/>
  <c r="BO220" i="1"/>
  <c r="BO169" i="1"/>
  <c r="BO118" i="1"/>
  <c r="BO67" i="1"/>
  <c r="BO17" i="1"/>
  <c r="BO729" i="1"/>
  <c r="BO678" i="1"/>
  <c r="BO627" i="1"/>
  <c r="BO576" i="1"/>
  <c r="BO525" i="1"/>
  <c r="BO474" i="1"/>
  <c r="BO423" i="1"/>
  <c r="BO372" i="1"/>
  <c r="BO321" i="1"/>
  <c r="BO270" i="1"/>
  <c r="BO219" i="1"/>
  <c r="BO168" i="1"/>
  <c r="BO117" i="1"/>
  <c r="BO66" i="1"/>
  <c r="BO16" i="1"/>
  <c r="BO728" i="1"/>
  <c r="BO677" i="1"/>
  <c r="BO626" i="1"/>
  <c r="BO575" i="1"/>
  <c r="BO524" i="1"/>
  <c r="BO473" i="1"/>
  <c r="BO422" i="1"/>
  <c r="BO371" i="1"/>
  <c r="BO320" i="1"/>
  <c r="BO269" i="1"/>
  <c r="BO218" i="1"/>
  <c r="BO167" i="1"/>
  <c r="BO116" i="1"/>
  <c r="BO65" i="1"/>
  <c r="BO15" i="1"/>
  <c r="BO727" i="1"/>
  <c r="BO676" i="1"/>
  <c r="BO625" i="1"/>
  <c r="BO574" i="1"/>
  <c r="BO523" i="1"/>
  <c r="BO472" i="1"/>
  <c r="BO421" i="1"/>
  <c r="BO370" i="1"/>
  <c r="BO319" i="1"/>
  <c r="BO268" i="1"/>
  <c r="BO217" i="1"/>
  <c r="BO166" i="1"/>
  <c r="BO115" i="1"/>
  <c r="BO64" i="1"/>
  <c r="BO14" i="1"/>
  <c r="BO726" i="1"/>
  <c r="BO675" i="1"/>
  <c r="BO624" i="1"/>
  <c r="BO573" i="1"/>
  <c r="BO522" i="1"/>
  <c r="BO471" i="1"/>
  <c r="BO420" i="1"/>
  <c r="BO369" i="1"/>
  <c r="BO318" i="1"/>
  <c r="BO267" i="1"/>
  <c r="BO216" i="1"/>
  <c r="BO165" i="1"/>
  <c r="BO114" i="1"/>
  <c r="BO63" i="1"/>
  <c r="BO13" i="1"/>
  <c r="BO725" i="1"/>
  <c r="BO674" i="1"/>
  <c r="BO623" i="1"/>
  <c r="BO572" i="1"/>
  <c r="BO521" i="1"/>
  <c r="BO470" i="1"/>
  <c r="BO419" i="1"/>
  <c r="BO368" i="1"/>
  <c r="BO317" i="1"/>
  <c r="BO266" i="1"/>
  <c r="BO215" i="1"/>
  <c r="BO164" i="1"/>
  <c r="BO113" i="1"/>
  <c r="BO62" i="1"/>
  <c r="BO12" i="1"/>
  <c r="BO724" i="1"/>
  <c r="BO673" i="1"/>
  <c r="BO622" i="1"/>
  <c r="BO571" i="1"/>
  <c r="BO520" i="1"/>
  <c r="BO469" i="1"/>
  <c r="BO418" i="1"/>
  <c r="BO367" i="1"/>
  <c r="BO316" i="1"/>
  <c r="BO265" i="1"/>
  <c r="BO214" i="1"/>
  <c r="BO163" i="1"/>
  <c r="BO112" i="1"/>
  <c r="BO61" i="1"/>
  <c r="BO11" i="1"/>
  <c r="BO723" i="1"/>
  <c r="BO672" i="1"/>
  <c r="BO621" i="1"/>
  <c r="BO570" i="1"/>
  <c r="BO519" i="1"/>
  <c r="BO468" i="1"/>
  <c r="BO417" i="1"/>
  <c r="BO366" i="1"/>
  <c r="BO315" i="1"/>
  <c r="BO264" i="1"/>
  <c r="BO213" i="1"/>
  <c r="BO162" i="1"/>
  <c r="BO111" i="1"/>
  <c r="BO60" i="1"/>
  <c r="BO10" i="1"/>
  <c r="BO722" i="1"/>
  <c r="BO671" i="1"/>
  <c r="BO620" i="1"/>
  <c r="BO569" i="1"/>
  <c r="BO518" i="1"/>
  <c r="BO467" i="1"/>
  <c r="BO416" i="1"/>
  <c r="BO365" i="1"/>
  <c r="BO314" i="1"/>
  <c r="BO263" i="1"/>
  <c r="BO212" i="1"/>
  <c r="BO161" i="1"/>
  <c r="BO110" i="1"/>
  <c r="BO59" i="1"/>
  <c r="BO9" i="1"/>
  <c r="BO721" i="1"/>
  <c r="BO670" i="1"/>
  <c r="BO619" i="1"/>
  <c r="BO568" i="1"/>
  <c r="BO517" i="1"/>
  <c r="BO466" i="1"/>
  <c r="BO415" i="1"/>
  <c r="BO364" i="1"/>
  <c r="BO313" i="1"/>
  <c r="BO262" i="1"/>
  <c r="BO211" i="1"/>
  <c r="BO160" i="1"/>
  <c r="BO109" i="1"/>
  <c r="BO58" i="1"/>
  <c r="BO8" i="1"/>
  <c r="BO720" i="1"/>
  <c r="BO669" i="1"/>
  <c r="BO618" i="1"/>
  <c r="BO567" i="1"/>
  <c r="BO516" i="1"/>
  <c r="BO465" i="1"/>
  <c r="BO414" i="1"/>
  <c r="BO363" i="1"/>
  <c r="BO312" i="1"/>
  <c r="BO261" i="1"/>
  <c r="BO210" i="1"/>
  <c r="BO159" i="1"/>
  <c r="BO108" i="1"/>
  <c r="BO57" i="1"/>
  <c r="BO7" i="1"/>
  <c r="BO719" i="1"/>
  <c r="BO668" i="1"/>
  <c r="BO617" i="1"/>
  <c r="BO566" i="1"/>
  <c r="BO515" i="1"/>
  <c r="BO464" i="1"/>
  <c r="BO413" i="1"/>
  <c r="BO362" i="1"/>
  <c r="BO311" i="1"/>
  <c r="BO260" i="1"/>
  <c r="BO209" i="1"/>
  <c r="BO158" i="1"/>
  <c r="BO107" i="1"/>
  <c r="BO56" i="1"/>
  <c r="BO6" i="1"/>
  <c r="BO718" i="1"/>
  <c r="BO667" i="1"/>
  <c r="BO616" i="1"/>
  <c r="BO565" i="1"/>
  <c r="BO514" i="1"/>
  <c r="BO463" i="1"/>
  <c r="BO412" i="1"/>
  <c r="BO361" i="1"/>
  <c r="BO310" i="1"/>
  <c r="BO259" i="1"/>
  <c r="BO208" i="1"/>
  <c r="BO157" i="1"/>
  <c r="BO106" i="1"/>
  <c r="BO55" i="1"/>
  <c r="BO5" i="1"/>
  <c r="BO717" i="1"/>
  <c r="BO666" i="1"/>
  <c r="BO615" i="1"/>
  <c r="BO564" i="1"/>
  <c r="BO513" i="1"/>
  <c r="BO462" i="1"/>
  <c r="BO411" i="1"/>
  <c r="BO360" i="1"/>
  <c r="BO309" i="1"/>
  <c r="BO258" i="1"/>
  <c r="BO207" i="1"/>
  <c r="BO156" i="1"/>
  <c r="BO105" i="1"/>
  <c r="BO54" i="1"/>
  <c r="BO4" i="1"/>
  <c r="BO716" i="1"/>
  <c r="BO665" i="1"/>
  <c r="BO614" i="1"/>
  <c r="BO563" i="1"/>
  <c r="BO512" i="1"/>
  <c r="BO461" i="1"/>
  <c r="BO410" i="1"/>
  <c r="BO359" i="1"/>
  <c r="BO308" i="1"/>
  <c r="BO257" i="1"/>
  <c r="BO206" i="1"/>
  <c r="BO155" i="1"/>
  <c r="BO104" i="1"/>
  <c r="BO53" i="1"/>
  <c r="BO3" i="1"/>
  <c r="BO715" i="1"/>
  <c r="BO613" i="1"/>
  <c r="BO562" i="1"/>
  <c r="BO511" i="1"/>
  <c r="BO460" i="1"/>
  <c r="BO409" i="1"/>
  <c r="BO358" i="1"/>
  <c r="BO307" i="1"/>
  <c r="BO256" i="1"/>
  <c r="BO205" i="1"/>
  <c r="BO154" i="1"/>
  <c r="BO103" i="1"/>
  <c r="BO52" i="1"/>
  <c r="BO2" i="1"/>
  <c r="AZ765" i="1"/>
  <c r="AZ714" i="1"/>
  <c r="AZ663" i="1"/>
  <c r="AZ612" i="1"/>
  <c r="AZ561" i="1"/>
  <c r="AZ510" i="1"/>
  <c r="AZ459" i="1"/>
  <c r="AZ408" i="1"/>
  <c r="AZ357" i="1"/>
  <c r="AZ306" i="1"/>
  <c r="AZ255" i="1"/>
  <c r="AZ204" i="1"/>
  <c r="AZ153" i="1"/>
  <c r="AZ102" i="1"/>
  <c r="AZ51" i="1"/>
  <c r="AZ764" i="1"/>
  <c r="AZ713" i="1"/>
  <c r="AZ662" i="1"/>
  <c r="AZ611" i="1"/>
  <c r="AZ560" i="1"/>
  <c r="AZ509" i="1"/>
  <c r="AZ458" i="1"/>
  <c r="AZ407" i="1"/>
  <c r="AZ356" i="1"/>
  <c r="AZ305" i="1"/>
  <c r="AZ254" i="1"/>
  <c r="AZ203" i="1"/>
  <c r="AZ152" i="1"/>
  <c r="AZ101" i="1"/>
  <c r="AZ50" i="1"/>
  <c r="AZ763" i="1"/>
  <c r="AZ712" i="1"/>
  <c r="AZ661" i="1"/>
  <c r="AZ610" i="1"/>
  <c r="AZ559" i="1"/>
  <c r="AZ508" i="1"/>
  <c r="AZ457" i="1"/>
  <c r="AZ406" i="1"/>
  <c r="AZ355" i="1"/>
  <c r="AZ304" i="1"/>
  <c r="AZ253" i="1"/>
  <c r="AZ202" i="1"/>
  <c r="AZ151" i="1"/>
  <c r="AZ100" i="1"/>
  <c r="AZ49" i="1"/>
  <c r="AZ762" i="1"/>
  <c r="AZ711" i="1"/>
  <c r="AZ660" i="1"/>
  <c r="AZ609" i="1"/>
  <c r="AZ558" i="1"/>
  <c r="AZ507" i="1"/>
  <c r="AZ456" i="1"/>
  <c r="AZ405" i="1"/>
  <c r="AZ354" i="1"/>
  <c r="AZ303" i="1"/>
  <c r="AZ252" i="1"/>
  <c r="AZ201" i="1"/>
  <c r="AZ150" i="1"/>
  <c r="AZ99" i="1"/>
  <c r="AZ48" i="1"/>
  <c r="AZ761" i="1"/>
  <c r="AZ710" i="1"/>
  <c r="AZ659" i="1"/>
  <c r="AZ608" i="1"/>
  <c r="AZ557" i="1"/>
  <c r="AZ506" i="1"/>
  <c r="AZ455" i="1"/>
  <c r="AZ404" i="1"/>
  <c r="AZ353" i="1"/>
  <c r="AZ302" i="1"/>
  <c r="AZ251" i="1"/>
  <c r="AZ200" i="1"/>
  <c r="AZ149" i="1"/>
  <c r="AZ98" i="1"/>
  <c r="AZ47" i="1"/>
  <c r="AZ760" i="1"/>
  <c r="AZ709" i="1"/>
  <c r="AZ658" i="1"/>
  <c r="AZ607" i="1"/>
  <c r="AZ556" i="1"/>
  <c r="AZ505" i="1"/>
  <c r="AZ454" i="1"/>
  <c r="AZ403" i="1"/>
  <c r="AZ352" i="1"/>
  <c r="AZ301" i="1"/>
  <c r="AZ250" i="1"/>
  <c r="AZ199" i="1"/>
  <c r="AZ148" i="1"/>
  <c r="AZ97" i="1"/>
  <c r="AZ46" i="1"/>
  <c r="AZ759" i="1"/>
  <c r="AZ708" i="1"/>
  <c r="AZ657" i="1"/>
  <c r="AZ606" i="1"/>
  <c r="AZ555" i="1"/>
  <c r="AZ504" i="1"/>
  <c r="AZ453" i="1"/>
  <c r="AZ402" i="1"/>
  <c r="AZ351" i="1"/>
  <c r="AZ300" i="1"/>
  <c r="AZ249" i="1"/>
  <c r="AZ198" i="1"/>
  <c r="AZ147" i="1"/>
  <c r="AZ96" i="1"/>
  <c r="AZ45" i="1"/>
  <c r="AZ758" i="1"/>
  <c r="AZ707" i="1"/>
  <c r="AZ656" i="1"/>
  <c r="AZ605" i="1"/>
  <c r="AZ554" i="1"/>
  <c r="AZ503" i="1"/>
  <c r="AZ452" i="1"/>
  <c r="AZ401" i="1"/>
  <c r="AZ350" i="1"/>
  <c r="AZ299" i="1"/>
  <c r="AZ248" i="1"/>
  <c r="AZ197" i="1"/>
  <c r="AZ146" i="1"/>
  <c r="AZ95" i="1"/>
  <c r="AZ44" i="1"/>
  <c r="AZ757" i="1"/>
  <c r="AZ706" i="1"/>
  <c r="AZ655" i="1"/>
  <c r="AZ604" i="1"/>
  <c r="AZ553" i="1"/>
  <c r="AZ502" i="1"/>
  <c r="AZ451" i="1"/>
  <c r="AZ400" i="1"/>
  <c r="AZ349" i="1"/>
  <c r="AZ298" i="1"/>
  <c r="AZ247" i="1"/>
  <c r="AZ196" i="1"/>
  <c r="AZ145" i="1"/>
  <c r="AZ94" i="1"/>
  <c r="AZ43" i="1"/>
  <c r="AZ756" i="1"/>
  <c r="AZ705" i="1"/>
  <c r="AZ654" i="1"/>
  <c r="AZ603" i="1"/>
  <c r="AZ552" i="1"/>
  <c r="AZ501" i="1"/>
  <c r="AZ450" i="1"/>
  <c r="AZ399" i="1"/>
  <c r="AZ348" i="1"/>
  <c r="AZ297" i="1"/>
  <c r="AZ246" i="1"/>
  <c r="AZ195" i="1"/>
  <c r="AZ144" i="1"/>
  <c r="AZ93" i="1"/>
  <c r="AZ42" i="1"/>
  <c r="AZ755" i="1"/>
  <c r="AZ704" i="1"/>
  <c r="AZ653" i="1"/>
  <c r="AZ602" i="1"/>
  <c r="AZ551" i="1"/>
  <c r="AZ500" i="1"/>
  <c r="AZ449" i="1"/>
  <c r="AZ398" i="1"/>
  <c r="AZ347" i="1"/>
  <c r="AZ296" i="1"/>
  <c r="AZ245" i="1"/>
  <c r="AZ194" i="1"/>
  <c r="AZ143" i="1"/>
  <c r="AZ92" i="1"/>
  <c r="AZ41" i="1"/>
  <c r="AZ703" i="1"/>
  <c r="AZ652" i="1"/>
  <c r="AZ601" i="1"/>
  <c r="AZ550" i="1"/>
  <c r="AZ499" i="1"/>
  <c r="AZ448" i="1"/>
  <c r="AZ397" i="1"/>
  <c r="AZ346" i="1"/>
  <c r="AZ295" i="1"/>
  <c r="AZ244" i="1"/>
  <c r="AZ193" i="1"/>
  <c r="AZ142" i="1"/>
  <c r="AZ91" i="1"/>
  <c r="AZ40" i="1"/>
  <c r="AZ753" i="1"/>
  <c r="AZ702" i="1"/>
  <c r="AZ651" i="1"/>
  <c r="AZ600" i="1"/>
  <c r="AZ549" i="1"/>
  <c r="AZ498" i="1"/>
  <c r="AZ447" i="1"/>
  <c r="AZ396" i="1"/>
  <c r="AZ345" i="1"/>
  <c r="AZ294" i="1"/>
  <c r="AZ243" i="1"/>
  <c r="AZ192" i="1"/>
  <c r="AZ141" i="1"/>
  <c r="AZ90" i="1"/>
  <c r="AZ752" i="1"/>
  <c r="AZ701" i="1"/>
  <c r="AZ650" i="1"/>
  <c r="AZ599" i="1"/>
  <c r="AZ548" i="1"/>
  <c r="AZ497" i="1"/>
  <c r="AZ446" i="1"/>
  <c r="AZ395" i="1"/>
  <c r="AZ344" i="1"/>
  <c r="AZ293" i="1"/>
  <c r="AZ242" i="1"/>
  <c r="AZ191" i="1"/>
  <c r="AZ140" i="1"/>
  <c r="AZ89" i="1"/>
  <c r="AZ39" i="1"/>
  <c r="AZ751" i="1"/>
  <c r="AZ700" i="1"/>
  <c r="AZ649" i="1"/>
  <c r="AZ598" i="1"/>
  <c r="AZ547" i="1"/>
  <c r="AZ496" i="1"/>
  <c r="AZ445" i="1"/>
  <c r="AZ394" i="1"/>
  <c r="AZ343" i="1"/>
  <c r="AZ292" i="1"/>
  <c r="AZ241" i="1"/>
  <c r="AZ190" i="1"/>
  <c r="AZ139" i="1"/>
  <c r="AZ88" i="1"/>
  <c r="AZ38" i="1"/>
  <c r="AZ750" i="1"/>
  <c r="AZ699" i="1"/>
  <c r="AZ648" i="1"/>
  <c r="AZ597" i="1"/>
  <c r="AZ546" i="1"/>
  <c r="AZ495" i="1"/>
  <c r="AZ444" i="1"/>
  <c r="AZ393" i="1"/>
  <c r="AZ342" i="1"/>
  <c r="AZ291" i="1"/>
  <c r="AZ240" i="1"/>
  <c r="AZ189" i="1"/>
  <c r="AZ138" i="1"/>
  <c r="AZ87" i="1"/>
  <c r="AZ37" i="1"/>
  <c r="AZ749" i="1"/>
  <c r="AZ698" i="1"/>
  <c r="AZ647" i="1"/>
  <c r="AZ596" i="1"/>
  <c r="AZ545" i="1"/>
  <c r="AZ494" i="1"/>
  <c r="AZ443" i="1"/>
  <c r="AZ392" i="1"/>
  <c r="AZ341" i="1"/>
  <c r="AZ290" i="1"/>
  <c r="AZ239" i="1"/>
  <c r="AZ188" i="1"/>
  <c r="AZ137" i="1"/>
  <c r="AZ86" i="1"/>
  <c r="AZ36" i="1"/>
  <c r="AZ748" i="1"/>
  <c r="AZ697" i="1"/>
  <c r="AZ646" i="1"/>
  <c r="AZ595" i="1"/>
  <c r="AZ544" i="1"/>
  <c r="AZ493" i="1"/>
  <c r="AZ442" i="1"/>
  <c r="AZ391" i="1"/>
  <c r="AZ340" i="1"/>
  <c r="AZ289" i="1"/>
  <c r="AZ238" i="1"/>
  <c r="AZ187" i="1"/>
  <c r="AZ136" i="1"/>
  <c r="AZ85" i="1"/>
  <c r="AZ35" i="1"/>
  <c r="AZ747" i="1"/>
  <c r="AZ696" i="1"/>
  <c r="AZ645" i="1"/>
  <c r="AZ594" i="1"/>
  <c r="AZ543" i="1"/>
  <c r="AZ492" i="1"/>
  <c r="AZ441" i="1"/>
  <c r="AZ390" i="1"/>
  <c r="AZ339" i="1"/>
  <c r="AZ288" i="1"/>
  <c r="AZ237" i="1"/>
  <c r="AZ186" i="1"/>
  <c r="AZ135" i="1"/>
  <c r="AZ84" i="1"/>
  <c r="AZ34" i="1"/>
  <c r="AZ746" i="1"/>
  <c r="AZ695" i="1"/>
  <c r="AZ644" i="1"/>
  <c r="AZ593" i="1"/>
  <c r="AZ542" i="1"/>
  <c r="AZ491" i="1"/>
  <c r="AZ440" i="1"/>
  <c r="AZ389" i="1"/>
  <c r="AZ338" i="1"/>
  <c r="AZ287" i="1"/>
  <c r="AZ236" i="1"/>
  <c r="AZ185" i="1"/>
  <c r="AZ134" i="1"/>
  <c r="AZ83" i="1"/>
  <c r="AZ33" i="1"/>
  <c r="AZ745" i="1"/>
  <c r="AZ694" i="1"/>
  <c r="AZ643" i="1"/>
  <c r="AZ592" i="1"/>
  <c r="AZ541" i="1"/>
  <c r="AZ490" i="1"/>
  <c r="AZ439" i="1"/>
  <c r="AZ388" i="1"/>
  <c r="AZ337" i="1"/>
  <c r="AZ286" i="1"/>
  <c r="AZ235" i="1"/>
  <c r="AZ184" i="1"/>
  <c r="AZ133" i="1"/>
  <c r="AZ82" i="1"/>
  <c r="AZ32" i="1"/>
  <c r="AZ744" i="1"/>
  <c r="AZ693" i="1"/>
  <c r="AZ642" i="1"/>
  <c r="AZ591" i="1"/>
  <c r="AZ540" i="1"/>
  <c r="AZ489" i="1"/>
  <c r="AZ438" i="1"/>
  <c r="AZ387" i="1"/>
  <c r="AZ336" i="1"/>
  <c r="AZ285" i="1"/>
  <c r="AZ234" i="1"/>
  <c r="AZ183" i="1"/>
  <c r="AZ132" i="1"/>
  <c r="AZ81" i="1"/>
  <c r="AZ31" i="1"/>
  <c r="AZ743" i="1"/>
  <c r="AZ692" i="1"/>
  <c r="AZ641" i="1"/>
  <c r="AZ590" i="1"/>
  <c r="AZ539" i="1"/>
  <c r="AZ488" i="1"/>
  <c r="AZ437" i="1"/>
  <c r="AZ386" i="1"/>
  <c r="AZ335" i="1"/>
  <c r="AZ284" i="1"/>
  <c r="AZ233" i="1"/>
  <c r="AZ182" i="1"/>
  <c r="AZ131" i="1"/>
  <c r="AZ80" i="1"/>
  <c r="AZ30" i="1"/>
  <c r="AZ742" i="1"/>
  <c r="AZ691" i="1"/>
  <c r="AZ640" i="1"/>
  <c r="AZ589" i="1"/>
  <c r="AZ538" i="1"/>
  <c r="AZ487" i="1"/>
  <c r="AZ436" i="1"/>
  <c r="AZ385" i="1"/>
  <c r="AZ334" i="1"/>
  <c r="AZ283" i="1"/>
  <c r="AZ232" i="1"/>
  <c r="AZ181" i="1"/>
  <c r="AZ130" i="1"/>
  <c r="AZ79" i="1"/>
  <c r="AZ29" i="1"/>
  <c r="AZ741" i="1"/>
  <c r="AZ690" i="1"/>
  <c r="AZ639" i="1"/>
  <c r="AZ588" i="1"/>
  <c r="AZ537" i="1"/>
  <c r="AZ486" i="1"/>
  <c r="AZ435" i="1"/>
  <c r="AZ384" i="1"/>
  <c r="AZ333" i="1"/>
  <c r="AZ282" i="1"/>
  <c r="AZ231" i="1"/>
  <c r="AZ180" i="1"/>
  <c r="AZ129" i="1"/>
  <c r="AZ78" i="1"/>
  <c r="AZ28" i="1"/>
  <c r="AZ740" i="1"/>
  <c r="AZ689" i="1"/>
  <c r="AZ638" i="1"/>
  <c r="AZ587" i="1"/>
  <c r="AZ536" i="1"/>
  <c r="AZ485" i="1"/>
  <c r="AZ434" i="1"/>
  <c r="AZ383" i="1"/>
  <c r="AZ332" i="1"/>
  <c r="AZ281" i="1"/>
  <c r="AZ230" i="1"/>
  <c r="AZ179" i="1"/>
  <c r="AZ128" i="1"/>
  <c r="AZ77" i="1"/>
  <c r="AZ27" i="1"/>
  <c r="AZ739" i="1"/>
  <c r="AZ688" i="1"/>
  <c r="AZ637" i="1"/>
  <c r="AZ586" i="1"/>
  <c r="AZ535" i="1"/>
  <c r="AZ484" i="1"/>
  <c r="AZ433" i="1"/>
  <c r="AZ382" i="1"/>
  <c r="AZ331" i="1"/>
  <c r="AZ280" i="1"/>
  <c r="AZ229" i="1"/>
  <c r="AZ178" i="1"/>
  <c r="AZ127" i="1"/>
  <c r="AZ76" i="1"/>
  <c r="AZ26" i="1"/>
  <c r="AZ738" i="1"/>
  <c r="AZ687" i="1"/>
  <c r="AZ636" i="1"/>
  <c r="AZ585" i="1"/>
  <c r="AZ534" i="1"/>
  <c r="AZ483" i="1"/>
  <c r="AZ432" i="1"/>
  <c r="AZ381" i="1"/>
  <c r="AZ330" i="1"/>
  <c r="AZ279" i="1"/>
  <c r="AZ228" i="1"/>
  <c r="AZ177" i="1"/>
  <c r="AZ126" i="1"/>
  <c r="AZ75" i="1"/>
  <c r="AZ25" i="1"/>
  <c r="AZ737" i="1"/>
  <c r="AZ686" i="1"/>
  <c r="AZ635" i="1"/>
  <c r="AZ584" i="1"/>
  <c r="AZ533" i="1"/>
  <c r="AZ482" i="1"/>
  <c r="AZ431" i="1"/>
  <c r="AZ380" i="1"/>
  <c r="AZ329" i="1"/>
  <c r="AZ278" i="1"/>
  <c r="AZ227" i="1"/>
  <c r="AZ176" i="1"/>
  <c r="AZ125" i="1"/>
  <c r="AZ74" i="1"/>
  <c r="AZ24" i="1"/>
  <c r="AZ736" i="1"/>
  <c r="AZ685" i="1"/>
  <c r="AZ634" i="1"/>
  <c r="AZ583" i="1"/>
  <c r="AZ532" i="1"/>
  <c r="AZ481" i="1"/>
  <c r="AZ430" i="1"/>
  <c r="AZ379" i="1"/>
  <c r="AZ328" i="1"/>
  <c r="AZ277" i="1"/>
  <c r="AZ226" i="1"/>
  <c r="AZ175" i="1"/>
  <c r="AZ124" i="1"/>
  <c r="AZ73" i="1"/>
  <c r="AZ23" i="1"/>
  <c r="AZ735" i="1"/>
  <c r="AZ684" i="1"/>
  <c r="AZ633" i="1"/>
  <c r="AZ582" i="1"/>
  <c r="AZ531" i="1"/>
  <c r="AZ480" i="1"/>
  <c r="AZ429" i="1"/>
  <c r="AZ378" i="1"/>
  <c r="AZ327" i="1"/>
  <c r="AZ276" i="1"/>
  <c r="AZ225" i="1"/>
  <c r="AZ174" i="1"/>
  <c r="AZ123" i="1"/>
  <c r="AZ72" i="1"/>
  <c r="AZ22" i="1"/>
  <c r="AZ734" i="1"/>
  <c r="AZ683" i="1"/>
  <c r="AZ632" i="1"/>
  <c r="AZ581" i="1"/>
  <c r="AZ530" i="1"/>
  <c r="AZ479" i="1"/>
  <c r="AZ428" i="1"/>
  <c r="AZ377" i="1"/>
  <c r="AZ326" i="1"/>
  <c r="AZ275" i="1"/>
  <c r="AZ224" i="1"/>
  <c r="AZ173" i="1"/>
  <c r="AZ122" i="1"/>
  <c r="AZ71" i="1"/>
  <c r="AZ21" i="1"/>
  <c r="AZ733" i="1"/>
  <c r="AZ682" i="1"/>
  <c r="AZ631" i="1"/>
  <c r="AZ580" i="1"/>
  <c r="AZ529" i="1"/>
  <c r="AZ478" i="1"/>
  <c r="AZ427" i="1"/>
  <c r="AZ376" i="1"/>
  <c r="AZ325" i="1"/>
  <c r="AZ274" i="1"/>
  <c r="AZ223" i="1"/>
  <c r="AZ172" i="1"/>
  <c r="AZ121" i="1"/>
  <c r="AZ70" i="1"/>
  <c r="AZ20" i="1"/>
  <c r="AZ732" i="1"/>
  <c r="AZ681" i="1"/>
  <c r="AZ630" i="1"/>
  <c r="AZ579" i="1"/>
  <c r="AZ528" i="1"/>
  <c r="AZ477" i="1"/>
  <c r="AZ426" i="1"/>
  <c r="AZ375" i="1"/>
  <c r="AZ324" i="1"/>
  <c r="AZ273" i="1"/>
  <c r="AZ222" i="1"/>
  <c r="AZ171" i="1"/>
  <c r="AZ120" i="1"/>
  <c r="AZ69" i="1"/>
  <c r="AZ19" i="1"/>
  <c r="AZ731" i="1"/>
  <c r="AZ680" i="1"/>
  <c r="AZ629" i="1"/>
  <c r="AZ578" i="1"/>
  <c r="AZ527" i="1"/>
  <c r="AZ476" i="1"/>
  <c r="AZ425" i="1"/>
  <c r="AZ374" i="1"/>
  <c r="AZ323" i="1"/>
  <c r="AZ272" i="1"/>
  <c r="AZ221" i="1"/>
  <c r="AZ170" i="1"/>
  <c r="AZ119" i="1"/>
  <c r="AZ68" i="1"/>
  <c r="AZ18" i="1"/>
  <c r="AZ730" i="1"/>
  <c r="AZ679" i="1"/>
  <c r="AZ628" i="1"/>
  <c r="AZ577" i="1"/>
  <c r="AZ526" i="1"/>
  <c r="AZ475" i="1"/>
  <c r="AZ424" i="1"/>
  <c r="AZ373" i="1"/>
  <c r="AZ322" i="1"/>
  <c r="AZ271" i="1"/>
  <c r="AZ220" i="1"/>
  <c r="AZ169" i="1"/>
  <c r="AZ118" i="1"/>
  <c r="AZ67" i="1"/>
  <c r="AZ17" i="1"/>
  <c r="AZ729" i="1"/>
  <c r="AZ678" i="1"/>
  <c r="AZ627" i="1"/>
  <c r="AZ576" i="1"/>
  <c r="AZ525" i="1"/>
  <c r="AZ474" i="1"/>
  <c r="AZ423" i="1"/>
  <c r="AZ372" i="1"/>
  <c r="AZ321" i="1"/>
  <c r="AZ270" i="1"/>
  <c r="AZ219" i="1"/>
  <c r="AZ168" i="1"/>
  <c r="AZ117" i="1"/>
  <c r="AZ66" i="1"/>
  <c r="AZ16" i="1"/>
  <c r="AZ728" i="1"/>
  <c r="AZ677" i="1"/>
  <c r="AZ626" i="1"/>
  <c r="AZ575" i="1"/>
  <c r="AZ524" i="1"/>
  <c r="AZ473" i="1"/>
  <c r="AZ422" i="1"/>
  <c r="AZ371" i="1"/>
  <c r="AZ320" i="1"/>
  <c r="AZ269" i="1"/>
  <c r="AZ218" i="1"/>
  <c r="AZ167" i="1"/>
  <c r="AZ116" i="1"/>
  <c r="AZ65" i="1"/>
  <c r="AZ15" i="1"/>
  <c r="AZ727" i="1"/>
  <c r="AZ676" i="1"/>
  <c r="AZ625" i="1"/>
  <c r="AZ574" i="1"/>
  <c r="AZ523" i="1"/>
  <c r="AZ472" i="1"/>
  <c r="AZ421" i="1"/>
  <c r="AZ370" i="1"/>
  <c r="AZ319" i="1"/>
  <c r="AZ268" i="1"/>
  <c r="AZ217" i="1"/>
  <c r="AZ166" i="1"/>
  <c r="AZ115" i="1"/>
  <c r="AZ64" i="1"/>
  <c r="AZ14" i="1"/>
  <c r="AZ726" i="1"/>
  <c r="AZ675" i="1"/>
  <c r="AZ624" i="1"/>
  <c r="AZ573" i="1"/>
  <c r="AZ522" i="1"/>
  <c r="AZ471" i="1"/>
  <c r="AZ420" i="1"/>
  <c r="AZ369" i="1"/>
  <c r="AZ318" i="1"/>
  <c r="AZ267" i="1"/>
  <c r="AZ216" i="1"/>
  <c r="AZ165" i="1"/>
  <c r="AZ114" i="1"/>
  <c r="AZ63" i="1"/>
  <c r="AZ13" i="1"/>
  <c r="AZ725" i="1"/>
  <c r="AZ674" i="1"/>
  <c r="AZ623" i="1"/>
  <c r="AZ572" i="1"/>
  <c r="AZ521" i="1"/>
  <c r="AZ470" i="1"/>
  <c r="AZ419" i="1"/>
  <c r="AZ368" i="1"/>
  <c r="AZ317" i="1"/>
  <c r="AZ266" i="1"/>
  <c r="AZ215" i="1"/>
  <c r="AZ164" i="1"/>
  <c r="AZ113" i="1"/>
  <c r="AZ62" i="1"/>
  <c r="AZ12" i="1"/>
  <c r="AZ724" i="1"/>
  <c r="AZ673" i="1"/>
  <c r="AZ622" i="1"/>
  <c r="AZ571" i="1"/>
  <c r="AZ520" i="1"/>
  <c r="AZ469" i="1"/>
  <c r="AZ418" i="1"/>
  <c r="AZ367" i="1"/>
  <c r="AZ316" i="1"/>
  <c r="AZ265" i="1"/>
  <c r="AZ214" i="1"/>
  <c r="AZ163" i="1"/>
  <c r="AZ112" i="1"/>
  <c r="AZ61" i="1"/>
  <c r="AZ11" i="1"/>
  <c r="AZ723" i="1"/>
  <c r="AZ672" i="1"/>
  <c r="AZ621" i="1"/>
  <c r="AZ570" i="1"/>
  <c r="AZ519" i="1"/>
  <c r="AZ468" i="1"/>
  <c r="AZ417" i="1"/>
  <c r="AZ366" i="1"/>
  <c r="AZ315" i="1"/>
  <c r="AZ264" i="1"/>
  <c r="AZ213" i="1"/>
  <c r="AZ162" i="1"/>
  <c r="AZ111" i="1"/>
  <c r="AZ60" i="1"/>
  <c r="AZ10" i="1"/>
  <c r="AZ722" i="1"/>
  <c r="AZ671" i="1"/>
  <c r="AZ620" i="1"/>
  <c r="AZ569" i="1"/>
  <c r="AZ518" i="1"/>
  <c r="AZ467" i="1"/>
  <c r="AZ416" i="1"/>
  <c r="AZ365" i="1"/>
  <c r="AZ314" i="1"/>
  <c r="AZ263" i="1"/>
  <c r="AZ212" i="1"/>
  <c r="AZ161" i="1"/>
  <c r="AZ110" i="1"/>
  <c r="AZ59" i="1"/>
  <c r="AZ9" i="1"/>
  <c r="AZ721" i="1"/>
  <c r="AZ670" i="1"/>
  <c r="AZ619" i="1"/>
  <c r="AZ568" i="1"/>
  <c r="AZ517" i="1"/>
  <c r="AZ466" i="1"/>
  <c r="AZ415" i="1"/>
  <c r="AZ364" i="1"/>
  <c r="AZ313" i="1"/>
  <c r="AZ262" i="1"/>
  <c r="AZ211" i="1"/>
  <c r="AZ160" i="1"/>
  <c r="AZ109" i="1"/>
  <c r="AZ58" i="1"/>
  <c r="AZ8" i="1"/>
  <c r="AZ720" i="1"/>
  <c r="AZ669" i="1"/>
  <c r="AZ618" i="1"/>
  <c r="AZ567" i="1"/>
  <c r="AZ516" i="1"/>
  <c r="AZ465" i="1"/>
  <c r="AZ414" i="1"/>
  <c r="AZ363" i="1"/>
  <c r="AZ312" i="1"/>
  <c r="AZ261" i="1"/>
  <c r="AZ210" i="1"/>
  <c r="AZ159" i="1"/>
  <c r="AZ108" i="1"/>
  <c r="AZ57" i="1"/>
  <c r="AZ7" i="1"/>
  <c r="AZ719" i="1"/>
  <c r="AZ668" i="1"/>
  <c r="AZ617" i="1"/>
  <c r="AZ566" i="1"/>
  <c r="AZ515" i="1"/>
  <c r="AZ464" i="1"/>
  <c r="AZ413" i="1"/>
  <c r="AZ362" i="1"/>
  <c r="AZ311" i="1"/>
  <c r="AZ260" i="1"/>
  <c r="AZ209" i="1"/>
  <c r="AZ158" i="1"/>
  <c r="AZ107" i="1"/>
  <c r="AZ56" i="1"/>
  <c r="AZ6" i="1"/>
  <c r="AZ718" i="1"/>
  <c r="AZ667" i="1"/>
  <c r="AZ616" i="1"/>
  <c r="AZ565" i="1"/>
  <c r="AZ514" i="1"/>
  <c r="AZ463" i="1"/>
  <c r="AZ412" i="1"/>
  <c r="AZ361" i="1"/>
  <c r="AZ310" i="1"/>
  <c r="AZ259" i="1"/>
  <c r="AZ208" i="1"/>
  <c r="AZ157" i="1"/>
  <c r="AZ106" i="1"/>
  <c r="AZ55" i="1"/>
  <c r="AZ5" i="1"/>
  <c r="AZ717" i="1"/>
  <c r="AZ666" i="1"/>
  <c r="AZ615" i="1"/>
  <c r="AZ564" i="1"/>
  <c r="AZ513" i="1"/>
  <c r="AZ462" i="1"/>
  <c r="AZ411" i="1"/>
  <c r="AZ360" i="1"/>
  <c r="AZ309" i="1"/>
  <c r="AZ258" i="1"/>
  <c r="AZ207" i="1"/>
  <c r="AZ156" i="1"/>
  <c r="AZ105" i="1"/>
  <c r="AZ54" i="1"/>
  <c r="AZ4" i="1"/>
  <c r="AZ716" i="1"/>
  <c r="AZ665" i="1"/>
  <c r="AZ614" i="1"/>
  <c r="AZ563" i="1"/>
  <c r="AZ512" i="1"/>
  <c r="AZ461" i="1"/>
  <c r="AZ410" i="1"/>
  <c r="AZ359" i="1"/>
  <c r="AZ308" i="1"/>
  <c r="AZ257" i="1"/>
  <c r="AZ206" i="1"/>
  <c r="AZ155" i="1"/>
  <c r="AZ104" i="1"/>
  <c r="AZ53" i="1"/>
  <c r="AZ3" i="1"/>
  <c r="AZ715" i="1"/>
  <c r="AZ613" i="1"/>
  <c r="AZ562" i="1"/>
  <c r="AZ511" i="1"/>
  <c r="AZ460" i="1"/>
  <c r="AZ409" i="1"/>
  <c r="AZ358" i="1"/>
  <c r="AZ307" i="1"/>
  <c r="AZ256" i="1"/>
  <c r="AZ205" i="1"/>
  <c r="AZ154" i="1"/>
  <c r="AZ103" i="1"/>
  <c r="AZ52" i="1"/>
  <c r="AZ2" i="1"/>
  <c r="BE765" i="1"/>
  <c r="BE714" i="1"/>
  <c r="BE663" i="1"/>
  <c r="BE612" i="1"/>
  <c r="BE561" i="1"/>
  <c r="BE510" i="1"/>
  <c r="BE459" i="1"/>
  <c r="BE408" i="1"/>
  <c r="BE357" i="1"/>
  <c r="BE306" i="1"/>
  <c r="BE255" i="1"/>
  <c r="BE204" i="1"/>
  <c r="BE153" i="1"/>
  <c r="BE102" i="1"/>
  <c r="BE51" i="1"/>
  <c r="BE764" i="1"/>
  <c r="BE713" i="1"/>
  <c r="BE662" i="1"/>
  <c r="BE611" i="1"/>
  <c r="BE560" i="1"/>
  <c r="BE509" i="1"/>
  <c r="BE458" i="1"/>
  <c r="BE407" i="1"/>
  <c r="BE356" i="1"/>
  <c r="BE305" i="1"/>
  <c r="BE254" i="1"/>
  <c r="BE203" i="1"/>
  <c r="BE152" i="1"/>
  <c r="BE101" i="1"/>
  <c r="BE50" i="1"/>
  <c r="BE763" i="1"/>
  <c r="BE712" i="1"/>
  <c r="BE661" i="1"/>
  <c r="BE610" i="1"/>
  <c r="BE559" i="1"/>
  <c r="BE508" i="1"/>
  <c r="BE457" i="1"/>
  <c r="BE406" i="1"/>
  <c r="BE355" i="1"/>
  <c r="BE304" i="1"/>
  <c r="BE253" i="1"/>
  <c r="BE202" i="1"/>
  <c r="BE151" i="1"/>
  <c r="BE100" i="1"/>
  <c r="BE49" i="1"/>
  <c r="BE711" i="1"/>
  <c r="BE660" i="1"/>
  <c r="BE609" i="1"/>
  <c r="BE558" i="1"/>
  <c r="BE507" i="1"/>
  <c r="BE456" i="1"/>
  <c r="BE405" i="1"/>
  <c r="BE354" i="1"/>
  <c r="BE303" i="1"/>
  <c r="BE252" i="1"/>
  <c r="BE201" i="1"/>
  <c r="BE150" i="1"/>
  <c r="BE99" i="1"/>
  <c r="BE48" i="1"/>
  <c r="BE761" i="1"/>
  <c r="BE710" i="1"/>
  <c r="BE659" i="1"/>
  <c r="BE608" i="1"/>
  <c r="BE557" i="1"/>
  <c r="BE506" i="1"/>
  <c r="BE455" i="1"/>
  <c r="BE404" i="1"/>
  <c r="BE353" i="1"/>
  <c r="BE302" i="1"/>
  <c r="BE251" i="1"/>
  <c r="BE200" i="1"/>
  <c r="BE149" i="1"/>
  <c r="BE98" i="1"/>
  <c r="BE47" i="1"/>
  <c r="BE760" i="1"/>
  <c r="BE709" i="1"/>
  <c r="BE658" i="1"/>
  <c r="BE607" i="1"/>
  <c r="BE556" i="1"/>
  <c r="BE505" i="1"/>
  <c r="BE454" i="1"/>
  <c r="BE403" i="1"/>
  <c r="BE352" i="1"/>
  <c r="BE301" i="1"/>
  <c r="BE250" i="1"/>
  <c r="BE199" i="1"/>
  <c r="BE148" i="1"/>
  <c r="BE97" i="1"/>
  <c r="BE46" i="1"/>
  <c r="BE759" i="1"/>
  <c r="BE708" i="1"/>
  <c r="BE657" i="1"/>
  <c r="BE606" i="1"/>
  <c r="BE555" i="1"/>
  <c r="BE504" i="1"/>
  <c r="BE453" i="1"/>
  <c r="BE402" i="1"/>
  <c r="BE351" i="1"/>
  <c r="BE300" i="1"/>
  <c r="BE249" i="1"/>
  <c r="BE198" i="1"/>
  <c r="BE147" i="1"/>
  <c r="BE96" i="1"/>
  <c r="BE45" i="1"/>
  <c r="BE758" i="1"/>
  <c r="BE707" i="1"/>
  <c r="BE656" i="1"/>
  <c r="BE605" i="1"/>
  <c r="BE554" i="1"/>
  <c r="BE503" i="1"/>
  <c r="BE452" i="1"/>
  <c r="BE401" i="1"/>
  <c r="BE350" i="1"/>
  <c r="BE299" i="1"/>
  <c r="BE248" i="1"/>
  <c r="BE197" i="1"/>
  <c r="BE146" i="1"/>
  <c r="BE95" i="1"/>
  <c r="BE44" i="1"/>
  <c r="BE757" i="1"/>
  <c r="BE706" i="1"/>
  <c r="BE655" i="1"/>
  <c r="BE604" i="1"/>
  <c r="BE553" i="1"/>
  <c r="BE502" i="1"/>
  <c r="BE451" i="1"/>
  <c r="BE400" i="1"/>
  <c r="BE349" i="1"/>
  <c r="BE298" i="1"/>
  <c r="BE247" i="1"/>
  <c r="BE196" i="1"/>
  <c r="BE145" i="1"/>
  <c r="BE94" i="1"/>
  <c r="BE43" i="1"/>
  <c r="BE756" i="1"/>
  <c r="BE705" i="1"/>
  <c r="BE654" i="1"/>
  <c r="BE603" i="1"/>
  <c r="BE552" i="1"/>
  <c r="BE501" i="1"/>
  <c r="BE450" i="1"/>
  <c r="BE399" i="1"/>
  <c r="BE348" i="1"/>
  <c r="BE297" i="1"/>
  <c r="BE246" i="1"/>
  <c r="BE195" i="1"/>
  <c r="BE144" i="1"/>
  <c r="BE93" i="1"/>
  <c r="BE42" i="1"/>
  <c r="BE755" i="1"/>
  <c r="BE704" i="1"/>
  <c r="BE653" i="1"/>
  <c r="BE602" i="1"/>
  <c r="BE551" i="1"/>
  <c r="BE500" i="1"/>
  <c r="BE449" i="1"/>
  <c r="BE398" i="1"/>
  <c r="BE347" i="1"/>
  <c r="BE296" i="1"/>
  <c r="BE245" i="1"/>
  <c r="BE194" i="1"/>
  <c r="BE143" i="1"/>
  <c r="BE92" i="1"/>
  <c r="BE41" i="1"/>
  <c r="BE754" i="1"/>
  <c r="BE703" i="1"/>
  <c r="BE652" i="1"/>
  <c r="BE601" i="1"/>
  <c r="BE550" i="1"/>
  <c r="BE499" i="1"/>
  <c r="BE448" i="1"/>
  <c r="BE397" i="1"/>
  <c r="BE346" i="1"/>
  <c r="BE295" i="1"/>
  <c r="BE244" i="1"/>
  <c r="BE193" i="1"/>
  <c r="BE142" i="1"/>
  <c r="BE91" i="1"/>
  <c r="BE40" i="1"/>
  <c r="BE753" i="1"/>
  <c r="BE702" i="1"/>
  <c r="BE651" i="1"/>
  <c r="BE600" i="1"/>
  <c r="BE549" i="1"/>
  <c r="BE498" i="1"/>
  <c r="BE447" i="1"/>
  <c r="BE396" i="1"/>
  <c r="BE345" i="1"/>
  <c r="BE294" i="1"/>
  <c r="BE243" i="1"/>
  <c r="BE192" i="1"/>
  <c r="BE141" i="1"/>
  <c r="BE90" i="1"/>
  <c r="BE752" i="1"/>
  <c r="BE701" i="1"/>
  <c r="BE650" i="1"/>
  <c r="BE599" i="1"/>
  <c r="BE548" i="1"/>
  <c r="BE497" i="1"/>
  <c r="BE446" i="1"/>
  <c r="BE395" i="1"/>
  <c r="BE344" i="1"/>
  <c r="BE293" i="1"/>
  <c r="BE242" i="1"/>
  <c r="BE191" i="1"/>
  <c r="BE140" i="1"/>
  <c r="BE89" i="1"/>
  <c r="BE39" i="1"/>
  <c r="BE751" i="1"/>
  <c r="BE700" i="1"/>
  <c r="BE649" i="1"/>
  <c r="BE598" i="1"/>
  <c r="BE547" i="1"/>
  <c r="BE496" i="1"/>
  <c r="BE445" i="1"/>
  <c r="BE394" i="1"/>
  <c r="BE343" i="1"/>
  <c r="BE292" i="1"/>
  <c r="BE241" i="1"/>
  <c r="BE190" i="1"/>
  <c r="BE139" i="1"/>
  <c r="BE88" i="1"/>
  <c r="BE38" i="1"/>
  <c r="BE750" i="1"/>
  <c r="BE699" i="1"/>
  <c r="BE648" i="1"/>
  <c r="BE597" i="1"/>
  <c r="BE546" i="1"/>
  <c r="BE495" i="1"/>
  <c r="BE444" i="1"/>
  <c r="BE393" i="1"/>
  <c r="BE342" i="1"/>
  <c r="BE291" i="1"/>
  <c r="BE240" i="1"/>
  <c r="BE189" i="1"/>
  <c r="BE138" i="1"/>
  <c r="BE87" i="1"/>
  <c r="BE37" i="1"/>
  <c r="BE749" i="1"/>
  <c r="BE698" i="1"/>
  <c r="BE647" i="1"/>
  <c r="BE596" i="1"/>
  <c r="BE545" i="1"/>
  <c r="BE494" i="1"/>
  <c r="BE443" i="1"/>
  <c r="BE392" i="1"/>
  <c r="BE341" i="1"/>
  <c r="BE290" i="1"/>
  <c r="BE239" i="1"/>
  <c r="BE188" i="1"/>
  <c r="BE137" i="1"/>
  <c r="BE86" i="1"/>
  <c r="BE36" i="1"/>
  <c r="BE748" i="1"/>
  <c r="BE697" i="1"/>
  <c r="BE646" i="1"/>
  <c r="BE595" i="1"/>
  <c r="BE544" i="1"/>
  <c r="BE493" i="1"/>
  <c r="BE442" i="1"/>
  <c r="BE391" i="1"/>
  <c r="BE340" i="1"/>
  <c r="BE289" i="1"/>
  <c r="BE238" i="1"/>
  <c r="BE187" i="1"/>
  <c r="BE136" i="1"/>
  <c r="BE85" i="1"/>
  <c r="BE35" i="1"/>
  <c r="BE747" i="1"/>
  <c r="BE696" i="1"/>
  <c r="BE645" i="1"/>
  <c r="BE594" i="1"/>
  <c r="BE543" i="1"/>
  <c r="BE492" i="1"/>
  <c r="BE441" i="1"/>
  <c r="BE390" i="1"/>
  <c r="BE339" i="1"/>
  <c r="BE288" i="1"/>
  <c r="BE237" i="1"/>
  <c r="BE186" i="1"/>
  <c r="BE135" i="1"/>
  <c r="BE84" i="1"/>
  <c r="BE34" i="1"/>
  <c r="BE746" i="1"/>
  <c r="BE695" i="1"/>
  <c r="BE644" i="1"/>
  <c r="BE593" i="1"/>
  <c r="BE542" i="1"/>
  <c r="BE491" i="1"/>
  <c r="BE440" i="1"/>
  <c r="BE389" i="1"/>
  <c r="BE338" i="1"/>
  <c r="BE287" i="1"/>
  <c r="BE236" i="1"/>
  <c r="BE185" i="1"/>
  <c r="BE134" i="1"/>
  <c r="BE83" i="1"/>
  <c r="BE33" i="1"/>
  <c r="BE745" i="1"/>
  <c r="BE694" i="1"/>
  <c r="BE643" i="1"/>
  <c r="BE592" i="1"/>
  <c r="BE541" i="1"/>
  <c r="BE490" i="1"/>
  <c r="BE439" i="1"/>
  <c r="BE388" i="1"/>
  <c r="BE337" i="1"/>
  <c r="BE286" i="1"/>
  <c r="BE235" i="1"/>
  <c r="BE184" i="1"/>
  <c r="BE133" i="1"/>
  <c r="BE82" i="1"/>
  <c r="BE32" i="1"/>
  <c r="BE744" i="1"/>
  <c r="BE693" i="1"/>
  <c r="BE642" i="1"/>
  <c r="BE591" i="1"/>
  <c r="BE540" i="1"/>
  <c r="BE489" i="1"/>
  <c r="BE438" i="1"/>
  <c r="BE387" i="1"/>
  <c r="BE336" i="1"/>
  <c r="BE285" i="1"/>
  <c r="BE234" i="1"/>
  <c r="BE183" i="1"/>
  <c r="BE132" i="1"/>
  <c r="BE81" i="1"/>
  <c r="BE31" i="1"/>
  <c r="BE743" i="1"/>
  <c r="BE692" i="1"/>
  <c r="BE641" i="1"/>
  <c r="BE590" i="1"/>
  <c r="BE539" i="1"/>
  <c r="BE488" i="1"/>
  <c r="BE437" i="1"/>
  <c r="BE386" i="1"/>
  <c r="BE335" i="1"/>
  <c r="BE284" i="1"/>
  <c r="BE233" i="1"/>
  <c r="BE182" i="1"/>
  <c r="BE131" i="1"/>
  <c r="BE80" i="1"/>
  <c r="BE30" i="1"/>
  <c r="BE742" i="1"/>
  <c r="BE691" i="1"/>
  <c r="BE640" i="1"/>
  <c r="BE589" i="1"/>
  <c r="BE538" i="1"/>
  <c r="BE487" i="1"/>
  <c r="BE436" i="1"/>
  <c r="BE385" i="1"/>
  <c r="BE334" i="1"/>
  <c r="BE283" i="1"/>
  <c r="BE232" i="1"/>
  <c r="BE181" i="1"/>
  <c r="BE130" i="1"/>
  <c r="BE79" i="1"/>
  <c r="BE29" i="1"/>
  <c r="BE690" i="1"/>
  <c r="BE639" i="1"/>
  <c r="BE588" i="1"/>
  <c r="BE537" i="1"/>
  <c r="BE486" i="1"/>
  <c r="BE435" i="1"/>
  <c r="BE384" i="1"/>
  <c r="BE333" i="1"/>
  <c r="BE282" i="1"/>
  <c r="BE231" i="1"/>
  <c r="BE180" i="1"/>
  <c r="BE129" i="1"/>
  <c r="BE78" i="1"/>
  <c r="BE28" i="1"/>
  <c r="BE740" i="1"/>
  <c r="BE689" i="1"/>
  <c r="BE638" i="1"/>
  <c r="BE587" i="1"/>
  <c r="BE536" i="1"/>
  <c r="BE485" i="1"/>
  <c r="BE434" i="1"/>
  <c r="BE383" i="1"/>
  <c r="BE332" i="1"/>
  <c r="BE281" i="1"/>
  <c r="BE230" i="1"/>
  <c r="BE179" i="1"/>
  <c r="BE128" i="1"/>
  <c r="BE77" i="1"/>
  <c r="BE27" i="1"/>
  <c r="BE739" i="1"/>
  <c r="BE688" i="1"/>
  <c r="BE637" i="1"/>
  <c r="BE586" i="1"/>
  <c r="BE535" i="1"/>
  <c r="BE484" i="1"/>
  <c r="BE433" i="1"/>
  <c r="BE382" i="1"/>
  <c r="BE331" i="1"/>
  <c r="BE280" i="1"/>
  <c r="BE229" i="1"/>
  <c r="BE178" i="1"/>
  <c r="BE127" i="1"/>
  <c r="BE76" i="1"/>
  <c r="BE26" i="1"/>
  <c r="BE738" i="1"/>
  <c r="BE687" i="1"/>
  <c r="BE636" i="1"/>
  <c r="BE585" i="1"/>
  <c r="BE534" i="1"/>
  <c r="BE483" i="1"/>
  <c r="BE432" i="1"/>
  <c r="BE381" i="1"/>
  <c r="BE330" i="1"/>
  <c r="BE279" i="1"/>
  <c r="BE228" i="1"/>
  <c r="BE177" i="1"/>
  <c r="BE126" i="1"/>
  <c r="BE75" i="1"/>
  <c r="BE25" i="1"/>
  <c r="BE737" i="1"/>
  <c r="BE686" i="1"/>
  <c r="BE635" i="1"/>
  <c r="BE584" i="1"/>
  <c r="BE533" i="1"/>
  <c r="BE482" i="1"/>
  <c r="BE431" i="1"/>
  <c r="BE380" i="1"/>
  <c r="BE329" i="1"/>
  <c r="BE278" i="1"/>
  <c r="BE227" i="1"/>
  <c r="BE176" i="1"/>
  <c r="BE125" i="1"/>
  <c r="BE74" i="1"/>
  <c r="BE24" i="1"/>
  <c r="BE736" i="1"/>
  <c r="BE685" i="1"/>
  <c r="BE634" i="1"/>
  <c r="BE583" i="1"/>
  <c r="BE532" i="1"/>
  <c r="BE481" i="1"/>
  <c r="BE430" i="1"/>
  <c r="BE379" i="1"/>
  <c r="BE328" i="1"/>
  <c r="BE277" i="1"/>
  <c r="BE226" i="1"/>
  <c r="BE175" i="1"/>
  <c r="BE124" i="1"/>
  <c r="BE73" i="1"/>
  <c r="BE23" i="1"/>
  <c r="BE735" i="1"/>
  <c r="BE684" i="1"/>
  <c r="BE633" i="1"/>
  <c r="BE582" i="1"/>
  <c r="BE531" i="1"/>
  <c r="BE480" i="1"/>
  <c r="BE429" i="1"/>
  <c r="BE378" i="1"/>
  <c r="BE327" i="1"/>
  <c r="BE276" i="1"/>
  <c r="BE225" i="1"/>
  <c r="BE174" i="1"/>
  <c r="BE123" i="1"/>
  <c r="BE72" i="1"/>
  <c r="BE22" i="1"/>
  <c r="BE734" i="1"/>
  <c r="BE683" i="1"/>
  <c r="BE632" i="1"/>
  <c r="BE581" i="1"/>
  <c r="BE530" i="1"/>
  <c r="BE479" i="1"/>
  <c r="BE428" i="1"/>
  <c r="BE377" i="1"/>
  <c r="BE326" i="1"/>
  <c r="BE275" i="1"/>
  <c r="BE224" i="1"/>
  <c r="BE173" i="1"/>
  <c r="BE122" i="1"/>
  <c r="BE71" i="1"/>
  <c r="BE21" i="1"/>
  <c r="BE733" i="1"/>
  <c r="BE682" i="1"/>
  <c r="BE631" i="1"/>
  <c r="BE580" i="1"/>
  <c r="BE529" i="1"/>
  <c r="BE478" i="1"/>
  <c r="BE427" i="1"/>
  <c r="BE376" i="1"/>
  <c r="BE325" i="1"/>
  <c r="BE274" i="1"/>
  <c r="BE223" i="1"/>
  <c r="BE172" i="1"/>
  <c r="BE121" i="1"/>
  <c r="BE70" i="1"/>
  <c r="BE20" i="1"/>
  <c r="BE732" i="1"/>
  <c r="BE681" i="1"/>
  <c r="BE630" i="1"/>
  <c r="BE579" i="1"/>
  <c r="BE528" i="1"/>
  <c r="BE477" i="1"/>
  <c r="BE426" i="1"/>
  <c r="BE375" i="1"/>
  <c r="BE324" i="1"/>
  <c r="BE273" i="1"/>
  <c r="BE222" i="1"/>
  <c r="BE171" i="1"/>
  <c r="BE120" i="1"/>
  <c r="BE69" i="1"/>
  <c r="BE19" i="1"/>
  <c r="BE731" i="1"/>
  <c r="BE680" i="1"/>
  <c r="BE629" i="1"/>
  <c r="BE578" i="1"/>
  <c r="BE527" i="1"/>
  <c r="BE476" i="1"/>
  <c r="BE425" i="1"/>
  <c r="BE374" i="1"/>
  <c r="BE323" i="1"/>
  <c r="BE272" i="1"/>
  <c r="BE221" i="1"/>
  <c r="BE170" i="1"/>
  <c r="BE119" i="1"/>
  <c r="BE68" i="1"/>
  <c r="BE18" i="1"/>
  <c r="BE730" i="1"/>
  <c r="BE679" i="1"/>
  <c r="BE628" i="1"/>
  <c r="BE577" i="1"/>
  <c r="BE526" i="1"/>
  <c r="BE475" i="1"/>
  <c r="BE424" i="1"/>
  <c r="BE373" i="1"/>
  <c r="BE322" i="1"/>
  <c r="BE271" i="1"/>
  <c r="BE220" i="1"/>
  <c r="BE169" i="1"/>
  <c r="BE118" i="1"/>
  <c r="BE67" i="1"/>
  <c r="BE17" i="1"/>
  <c r="BE729" i="1"/>
  <c r="BE678" i="1"/>
  <c r="BE627" i="1"/>
  <c r="BE576" i="1"/>
  <c r="BE525" i="1"/>
  <c r="BE474" i="1"/>
  <c r="BE423" i="1"/>
  <c r="BE372" i="1"/>
  <c r="BE321" i="1"/>
  <c r="BE270" i="1"/>
  <c r="BE219" i="1"/>
  <c r="BE168" i="1"/>
  <c r="BE117" i="1"/>
  <c r="BE66" i="1"/>
  <c r="BE16" i="1"/>
  <c r="BE728" i="1"/>
  <c r="BE677" i="1"/>
  <c r="BE626" i="1"/>
  <c r="BE575" i="1"/>
  <c r="BE524" i="1"/>
  <c r="BE473" i="1"/>
  <c r="BE422" i="1"/>
  <c r="BE371" i="1"/>
  <c r="BE320" i="1"/>
  <c r="BE269" i="1"/>
  <c r="BE218" i="1"/>
  <c r="BE167" i="1"/>
  <c r="BE116" i="1"/>
  <c r="BE65" i="1"/>
  <c r="BE15" i="1"/>
  <c r="BE727" i="1"/>
  <c r="BE676" i="1"/>
  <c r="BE625" i="1"/>
  <c r="BE574" i="1"/>
  <c r="BE523" i="1"/>
  <c r="BE472" i="1"/>
  <c r="BE421" i="1"/>
  <c r="BE370" i="1"/>
  <c r="BE319" i="1"/>
  <c r="BE268" i="1"/>
  <c r="BE217" i="1"/>
  <c r="BE166" i="1"/>
  <c r="BE115" i="1"/>
  <c r="BE64" i="1"/>
  <c r="BE14" i="1"/>
  <c r="BE726" i="1"/>
  <c r="BE675" i="1"/>
  <c r="BE624" i="1"/>
  <c r="BE573" i="1"/>
  <c r="BE522" i="1"/>
  <c r="BE471" i="1"/>
  <c r="BE420" i="1"/>
  <c r="BE369" i="1"/>
  <c r="BE318" i="1"/>
  <c r="BE267" i="1"/>
  <c r="BE216" i="1"/>
  <c r="BE165" i="1"/>
  <c r="BE114" i="1"/>
  <c r="BE63" i="1"/>
  <c r="BE13" i="1"/>
  <c r="BE725" i="1"/>
  <c r="BE674" i="1"/>
  <c r="BE623" i="1"/>
  <c r="BE572" i="1"/>
  <c r="BE521" i="1"/>
  <c r="BE470" i="1"/>
  <c r="BE419" i="1"/>
  <c r="BE368" i="1"/>
  <c r="BE317" i="1"/>
  <c r="BE266" i="1"/>
  <c r="BE215" i="1"/>
  <c r="BE164" i="1"/>
  <c r="BE113" i="1"/>
  <c r="BE62" i="1"/>
  <c r="BE12" i="1"/>
  <c r="BE724" i="1"/>
  <c r="BE673" i="1"/>
  <c r="BE622" i="1"/>
  <c r="BE571" i="1"/>
  <c r="BE520" i="1"/>
  <c r="BE469" i="1"/>
  <c r="BE418" i="1"/>
  <c r="BE367" i="1"/>
  <c r="BE316" i="1"/>
  <c r="BE265" i="1"/>
  <c r="BE214" i="1"/>
  <c r="BE163" i="1"/>
  <c r="BE112" i="1"/>
  <c r="BE61" i="1"/>
  <c r="BE11" i="1"/>
  <c r="BE723" i="1"/>
  <c r="BE672" i="1"/>
  <c r="BE621" i="1"/>
  <c r="BE570" i="1"/>
  <c r="BE519" i="1"/>
  <c r="BE468" i="1"/>
  <c r="BE417" i="1"/>
  <c r="BE366" i="1"/>
  <c r="BE315" i="1"/>
  <c r="BE264" i="1"/>
  <c r="BE213" i="1"/>
  <c r="BE162" i="1"/>
  <c r="BE111" i="1"/>
  <c r="BE60" i="1"/>
  <c r="BE10" i="1"/>
  <c r="BE722" i="1"/>
  <c r="BE671" i="1"/>
  <c r="BE620" i="1"/>
  <c r="BE569" i="1"/>
  <c r="BE518" i="1"/>
  <c r="BE467" i="1"/>
  <c r="BE416" i="1"/>
  <c r="BE365" i="1"/>
  <c r="BE314" i="1"/>
  <c r="BE263" i="1"/>
  <c r="BE212" i="1"/>
  <c r="BE161" i="1"/>
  <c r="BE110" i="1"/>
  <c r="BE59" i="1"/>
  <c r="BE9" i="1"/>
  <c r="BE721" i="1"/>
  <c r="BE670" i="1"/>
  <c r="BE619" i="1"/>
  <c r="BE568" i="1"/>
  <c r="BE517" i="1"/>
  <c r="BE466" i="1"/>
  <c r="BE415" i="1"/>
  <c r="BE364" i="1"/>
  <c r="BE313" i="1"/>
  <c r="BE262" i="1"/>
  <c r="BE211" i="1"/>
  <c r="BE160" i="1"/>
  <c r="BE109" i="1"/>
  <c r="BE58" i="1"/>
  <c r="BE8" i="1"/>
  <c r="BE720" i="1"/>
  <c r="BE669" i="1"/>
  <c r="BE618" i="1"/>
  <c r="BE567" i="1"/>
  <c r="BE516" i="1"/>
  <c r="BE465" i="1"/>
  <c r="BE414" i="1"/>
  <c r="BE363" i="1"/>
  <c r="BE312" i="1"/>
  <c r="BE261" i="1"/>
  <c r="BE210" i="1"/>
  <c r="BE159" i="1"/>
  <c r="BE108" i="1"/>
  <c r="BE57" i="1"/>
  <c r="BE7" i="1"/>
  <c r="BE719" i="1"/>
  <c r="BE668" i="1"/>
  <c r="BE617" i="1"/>
  <c r="BE566" i="1"/>
  <c r="BE515" i="1"/>
  <c r="BE464" i="1"/>
  <c r="BE413" i="1"/>
  <c r="BE362" i="1"/>
  <c r="BE311" i="1"/>
  <c r="BE260" i="1"/>
  <c r="BE209" i="1"/>
  <c r="BE158" i="1"/>
  <c r="BE107" i="1"/>
  <c r="BE56" i="1"/>
  <c r="BE6" i="1"/>
  <c r="BE718" i="1"/>
  <c r="BE667" i="1"/>
  <c r="BE616" i="1"/>
  <c r="BE565" i="1"/>
  <c r="BE514" i="1"/>
  <c r="BE463" i="1"/>
  <c r="BE412" i="1"/>
  <c r="BE361" i="1"/>
  <c r="BE310" i="1"/>
  <c r="BE259" i="1"/>
  <c r="BE208" i="1"/>
  <c r="BE157" i="1"/>
  <c r="BE106" i="1"/>
  <c r="BE55" i="1"/>
  <c r="BE5" i="1"/>
  <c r="BE717" i="1"/>
  <c r="BE666" i="1"/>
  <c r="BE615" i="1"/>
  <c r="BE564" i="1"/>
  <c r="BE513" i="1"/>
  <c r="BE462" i="1"/>
  <c r="BE411" i="1"/>
  <c r="BE360" i="1"/>
  <c r="BE309" i="1"/>
  <c r="BE258" i="1"/>
  <c r="BE207" i="1"/>
  <c r="BE156" i="1"/>
  <c r="BE105" i="1"/>
  <c r="BE54" i="1"/>
  <c r="BE4" i="1"/>
  <c r="BE716" i="1"/>
  <c r="BE665" i="1"/>
  <c r="BE614" i="1"/>
  <c r="BE563" i="1"/>
  <c r="BE512" i="1"/>
  <c r="BE461" i="1"/>
  <c r="BE410" i="1"/>
  <c r="BE359" i="1"/>
  <c r="BE308" i="1"/>
  <c r="BE257" i="1"/>
  <c r="BE206" i="1"/>
  <c r="BE155" i="1"/>
  <c r="BE104" i="1"/>
  <c r="BE53" i="1"/>
  <c r="BE3" i="1"/>
  <c r="BE715" i="1"/>
  <c r="BE613" i="1"/>
  <c r="BE562" i="1"/>
  <c r="BE511" i="1"/>
  <c r="BE460" i="1"/>
  <c r="BE409" i="1"/>
  <c r="BE358" i="1"/>
  <c r="BE307" i="1"/>
  <c r="BE256" i="1"/>
  <c r="BE205" i="1"/>
  <c r="BE154" i="1"/>
  <c r="BE103" i="1"/>
  <c r="BE52" i="1"/>
  <c r="BE2" i="1"/>
  <c r="BJ765" i="1"/>
  <c r="BJ714" i="1"/>
  <c r="BJ663" i="1"/>
  <c r="BJ612" i="1"/>
  <c r="BJ561" i="1"/>
  <c r="BJ510" i="1"/>
  <c r="BJ459" i="1"/>
  <c r="BJ408" i="1"/>
  <c r="BJ357" i="1"/>
  <c r="BJ306" i="1"/>
  <c r="BJ255" i="1"/>
  <c r="BJ204" i="1"/>
  <c r="BJ153" i="1"/>
  <c r="BJ102" i="1"/>
  <c r="BJ51" i="1"/>
  <c r="BJ764" i="1"/>
  <c r="BJ713" i="1"/>
  <c r="BJ662" i="1"/>
  <c r="BJ611" i="1"/>
  <c r="BJ560" i="1"/>
  <c r="BJ509" i="1"/>
  <c r="BJ458" i="1"/>
  <c r="BJ407" i="1"/>
  <c r="BJ356" i="1"/>
  <c r="BJ305" i="1"/>
  <c r="BJ254" i="1"/>
  <c r="BJ203" i="1"/>
  <c r="BJ152" i="1"/>
  <c r="BJ101" i="1"/>
  <c r="BJ50" i="1"/>
  <c r="BJ763" i="1"/>
  <c r="BJ712" i="1"/>
  <c r="BJ661" i="1"/>
  <c r="BJ610" i="1"/>
  <c r="BJ559" i="1"/>
  <c r="BJ508" i="1"/>
  <c r="BJ457" i="1"/>
  <c r="BJ406" i="1"/>
  <c r="BJ355" i="1"/>
  <c r="BJ304" i="1"/>
  <c r="BJ253" i="1"/>
  <c r="BJ202" i="1"/>
  <c r="BJ151" i="1"/>
  <c r="BJ100" i="1"/>
  <c r="BJ49" i="1"/>
  <c r="BJ762" i="1"/>
  <c r="BJ711" i="1"/>
  <c r="BJ660" i="1"/>
  <c r="BJ609" i="1"/>
  <c r="BJ558" i="1"/>
  <c r="BJ507" i="1"/>
  <c r="BJ456" i="1"/>
  <c r="BJ405" i="1"/>
  <c r="BJ354" i="1"/>
  <c r="BJ303" i="1"/>
  <c r="BJ252" i="1"/>
  <c r="BJ201" i="1"/>
  <c r="BJ150" i="1"/>
  <c r="BJ99" i="1"/>
  <c r="BJ48" i="1"/>
  <c r="BJ761" i="1"/>
  <c r="BJ710" i="1"/>
  <c r="BJ659" i="1"/>
  <c r="BJ608" i="1"/>
  <c r="BJ557" i="1"/>
  <c r="BJ506" i="1"/>
  <c r="BJ455" i="1"/>
  <c r="BJ404" i="1"/>
  <c r="BJ353" i="1"/>
  <c r="BJ302" i="1"/>
  <c r="BJ251" i="1"/>
  <c r="BJ200" i="1"/>
  <c r="BJ149" i="1"/>
  <c r="BJ98" i="1"/>
  <c r="BJ47" i="1"/>
  <c r="BJ760" i="1"/>
  <c r="BJ709" i="1"/>
  <c r="BJ658" i="1"/>
  <c r="BJ607" i="1"/>
  <c r="BJ556" i="1"/>
  <c r="BJ505" i="1"/>
  <c r="BJ454" i="1"/>
  <c r="BJ403" i="1"/>
  <c r="BJ352" i="1"/>
  <c r="BJ301" i="1"/>
  <c r="BJ250" i="1"/>
  <c r="BJ199" i="1"/>
  <c r="BJ148" i="1"/>
  <c r="BJ97" i="1"/>
  <c r="BJ46" i="1"/>
  <c r="BJ759" i="1"/>
  <c r="BJ708" i="1"/>
  <c r="BJ657" i="1"/>
  <c r="BJ606" i="1"/>
  <c r="BJ555" i="1"/>
  <c r="BJ504" i="1"/>
  <c r="BJ453" i="1"/>
  <c r="BJ402" i="1"/>
  <c r="BJ351" i="1"/>
  <c r="BJ300" i="1"/>
  <c r="BJ249" i="1"/>
  <c r="BJ198" i="1"/>
  <c r="BJ147" i="1"/>
  <c r="BJ96" i="1"/>
  <c r="BJ45" i="1"/>
  <c r="BJ758" i="1"/>
  <c r="BJ707" i="1"/>
  <c r="BJ656" i="1"/>
  <c r="BJ605" i="1"/>
  <c r="BJ554" i="1"/>
  <c r="BJ503" i="1"/>
  <c r="BJ452" i="1"/>
  <c r="BJ401" i="1"/>
  <c r="BJ350" i="1"/>
  <c r="BJ299" i="1"/>
  <c r="BJ248" i="1"/>
  <c r="BJ197" i="1"/>
  <c r="BJ146" i="1"/>
  <c r="BJ95" i="1"/>
  <c r="BJ44" i="1"/>
  <c r="BJ757" i="1"/>
  <c r="BJ706" i="1"/>
  <c r="BJ655" i="1"/>
  <c r="BJ604" i="1"/>
  <c r="BJ553" i="1"/>
  <c r="BJ502" i="1"/>
  <c r="BJ451" i="1"/>
  <c r="BJ400" i="1"/>
  <c r="BJ349" i="1"/>
  <c r="BJ298" i="1"/>
  <c r="BJ247" i="1"/>
  <c r="BJ196" i="1"/>
  <c r="BJ145" i="1"/>
  <c r="BJ94" i="1"/>
  <c r="BJ43" i="1"/>
  <c r="BJ756" i="1"/>
  <c r="BJ705" i="1"/>
  <c r="BJ654" i="1"/>
  <c r="BJ603" i="1"/>
  <c r="BJ552" i="1"/>
  <c r="BJ501" i="1"/>
  <c r="BJ450" i="1"/>
  <c r="BJ399" i="1"/>
  <c r="BJ348" i="1"/>
  <c r="BJ297" i="1"/>
  <c r="BJ246" i="1"/>
  <c r="BJ195" i="1"/>
  <c r="BJ144" i="1"/>
  <c r="BJ93" i="1"/>
  <c r="BJ42" i="1"/>
  <c r="BJ755" i="1"/>
  <c r="BJ704" i="1"/>
  <c r="BJ653" i="1"/>
  <c r="BJ602" i="1"/>
  <c r="BJ551" i="1"/>
  <c r="BJ500" i="1"/>
  <c r="BJ449" i="1"/>
  <c r="BJ398" i="1"/>
  <c r="BJ347" i="1"/>
  <c r="BJ296" i="1"/>
  <c r="BJ245" i="1"/>
  <c r="BJ194" i="1"/>
  <c r="BJ143" i="1"/>
  <c r="BJ92" i="1"/>
  <c r="BJ41" i="1"/>
  <c r="BJ754" i="1"/>
  <c r="BJ703" i="1"/>
  <c r="BJ652" i="1"/>
  <c r="BJ601" i="1"/>
  <c r="BJ550" i="1"/>
  <c r="BJ499" i="1"/>
  <c r="BJ448" i="1"/>
  <c r="BJ397" i="1"/>
  <c r="BJ346" i="1"/>
  <c r="BJ295" i="1"/>
  <c r="BJ244" i="1"/>
  <c r="BJ193" i="1"/>
  <c r="BJ142" i="1"/>
  <c r="BJ91" i="1"/>
  <c r="BJ40" i="1"/>
  <c r="BJ753" i="1"/>
  <c r="BJ702" i="1"/>
  <c r="BJ651" i="1"/>
  <c r="BJ600" i="1"/>
  <c r="BJ549" i="1"/>
  <c r="BJ498" i="1"/>
  <c r="BJ447" i="1"/>
  <c r="BJ396" i="1"/>
  <c r="BJ345" i="1"/>
  <c r="BJ294" i="1"/>
  <c r="BJ243" i="1"/>
  <c r="BJ192" i="1"/>
  <c r="BJ141" i="1"/>
  <c r="BJ90" i="1"/>
  <c r="BJ752" i="1"/>
  <c r="BJ701" i="1"/>
  <c r="BJ650" i="1"/>
  <c r="BJ599" i="1"/>
  <c r="BJ548" i="1"/>
  <c r="BJ497" i="1"/>
  <c r="BJ446" i="1"/>
  <c r="BJ395" i="1"/>
  <c r="BJ344" i="1"/>
  <c r="BJ293" i="1"/>
  <c r="BJ242" i="1"/>
  <c r="BJ191" i="1"/>
  <c r="BJ140" i="1"/>
  <c r="BJ89" i="1"/>
  <c r="BJ39" i="1"/>
  <c r="BJ751" i="1"/>
  <c r="BJ700" i="1"/>
  <c r="BJ649" i="1"/>
  <c r="BJ598" i="1"/>
  <c r="BJ547" i="1"/>
  <c r="BJ496" i="1"/>
  <c r="BJ445" i="1"/>
  <c r="BJ394" i="1"/>
  <c r="BJ343" i="1"/>
  <c r="BJ292" i="1"/>
  <c r="BJ241" i="1"/>
  <c r="BJ190" i="1"/>
  <c r="BJ139" i="1"/>
  <c r="BJ88" i="1"/>
  <c r="BJ38" i="1"/>
  <c r="BJ750" i="1"/>
  <c r="BJ699" i="1"/>
  <c r="BJ648" i="1"/>
  <c r="BJ597" i="1"/>
  <c r="BJ546" i="1"/>
  <c r="BJ495" i="1"/>
  <c r="BJ444" i="1"/>
  <c r="BJ393" i="1"/>
  <c r="BJ342" i="1"/>
  <c r="BJ291" i="1"/>
  <c r="BJ240" i="1"/>
  <c r="BJ189" i="1"/>
  <c r="BJ138" i="1"/>
  <c r="BJ87" i="1"/>
  <c r="BJ37" i="1"/>
  <c r="BJ749" i="1"/>
  <c r="BJ698" i="1"/>
  <c r="BJ647" i="1"/>
  <c r="BJ596" i="1"/>
  <c r="BJ545" i="1"/>
  <c r="BJ494" i="1"/>
  <c r="BJ443" i="1"/>
  <c r="BJ392" i="1"/>
  <c r="BJ341" i="1"/>
  <c r="BJ290" i="1"/>
  <c r="BJ239" i="1"/>
  <c r="BJ188" i="1"/>
  <c r="BJ137" i="1"/>
  <c r="BJ86" i="1"/>
  <c r="BJ36" i="1"/>
  <c r="BJ748" i="1"/>
  <c r="BJ697" i="1"/>
  <c r="BJ646" i="1"/>
  <c r="BJ595" i="1"/>
  <c r="BJ544" i="1"/>
  <c r="BJ493" i="1"/>
  <c r="BJ442" i="1"/>
  <c r="BJ391" i="1"/>
  <c r="BJ340" i="1"/>
  <c r="BJ289" i="1"/>
  <c r="BJ238" i="1"/>
  <c r="BJ187" i="1"/>
  <c r="BJ136" i="1"/>
  <c r="BJ85" i="1"/>
  <c r="BJ35" i="1"/>
  <c r="BJ747" i="1"/>
  <c r="BJ696" i="1"/>
  <c r="BJ645" i="1"/>
  <c r="BJ594" i="1"/>
  <c r="BJ543" i="1"/>
  <c r="BJ492" i="1"/>
  <c r="BJ441" i="1"/>
  <c r="BJ390" i="1"/>
  <c r="BJ339" i="1"/>
  <c r="BJ288" i="1"/>
  <c r="BJ237" i="1"/>
  <c r="BJ186" i="1"/>
  <c r="BJ135" i="1"/>
  <c r="BJ84" i="1"/>
  <c r="BJ34" i="1"/>
  <c r="BJ746" i="1"/>
  <c r="BJ695" i="1"/>
  <c r="BJ644" i="1"/>
  <c r="BJ593" i="1"/>
  <c r="BJ542" i="1"/>
  <c r="BJ491" i="1"/>
  <c r="BJ440" i="1"/>
  <c r="BJ389" i="1"/>
  <c r="BJ338" i="1"/>
  <c r="BJ287" i="1"/>
  <c r="BJ236" i="1"/>
  <c r="BJ185" i="1"/>
  <c r="BJ134" i="1"/>
  <c r="BJ83" i="1"/>
  <c r="BJ33" i="1"/>
  <c r="BJ745" i="1"/>
  <c r="BJ694" i="1"/>
  <c r="BJ643" i="1"/>
  <c r="BJ592" i="1"/>
  <c r="BJ541" i="1"/>
  <c r="BJ490" i="1"/>
  <c r="BJ439" i="1"/>
  <c r="BJ388" i="1"/>
  <c r="BJ337" i="1"/>
  <c r="BJ286" i="1"/>
  <c r="BJ235" i="1"/>
  <c r="BJ184" i="1"/>
  <c r="BJ133" i="1"/>
  <c r="BJ82" i="1"/>
  <c r="BJ32" i="1"/>
  <c r="BJ744" i="1"/>
  <c r="BJ693" i="1"/>
  <c r="BJ642" i="1"/>
  <c r="BJ591" i="1"/>
  <c r="BJ540" i="1"/>
  <c r="BJ489" i="1"/>
  <c r="BJ438" i="1"/>
  <c r="BJ387" i="1"/>
  <c r="BJ336" i="1"/>
  <c r="BJ285" i="1"/>
  <c r="BJ234" i="1"/>
  <c r="BJ183" i="1"/>
  <c r="BJ132" i="1"/>
  <c r="BJ81" i="1"/>
  <c r="BJ31" i="1"/>
  <c r="BJ743" i="1"/>
  <c r="BJ692" i="1"/>
  <c r="BJ641" i="1"/>
  <c r="BJ590" i="1"/>
  <c r="BJ539" i="1"/>
  <c r="BJ488" i="1"/>
  <c r="BJ437" i="1"/>
  <c r="BJ386" i="1"/>
  <c r="BJ335" i="1"/>
  <c r="BJ284" i="1"/>
  <c r="BJ233" i="1"/>
  <c r="BJ182" i="1"/>
  <c r="BJ131" i="1"/>
  <c r="BJ80" i="1"/>
  <c r="BJ30" i="1"/>
  <c r="BJ742" i="1"/>
  <c r="BJ691" i="1"/>
  <c r="BJ640" i="1"/>
  <c r="BJ589" i="1"/>
  <c r="BJ538" i="1"/>
  <c r="BJ487" i="1"/>
  <c r="BJ436" i="1"/>
  <c r="BJ385" i="1"/>
  <c r="BJ334" i="1"/>
  <c r="BJ283" i="1"/>
  <c r="BJ232" i="1"/>
  <c r="BJ181" i="1"/>
  <c r="BJ130" i="1"/>
  <c r="BJ79" i="1"/>
  <c r="BJ29" i="1"/>
  <c r="BJ741" i="1"/>
  <c r="BJ690" i="1"/>
  <c r="BJ639" i="1"/>
  <c r="BJ588" i="1"/>
  <c r="BJ537" i="1"/>
  <c r="BJ486" i="1"/>
  <c r="BJ435" i="1"/>
  <c r="BJ384" i="1"/>
  <c r="BJ333" i="1"/>
  <c r="BJ282" i="1"/>
  <c r="BJ231" i="1"/>
  <c r="BJ180" i="1"/>
  <c r="BJ129" i="1"/>
  <c r="BJ78" i="1"/>
  <c r="BJ28" i="1"/>
  <c r="BJ740" i="1"/>
  <c r="BJ689" i="1"/>
  <c r="BJ638" i="1"/>
  <c r="BJ587" i="1"/>
  <c r="BJ536" i="1"/>
  <c r="BJ485" i="1"/>
  <c r="BJ434" i="1"/>
  <c r="BJ383" i="1"/>
  <c r="BJ332" i="1"/>
  <c r="BJ281" i="1"/>
  <c r="BJ230" i="1"/>
  <c r="BJ179" i="1"/>
  <c r="BJ128" i="1"/>
  <c r="BJ77" i="1"/>
  <c r="BJ27" i="1"/>
  <c r="BJ739" i="1"/>
  <c r="BJ688" i="1"/>
  <c r="BJ637" i="1"/>
  <c r="BJ586" i="1"/>
  <c r="BJ535" i="1"/>
  <c r="BJ484" i="1"/>
  <c r="BJ433" i="1"/>
  <c r="BJ382" i="1"/>
  <c r="BJ331" i="1"/>
  <c r="BJ280" i="1"/>
  <c r="BJ229" i="1"/>
  <c r="BJ178" i="1"/>
  <c r="BJ127" i="1"/>
  <c r="BJ76" i="1"/>
  <c r="BJ26" i="1"/>
  <c r="BJ738" i="1"/>
  <c r="BJ687" i="1"/>
  <c r="BJ636" i="1"/>
  <c r="BJ585" i="1"/>
  <c r="BJ534" i="1"/>
  <c r="BJ483" i="1"/>
  <c r="BJ432" i="1"/>
  <c r="BJ381" i="1"/>
  <c r="BJ330" i="1"/>
  <c r="BJ279" i="1"/>
  <c r="BJ228" i="1"/>
  <c r="BJ177" i="1"/>
  <c r="BJ126" i="1"/>
  <c r="BJ75" i="1"/>
  <c r="BJ25" i="1"/>
  <c r="BJ737" i="1"/>
  <c r="BJ686" i="1"/>
  <c r="BJ635" i="1"/>
  <c r="BJ584" i="1"/>
  <c r="BJ533" i="1"/>
  <c r="BJ482" i="1"/>
  <c r="BJ431" i="1"/>
  <c r="BJ380" i="1"/>
  <c r="BJ329" i="1"/>
  <c r="BJ278" i="1"/>
  <c r="BJ227" i="1"/>
  <c r="BJ176" i="1"/>
  <c r="BJ125" i="1"/>
  <c r="BJ74" i="1"/>
  <c r="BJ24" i="1"/>
  <c r="BJ736" i="1"/>
  <c r="BJ685" i="1"/>
  <c r="BJ634" i="1"/>
  <c r="BJ583" i="1"/>
  <c r="BJ532" i="1"/>
  <c r="BJ481" i="1"/>
  <c r="BJ430" i="1"/>
  <c r="BJ379" i="1"/>
  <c r="BJ328" i="1"/>
  <c r="BJ277" i="1"/>
  <c r="BJ226" i="1"/>
  <c r="BJ175" i="1"/>
  <c r="BJ124" i="1"/>
  <c r="BJ73" i="1"/>
  <c r="BJ23" i="1"/>
  <c r="BJ735" i="1"/>
  <c r="BJ684" i="1"/>
  <c r="BJ633" i="1"/>
  <c r="BJ582" i="1"/>
  <c r="BJ531" i="1"/>
  <c r="BJ480" i="1"/>
  <c r="BJ429" i="1"/>
  <c r="BJ378" i="1"/>
  <c r="BJ327" i="1"/>
  <c r="BJ276" i="1"/>
  <c r="BJ225" i="1"/>
  <c r="BJ174" i="1"/>
  <c r="BJ123" i="1"/>
  <c r="BJ72" i="1"/>
  <c r="BJ22" i="1"/>
  <c r="BJ734" i="1"/>
  <c r="BJ683" i="1"/>
  <c r="BJ632" i="1"/>
  <c r="BJ581" i="1"/>
  <c r="BJ530" i="1"/>
  <c r="BJ479" i="1"/>
  <c r="BJ428" i="1"/>
  <c r="BJ377" i="1"/>
  <c r="BJ326" i="1"/>
  <c r="BJ275" i="1"/>
  <c r="BJ224" i="1"/>
  <c r="BJ173" i="1"/>
  <c r="BJ122" i="1"/>
  <c r="BJ71" i="1"/>
  <c r="BJ21" i="1"/>
  <c r="BJ733" i="1"/>
  <c r="BJ682" i="1"/>
  <c r="BJ631" i="1"/>
  <c r="BJ580" i="1"/>
  <c r="BJ529" i="1"/>
  <c r="BJ478" i="1"/>
  <c r="BJ427" i="1"/>
  <c r="BJ376" i="1"/>
  <c r="BJ325" i="1"/>
  <c r="BJ274" i="1"/>
  <c r="BJ223" i="1"/>
  <c r="BJ172" i="1"/>
  <c r="BJ121" i="1"/>
  <c r="BJ70" i="1"/>
  <c r="BJ20" i="1"/>
  <c r="BJ732" i="1"/>
  <c r="BJ681" i="1"/>
  <c r="BJ630" i="1"/>
  <c r="BJ579" i="1"/>
  <c r="BJ528" i="1"/>
  <c r="BJ477" i="1"/>
  <c r="BJ426" i="1"/>
  <c r="BJ375" i="1"/>
  <c r="BJ324" i="1"/>
  <c r="BJ273" i="1"/>
  <c r="BJ222" i="1"/>
  <c r="BJ171" i="1"/>
  <c r="BJ120" i="1"/>
  <c r="BJ69" i="1"/>
  <c r="BJ19" i="1"/>
  <c r="BJ731" i="1"/>
  <c r="BJ680" i="1"/>
  <c r="BJ629" i="1"/>
  <c r="BJ578" i="1"/>
  <c r="BJ527" i="1"/>
  <c r="BJ476" i="1"/>
  <c r="BJ425" i="1"/>
  <c r="BJ374" i="1"/>
  <c r="BJ323" i="1"/>
  <c r="BJ272" i="1"/>
  <c r="BJ221" i="1"/>
  <c r="BJ170" i="1"/>
  <c r="BJ119" i="1"/>
  <c r="BJ68" i="1"/>
  <c r="BJ18" i="1"/>
  <c r="BJ730" i="1"/>
  <c r="BJ679" i="1"/>
  <c r="BJ628" i="1"/>
  <c r="BJ577" i="1"/>
  <c r="BJ526" i="1"/>
  <c r="BJ475" i="1"/>
  <c r="BJ424" i="1"/>
  <c r="BJ373" i="1"/>
  <c r="BJ322" i="1"/>
  <c r="BJ271" i="1"/>
  <c r="BJ220" i="1"/>
  <c r="BJ169" i="1"/>
  <c r="BJ118" i="1"/>
  <c r="BJ67" i="1"/>
  <c r="BJ17" i="1"/>
  <c r="BJ729" i="1"/>
  <c r="BJ678" i="1"/>
  <c r="BJ627" i="1"/>
  <c r="BJ576" i="1"/>
  <c r="BJ525" i="1"/>
  <c r="BJ474" i="1"/>
  <c r="BJ423" i="1"/>
  <c r="BJ372" i="1"/>
  <c r="BJ321" i="1"/>
  <c r="BJ270" i="1"/>
  <c r="BJ219" i="1"/>
  <c r="BJ168" i="1"/>
  <c r="BJ117" i="1"/>
  <c r="BJ66" i="1"/>
  <c r="BJ16" i="1"/>
  <c r="BJ728" i="1"/>
  <c r="BJ677" i="1"/>
  <c r="BJ626" i="1"/>
  <c r="BJ575" i="1"/>
  <c r="BJ524" i="1"/>
  <c r="BJ473" i="1"/>
  <c r="BJ422" i="1"/>
  <c r="BJ371" i="1"/>
  <c r="BJ320" i="1"/>
  <c r="BJ269" i="1"/>
  <c r="BJ218" i="1"/>
  <c r="BJ167" i="1"/>
  <c r="BJ116" i="1"/>
  <c r="BJ65" i="1"/>
  <c r="BJ15" i="1"/>
  <c r="BJ727" i="1"/>
  <c r="BJ676" i="1"/>
  <c r="BJ625" i="1"/>
  <c r="BJ574" i="1"/>
  <c r="BJ523" i="1"/>
  <c r="BJ472" i="1"/>
  <c r="BJ421" i="1"/>
  <c r="BJ370" i="1"/>
  <c r="BJ319" i="1"/>
  <c r="BJ268" i="1"/>
  <c r="BJ217" i="1"/>
  <c r="BJ166" i="1"/>
  <c r="BJ115" i="1"/>
  <c r="BJ64" i="1"/>
  <c r="BJ14" i="1"/>
  <c r="BJ726" i="1"/>
  <c r="BJ675" i="1"/>
  <c r="BJ624" i="1"/>
  <c r="BJ573" i="1"/>
  <c r="BJ522" i="1"/>
  <c r="BJ471" i="1"/>
  <c r="BJ420" i="1"/>
  <c r="BJ369" i="1"/>
  <c r="BJ318" i="1"/>
  <c r="BJ267" i="1"/>
  <c r="BJ216" i="1"/>
  <c r="BJ165" i="1"/>
  <c r="BJ114" i="1"/>
  <c r="BJ63" i="1"/>
  <c r="BJ13" i="1"/>
  <c r="BJ725" i="1"/>
  <c r="BJ674" i="1"/>
  <c r="BJ623" i="1"/>
  <c r="BJ572" i="1"/>
  <c r="BJ521" i="1"/>
  <c r="BJ470" i="1"/>
  <c r="BJ419" i="1"/>
  <c r="BJ368" i="1"/>
  <c r="BJ317" i="1"/>
  <c r="BJ266" i="1"/>
  <c r="BJ215" i="1"/>
  <c r="BJ164" i="1"/>
  <c r="BJ113" i="1"/>
  <c r="BJ62" i="1"/>
  <c r="BJ12" i="1"/>
  <c r="BJ724" i="1"/>
  <c r="BJ673" i="1"/>
  <c r="BJ622" i="1"/>
  <c r="BJ571" i="1"/>
  <c r="BJ520" i="1"/>
  <c r="BJ469" i="1"/>
  <c r="BJ418" i="1"/>
  <c r="BJ367" i="1"/>
  <c r="BJ316" i="1"/>
  <c r="BJ265" i="1"/>
  <c r="BJ214" i="1"/>
  <c r="BJ163" i="1"/>
  <c r="BJ112" i="1"/>
  <c r="BJ61" i="1"/>
  <c r="BJ11" i="1"/>
  <c r="BJ723" i="1"/>
  <c r="BJ672" i="1"/>
  <c r="BJ621" i="1"/>
  <c r="BJ570" i="1"/>
  <c r="BJ519" i="1"/>
  <c r="BJ468" i="1"/>
  <c r="BJ417" i="1"/>
  <c r="BJ366" i="1"/>
  <c r="BJ315" i="1"/>
  <c r="BJ264" i="1"/>
  <c r="BJ213" i="1"/>
  <c r="BJ162" i="1"/>
  <c r="BJ111" i="1"/>
  <c r="BJ60" i="1"/>
  <c r="BJ10" i="1"/>
  <c r="BJ722" i="1"/>
  <c r="BJ671" i="1"/>
  <c r="BJ620" i="1"/>
  <c r="BJ569" i="1"/>
  <c r="BJ518" i="1"/>
  <c r="BJ467" i="1"/>
  <c r="BJ416" i="1"/>
  <c r="BJ365" i="1"/>
  <c r="BJ314" i="1"/>
  <c r="BJ263" i="1"/>
  <c r="BJ212" i="1"/>
  <c r="BJ161" i="1"/>
  <c r="BJ110" i="1"/>
  <c r="BJ59" i="1"/>
  <c r="BJ9" i="1"/>
  <c r="BJ721" i="1"/>
  <c r="BJ670" i="1"/>
  <c r="BJ619" i="1"/>
  <c r="BJ568" i="1"/>
  <c r="BJ517" i="1"/>
  <c r="BJ466" i="1"/>
  <c r="BJ415" i="1"/>
  <c r="BJ364" i="1"/>
  <c r="BJ313" i="1"/>
  <c r="BJ262" i="1"/>
  <c r="BJ211" i="1"/>
  <c r="BJ160" i="1"/>
  <c r="BJ109" i="1"/>
  <c r="BJ58" i="1"/>
  <c r="BJ8" i="1"/>
  <c r="BJ720" i="1"/>
  <c r="BJ669" i="1"/>
  <c r="BJ618" i="1"/>
  <c r="BJ567" i="1"/>
  <c r="BJ516" i="1"/>
  <c r="BJ465" i="1"/>
  <c r="BJ414" i="1"/>
  <c r="BJ363" i="1"/>
  <c r="BJ312" i="1"/>
  <c r="BJ261" i="1"/>
  <c r="BJ210" i="1"/>
  <c r="BJ159" i="1"/>
  <c r="BJ108" i="1"/>
  <c r="BJ57" i="1"/>
  <c r="BJ7" i="1"/>
  <c r="BJ719" i="1"/>
  <c r="BJ668" i="1"/>
  <c r="BJ617" i="1"/>
  <c r="BJ566" i="1"/>
  <c r="BJ515" i="1"/>
  <c r="BJ464" i="1"/>
  <c r="BJ413" i="1"/>
  <c r="BJ362" i="1"/>
  <c r="BJ311" i="1"/>
  <c r="BJ260" i="1"/>
  <c r="BJ209" i="1"/>
  <c r="BJ158" i="1"/>
  <c r="BJ107" i="1"/>
  <c r="BJ56" i="1"/>
  <c r="BJ6" i="1"/>
  <c r="BJ718" i="1"/>
  <c r="BJ667" i="1"/>
  <c r="BJ616" i="1"/>
  <c r="BJ565" i="1"/>
  <c r="BJ514" i="1"/>
  <c r="BJ463" i="1"/>
  <c r="BJ412" i="1"/>
  <c r="BJ361" i="1"/>
  <c r="BJ310" i="1"/>
  <c r="BJ259" i="1"/>
  <c r="BJ208" i="1"/>
  <c r="BJ157" i="1"/>
  <c r="BJ106" i="1"/>
  <c r="BJ55" i="1"/>
  <c r="BJ5" i="1"/>
  <c r="BJ717" i="1"/>
  <c r="BJ666" i="1"/>
  <c r="BJ615" i="1"/>
  <c r="BJ564" i="1"/>
  <c r="BJ513" i="1"/>
  <c r="BJ462" i="1"/>
  <c r="BJ411" i="1"/>
  <c r="BJ360" i="1"/>
  <c r="BJ309" i="1"/>
  <c r="BJ258" i="1"/>
  <c r="BJ207" i="1"/>
  <c r="BJ156" i="1"/>
  <c r="BJ105" i="1"/>
  <c r="BJ54" i="1"/>
  <c r="BJ4" i="1"/>
  <c r="BJ716" i="1"/>
  <c r="BJ665" i="1"/>
  <c r="BJ614" i="1"/>
  <c r="BJ563" i="1"/>
  <c r="BJ512" i="1"/>
  <c r="BJ461" i="1"/>
  <c r="BJ410" i="1"/>
  <c r="BJ359" i="1"/>
  <c r="BJ308" i="1"/>
  <c r="BJ257" i="1"/>
  <c r="BJ206" i="1"/>
  <c r="BJ155" i="1"/>
  <c r="BJ104" i="1"/>
  <c r="BJ53" i="1"/>
  <c r="BJ3" i="1"/>
  <c r="BJ715" i="1"/>
  <c r="BJ613" i="1"/>
  <c r="BJ562" i="1"/>
  <c r="BJ511" i="1"/>
  <c r="BJ460" i="1"/>
  <c r="BJ409" i="1"/>
  <c r="BJ358" i="1"/>
  <c r="BJ307" i="1"/>
  <c r="BJ256" i="1"/>
  <c r="BJ205" i="1"/>
  <c r="BJ154" i="1"/>
  <c r="BJ103" i="1"/>
  <c r="BJ52" i="1"/>
  <c r="BJ2" i="1"/>
  <c r="AP765" i="1"/>
  <c r="AP714" i="1"/>
  <c r="AP663" i="1"/>
  <c r="AP612" i="1"/>
  <c r="AP561" i="1"/>
  <c r="AP510" i="1"/>
  <c r="AP459" i="1"/>
  <c r="AP408" i="1"/>
  <c r="AP357" i="1"/>
  <c r="AP306" i="1"/>
  <c r="AP255" i="1"/>
  <c r="AP204" i="1"/>
  <c r="AP153" i="1"/>
  <c r="AP102" i="1"/>
  <c r="AP51" i="1"/>
  <c r="AP764" i="1"/>
  <c r="AP713" i="1"/>
  <c r="AP662" i="1"/>
  <c r="AP611" i="1"/>
  <c r="AP560" i="1"/>
  <c r="AP509" i="1"/>
  <c r="AP458" i="1"/>
  <c r="AP407" i="1"/>
  <c r="AP356" i="1"/>
  <c r="AP305" i="1"/>
  <c r="AP254" i="1"/>
  <c r="AP203" i="1"/>
  <c r="AP152" i="1"/>
  <c r="AP101" i="1"/>
  <c r="AP50" i="1"/>
  <c r="AP763" i="1"/>
  <c r="AP712" i="1"/>
  <c r="AP661" i="1"/>
  <c r="AP610" i="1"/>
  <c r="AP559" i="1"/>
  <c r="AP508" i="1"/>
  <c r="AP457" i="1"/>
  <c r="AP406" i="1"/>
  <c r="AP355" i="1"/>
  <c r="AP304" i="1"/>
  <c r="AP253" i="1"/>
  <c r="AP202" i="1"/>
  <c r="AP151" i="1"/>
  <c r="AP100" i="1"/>
  <c r="AP49" i="1"/>
  <c r="AP762" i="1"/>
  <c r="AP711" i="1"/>
  <c r="AP660" i="1"/>
  <c r="AP609" i="1"/>
  <c r="AP558" i="1"/>
  <c r="AP507" i="1"/>
  <c r="AP456" i="1"/>
  <c r="AP405" i="1"/>
  <c r="AP354" i="1"/>
  <c r="AP303" i="1"/>
  <c r="AP252" i="1"/>
  <c r="AP201" i="1"/>
  <c r="AP150" i="1"/>
  <c r="AP99" i="1"/>
  <c r="AP48" i="1"/>
  <c r="AP761" i="1"/>
  <c r="AP710" i="1"/>
  <c r="AP659" i="1"/>
  <c r="AP608" i="1"/>
  <c r="AP557" i="1"/>
  <c r="AP506" i="1"/>
  <c r="AP455" i="1"/>
  <c r="AP404" i="1"/>
  <c r="AP353" i="1"/>
  <c r="AP302" i="1"/>
  <c r="AP251" i="1"/>
  <c r="AP200" i="1"/>
  <c r="AP149" i="1"/>
  <c r="AP98" i="1"/>
  <c r="AP47" i="1"/>
  <c r="AP760" i="1"/>
  <c r="AP709" i="1"/>
  <c r="AP658" i="1"/>
  <c r="AP607" i="1"/>
  <c r="AP556" i="1"/>
  <c r="AP505" i="1"/>
  <c r="AP454" i="1"/>
  <c r="AP403" i="1"/>
  <c r="AP352" i="1"/>
  <c r="AP301" i="1"/>
  <c r="AP250" i="1"/>
  <c r="AP199" i="1"/>
  <c r="AP148" i="1"/>
  <c r="AP97" i="1"/>
  <c r="AP46" i="1"/>
  <c r="AP759" i="1"/>
  <c r="AP708" i="1"/>
  <c r="AP657" i="1"/>
  <c r="AP606" i="1"/>
  <c r="AP555" i="1"/>
  <c r="AP504" i="1"/>
  <c r="AP453" i="1"/>
  <c r="AP402" i="1"/>
  <c r="AP351" i="1"/>
  <c r="AP300" i="1"/>
  <c r="AP249" i="1"/>
  <c r="AP198" i="1"/>
  <c r="AP147" i="1"/>
  <c r="AP96" i="1"/>
  <c r="AP45" i="1"/>
  <c r="AP758" i="1"/>
  <c r="AP707" i="1"/>
  <c r="AP656" i="1"/>
  <c r="AP605" i="1"/>
  <c r="AP554" i="1"/>
  <c r="AP503" i="1"/>
  <c r="AP452" i="1"/>
  <c r="AP401" i="1"/>
  <c r="AP350" i="1"/>
  <c r="AP299" i="1"/>
  <c r="AP248" i="1"/>
  <c r="AP197" i="1"/>
  <c r="AP146" i="1"/>
  <c r="AP95" i="1"/>
  <c r="AP44" i="1"/>
  <c r="AP757" i="1"/>
  <c r="AP706" i="1"/>
  <c r="AP655" i="1"/>
  <c r="AP604" i="1"/>
  <c r="AP553" i="1"/>
  <c r="AP502" i="1"/>
  <c r="AP451" i="1"/>
  <c r="AP400" i="1"/>
  <c r="AP349" i="1"/>
  <c r="AP298" i="1"/>
  <c r="AP247" i="1"/>
  <c r="AP196" i="1"/>
  <c r="AP145" i="1"/>
  <c r="AP94" i="1"/>
  <c r="AP43" i="1"/>
  <c r="AP756" i="1"/>
  <c r="AP705" i="1"/>
  <c r="AP654" i="1"/>
  <c r="AP603" i="1"/>
  <c r="AP552" i="1"/>
  <c r="AP501" i="1"/>
  <c r="AP450" i="1"/>
  <c r="AP399" i="1"/>
  <c r="AP348" i="1"/>
  <c r="AP297" i="1"/>
  <c r="AP246" i="1"/>
  <c r="AP195" i="1"/>
  <c r="AP144" i="1"/>
  <c r="AP93" i="1"/>
  <c r="AP42" i="1"/>
  <c r="AP755" i="1"/>
  <c r="AP704" i="1"/>
  <c r="AP653" i="1"/>
  <c r="AP602" i="1"/>
  <c r="AP551" i="1"/>
  <c r="AP500" i="1"/>
  <c r="AP449" i="1"/>
  <c r="AP398" i="1"/>
  <c r="AP347" i="1"/>
  <c r="AP296" i="1"/>
  <c r="AP245" i="1"/>
  <c r="AP194" i="1"/>
  <c r="AP143" i="1"/>
  <c r="AP92" i="1"/>
  <c r="AP41" i="1"/>
  <c r="AP754" i="1"/>
  <c r="AP703" i="1"/>
  <c r="AP652" i="1"/>
  <c r="AP601" i="1"/>
  <c r="AP550" i="1"/>
  <c r="AP499" i="1"/>
  <c r="AP448" i="1"/>
  <c r="AP397" i="1"/>
  <c r="AP346" i="1"/>
  <c r="AP295" i="1"/>
  <c r="AP244" i="1"/>
  <c r="AP193" i="1"/>
  <c r="AP142" i="1"/>
  <c r="AP91" i="1"/>
  <c r="AP40" i="1"/>
  <c r="AP753" i="1"/>
  <c r="AP702" i="1"/>
  <c r="AP651" i="1"/>
  <c r="AP600" i="1"/>
  <c r="AP549" i="1"/>
  <c r="AP498" i="1"/>
  <c r="AP447" i="1"/>
  <c r="AP396" i="1"/>
  <c r="AP345" i="1"/>
  <c r="AP294" i="1"/>
  <c r="AP243" i="1"/>
  <c r="AP192" i="1"/>
  <c r="AP141" i="1"/>
  <c r="AP90" i="1"/>
  <c r="AP752" i="1"/>
  <c r="AP701" i="1"/>
  <c r="AP650" i="1"/>
  <c r="AP599" i="1"/>
  <c r="AP548" i="1"/>
  <c r="AP497" i="1"/>
  <c r="AP446" i="1"/>
  <c r="AP395" i="1"/>
  <c r="AP344" i="1"/>
  <c r="AP293" i="1"/>
  <c r="AP242" i="1"/>
  <c r="AP191" i="1"/>
  <c r="AP140" i="1"/>
  <c r="AP89" i="1"/>
  <c r="AP39" i="1"/>
  <c r="AP751" i="1"/>
  <c r="AP700" i="1"/>
  <c r="AP649" i="1"/>
  <c r="AP598" i="1"/>
  <c r="AP547" i="1"/>
  <c r="AP496" i="1"/>
  <c r="AP445" i="1"/>
  <c r="AP394" i="1"/>
  <c r="AP343" i="1"/>
  <c r="AP292" i="1"/>
  <c r="AP241" i="1"/>
  <c r="AP190" i="1"/>
  <c r="AP139" i="1"/>
  <c r="AP88" i="1"/>
  <c r="AP38" i="1"/>
  <c r="AP750" i="1"/>
  <c r="AP699" i="1"/>
  <c r="AP648" i="1"/>
  <c r="AP597" i="1"/>
  <c r="AP546" i="1"/>
  <c r="AP495" i="1"/>
  <c r="AP444" i="1"/>
  <c r="AP393" i="1"/>
  <c r="AP342" i="1"/>
  <c r="AP291" i="1"/>
  <c r="AP240" i="1"/>
  <c r="AP189" i="1"/>
  <c r="AP138" i="1"/>
  <c r="AP87" i="1"/>
  <c r="AP37" i="1"/>
  <c r="AP749" i="1"/>
  <c r="AP698" i="1"/>
  <c r="AP647" i="1"/>
  <c r="AP596" i="1"/>
  <c r="AP545" i="1"/>
  <c r="AP494" i="1"/>
  <c r="AP443" i="1"/>
  <c r="AP392" i="1"/>
  <c r="AP341" i="1"/>
  <c r="AP290" i="1"/>
  <c r="AP239" i="1"/>
  <c r="AP188" i="1"/>
  <c r="AP137" i="1"/>
  <c r="AP86" i="1"/>
  <c r="AP36" i="1"/>
  <c r="AP748" i="1"/>
  <c r="AP697" i="1"/>
  <c r="AP646" i="1"/>
  <c r="AP595" i="1"/>
  <c r="AP544" i="1"/>
  <c r="AP493" i="1"/>
  <c r="AP442" i="1"/>
  <c r="AP391" i="1"/>
  <c r="AP340" i="1"/>
  <c r="AP289" i="1"/>
  <c r="AP238" i="1"/>
  <c r="AP187" i="1"/>
  <c r="AP136" i="1"/>
  <c r="AP85" i="1"/>
  <c r="AP35" i="1"/>
  <c r="AP747" i="1"/>
  <c r="AP696" i="1"/>
  <c r="AP645" i="1"/>
  <c r="AP594" i="1"/>
  <c r="AP543" i="1"/>
  <c r="AP492" i="1"/>
  <c r="AP441" i="1"/>
  <c r="AP390" i="1"/>
  <c r="AP339" i="1"/>
  <c r="AP288" i="1"/>
  <c r="AP237" i="1"/>
  <c r="AP186" i="1"/>
  <c r="AP135" i="1"/>
  <c r="AP84" i="1"/>
  <c r="AP34" i="1"/>
  <c r="AP746" i="1"/>
  <c r="AP695" i="1"/>
  <c r="AP644" i="1"/>
  <c r="AP593" i="1"/>
  <c r="AP542" i="1"/>
  <c r="AP491" i="1"/>
  <c r="AP440" i="1"/>
  <c r="AP389" i="1"/>
  <c r="AP338" i="1"/>
  <c r="AP287" i="1"/>
  <c r="AP236" i="1"/>
  <c r="AP185" i="1"/>
  <c r="AP134" i="1"/>
  <c r="AP83" i="1"/>
  <c r="AP33" i="1"/>
  <c r="AP745" i="1"/>
  <c r="AP694" i="1"/>
  <c r="AP643" i="1"/>
  <c r="AP592" i="1"/>
  <c r="AP541" i="1"/>
  <c r="AP490" i="1"/>
  <c r="AP439" i="1"/>
  <c r="AP388" i="1"/>
  <c r="AP337" i="1"/>
  <c r="AP286" i="1"/>
  <c r="AP235" i="1"/>
  <c r="AP184" i="1"/>
  <c r="AP133" i="1"/>
  <c r="AP82" i="1"/>
  <c r="AP32" i="1"/>
  <c r="AP744" i="1"/>
  <c r="AP693" i="1"/>
  <c r="AP642" i="1"/>
  <c r="AP591" i="1"/>
  <c r="AP540" i="1"/>
  <c r="AP489" i="1"/>
  <c r="AP438" i="1"/>
  <c r="AP387" i="1"/>
  <c r="AP336" i="1"/>
  <c r="AP285" i="1"/>
  <c r="AP234" i="1"/>
  <c r="AP183" i="1"/>
  <c r="AP132" i="1"/>
  <c r="AP81" i="1"/>
  <c r="AP31" i="1"/>
  <c r="AP743" i="1"/>
  <c r="AP692" i="1"/>
  <c r="AP641" i="1"/>
  <c r="AP590" i="1"/>
  <c r="AP539" i="1"/>
  <c r="AP488" i="1"/>
  <c r="AP437" i="1"/>
  <c r="AP386" i="1"/>
  <c r="AP335" i="1"/>
  <c r="AP284" i="1"/>
  <c r="AP233" i="1"/>
  <c r="AP182" i="1"/>
  <c r="AP131" i="1"/>
  <c r="AP80" i="1"/>
  <c r="AP30" i="1"/>
  <c r="AP742" i="1"/>
  <c r="AP691" i="1"/>
  <c r="AP640" i="1"/>
  <c r="AP589" i="1"/>
  <c r="AP538" i="1"/>
  <c r="AP487" i="1"/>
  <c r="AP436" i="1"/>
  <c r="AP385" i="1"/>
  <c r="AP334" i="1"/>
  <c r="AP283" i="1"/>
  <c r="AP232" i="1"/>
  <c r="AP181" i="1"/>
  <c r="AP130" i="1"/>
  <c r="AP79" i="1"/>
  <c r="AP29" i="1"/>
  <c r="AP741" i="1"/>
  <c r="AP690" i="1"/>
  <c r="AP639" i="1"/>
  <c r="AP588" i="1"/>
  <c r="AP537" i="1"/>
  <c r="AP486" i="1"/>
  <c r="AP435" i="1"/>
  <c r="AP384" i="1"/>
  <c r="AP333" i="1"/>
  <c r="AP282" i="1"/>
  <c r="AP231" i="1"/>
  <c r="AP180" i="1"/>
  <c r="AP129" i="1"/>
  <c r="AP78" i="1"/>
  <c r="AP28" i="1"/>
  <c r="AP740" i="1"/>
  <c r="AP689" i="1"/>
  <c r="AP638" i="1"/>
  <c r="AP587" i="1"/>
  <c r="AP536" i="1"/>
  <c r="AP485" i="1"/>
  <c r="AP434" i="1"/>
  <c r="AP383" i="1"/>
  <c r="AP332" i="1"/>
  <c r="AP281" i="1"/>
  <c r="AP230" i="1"/>
  <c r="AP179" i="1"/>
  <c r="AP128" i="1"/>
  <c r="AP77" i="1"/>
  <c r="AP27" i="1"/>
  <c r="AP739" i="1"/>
  <c r="AP688" i="1"/>
  <c r="AP637" i="1"/>
  <c r="AP586" i="1"/>
  <c r="AP535" i="1"/>
  <c r="AP484" i="1"/>
  <c r="AP433" i="1"/>
  <c r="AP382" i="1"/>
  <c r="AP331" i="1"/>
  <c r="AP280" i="1"/>
  <c r="AP229" i="1"/>
  <c r="AP178" i="1"/>
  <c r="AP127" i="1"/>
  <c r="AP76" i="1"/>
  <c r="AP26" i="1"/>
  <c r="AP738" i="1"/>
  <c r="AP687" i="1"/>
  <c r="AP636" i="1"/>
  <c r="AP585" i="1"/>
  <c r="AP534" i="1"/>
  <c r="AP483" i="1"/>
  <c r="AP432" i="1"/>
  <c r="AP381" i="1"/>
  <c r="AP330" i="1"/>
  <c r="AP279" i="1"/>
  <c r="AP228" i="1"/>
  <c r="AP177" i="1"/>
  <c r="AP126" i="1"/>
  <c r="AP75" i="1"/>
  <c r="AP25" i="1"/>
  <c r="AP737" i="1"/>
  <c r="AP686" i="1"/>
  <c r="AP635" i="1"/>
  <c r="AP584" i="1"/>
  <c r="AP533" i="1"/>
  <c r="AP482" i="1"/>
  <c r="AP431" i="1"/>
  <c r="AP380" i="1"/>
  <c r="AP329" i="1"/>
  <c r="AP278" i="1"/>
  <c r="AP227" i="1"/>
  <c r="AP176" i="1"/>
  <c r="AP125" i="1"/>
  <c r="AP74" i="1"/>
  <c r="AP24" i="1"/>
  <c r="AP736" i="1"/>
  <c r="AP685" i="1"/>
  <c r="AP634" i="1"/>
  <c r="AP583" i="1"/>
  <c r="AP532" i="1"/>
  <c r="AP481" i="1"/>
  <c r="AP430" i="1"/>
  <c r="AP379" i="1"/>
  <c r="AP328" i="1"/>
  <c r="AP277" i="1"/>
  <c r="AP226" i="1"/>
  <c r="AP175" i="1"/>
  <c r="AP124" i="1"/>
  <c r="AP73" i="1"/>
  <c r="AP23" i="1"/>
  <c r="AP735" i="1"/>
  <c r="AP684" i="1"/>
  <c r="AP633" i="1"/>
  <c r="AP582" i="1"/>
  <c r="AP531" i="1"/>
  <c r="AP480" i="1"/>
  <c r="AP429" i="1"/>
  <c r="AP378" i="1"/>
  <c r="AP327" i="1"/>
  <c r="AP276" i="1"/>
  <c r="AP225" i="1"/>
  <c r="AP174" i="1"/>
  <c r="AP123" i="1"/>
  <c r="AP72" i="1"/>
  <c r="AP22" i="1"/>
  <c r="AP734" i="1"/>
  <c r="AP683" i="1"/>
  <c r="AP632" i="1"/>
  <c r="AP581" i="1"/>
  <c r="AP530" i="1"/>
  <c r="AP479" i="1"/>
  <c r="AP428" i="1"/>
  <c r="AP377" i="1"/>
  <c r="AP326" i="1"/>
  <c r="AP275" i="1"/>
  <c r="AP224" i="1"/>
  <c r="AP173" i="1"/>
  <c r="AP122" i="1"/>
  <c r="AP71" i="1"/>
  <c r="AP21" i="1"/>
  <c r="AP733" i="1"/>
  <c r="AP682" i="1"/>
  <c r="AP631" i="1"/>
  <c r="AP580" i="1"/>
  <c r="AP529" i="1"/>
  <c r="AP478" i="1"/>
  <c r="AP427" i="1"/>
  <c r="AP376" i="1"/>
  <c r="AP325" i="1"/>
  <c r="AP274" i="1"/>
  <c r="AP223" i="1"/>
  <c r="AP172" i="1"/>
  <c r="AP121" i="1"/>
  <c r="AP70" i="1"/>
  <c r="AP20" i="1"/>
  <c r="AP732" i="1"/>
  <c r="AP681" i="1"/>
  <c r="AP630" i="1"/>
  <c r="AP579" i="1"/>
  <c r="AP528" i="1"/>
  <c r="AP477" i="1"/>
  <c r="AP426" i="1"/>
  <c r="AP375" i="1"/>
  <c r="AP324" i="1"/>
  <c r="AP273" i="1"/>
  <c r="AP222" i="1"/>
  <c r="AP171" i="1"/>
  <c r="AP120" i="1"/>
  <c r="AP69" i="1"/>
  <c r="AP19" i="1"/>
  <c r="AP731" i="1"/>
  <c r="AP680" i="1"/>
  <c r="AP629" i="1"/>
  <c r="AP578" i="1"/>
  <c r="AP527" i="1"/>
  <c r="AP476" i="1"/>
  <c r="AP425" i="1"/>
  <c r="AP374" i="1"/>
  <c r="AP323" i="1"/>
  <c r="AP272" i="1"/>
  <c r="AP221" i="1"/>
  <c r="AP170" i="1"/>
  <c r="AP119" i="1"/>
  <c r="AP68" i="1"/>
  <c r="AP18" i="1"/>
  <c r="AP730" i="1"/>
  <c r="AP679" i="1"/>
  <c r="AP628" i="1"/>
  <c r="AP577" i="1"/>
  <c r="AP526" i="1"/>
  <c r="AP475" i="1"/>
  <c r="AP424" i="1"/>
  <c r="AP373" i="1"/>
  <c r="AP322" i="1"/>
  <c r="AP271" i="1"/>
  <c r="AP220" i="1"/>
  <c r="AP169" i="1"/>
  <c r="AP118" i="1"/>
  <c r="AP67" i="1"/>
  <c r="AP17" i="1"/>
  <c r="AP729" i="1"/>
  <c r="AP678" i="1"/>
  <c r="AP627" i="1"/>
  <c r="AP576" i="1"/>
  <c r="AP525" i="1"/>
  <c r="AP474" i="1"/>
  <c r="AP423" i="1"/>
  <c r="AP372" i="1"/>
  <c r="AP321" i="1"/>
  <c r="AP270" i="1"/>
  <c r="AP219" i="1"/>
  <c r="AP168" i="1"/>
  <c r="AP117" i="1"/>
  <c r="AP66" i="1"/>
  <c r="AP16" i="1"/>
  <c r="AP728" i="1"/>
  <c r="AP677" i="1"/>
  <c r="AP626" i="1"/>
  <c r="AP575" i="1"/>
  <c r="AP524" i="1"/>
  <c r="AP473" i="1"/>
  <c r="AP422" i="1"/>
  <c r="AP371" i="1"/>
  <c r="AP320" i="1"/>
  <c r="AP269" i="1"/>
  <c r="AP218" i="1"/>
  <c r="AP167" i="1"/>
  <c r="AP116" i="1"/>
  <c r="AP65" i="1"/>
  <c r="AP15" i="1"/>
  <c r="AP727" i="1"/>
  <c r="AP676" i="1"/>
  <c r="AP625" i="1"/>
  <c r="AP574" i="1"/>
  <c r="AP523" i="1"/>
  <c r="AP472" i="1"/>
  <c r="AP421" i="1"/>
  <c r="AP370" i="1"/>
  <c r="AP319" i="1"/>
  <c r="AP268" i="1"/>
  <c r="AP217" i="1"/>
  <c r="AP166" i="1"/>
  <c r="AP115" i="1"/>
  <c r="AP64" i="1"/>
  <c r="AP14" i="1"/>
  <c r="AP726" i="1"/>
  <c r="AP675" i="1"/>
  <c r="AP624" i="1"/>
  <c r="AP573" i="1"/>
  <c r="AP522" i="1"/>
  <c r="AP471" i="1"/>
  <c r="AP420" i="1"/>
  <c r="AP369" i="1"/>
  <c r="AP318" i="1"/>
  <c r="AP267" i="1"/>
  <c r="AP216" i="1"/>
  <c r="AP165" i="1"/>
  <c r="AP114" i="1"/>
  <c r="AP63" i="1"/>
  <c r="AP13" i="1"/>
  <c r="AP725" i="1"/>
  <c r="AP674" i="1"/>
  <c r="AP623" i="1"/>
  <c r="AP572" i="1"/>
  <c r="AP521" i="1"/>
  <c r="AP470" i="1"/>
  <c r="AP419" i="1"/>
  <c r="AP368" i="1"/>
  <c r="AP317" i="1"/>
  <c r="AP266" i="1"/>
  <c r="AP215" i="1"/>
  <c r="AP164" i="1"/>
  <c r="AP113" i="1"/>
  <c r="AP62" i="1"/>
  <c r="AP12" i="1"/>
  <c r="AP724" i="1"/>
  <c r="AP673" i="1"/>
  <c r="AP622" i="1"/>
  <c r="AP571" i="1"/>
  <c r="AP520" i="1"/>
  <c r="AP469" i="1"/>
  <c r="AP418" i="1"/>
  <c r="AP367" i="1"/>
  <c r="AP316" i="1"/>
  <c r="AP265" i="1"/>
  <c r="AP214" i="1"/>
  <c r="AP163" i="1"/>
  <c r="AP112" i="1"/>
  <c r="AP61" i="1"/>
  <c r="AP11" i="1"/>
  <c r="AP723" i="1"/>
  <c r="AP672" i="1"/>
  <c r="AP621" i="1"/>
  <c r="AP570" i="1"/>
  <c r="AP519" i="1"/>
  <c r="AP468" i="1"/>
  <c r="AP417" i="1"/>
  <c r="AP366" i="1"/>
  <c r="AP315" i="1"/>
  <c r="AP264" i="1"/>
  <c r="AP213" i="1"/>
  <c r="AP162" i="1"/>
  <c r="AP111" i="1"/>
  <c r="AP60" i="1"/>
  <c r="AP10" i="1"/>
  <c r="AP722" i="1"/>
  <c r="AP671" i="1"/>
  <c r="AP620" i="1"/>
  <c r="AP569" i="1"/>
  <c r="AP518" i="1"/>
  <c r="AP467" i="1"/>
  <c r="AP416" i="1"/>
  <c r="AP365" i="1"/>
  <c r="AP314" i="1"/>
  <c r="AP263" i="1"/>
  <c r="AP212" i="1"/>
  <c r="AP161" i="1"/>
  <c r="AP110" i="1"/>
  <c r="AP59" i="1"/>
  <c r="AP9" i="1"/>
  <c r="AP721" i="1"/>
  <c r="AP670" i="1"/>
  <c r="AP619" i="1"/>
  <c r="AP568" i="1"/>
  <c r="AP517" i="1"/>
  <c r="AP466" i="1"/>
  <c r="AP415" i="1"/>
  <c r="AP364" i="1"/>
  <c r="AP313" i="1"/>
  <c r="AP262" i="1"/>
  <c r="AP211" i="1"/>
  <c r="AP160" i="1"/>
  <c r="AP109" i="1"/>
  <c r="AP58" i="1"/>
  <c r="AP8" i="1"/>
  <c r="AP720" i="1"/>
  <c r="AP669" i="1"/>
  <c r="AP618" i="1"/>
  <c r="AP567" i="1"/>
  <c r="AP516" i="1"/>
  <c r="AP465" i="1"/>
  <c r="AP414" i="1"/>
  <c r="AP363" i="1"/>
  <c r="AP312" i="1"/>
  <c r="AP261" i="1"/>
  <c r="AP210" i="1"/>
  <c r="AP159" i="1"/>
  <c r="AP108" i="1"/>
  <c r="AP57" i="1"/>
  <c r="AP7" i="1"/>
  <c r="AP719" i="1"/>
  <c r="AP668" i="1"/>
  <c r="AP617" i="1"/>
  <c r="AP566" i="1"/>
  <c r="AP515" i="1"/>
  <c r="AP464" i="1"/>
  <c r="AP413" i="1"/>
  <c r="AP362" i="1"/>
  <c r="AP311" i="1"/>
  <c r="AP260" i="1"/>
  <c r="AP209" i="1"/>
  <c r="AP158" i="1"/>
  <c r="AP107" i="1"/>
  <c r="AP56" i="1"/>
  <c r="AP6" i="1"/>
  <c r="AP718" i="1"/>
  <c r="AP667" i="1"/>
  <c r="AP616" i="1"/>
  <c r="AP565" i="1"/>
  <c r="AP514" i="1"/>
  <c r="AP463" i="1"/>
  <c r="AP412" i="1"/>
  <c r="AP361" i="1"/>
  <c r="AP310" i="1"/>
  <c r="AP259" i="1"/>
  <c r="AP208" i="1"/>
  <c r="AP157" i="1"/>
  <c r="AP106" i="1"/>
  <c r="AP55" i="1"/>
  <c r="AP5" i="1"/>
  <c r="AP717" i="1"/>
  <c r="AP666" i="1"/>
  <c r="AP615" i="1"/>
  <c r="AP564" i="1"/>
  <c r="AP513" i="1"/>
  <c r="AP462" i="1"/>
  <c r="AP411" i="1"/>
  <c r="AP360" i="1"/>
  <c r="AP309" i="1"/>
  <c r="AP258" i="1"/>
  <c r="AP207" i="1"/>
  <c r="AP156" i="1"/>
  <c r="AP105" i="1"/>
  <c r="AP54" i="1"/>
  <c r="AP4" i="1"/>
  <c r="AP716" i="1"/>
  <c r="AP665" i="1"/>
  <c r="AP614" i="1"/>
  <c r="AP563" i="1"/>
  <c r="AP512" i="1"/>
  <c r="AP461" i="1"/>
  <c r="AP410" i="1"/>
  <c r="AP359" i="1"/>
  <c r="AP308" i="1"/>
  <c r="AP257" i="1"/>
  <c r="AP206" i="1"/>
  <c r="AP155" i="1"/>
  <c r="AP104" i="1"/>
  <c r="AP53" i="1"/>
  <c r="AP3" i="1"/>
  <c r="AP715" i="1"/>
  <c r="AP613" i="1"/>
  <c r="AP562" i="1"/>
  <c r="AP511" i="1"/>
  <c r="AP460" i="1"/>
  <c r="AP409" i="1"/>
  <c r="AP358" i="1"/>
  <c r="AP307" i="1"/>
  <c r="AP256" i="1"/>
  <c r="AP205" i="1"/>
  <c r="AP154" i="1"/>
  <c r="AP103" i="1"/>
  <c r="AP52" i="1"/>
  <c r="AP2" i="1"/>
  <c r="AK765" i="1"/>
  <c r="AK714" i="1"/>
  <c r="AK663" i="1"/>
  <c r="AK612" i="1"/>
  <c r="AK561" i="1"/>
  <c r="AK510" i="1"/>
  <c r="AK459" i="1"/>
  <c r="AK408" i="1"/>
  <c r="AK357" i="1"/>
  <c r="AK306" i="1"/>
  <c r="AK255" i="1"/>
  <c r="AK204" i="1"/>
  <c r="AK153" i="1"/>
  <c r="AK102" i="1"/>
  <c r="AK51" i="1"/>
  <c r="AK764" i="1"/>
  <c r="AK713" i="1"/>
  <c r="AK662" i="1"/>
  <c r="AK611" i="1"/>
  <c r="AK560" i="1"/>
  <c r="AK509" i="1"/>
  <c r="AK458" i="1"/>
  <c r="AK407" i="1"/>
  <c r="AK356" i="1"/>
  <c r="AK305" i="1"/>
  <c r="AK254" i="1"/>
  <c r="AK203" i="1"/>
  <c r="AK152" i="1"/>
  <c r="AK101" i="1"/>
  <c r="AK50" i="1"/>
  <c r="AK763" i="1"/>
  <c r="AK712" i="1"/>
  <c r="AK661" i="1"/>
  <c r="AK610" i="1"/>
  <c r="AK559" i="1"/>
  <c r="AK508" i="1"/>
  <c r="AK457" i="1"/>
  <c r="AK406" i="1"/>
  <c r="AK355" i="1"/>
  <c r="AK304" i="1"/>
  <c r="AK253" i="1"/>
  <c r="AK202" i="1"/>
  <c r="AK151" i="1"/>
  <c r="AK100" i="1"/>
  <c r="AK49" i="1"/>
  <c r="AK762" i="1"/>
  <c r="AK711" i="1"/>
  <c r="AK660" i="1"/>
  <c r="AK609" i="1"/>
  <c r="AK558" i="1"/>
  <c r="AK507" i="1"/>
  <c r="AK456" i="1"/>
  <c r="AK405" i="1"/>
  <c r="AK354" i="1"/>
  <c r="AK303" i="1"/>
  <c r="AK252" i="1"/>
  <c r="AK201" i="1"/>
  <c r="AK150" i="1"/>
  <c r="AK99" i="1"/>
  <c r="AK48" i="1"/>
  <c r="AK761" i="1"/>
  <c r="AK710" i="1"/>
  <c r="AK659" i="1"/>
  <c r="AK608" i="1"/>
  <c r="AK557" i="1"/>
  <c r="AK506" i="1"/>
  <c r="AK455" i="1"/>
  <c r="AK404" i="1"/>
  <c r="AK353" i="1"/>
  <c r="AK302" i="1"/>
  <c r="AK251" i="1"/>
  <c r="AK200" i="1"/>
  <c r="AK149" i="1"/>
  <c r="AK98" i="1"/>
  <c r="AK47" i="1"/>
  <c r="AK760" i="1"/>
  <c r="AK709" i="1"/>
  <c r="AK658" i="1"/>
  <c r="AK607" i="1"/>
  <c r="AK556" i="1"/>
  <c r="AK505" i="1"/>
  <c r="AK454" i="1"/>
  <c r="AK403" i="1"/>
  <c r="AK352" i="1"/>
  <c r="AK301" i="1"/>
  <c r="AK250" i="1"/>
  <c r="AK199" i="1"/>
  <c r="AK148" i="1"/>
  <c r="AK97" i="1"/>
  <c r="AK46" i="1"/>
  <c r="AK759" i="1"/>
  <c r="AK708" i="1"/>
  <c r="AK657" i="1"/>
  <c r="AK606" i="1"/>
  <c r="AK555" i="1"/>
  <c r="AK504" i="1"/>
  <c r="AK453" i="1"/>
  <c r="AK402" i="1"/>
  <c r="AK351" i="1"/>
  <c r="AK300" i="1"/>
  <c r="AK249" i="1"/>
  <c r="AK198" i="1"/>
  <c r="AK147" i="1"/>
  <c r="AK96" i="1"/>
  <c r="AK45" i="1"/>
  <c r="AK758" i="1"/>
  <c r="AK707" i="1"/>
  <c r="AK656" i="1"/>
  <c r="AK605" i="1"/>
  <c r="AK554" i="1"/>
  <c r="AK503" i="1"/>
  <c r="AK452" i="1"/>
  <c r="AK401" i="1"/>
  <c r="AK350" i="1"/>
  <c r="AK299" i="1"/>
  <c r="AK248" i="1"/>
  <c r="AK197" i="1"/>
  <c r="AK146" i="1"/>
  <c r="AK95" i="1"/>
  <c r="AK44" i="1"/>
  <c r="AK757" i="1"/>
  <c r="AK706" i="1"/>
  <c r="AK655" i="1"/>
  <c r="AK604" i="1"/>
  <c r="AK553" i="1"/>
  <c r="AK502" i="1"/>
  <c r="AK451" i="1"/>
  <c r="AK400" i="1"/>
  <c r="AK349" i="1"/>
  <c r="AK298" i="1"/>
  <c r="AK247" i="1"/>
  <c r="AK196" i="1"/>
  <c r="AK145" i="1"/>
  <c r="AK94" i="1"/>
  <c r="AK43" i="1"/>
  <c r="AK756" i="1"/>
  <c r="AK705" i="1"/>
  <c r="AK654" i="1"/>
  <c r="AK603" i="1"/>
  <c r="AK552" i="1"/>
  <c r="AK501" i="1"/>
  <c r="AK450" i="1"/>
  <c r="AK399" i="1"/>
  <c r="AK348" i="1"/>
  <c r="AK297" i="1"/>
  <c r="AK246" i="1"/>
  <c r="AK195" i="1"/>
  <c r="AK144" i="1"/>
  <c r="AK93" i="1"/>
  <c r="AK42" i="1"/>
  <c r="AK755" i="1"/>
  <c r="AK704" i="1"/>
  <c r="AK653" i="1"/>
  <c r="AK602" i="1"/>
  <c r="AK551" i="1"/>
  <c r="AK500" i="1"/>
  <c r="AK449" i="1"/>
  <c r="AK398" i="1"/>
  <c r="AK347" i="1"/>
  <c r="AK296" i="1"/>
  <c r="AK245" i="1"/>
  <c r="AK194" i="1"/>
  <c r="AK143" i="1"/>
  <c r="AK92" i="1"/>
  <c r="AK41" i="1"/>
  <c r="AK754" i="1"/>
  <c r="AK703" i="1"/>
  <c r="AK652" i="1"/>
  <c r="AK601" i="1"/>
  <c r="AK550" i="1"/>
  <c r="AK499" i="1"/>
  <c r="AK448" i="1"/>
  <c r="AK397" i="1"/>
  <c r="AK346" i="1"/>
  <c r="AK295" i="1"/>
  <c r="AK244" i="1"/>
  <c r="AK193" i="1"/>
  <c r="AK142" i="1"/>
  <c r="AK91" i="1"/>
  <c r="AK40" i="1"/>
  <c r="AK753" i="1"/>
  <c r="AK702" i="1"/>
  <c r="AK651" i="1"/>
  <c r="AK600" i="1"/>
  <c r="AK549" i="1"/>
  <c r="AK498" i="1"/>
  <c r="AK447" i="1"/>
  <c r="AK396" i="1"/>
  <c r="AK345" i="1"/>
  <c r="AK294" i="1"/>
  <c r="AK243" i="1"/>
  <c r="AK192" i="1"/>
  <c r="AK141" i="1"/>
  <c r="AK90" i="1"/>
  <c r="AK752" i="1"/>
  <c r="AK701" i="1"/>
  <c r="AK650" i="1"/>
  <c r="AK599" i="1"/>
  <c r="AK548" i="1"/>
  <c r="AK497" i="1"/>
  <c r="AK446" i="1"/>
  <c r="AK395" i="1"/>
  <c r="AK344" i="1"/>
  <c r="AK293" i="1"/>
  <c r="AK242" i="1"/>
  <c r="AK191" i="1"/>
  <c r="AK140" i="1"/>
  <c r="AK89" i="1"/>
  <c r="AK39" i="1"/>
  <c r="AK751" i="1"/>
  <c r="AK700" i="1"/>
  <c r="AK649" i="1"/>
  <c r="AK598" i="1"/>
  <c r="AK547" i="1"/>
  <c r="AK496" i="1"/>
  <c r="AK445" i="1"/>
  <c r="AK394" i="1"/>
  <c r="AK343" i="1"/>
  <c r="AK292" i="1"/>
  <c r="AK241" i="1"/>
  <c r="AK190" i="1"/>
  <c r="AK139" i="1"/>
  <c r="AK88" i="1"/>
  <c r="AK38" i="1"/>
  <c r="AK750" i="1"/>
  <c r="AK699" i="1"/>
  <c r="AK648" i="1"/>
  <c r="AK597" i="1"/>
  <c r="AK546" i="1"/>
  <c r="AK495" i="1"/>
  <c r="AK444" i="1"/>
  <c r="AK393" i="1"/>
  <c r="AK342" i="1"/>
  <c r="AK291" i="1"/>
  <c r="AK240" i="1"/>
  <c r="AK189" i="1"/>
  <c r="AK138" i="1"/>
  <c r="AK87" i="1"/>
  <c r="AK37" i="1"/>
  <c r="AK749" i="1"/>
  <c r="AK698" i="1"/>
  <c r="AK647" i="1"/>
  <c r="AK596" i="1"/>
  <c r="AK545" i="1"/>
  <c r="AK494" i="1"/>
  <c r="AK443" i="1"/>
  <c r="AK392" i="1"/>
  <c r="AK341" i="1"/>
  <c r="AK290" i="1"/>
  <c r="AK239" i="1"/>
  <c r="AK188" i="1"/>
  <c r="AK137" i="1"/>
  <c r="AK86" i="1"/>
  <c r="AK36" i="1"/>
  <c r="AK748" i="1"/>
  <c r="AK697" i="1"/>
  <c r="AK646" i="1"/>
  <c r="AK595" i="1"/>
  <c r="AK544" i="1"/>
  <c r="AK493" i="1"/>
  <c r="AK442" i="1"/>
  <c r="AK391" i="1"/>
  <c r="AK340" i="1"/>
  <c r="AK289" i="1"/>
  <c r="AK238" i="1"/>
  <c r="AK187" i="1"/>
  <c r="AK136" i="1"/>
  <c r="AK85" i="1"/>
  <c r="AK35" i="1"/>
  <c r="AK747" i="1"/>
  <c r="AK696" i="1"/>
  <c r="AK645" i="1"/>
  <c r="AK594" i="1"/>
  <c r="AK543" i="1"/>
  <c r="AK492" i="1"/>
  <c r="AK441" i="1"/>
  <c r="AK390" i="1"/>
  <c r="AK339" i="1"/>
  <c r="AK288" i="1"/>
  <c r="AK237" i="1"/>
  <c r="AK186" i="1"/>
  <c r="AK135" i="1"/>
  <c r="AK84" i="1"/>
  <c r="AK34" i="1"/>
  <c r="AK746" i="1"/>
  <c r="AK695" i="1"/>
  <c r="AK644" i="1"/>
  <c r="AK593" i="1"/>
  <c r="AK542" i="1"/>
  <c r="AK491" i="1"/>
  <c r="AK440" i="1"/>
  <c r="AK389" i="1"/>
  <c r="AK338" i="1"/>
  <c r="AK287" i="1"/>
  <c r="AK236" i="1"/>
  <c r="AK185" i="1"/>
  <c r="AK134" i="1"/>
  <c r="AK83" i="1"/>
  <c r="AK33" i="1"/>
  <c r="AK745" i="1"/>
  <c r="AK694" i="1"/>
  <c r="AK643" i="1"/>
  <c r="AK592" i="1"/>
  <c r="AK541" i="1"/>
  <c r="AK490" i="1"/>
  <c r="AK439" i="1"/>
  <c r="AK388" i="1"/>
  <c r="AK337" i="1"/>
  <c r="AK286" i="1"/>
  <c r="AK235" i="1"/>
  <c r="AK184" i="1"/>
  <c r="AK133" i="1"/>
  <c r="AK82" i="1"/>
  <c r="AK32" i="1"/>
  <c r="AK744" i="1"/>
  <c r="AK693" i="1"/>
  <c r="AK642" i="1"/>
  <c r="AK591" i="1"/>
  <c r="AK540" i="1"/>
  <c r="AK489" i="1"/>
  <c r="AK438" i="1"/>
  <c r="AK387" i="1"/>
  <c r="AK336" i="1"/>
  <c r="AK285" i="1"/>
  <c r="AK234" i="1"/>
  <c r="AK183" i="1"/>
  <c r="AK132" i="1"/>
  <c r="AK81" i="1"/>
  <c r="AK31" i="1"/>
  <c r="AK743" i="1"/>
  <c r="AK692" i="1"/>
  <c r="AK641" i="1"/>
  <c r="AK590" i="1"/>
  <c r="AK539" i="1"/>
  <c r="AK488" i="1"/>
  <c r="AK437" i="1"/>
  <c r="AK386" i="1"/>
  <c r="AK335" i="1"/>
  <c r="AK284" i="1"/>
  <c r="AK233" i="1"/>
  <c r="AK182" i="1"/>
  <c r="AK131" i="1"/>
  <c r="AK80" i="1"/>
  <c r="AK30" i="1"/>
  <c r="AK742" i="1"/>
  <c r="AK691" i="1"/>
  <c r="AK640" i="1"/>
  <c r="AK589" i="1"/>
  <c r="AK538" i="1"/>
  <c r="AK487" i="1"/>
  <c r="AK436" i="1"/>
  <c r="AK385" i="1"/>
  <c r="AK334" i="1"/>
  <c r="AK283" i="1"/>
  <c r="AK232" i="1"/>
  <c r="AK181" i="1"/>
  <c r="AK130" i="1"/>
  <c r="AK79" i="1"/>
  <c r="AK29" i="1"/>
  <c r="AK741" i="1"/>
  <c r="AK690" i="1"/>
  <c r="AK639" i="1"/>
  <c r="AK588" i="1"/>
  <c r="AK537" i="1"/>
  <c r="AK486" i="1"/>
  <c r="AK435" i="1"/>
  <c r="AK384" i="1"/>
  <c r="AK333" i="1"/>
  <c r="AK282" i="1"/>
  <c r="AK231" i="1"/>
  <c r="AK180" i="1"/>
  <c r="AK129" i="1"/>
  <c r="AK78" i="1"/>
  <c r="AK28" i="1"/>
  <c r="AK740" i="1"/>
  <c r="AK689" i="1"/>
  <c r="AK638" i="1"/>
  <c r="AK587" i="1"/>
  <c r="AK536" i="1"/>
  <c r="AK485" i="1"/>
  <c r="AK434" i="1"/>
  <c r="AK383" i="1"/>
  <c r="AK332" i="1"/>
  <c r="AK281" i="1"/>
  <c r="AK230" i="1"/>
  <c r="AK179" i="1"/>
  <c r="AK128" i="1"/>
  <c r="AK77" i="1"/>
  <c r="AK27" i="1"/>
  <c r="AK739" i="1"/>
  <c r="AK688" i="1"/>
  <c r="AK637" i="1"/>
  <c r="AK586" i="1"/>
  <c r="AK535" i="1"/>
  <c r="AK484" i="1"/>
  <c r="AK433" i="1"/>
  <c r="AK382" i="1"/>
  <c r="AK331" i="1"/>
  <c r="AK280" i="1"/>
  <c r="AK229" i="1"/>
  <c r="AK178" i="1"/>
  <c r="AK127" i="1"/>
  <c r="AK76" i="1"/>
  <c r="AK26" i="1"/>
  <c r="AK738" i="1"/>
  <c r="AK687" i="1"/>
  <c r="AK636" i="1"/>
  <c r="AK585" i="1"/>
  <c r="AK534" i="1"/>
  <c r="AK483" i="1"/>
  <c r="AK432" i="1"/>
  <c r="AK381" i="1"/>
  <c r="AK330" i="1"/>
  <c r="AK279" i="1"/>
  <c r="AK228" i="1"/>
  <c r="AK177" i="1"/>
  <c r="AK126" i="1"/>
  <c r="AK75" i="1"/>
  <c r="AK25" i="1"/>
  <c r="AK737" i="1"/>
  <c r="AK686" i="1"/>
  <c r="AK635" i="1"/>
  <c r="AK584" i="1"/>
  <c r="AK533" i="1"/>
  <c r="AK482" i="1"/>
  <c r="AK431" i="1"/>
  <c r="AK380" i="1"/>
  <c r="AK329" i="1"/>
  <c r="AK278" i="1"/>
  <c r="AK227" i="1"/>
  <c r="AK176" i="1"/>
  <c r="AK125" i="1"/>
  <c r="AK74" i="1"/>
  <c r="AK24" i="1"/>
  <c r="AK736" i="1"/>
  <c r="AK685" i="1"/>
  <c r="AK634" i="1"/>
  <c r="AK583" i="1"/>
  <c r="AK532" i="1"/>
  <c r="AK481" i="1"/>
  <c r="AK430" i="1"/>
  <c r="AK379" i="1"/>
  <c r="AK328" i="1"/>
  <c r="AK277" i="1"/>
  <c r="AK226" i="1"/>
  <c r="AK175" i="1"/>
  <c r="AK124" i="1"/>
  <c r="AK73" i="1"/>
  <c r="AK23" i="1"/>
  <c r="AK735" i="1"/>
  <c r="AK684" i="1"/>
  <c r="AK633" i="1"/>
  <c r="AK582" i="1"/>
  <c r="AK531" i="1"/>
  <c r="AK480" i="1"/>
  <c r="AK429" i="1"/>
  <c r="AK378" i="1"/>
  <c r="AK327" i="1"/>
  <c r="AK276" i="1"/>
  <c r="AK225" i="1"/>
  <c r="AK174" i="1"/>
  <c r="AK123" i="1"/>
  <c r="AK72" i="1"/>
  <c r="AK22" i="1"/>
  <c r="AK734" i="1"/>
  <c r="AK683" i="1"/>
  <c r="AK632" i="1"/>
  <c r="AK581" i="1"/>
  <c r="AK530" i="1"/>
  <c r="AK479" i="1"/>
  <c r="AK428" i="1"/>
  <c r="AK377" i="1"/>
  <c r="AK326" i="1"/>
  <c r="AK275" i="1"/>
  <c r="AK224" i="1"/>
  <c r="AK173" i="1"/>
  <c r="AK122" i="1"/>
  <c r="AK71" i="1"/>
  <c r="AK21" i="1"/>
  <c r="AK733" i="1"/>
  <c r="AK682" i="1"/>
  <c r="AK631" i="1"/>
  <c r="AK580" i="1"/>
  <c r="AK529" i="1"/>
  <c r="AK478" i="1"/>
  <c r="AK427" i="1"/>
  <c r="AK376" i="1"/>
  <c r="AK325" i="1"/>
  <c r="AK274" i="1"/>
  <c r="AK223" i="1"/>
  <c r="AK172" i="1"/>
  <c r="AK121" i="1"/>
  <c r="AK70" i="1"/>
  <c r="AK20" i="1"/>
  <c r="AK732" i="1"/>
  <c r="AK681" i="1"/>
  <c r="AK630" i="1"/>
  <c r="AK579" i="1"/>
  <c r="AK528" i="1"/>
  <c r="AK477" i="1"/>
  <c r="AK426" i="1"/>
  <c r="AK375" i="1"/>
  <c r="AK324" i="1"/>
  <c r="AK273" i="1"/>
  <c r="AK222" i="1"/>
  <c r="AK171" i="1"/>
  <c r="AK120" i="1"/>
  <c r="AK69" i="1"/>
  <c r="AK19" i="1"/>
  <c r="AK731" i="1"/>
  <c r="AK680" i="1"/>
  <c r="AK629" i="1"/>
  <c r="AK578" i="1"/>
  <c r="AK527" i="1"/>
  <c r="AK476" i="1"/>
  <c r="AK425" i="1"/>
  <c r="AK374" i="1"/>
  <c r="AK323" i="1"/>
  <c r="AK272" i="1"/>
  <c r="AK221" i="1"/>
  <c r="AK170" i="1"/>
  <c r="AK119" i="1"/>
  <c r="AK68" i="1"/>
  <c r="AK18" i="1"/>
  <c r="AK730" i="1"/>
  <c r="AK679" i="1"/>
  <c r="AK628" i="1"/>
  <c r="AK577" i="1"/>
  <c r="AK526" i="1"/>
  <c r="AK475" i="1"/>
  <c r="AK424" i="1"/>
  <c r="AK373" i="1"/>
  <c r="AK322" i="1"/>
  <c r="AK271" i="1"/>
  <c r="AK220" i="1"/>
  <c r="AK169" i="1"/>
  <c r="AK118" i="1"/>
  <c r="AK67" i="1"/>
  <c r="AK17" i="1"/>
  <c r="AK729" i="1"/>
  <c r="AK678" i="1"/>
  <c r="AK627" i="1"/>
  <c r="AK576" i="1"/>
  <c r="AK525" i="1"/>
  <c r="AK474" i="1"/>
  <c r="AK423" i="1"/>
  <c r="AK372" i="1"/>
  <c r="AK321" i="1"/>
  <c r="AK270" i="1"/>
  <c r="AK219" i="1"/>
  <c r="AK168" i="1"/>
  <c r="AK117" i="1"/>
  <c r="AK66" i="1"/>
  <c r="AK16" i="1"/>
  <c r="AK728" i="1"/>
  <c r="AK677" i="1"/>
  <c r="AK626" i="1"/>
  <c r="AK575" i="1"/>
  <c r="AK524" i="1"/>
  <c r="AK473" i="1"/>
  <c r="AK422" i="1"/>
  <c r="AK371" i="1"/>
  <c r="AK320" i="1"/>
  <c r="AK269" i="1"/>
  <c r="AK218" i="1"/>
  <c r="AK167" i="1"/>
  <c r="AK116" i="1"/>
  <c r="AK65" i="1"/>
  <c r="AK15" i="1"/>
  <c r="AK727" i="1"/>
  <c r="AK676" i="1"/>
  <c r="AK625" i="1"/>
  <c r="AK574" i="1"/>
  <c r="AK523" i="1"/>
  <c r="AK472" i="1"/>
  <c r="AK421" i="1"/>
  <c r="AK370" i="1"/>
  <c r="AK319" i="1"/>
  <c r="AK268" i="1"/>
  <c r="AK217" i="1"/>
  <c r="AK166" i="1"/>
  <c r="AK115" i="1"/>
  <c r="AK64" i="1"/>
  <c r="AK14" i="1"/>
  <c r="AK726" i="1"/>
  <c r="AK675" i="1"/>
  <c r="AK624" i="1"/>
  <c r="AK573" i="1"/>
  <c r="AK522" i="1"/>
  <c r="AK471" i="1"/>
  <c r="AK420" i="1"/>
  <c r="AK369" i="1"/>
  <c r="AK318" i="1"/>
  <c r="AK267" i="1"/>
  <c r="AK216" i="1"/>
  <c r="AK165" i="1"/>
  <c r="AK114" i="1"/>
  <c r="AK63" i="1"/>
  <c r="AK13" i="1"/>
  <c r="AK725" i="1"/>
  <c r="AK674" i="1"/>
  <c r="AK623" i="1"/>
  <c r="AK572" i="1"/>
  <c r="AK521" i="1"/>
  <c r="AK470" i="1"/>
  <c r="AK419" i="1"/>
  <c r="AK368" i="1"/>
  <c r="AK317" i="1"/>
  <c r="AK266" i="1"/>
  <c r="AK215" i="1"/>
  <c r="AK164" i="1"/>
  <c r="AK113" i="1"/>
  <c r="AK62" i="1"/>
  <c r="AK12" i="1"/>
  <c r="AK724" i="1"/>
  <c r="AK673" i="1"/>
  <c r="AK622" i="1"/>
  <c r="AK571" i="1"/>
  <c r="AK520" i="1"/>
  <c r="AK469" i="1"/>
  <c r="AK418" i="1"/>
  <c r="AK367" i="1"/>
  <c r="AK316" i="1"/>
  <c r="AK265" i="1"/>
  <c r="AK214" i="1"/>
  <c r="AK163" i="1"/>
  <c r="AK112" i="1"/>
  <c r="AK61" i="1"/>
  <c r="AK11" i="1"/>
  <c r="AK723" i="1"/>
  <c r="AK672" i="1"/>
  <c r="AK621" i="1"/>
  <c r="AK570" i="1"/>
  <c r="AK519" i="1"/>
  <c r="AK468" i="1"/>
  <c r="AK417" i="1"/>
  <c r="AK366" i="1"/>
  <c r="AK315" i="1"/>
  <c r="AK264" i="1"/>
  <c r="AK213" i="1"/>
  <c r="AK162" i="1"/>
  <c r="AK111" i="1"/>
  <c r="AK60" i="1"/>
  <c r="AK10" i="1"/>
  <c r="AK722" i="1"/>
  <c r="AK671" i="1"/>
  <c r="AK620" i="1"/>
  <c r="AK569" i="1"/>
  <c r="AK518" i="1"/>
  <c r="AK467" i="1"/>
  <c r="AK416" i="1"/>
  <c r="AK365" i="1"/>
  <c r="AK314" i="1"/>
  <c r="AK263" i="1"/>
  <c r="AK212" i="1"/>
  <c r="AK161" i="1"/>
  <c r="AK110" i="1"/>
  <c r="AK59" i="1"/>
  <c r="AK9" i="1"/>
  <c r="AK721" i="1"/>
  <c r="AK670" i="1"/>
  <c r="AK619" i="1"/>
  <c r="AK568" i="1"/>
  <c r="AK517" i="1"/>
  <c r="AK466" i="1"/>
  <c r="AK415" i="1"/>
  <c r="AK364" i="1"/>
  <c r="AK313" i="1"/>
  <c r="AK262" i="1"/>
  <c r="AK211" i="1"/>
  <c r="AK160" i="1"/>
  <c r="AK109" i="1"/>
  <c r="AK58" i="1"/>
  <c r="AK8" i="1"/>
  <c r="AK720" i="1"/>
  <c r="AK669" i="1"/>
  <c r="AK618" i="1"/>
  <c r="AK567" i="1"/>
  <c r="AK516" i="1"/>
  <c r="AK465" i="1"/>
  <c r="AK414" i="1"/>
  <c r="AK363" i="1"/>
  <c r="AK312" i="1"/>
  <c r="AK261" i="1"/>
  <c r="AK210" i="1"/>
  <c r="AK159" i="1"/>
  <c r="AK108" i="1"/>
  <c r="AK57" i="1"/>
  <c r="AK7" i="1"/>
  <c r="AK719" i="1"/>
  <c r="AK668" i="1"/>
  <c r="AK617" i="1"/>
  <c r="AK566" i="1"/>
  <c r="AK515" i="1"/>
  <c r="AK464" i="1"/>
  <c r="AK413" i="1"/>
  <c r="AK362" i="1"/>
  <c r="AK311" i="1"/>
  <c r="AK260" i="1"/>
  <c r="AK209" i="1"/>
  <c r="AK158" i="1"/>
  <c r="AK107" i="1"/>
  <c r="AK56" i="1"/>
  <c r="AK6" i="1"/>
  <c r="AK718" i="1"/>
  <c r="AK667" i="1"/>
  <c r="AK616" i="1"/>
  <c r="AK565" i="1"/>
  <c r="AK514" i="1"/>
  <c r="AK463" i="1"/>
  <c r="AK412" i="1"/>
  <c r="AK361" i="1"/>
  <c r="AK310" i="1"/>
  <c r="AK259" i="1"/>
  <c r="AK208" i="1"/>
  <c r="AK157" i="1"/>
  <c r="AK106" i="1"/>
  <c r="AK55" i="1"/>
  <c r="AK5" i="1"/>
  <c r="AK717" i="1"/>
  <c r="AK666" i="1"/>
  <c r="AK615" i="1"/>
  <c r="AK564" i="1"/>
  <c r="AK513" i="1"/>
  <c r="AK462" i="1"/>
  <c r="AK411" i="1"/>
  <c r="AK360" i="1"/>
  <c r="AK309" i="1"/>
  <c r="AK258" i="1"/>
  <c r="AK207" i="1"/>
  <c r="AK156" i="1"/>
  <c r="AK105" i="1"/>
  <c r="AK54" i="1"/>
  <c r="AK4" i="1"/>
  <c r="AK716" i="1"/>
  <c r="AK665" i="1"/>
  <c r="AK614" i="1"/>
  <c r="AK563" i="1"/>
  <c r="AK512" i="1"/>
  <c r="AK461" i="1"/>
  <c r="AK410" i="1"/>
  <c r="AK359" i="1"/>
  <c r="AK308" i="1"/>
  <c r="AK257" i="1"/>
  <c r="AK206" i="1"/>
  <c r="AK155" i="1"/>
  <c r="AK104" i="1"/>
  <c r="AK53" i="1"/>
  <c r="AK3" i="1"/>
  <c r="AK715" i="1"/>
  <c r="AK613" i="1"/>
  <c r="AK562" i="1"/>
  <c r="AK511" i="1"/>
  <c r="AK460" i="1"/>
  <c r="AK409" i="1"/>
  <c r="AK358" i="1"/>
  <c r="AK307" i="1"/>
  <c r="AK256" i="1"/>
  <c r="AK205" i="1"/>
  <c r="AK154" i="1"/>
  <c r="AK103" i="1"/>
  <c r="AK52" i="1"/>
  <c r="AK2" i="1"/>
  <c r="AF765" i="1"/>
  <c r="AF714" i="1"/>
  <c r="AF663" i="1"/>
  <c r="AF612" i="1"/>
  <c r="AF561" i="1"/>
  <c r="AF510" i="1"/>
  <c r="AF459" i="1"/>
  <c r="AF408" i="1"/>
  <c r="AF357" i="1"/>
  <c r="AF306" i="1"/>
  <c r="AF255" i="1"/>
  <c r="AF204" i="1"/>
  <c r="AF153" i="1"/>
  <c r="AF102" i="1"/>
  <c r="AF51" i="1"/>
  <c r="AF764" i="1"/>
  <c r="AF713" i="1"/>
  <c r="AF662" i="1"/>
  <c r="AF611" i="1"/>
  <c r="AF560" i="1"/>
  <c r="AF509" i="1"/>
  <c r="AF458" i="1"/>
  <c r="AF407" i="1"/>
  <c r="AF356" i="1"/>
  <c r="AF305" i="1"/>
  <c r="AF254" i="1"/>
  <c r="AF203" i="1"/>
  <c r="AF152" i="1"/>
  <c r="AF101" i="1"/>
  <c r="AF50" i="1"/>
  <c r="AF763" i="1"/>
  <c r="AF712" i="1"/>
  <c r="AF661" i="1"/>
  <c r="AF610" i="1"/>
  <c r="AF559" i="1"/>
  <c r="AF508" i="1"/>
  <c r="AF457" i="1"/>
  <c r="AF406" i="1"/>
  <c r="AF355" i="1"/>
  <c r="AF304" i="1"/>
  <c r="AF253" i="1"/>
  <c r="AF202" i="1"/>
  <c r="AF151" i="1"/>
  <c r="AF100" i="1"/>
  <c r="AF49" i="1"/>
  <c r="AF762" i="1"/>
  <c r="AF711" i="1"/>
  <c r="AF660" i="1"/>
  <c r="AF609" i="1"/>
  <c r="AF558" i="1"/>
  <c r="AF507" i="1"/>
  <c r="AF456" i="1"/>
  <c r="AF405" i="1"/>
  <c r="AF354" i="1"/>
  <c r="AF303" i="1"/>
  <c r="AF252" i="1"/>
  <c r="AF201" i="1"/>
  <c r="AF150" i="1"/>
  <c r="AF99" i="1"/>
  <c r="AF48" i="1"/>
  <c r="AF761" i="1"/>
  <c r="AF710" i="1"/>
  <c r="AF659" i="1"/>
  <c r="AF608" i="1"/>
  <c r="AF557" i="1"/>
  <c r="AF506" i="1"/>
  <c r="AF455" i="1"/>
  <c r="AF404" i="1"/>
  <c r="AF353" i="1"/>
  <c r="AF302" i="1"/>
  <c r="AF251" i="1"/>
  <c r="AF200" i="1"/>
  <c r="AF149" i="1"/>
  <c r="AF98" i="1"/>
  <c r="AF47" i="1"/>
  <c r="AF760" i="1"/>
  <c r="AF709" i="1"/>
  <c r="AF658" i="1"/>
  <c r="AF607" i="1"/>
  <c r="AF556" i="1"/>
  <c r="AF505" i="1"/>
  <c r="AF454" i="1"/>
  <c r="AF403" i="1"/>
  <c r="AF352" i="1"/>
  <c r="AF301" i="1"/>
  <c r="AF250" i="1"/>
  <c r="AF199" i="1"/>
  <c r="AF148" i="1"/>
  <c r="AF97" i="1"/>
  <c r="AF46" i="1"/>
  <c r="AF759" i="1"/>
  <c r="AF708" i="1"/>
  <c r="AF657" i="1"/>
  <c r="AF606" i="1"/>
  <c r="AF555" i="1"/>
  <c r="AF504" i="1"/>
  <c r="AF453" i="1"/>
  <c r="AF402" i="1"/>
  <c r="AF351" i="1"/>
  <c r="AF300" i="1"/>
  <c r="AF249" i="1"/>
  <c r="AF198" i="1"/>
  <c r="AF147" i="1"/>
  <c r="AF96" i="1"/>
  <c r="AF45" i="1"/>
  <c r="AF758" i="1"/>
  <c r="AF707" i="1"/>
  <c r="AF656" i="1"/>
  <c r="AF605" i="1"/>
  <c r="AF554" i="1"/>
  <c r="AF503" i="1"/>
  <c r="AF452" i="1"/>
  <c r="AF401" i="1"/>
  <c r="AF350" i="1"/>
  <c r="AF299" i="1"/>
  <c r="AF248" i="1"/>
  <c r="AF197" i="1"/>
  <c r="AF146" i="1"/>
  <c r="AF95" i="1"/>
  <c r="AF44" i="1"/>
  <c r="AF757" i="1"/>
  <c r="AF706" i="1"/>
  <c r="AF655" i="1"/>
  <c r="AF604" i="1"/>
  <c r="AF553" i="1"/>
  <c r="AF502" i="1"/>
  <c r="AF451" i="1"/>
  <c r="AF400" i="1"/>
  <c r="AF349" i="1"/>
  <c r="AF298" i="1"/>
  <c r="AF247" i="1"/>
  <c r="AF196" i="1"/>
  <c r="AF145" i="1"/>
  <c r="AF94" i="1"/>
  <c r="AF43" i="1"/>
  <c r="AF756" i="1"/>
  <c r="AF705" i="1"/>
  <c r="AF654" i="1"/>
  <c r="AF603" i="1"/>
  <c r="AF552" i="1"/>
  <c r="AF501" i="1"/>
  <c r="AF450" i="1"/>
  <c r="AF399" i="1"/>
  <c r="AF348" i="1"/>
  <c r="AF297" i="1"/>
  <c r="AF246" i="1"/>
  <c r="AF195" i="1"/>
  <c r="AF144" i="1"/>
  <c r="AF93" i="1"/>
  <c r="AF42" i="1"/>
  <c r="AF755" i="1"/>
  <c r="AF704" i="1"/>
  <c r="AF653" i="1"/>
  <c r="AF602" i="1"/>
  <c r="AF551" i="1"/>
  <c r="AF500" i="1"/>
  <c r="AF449" i="1"/>
  <c r="AF398" i="1"/>
  <c r="AF347" i="1"/>
  <c r="AF296" i="1"/>
  <c r="AF245" i="1"/>
  <c r="AF194" i="1"/>
  <c r="AF143" i="1"/>
  <c r="AF92" i="1"/>
  <c r="AF41" i="1"/>
  <c r="AF754" i="1"/>
  <c r="AF703" i="1"/>
  <c r="AF652" i="1"/>
  <c r="AF601" i="1"/>
  <c r="AF550" i="1"/>
  <c r="AF499" i="1"/>
  <c r="AF448" i="1"/>
  <c r="AF397" i="1"/>
  <c r="AF346" i="1"/>
  <c r="AF295" i="1"/>
  <c r="AF244" i="1"/>
  <c r="AF193" i="1"/>
  <c r="AF142" i="1"/>
  <c r="AF91" i="1"/>
  <c r="AF40" i="1"/>
  <c r="AF753" i="1"/>
  <c r="AF702" i="1"/>
  <c r="AF651" i="1"/>
  <c r="AF600" i="1"/>
  <c r="AF549" i="1"/>
  <c r="AF498" i="1"/>
  <c r="AF447" i="1"/>
  <c r="AF396" i="1"/>
  <c r="AF345" i="1"/>
  <c r="AF294" i="1"/>
  <c r="AF243" i="1"/>
  <c r="AF192" i="1"/>
  <c r="AF141" i="1"/>
  <c r="AF90" i="1"/>
  <c r="AF752" i="1"/>
  <c r="AF701" i="1"/>
  <c r="AF650" i="1"/>
  <c r="AF599" i="1"/>
  <c r="AF548" i="1"/>
  <c r="AF497" i="1"/>
  <c r="AF446" i="1"/>
  <c r="AF395" i="1"/>
  <c r="AF344" i="1"/>
  <c r="AF293" i="1"/>
  <c r="AF242" i="1"/>
  <c r="AF191" i="1"/>
  <c r="AF140" i="1"/>
  <c r="AF89" i="1"/>
  <c r="AF39" i="1"/>
  <c r="AF751" i="1"/>
  <c r="AF700" i="1"/>
  <c r="AF649" i="1"/>
  <c r="AF598" i="1"/>
  <c r="AF547" i="1"/>
  <c r="AF496" i="1"/>
  <c r="AF445" i="1"/>
  <c r="AF394" i="1"/>
  <c r="AF343" i="1"/>
  <c r="AF292" i="1"/>
  <c r="AF241" i="1"/>
  <c r="AF190" i="1"/>
  <c r="AF139" i="1"/>
  <c r="AF88" i="1"/>
  <c r="AF38" i="1"/>
  <c r="AF750" i="1"/>
  <c r="AF699" i="1"/>
  <c r="AF648" i="1"/>
  <c r="AF597" i="1"/>
  <c r="AF546" i="1"/>
  <c r="AF495" i="1"/>
  <c r="AF444" i="1"/>
  <c r="AF393" i="1"/>
  <c r="AF342" i="1"/>
  <c r="AF291" i="1"/>
  <c r="AF240" i="1"/>
  <c r="AF189" i="1"/>
  <c r="AF138" i="1"/>
  <c r="AF87" i="1"/>
  <c r="AF37" i="1"/>
  <c r="AF749" i="1"/>
  <c r="AF698" i="1"/>
  <c r="AF647" i="1"/>
  <c r="AF596" i="1"/>
  <c r="AF545" i="1"/>
  <c r="AF494" i="1"/>
  <c r="AF443" i="1"/>
  <c r="AF392" i="1"/>
  <c r="AF341" i="1"/>
  <c r="AF290" i="1"/>
  <c r="AF239" i="1"/>
  <c r="AF188" i="1"/>
  <c r="AF137" i="1"/>
  <c r="AF86" i="1"/>
  <c r="AF36" i="1"/>
  <c r="AF748" i="1"/>
  <c r="AF697" i="1"/>
  <c r="AF646" i="1"/>
  <c r="AF595" i="1"/>
  <c r="AF544" i="1"/>
  <c r="AF493" i="1"/>
  <c r="AF442" i="1"/>
  <c r="AF391" i="1"/>
  <c r="AF340" i="1"/>
  <c r="AF289" i="1"/>
  <c r="AF238" i="1"/>
  <c r="AF187" i="1"/>
  <c r="AF136" i="1"/>
  <c r="AF85" i="1"/>
  <c r="AF35" i="1"/>
  <c r="AF747" i="1"/>
  <c r="AF696" i="1"/>
  <c r="AF645" i="1"/>
  <c r="AF594" i="1"/>
  <c r="AF543" i="1"/>
  <c r="AF492" i="1"/>
  <c r="AF441" i="1"/>
  <c r="AF390" i="1"/>
  <c r="AF339" i="1"/>
  <c r="AF288" i="1"/>
  <c r="AF237" i="1"/>
  <c r="AF186" i="1"/>
  <c r="AF135" i="1"/>
  <c r="AF84" i="1"/>
  <c r="AF34" i="1"/>
  <c r="AF746" i="1"/>
  <c r="AF695" i="1"/>
  <c r="AF644" i="1"/>
  <c r="AF593" i="1"/>
  <c r="AF542" i="1"/>
  <c r="AF491" i="1"/>
  <c r="AF440" i="1"/>
  <c r="AF389" i="1"/>
  <c r="AF338" i="1"/>
  <c r="AF287" i="1"/>
  <c r="AF236" i="1"/>
  <c r="AF185" i="1"/>
  <c r="AF134" i="1"/>
  <c r="AF83" i="1"/>
  <c r="AF33" i="1"/>
  <c r="AF745" i="1"/>
  <c r="AF694" i="1"/>
  <c r="AF643" i="1"/>
  <c r="AF592" i="1"/>
  <c r="AF541" i="1"/>
  <c r="AF490" i="1"/>
  <c r="AF439" i="1"/>
  <c r="AF388" i="1"/>
  <c r="AF337" i="1"/>
  <c r="AF286" i="1"/>
  <c r="AF235" i="1"/>
  <c r="AF184" i="1"/>
  <c r="AF133" i="1"/>
  <c r="AF82" i="1"/>
  <c r="AF32" i="1"/>
  <c r="AF744" i="1"/>
  <c r="AF693" i="1"/>
  <c r="AF642" i="1"/>
  <c r="AF591" i="1"/>
  <c r="AF540" i="1"/>
  <c r="AF489" i="1"/>
  <c r="AF438" i="1"/>
  <c r="AF387" i="1"/>
  <c r="AF336" i="1"/>
  <c r="AF285" i="1"/>
  <c r="AF234" i="1"/>
  <c r="AF183" i="1"/>
  <c r="AF132" i="1"/>
  <c r="AF81" i="1"/>
  <c r="AF31" i="1"/>
  <c r="AF743" i="1"/>
  <c r="AF692" i="1"/>
  <c r="AF641" i="1"/>
  <c r="AF590" i="1"/>
  <c r="AF539" i="1"/>
  <c r="AF488" i="1"/>
  <c r="AF437" i="1"/>
  <c r="AF386" i="1"/>
  <c r="AF335" i="1"/>
  <c r="AF284" i="1"/>
  <c r="AF233" i="1"/>
  <c r="AF182" i="1"/>
  <c r="AF131" i="1"/>
  <c r="AF80" i="1"/>
  <c r="AF30" i="1"/>
  <c r="AF742" i="1"/>
  <c r="AF691" i="1"/>
  <c r="AF640" i="1"/>
  <c r="AF589" i="1"/>
  <c r="AF538" i="1"/>
  <c r="AF487" i="1"/>
  <c r="AF436" i="1"/>
  <c r="AF385" i="1"/>
  <c r="AF334" i="1"/>
  <c r="AF283" i="1"/>
  <c r="AF232" i="1"/>
  <c r="AF181" i="1"/>
  <c r="AF130" i="1"/>
  <c r="AF79" i="1"/>
  <c r="AF29" i="1"/>
  <c r="AF741" i="1"/>
  <c r="AF690" i="1"/>
  <c r="AF639" i="1"/>
  <c r="AF588" i="1"/>
  <c r="AF537" i="1"/>
  <c r="AF486" i="1"/>
  <c r="AF435" i="1"/>
  <c r="AF384" i="1"/>
  <c r="AF333" i="1"/>
  <c r="AF282" i="1"/>
  <c r="AF231" i="1"/>
  <c r="AF180" i="1"/>
  <c r="AF129" i="1"/>
  <c r="AF78" i="1"/>
  <c r="AF28" i="1"/>
  <c r="AF740" i="1"/>
  <c r="AF689" i="1"/>
  <c r="AF638" i="1"/>
  <c r="AF587" i="1"/>
  <c r="AF536" i="1"/>
  <c r="AF485" i="1"/>
  <c r="AF434" i="1"/>
  <c r="AF383" i="1"/>
  <c r="AF332" i="1"/>
  <c r="AF281" i="1"/>
  <c r="AF230" i="1"/>
  <c r="AF179" i="1"/>
  <c r="AF128" i="1"/>
  <c r="AF77" i="1"/>
  <c r="AF27" i="1"/>
  <c r="AF739" i="1"/>
  <c r="AF688" i="1"/>
  <c r="AF637" i="1"/>
  <c r="AF586" i="1"/>
  <c r="AF535" i="1"/>
  <c r="AF484" i="1"/>
  <c r="AF433" i="1"/>
  <c r="AF382" i="1"/>
  <c r="AF331" i="1"/>
  <c r="AF280" i="1"/>
  <c r="AF229" i="1"/>
  <c r="AF178" i="1"/>
  <c r="AF127" i="1"/>
  <c r="AF76" i="1"/>
  <c r="AF26" i="1"/>
  <c r="AF738" i="1"/>
  <c r="AF687" i="1"/>
  <c r="AF636" i="1"/>
  <c r="AF585" i="1"/>
  <c r="AF534" i="1"/>
  <c r="AF483" i="1"/>
  <c r="AF432" i="1"/>
  <c r="AF381" i="1"/>
  <c r="AF330" i="1"/>
  <c r="AF279" i="1"/>
  <c r="AF228" i="1"/>
  <c r="AF177" i="1"/>
  <c r="AF126" i="1"/>
  <c r="AF75" i="1"/>
  <c r="AF25" i="1"/>
  <c r="AF737" i="1"/>
  <c r="AF686" i="1"/>
  <c r="AF635" i="1"/>
  <c r="AF584" i="1"/>
  <c r="AF533" i="1"/>
  <c r="AF482" i="1"/>
  <c r="AF431" i="1"/>
  <c r="AF380" i="1"/>
  <c r="AF329" i="1"/>
  <c r="AF278" i="1"/>
  <c r="AF227" i="1"/>
  <c r="AF176" i="1"/>
  <c r="AF125" i="1"/>
  <c r="AF74" i="1"/>
  <c r="AF24" i="1"/>
  <c r="AF736" i="1"/>
  <c r="AF685" i="1"/>
  <c r="AF634" i="1"/>
  <c r="AF583" i="1"/>
  <c r="AF532" i="1"/>
  <c r="AF481" i="1"/>
  <c r="AF430" i="1"/>
  <c r="AF379" i="1"/>
  <c r="AF328" i="1"/>
  <c r="AF277" i="1"/>
  <c r="AF226" i="1"/>
  <c r="AF175" i="1"/>
  <c r="AF124" i="1"/>
  <c r="AF73" i="1"/>
  <c r="AF23" i="1"/>
  <c r="AF735" i="1"/>
  <c r="AF684" i="1"/>
  <c r="AF633" i="1"/>
  <c r="AF582" i="1"/>
  <c r="AF531" i="1"/>
  <c r="AF480" i="1"/>
  <c r="AF429" i="1"/>
  <c r="AF378" i="1"/>
  <c r="AF327" i="1"/>
  <c r="AF276" i="1"/>
  <c r="AF225" i="1"/>
  <c r="AF174" i="1"/>
  <c r="AF123" i="1"/>
  <c r="AF72" i="1"/>
  <c r="AF22" i="1"/>
  <c r="AF734" i="1"/>
  <c r="AF683" i="1"/>
  <c r="AF632" i="1"/>
  <c r="AF581" i="1"/>
  <c r="AF530" i="1"/>
  <c r="AF479" i="1"/>
  <c r="AF428" i="1"/>
  <c r="AF377" i="1"/>
  <c r="AF326" i="1"/>
  <c r="AF275" i="1"/>
  <c r="AF224" i="1"/>
  <c r="AF173" i="1"/>
  <c r="AF122" i="1"/>
  <c r="AF71" i="1"/>
  <c r="AF21" i="1"/>
  <c r="AF733" i="1"/>
  <c r="AF682" i="1"/>
  <c r="AF631" i="1"/>
  <c r="AF580" i="1"/>
  <c r="AF529" i="1"/>
  <c r="AF478" i="1"/>
  <c r="AF427" i="1"/>
  <c r="AF376" i="1"/>
  <c r="AF325" i="1"/>
  <c r="AF274" i="1"/>
  <c r="AF223" i="1"/>
  <c r="AF172" i="1"/>
  <c r="AF121" i="1"/>
  <c r="AF70" i="1"/>
  <c r="AF20" i="1"/>
  <c r="AF732" i="1"/>
  <c r="AF681" i="1"/>
  <c r="AF630" i="1"/>
  <c r="AF579" i="1"/>
  <c r="AF528" i="1"/>
  <c r="AF477" i="1"/>
  <c r="AF426" i="1"/>
  <c r="AF375" i="1"/>
  <c r="AF324" i="1"/>
  <c r="AF273" i="1"/>
  <c r="AF222" i="1"/>
  <c r="AF171" i="1"/>
  <c r="AF120" i="1"/>
  <c r="AF69" i="1"/>
  <c r="AF19" i="1"/>
  <c r="AF731" i="1"/>
  <c r="AF680" i="1"/>
  <c r="AF629" i="1"/>
  <c r="AF578" i="1"/>
  <c r="AF527" i="1"/>
  <c r="AF476" i="1"/>
  <c r="AF425" i="1"/>
  <c r="AF374" i="1"/>
  <c r="AF323" i="1"/>
  <c r="AF272" i="1"/>
  <c r="AF221" i="1"/>
  <c r="AF170" i="1"/>
  <c r="AF119" i="1"/>
  <c r="AF68" i="1"/>
  <c r="AF18" i="1"/>
  <c r="AF730" i="1"/>
  <c r="AF679" i="1"/>
  <c r="AF628" i="1"/>
  <c r="AF577" i="1"/>
  <c r="AF526" i="1"/>
  <c r="AF475" i="1"/>
  <c r="AF424" i="1"/>
  <c r="AF373" i="1"/>
  <c r="AF322" i="1"/>
  <c r="AF271" i="1"/>
  <c r="AF220" i="1"/>
  <c r="AF169" i="1"/>
  <c r="AF118" i="1"/>
  <c r="AF67" i="1"/>
  <c r="AF17" i="1"/>
  <c r="AF729" i="1"/>
  <c r="AF678" i="1"/>
  <c r="AF627" i="1"/>
  <c r="AF576" i="1"/>
  <c r="AF525" i="1"/>
  <c r="AF474" i="1"/>
  <c r="AF423" i="1"/>
  <c r="AF372" i="1"/>
  <c r="AF321" i="1"/>
  <c r="AF270" i="1"/>
  <c r="AF219" i="1"/>
  <c r="AF168" i="1"/>
  <c r="AF117" i="1"/>
  <c r="AF66" i="1"/>
  <c r="AF16" i="1"/>
  <c r="AF728" i="1"/>
  <c r="AF677" i="1"/>
  <c r="AF626" i="1"/>
  <c r="AF575" i="1"/>
  <c r="AF524" i="1"/>
  <c r="AF473" i="1"/>
  <c r="AF422" i="1"/>
  <c r="AF371" i="1"/>
  <c r="AF320" i="1"/>
  <c r="AF269" i="1"/>
  <c r="AF218" i="1"/>
  <c r="AF167" i="1"/>
  <c r="AF116" i="1"/>
  <c r="AF65" i="1"/>
  <c r="AF15" i="1"/>
  <c r="AF727" i="1"/>
  <c r="AF676" i="1"/>
  <c r="AF625" i="1"/>
  <c r="AF574" i="1"/>
  <c r="AF523" i="1"/>
  <c r="AF472" i="1"/>
  <c r="AF421" i="1"/>
  <c r="AF370" i="1"/>
  <c r="AF319" i="1"/>
  <c r="AF268" i="1"/>
  <c r="AF217" i="1"/>
  <c r="AF166" i="1"/>
  <c r="AF115" i="1"/>
  <c r="AF64" i="1"/>
  <c r="AF14" i="1"/>
  <c r="AF726" i="1"/>
  <c r="AF675" i="1"/>
  <c r="AF624" i="1"/>
  <c r="AF573" i="1"/>
  <c r="AF522" i="1"/>
  <c r="AF471" i="1"/>
  <c r="AF420" i="1"/>
  <c r="AF369" i="1"/>
  <c r="AF318" i="1"/>
  <c r="AF267" i="1"/>
  <c r="AF216" i="1"/>
  <c r="AF165" i="1"/>
  <c r="AF114" i="1"/>
  <c r="AF63" i="1"/>
  <c r="AF13" i="1"/>
  <c r="AF725" i="1"/>
  <c r="AF674" i="1"/>
  <c r="AF623" i="1"/>
  <c r="AF572" i="1"/>
  <c r="AF521" i="1"/>
  <c r="AF470" i="1"/>
  <c r="AF419" i="1"/>
  <c r="AF368" i="1"/>
  <c r="AF317" i="1"/>
  <c r="AF266" i="1"/>
  <c r="AF215" i="1"/>
  <c r="AF164" i="1"/>
  <c r="AF113" i="1"/>
  <c r="AF62" i="1"/>
  <c r="AF12" i="1"/>
  <c r="AF724" i="1"/>
  <c r="AF673" i="1"/>
  <c r="AF622" i="1"/>
  <c r="AF571" i="1"/>
  <c r="AF520" i="1"/>
  <c r="AF469" i="1"/>
  <c r="AF418" i="1"/>
  <c r="AF367" i="1"/>
  <c r="AF316" i="1"/>
  <c r="AF265" i="1"/>
  <c r="AF214" i="1"/>
  <c r="AF163" i="1"/>
  <c r="AF112" i="1"/>
  <c r="AF61" i="1"/>
  <c r="AF11" i="1"/>
  <c r="AF723" i="1"/>
  <c r="AF672" i="1"/>
  <c r="AF621" i="1"/>
  <c r="AF570" i="1"/>
  <c r="AF519" i="1"/>
  <c r="AF468" i="1"/>
  <c r="AF417" i="1"/>
  <c r="AF366" i="1"/>
  <c r="AF315" i="1"/>
  <c r="AF264" i="1"/>
  <c r="AF213" i="1"/>
  <c r="AF162" i="1"/>
  <c r="AF111" i="1"/>
  <c r="AF60" i="1"/>
  <c r="AF10" i="1"/>
  <c r="AF722" i="1"/>
  <c r="AF671" i="1"/>
  <c r="AF620" i="1"/>
  <c r="AF569" i="1"/>
  <c r="AF518" i="1"/>
  <c r="AF467" i="1"/>
  <c r="AF416" i="1"/>
  <c r="AF365" i="1"/>
  <c r="AF314" i="1"/>
  <c r="AF263" i="1"/>
  <c r="AF212" i="1"/>
  <c r="AF161" i="1"/>
  <c r="AF110" i="1"/>
  <c r="AF59" i="1"/>
  <c r="AF9" i="1"/>
  <c r="AF721" i="1"/>
  <c r="AF670" i="1"/>
  <c r="AF619" i="1"/>
  <c r="AF568" i="1"/>
  <c r="AF517" i="1"/>
  <c r="AF466" i="1"/>
  <c r="AF415" i="1"/>
  <c r="AF364" i="1"/>
  <c r="AF313" i="1"/>
  <c r="AF262" i="1"/>
  <c r="AF211" i="1"/>
  <c r="AF160" i="1"/>
  <c r="AF109" i="1"/>
  <c r="AF58" i="1"/>
  <c r="AF8" i="1"/>
  <c r="AF720" i="1"/>
  <c r="AF669" i="1"/>
  <c r="AF618" i="1"/>
  <c r="AF567" i="1"/>
  <c r="AF516" i="1"/>
  <c r="AF465" i="1"/>
  <c r="AF414" i="1"/>
  <c r="AF363" i="1"/>
  <c r="AF312" i="1"/>
  <c r="AF261" i="1"/>
  <c r="AF210" i="1"/>
  <c r="AF159" i="1"/>
  <c r="AF108" i="1"/>
  <c r="AF57" i="1"/>
  <c r="AF7" i="1"/>
  <c r="AF719" i="1"/>
  <c r="AF668" i="1"/>
  <c r="AF617" i="1"/>
  <c r="AF566" i="1"/>
  <c r="AF515" i="1"/>
  <c r="AF464" i="1"/>
  <c r="AF413" i="1"/>
  <c r="AF362" i="1"/>
  <c r="AF311" i="1"/>
  <c r="AF260" i="1"/>
  <c r="AF209" i="1"/>
  <c r="AF158" i="1"/>
  <c r="AF107" i="1"/>
  <c r="AF56" i="1"/>
  <c r="AF6" i="1"/>
  <c r="AF718" i="1"/>
  <c r="AF667" i="1"/>
  <c r="AF616" i="1"/>
  <c r="AF565" i="1"/>
  <c r="AF514" i="1"/>
  <c r="AF463" i="1"/>
  <c r="AF412" i="1"/>
  <c r="AF361" i="1"/>
  <c r="AF310" i="1"/>
  <c r="AF259" i="1"/>
  <c r="AF208" i="1"/>
  <c r="AF157" i="1"/>
  <c r="AF106" i="1"/>
  <c r="AF55" i="1"/>
  <c r="AF5" i="1"/>
  <c r="AF717" i="1"/>
  <c r="AF666" i="1"/>
  <c r="AF615" i="1"/>
  <c r="AF564" i="1"/>
  <c r="AF513" i="1"/>
  <c r="AF462" i="1"/>
  <c r="AF411" i="1"/>
  <c r="AF360" i="1"/>
  <c r="AF309" i="1"/>
  <c r="AF258" i="1"/>
  <c r="AF207" i="1"/>
  <c r="AF156" i="1"/>
  <c r="AF105" i="1"/>
  <c r="AF54" i="1"/>
  <c r="AF4" i="1"/>
  <c r="AF716" i="1"/>
  <c r="AF665" i="1"/>
  <c r="AF614" i="1"/>
  <c r="AF563" i="1"/>
  <c r="AF512" i="1"/>
  <c r="AF461" i="1"/>
  <c r="AF410" i="1"/>
  <c r="AF359" i="1"/>
  <c r="AF308" i="1"/>
  <c r="AF257" i="1"/>
  <c r="AF206" i="1"/>
  <c r="AF155" i="1"/>
  <c r="AF104" i="1"/>
  <c r="AF53" i="1"/>
  <c r="AF3" i="1"/>
  <c r="AF715" i="1"/>
  <c r="AF613" i="1"/>
  <c r="AF562" i="1"/>
  <c r="AF511" i="1"/>
  <c r="AF460" i="1"/>
  <c r="AF409" i="1"/>
  <c r="AF358" i="1"/>
  <c r="AF307" i="1"/>
  <c r="AF256" i="1"/>
  <c r="AF205" i="1"/>
  <c r="AF154" i="1"/>
  <c r="AF103" i="1"/>
  <c r="AF52" i="1"/>
  <c r="AF2" i="1"/>
  <c r="AA765" i="1"/>
  <c r="AA714" i="1"/>
  <c r="AA663" i="1"/>
  <c r="AA612" i="1"/>
  <c r="AA561" i="1"/>
  <c r="AA510" i="1"/>
  <c r="AA459" i="1"/>
  <c r="AA408" i="1"/>
  <c r="AA357" i="1"/>
  <c r="AA306" i="1"/>
  <c r="AA255" i="1"/>
  <c r="AA204" i="1"/>
  <c r="AA153" i="1"/>
  <c r="AA102" i="1"/>
  <c r="AA51" i="1"/>
  <c r="AA764" i="1"/>
  <c r="AA713" i="1"/>
  <c r="AA662" i="1"/>
  <c r="AA611" i="1"/>
  <c r="AA560" i="1"/>
  <c r="AA509" i="1"/>
  <c r="AA458" i="1"/>
  <c r="AA407" i="1"/>
  <c r="AA356" i="1"/>
  <c r="AA305" i="1"/>
  <c r="AA254" i="1"/>
  <c r="AA203" i="1"/>
  <c r="AA152" i="1"/>
  <c r="AA101" i="1"/>
  <c r="AA50" i="1"/>
  <c r="AA763" i="1"/>
  <c r="AA712" i="1"/>
  <c r="AA661" i="1"/>
  <c r="AA610" i="1"/>
  <c r="AA559" i="1"/>
  <c r="AA508" i="1"/>
  <c r="AA457" i="1"/>
  <c r="AA406" i="1"/>
  <c r="AA355" i="1"/>
  <c r="AA304" i="1"/>
  <c r="AA253" i="1"/>
  <c r="AA202" i="1"/>
  <c r="AA151" i="1"/>
  <c r="AA100" i="1"/>
  <c r="AA49" i="1"/>
  <c r="AA762" i="1"/>
  <c r="AA711" i="1"/>
  <c r="AA660" i="1"/>
  <c r="AA609" i="1"/>
  <c r="AA558" i="1"/>
  <c r="AA507" i="1"/>
  <c r="AA456" i="1"/>
  <c r="AA405" i="1"/>
  <c r="AA354" i="1"/>
  <c r="AA303" i="1"/>
  <c r="AA252" i="1"/>
  <c r="AA201" i="1"/>
  <c r="AA150" i="1"/>
  <c r="AA99" i="1"/>
  <c r="AA48" i="1"/>
  <c r="AA761" i="1"/>
  <c r="AA710" i="1"/>
  <c r="AA659" i="1"/>
  <c r="AA608" i="1"/>
  <c r="AA557" i="1"/>
  <c r="AA506" i="1"/>
  <c r="AA455" i="1"/>
  <c r="AA404" i="1"/>
  <c r="AA353" i="1"/>
  <c r="AA302" i="1"/>
  <c r="AA251" i="1"/>
  <c r="AA200" i="1"/>
  <c r="AA149" i="1"/>
  <c r="AA98" i="1"/>
  <c r="AA47" i="1"/>
  <c r="AA760" i="1"/>
  <c r="AA709" i="1"/>
  <c r="AA658" i="1"/>
  <c r="AA607" i="1"/>
  <c r="AA556" i="1"/>
  <c r="AA505" i="1"/>
  <c r="AA454" i="1"/>
  <c r="AA403" i="1"/>
  <c r="AA352" i="1"/>
  <c r="AA301" i="1"/>
  <c r="AA250" i="1"/>
  <c r="AA199" i="1"/>
  <c r="AA148" i="1"/>
  <c r="AA97" i="1"/>
  <c r="AA46" i="1"/>
  <c r="AA759" i="1"/>
  <c r="AA708" i="1"/>
  <c r="AA657" i="1"/>
  <c r="AA606" i="1"/>
  <c r="AA555" i="1"/>
  <c r="AA504" i="1"/>
  <c r="AA453" i="1"/>
  <c r="AA402" i="1"/>
  <c r="AA351" i="1"/>
  <c r="AA300" i="1"/>
  <c r="AA249" i="1"/>
  <c r="AA198" i="1"/>
  <c r="AA147" i="1"/>
  <c r="AA96" i="1"/>
  <c r="AA45" i="1"/>
  <c r="AA758" i="1"/>
  <c r="AA707" i="1"/>
  <c r="AA656" i="1"/>
  <c r="AA605" i="1"/>
  <c r="AA554" i="1"/>
  <c r="AA503" i="1"/>
  <c r="AA452" i="1"/>
  <c r="AA401" i="1"/>
  <c r="AA350" i="1"/>
  <c r="AA299" i="1"/>
  <c r="AA248" i="1"/>
  <c r="AA197" i="1"/>
  <c r="AA146" i="1"/>
  <c r="AA95" i="1"/>
  <c r="AA44" i="1"/>
  <c r="AA757" i="1"/>
  <c r="AA706" i="1"/>
  <c r="AA655" i="1"/>
  <c r="AA604" i="1"/>
  <c r="AA553" i="1"/>
  <c r="AA502" i="1"/>
  <c r="AA451" i="1"/>
  <c r="AA400" i="1"/>
  <c r="AA349" i="1"/>
  <c r="AA298" i="1"/>
  <c r="AA247" i="1"/>
  <c r="AA196" i="1"/>
  <c r="AA145" i="1"/>
  <c r="AA94" i="1"/>
  <c r="AA43" i="1"/>
  <c r="AA756" i="1"/>
  <c r="AA705" i="1"/>
  <c r="AA654" i="1"/>
  <c r="AA603" i="1"/>
  <c r="AA552" i="1"/>
  <c r="AA501" i="1"/>
  <c r="AA450" i="1"/>
  <c r="AA399" i="1"/>
  <c r="AA348" i="1"/>
  <c r="AA297" i="1"/>
  <c r="AA246" i="1"/>
  <c r="AA195" i="1"/>
  <c r="AA144" i="1"/>
  <c r="AA93" i="1"/>
  <c r="AA42" i="1"/>
  <c r="AA755" i="1"/>
  <c r="AA704" i="1"/>
  <c r="AA653" i="1"/>
  <c r="AA602" i="1"/>
  <c r="AA551" i="1"/>
  <c r="AA500" i="1"/>
  <c r="AA449" i="1"/>
  <c r="AA398" i="1"/>
  <c r="AA347" i="1"/>
  <c r="AA296" i="1"/>
  <c r="AA245" i="1"/>
  <c r="AA194" i="1"/>
  <c r="AA143" i="1"/>
  <c r="AA92" i="1"/>
  <c r="AA41" i="1"/>
  <c r="AA754" i="1"/>
  <c r="AA703" i="1"/>
  <c r="AA652" i="1"/>
  <c r="AA601" i="1"/>
  <c r="AA550" i="1"/>
  <c r="AA499" i="1"/>
  <c r="AA448" i="1"/>
  <c r="AA397" i="1"/>
  <c r="AA346" i="1"/>
  <c r="AA295" i="1"/>
  <c r="AA244" i="1"/>
  <c r="AA193" i="1"/>
  <c r="AA142" i="1"/>
  <c r="AA91" i="1"/>
  <c r="AA40" i="1"/>
  <c r="AA753" i="1"/>
  <c r="AA702" i="1"/>
  <c r="AA651" i="1"/>
  <c r="AA600" i="1"/>
  <c r="AA549" i="1"/>
  <c r="AA498" i="1"/>
  <c r="AA447" i="1"/>
  <c r="AA396" i="1"/>
  <c r="AA345" i="1"/>
  <c r="AA294" i="1"/>
  <c r="AA243" i="1"/>
  <c r="AA192" i="1"/>
  <c r="AA141" i="1"/>
  <c r="AA90" i="1"/>
  <c r="AA752" i="1"/>
  <c r="AA701" i="1"/>
  <c r="AA650" i="1"/>
  <c r="AA599" i="1"/>
  <c r="AA548" i="1"/>
  <c r="AA497" i="1"/>
  <c r="AA446" i="1"/>
  <c r="AA395" i="1"/>
  <c r="AA344" i="1"/>
  <c r="AA293" i="1"/>
  <c r="AA242" i="1"/>
  <c r="AA191" i="1"/>
  <c r="AA140" i="1"/>
  <c r="AA89" i="1"/>
  <c r="AA39" i="1"/>
  <c r="AA751" i="1"/>
  <c r="AA700" i="1"/>
  <c r="AA649" i="1"/>
  <c r="AA598" i="1"/>
  <c r="AA547" i="1"/>
  <c r="AA496" i="1"/>
  <c r="AA445" i="1"/>
  <c r="AA394" i="1"/>
  <c r="AA343" i="1"/>
  <c r="AA292" i="1"/>
  <c r="AA241" i="1"/>
  <c r="AA190" i="1"/>
  <c r="AA139" i="1"/>
  <c r="AA88" i="1"/>
  <c r="AA38" i="1"/>
  <c r="AA750" i="1"/>
  <c r="AA699" i="1"/>
  <c r="AA648" i="1"/>
  <c r="AA597" i="1"/>
  <c r="AA546" i="1"/>
  <c r="AA495" i="1"/>
  <c r="AA444" i="1"/>
  <c r="AA393" i="1"/>
  <c r="AA342" i="1"/>
  <c r="AA291" i="1"/>
  <c r="AA240" i="1"/>
  <c r="AA189" i="1"/>
  <c r="AA138" i="1"/>
  <c r="AA87" i="1"/>
  <c r="AA37" i="1"/>
  <c r="AA749" i="1"/>
  <c r="AA698" i="1"/>
  <c r="AA647" i="1"/>
  <c r="AA596" i="1"/>
  <c r="AA545" i="1"/>
  <c r="AA494" i="1"/>
  <c r="AA443" i="1"/>
  <c r="AA392" i="1"/>
  <c r="AA341" i="1"/>
  <c r="AA290" i="1"/>
  <c r="AA239" i="1"/>
  <c r="AA188" i="1"/>
  <c r="AA137" i="1"/>
  <c r="AA86" i="1"/>
  <c r="AA36" i="1"/>
  <c r="AA748" i="1"/>
  <c r="AA697" i="1"/>
  <c r="AA646" i="1"/>
  <c r="AA595" i="1"/>
  <c r="AA544" i="1"/>
  <c r="AA493" i="1"/>
  <c r="AA442" i="1"/>
  <c r="AA391" i="1"/>
  <c r="AA340" i="1"/>
  <c r="AA289" i="1"/>
  <c r="AA238" i="1"/>
  <c r="AA187" i="1"/>
  <c r="AA136" i="1"/>
  <c r="AA85" i="1"/>
  <c r="AA35" i="1"/>
  <c r="AA747" i="1"/>
  <c r="AA696" i="1"/>
  <c r="AA645" i="1"/>
  <c r="AA594" i="1"/>
  <c r="AA543" i="1"/>
  <c r="AA492" i="1"/>
  <c r="AA441" i="1"/>
  <c r="AA390" i="1"/>
  <c r="AA339" i="1"/>
  <c r="AA288" i="1"/>
  <c r="AA237" i="1"/>
  <c r="AA186" i="1"/>
  <c r="AA135" i="1"/>
  <c r="AA84" i="1"/>
  <c r="AA34" i="1"/>
  <c r="AA746" i="1"/>
  <c r="AA695" i="1"/>
  <c r="AA644" i="1"/>
  <c r="AA593" i="1"/>
  <c r="AA542" i="1"/>
  <c r="AA491" i="1"/>
  <c r="AA440" i="1"/>
  <c r="AA389" i="1"/>
  <c r="AA338" i="1"/>
  <c r="AA287" i="1"/>
  <c r="AA236" i="1"/>
  <c r="AA185" i="1"/>
  <c r="AA134" i="1"/>
  <c r="AA83" i="1"/>
  <c r="AA33" i="1"/>
  <c r="AA694" i="1"/>
  <c r="AA643" i="1"/>
  <c r="AA592" i="1"/>
  <c r="AA541" i="1"/>
  <c r="AA490" i="1"/>
  <c r="AA439" i="1"/>
  <c r="AA388" i="1"/>
  <c r="AA337" i="1"/>
  <c r="AA286" i="1"/>
  <c r="AA235" i="1"/>
  <c r="AA184" i="1"/>
  <c r="AA133" i="1"/>
  <c r="AA82" i="1"/>
  <c r="AA32" i="1"/>
  <c r="AA744" i="1"/>
  <c r="AA693" i="1"/>
  <c r="AA642" i="1"/>
  <c r="AA591" i="1"/>
  <c r="AA540" i="1"/>
  <c r="AA489" i="1"/>
  <c r="AA438" i="1"/>
  <c r="AA387" i="1"/>
  <c r="AA336" i="1"/>
  <c r="AA285" i="1"/>
  <c r="AA234" i="1"/>
  <c r="AA183" i="1"/>
  <c r="AA132" i="1"/>
  <c r="AA81" i="1"/>
  <c r="AA31" i="1"/>
  <c r="AA743" i="1"/>
  <c r="AA692" i="1"/>
  <c r="AA641" i="1"/>
  <c r="AA590" i="1"/>
  <c r="AA539" i="1"/>
  <c r="AA488" i="1"/>
  <c r="AA437" i="1"/>
  <c r="AA386" i="1"/>
  <c r="AA335" i="1"/>
  <c r="AA284" i="1"/>
  <c r="AA233" i="1"/>
  <c r="AA182" i="1"/>
  <c r="AA131" i="1"/>
  <c r="AA80" i="1"/>
  <c r="AA30" i="1"/>
  <c r="AA742" i="1"/>
  <c r="AA691" i="1"/>
  <c r="AA640" i="1"/>
  <c r="AA589" i="1"/>
  <c r="AA538" i="1"/>
  <c r="AA487" i="1"/>
  <c r="AA436" i="1"/>
  <c r="AA385" i="1"/>
  <c r="AA334" i="1"/>
  <c r="AA283" i="1"/>
  <c r="AA232" i="1"/>
  <c r="AA181" i="1"/>
  <c r="AA130" i="1"/>
  <c r="AA79" i="1"/>
  <c r="AA29" i="1"/>
  <c r="AA741" i="1"/>
  <c r="AA690" i="1"/>
  <c r="AA639" i="1"/>
  <c r="AA588" i="1"/>
  <c r="AA537" i="1"/>
  <c r="AA486" i="1"/>
  <c r="AA435" i="1"/>
  <c r="AA384" i="1"/>
  <c r="AA333" i="1"/>
  <c r="AA282" i="1"/>
  <c r="AA231" i="1"/>
  <c r="AA180" i="1"/>
  <c r="AA129" i="1"/>
  <c r="AA78" i="1"/>
  <c r="AA28" i="1"/>
  <c r="AA740" i="1"/>
  <c r="AA689" i="1"/>
  <c r="AA638" i="1"/>
  <c r="AA587" i="1"/>
  <c r="AA536" i="1"/>
  <c r="AA485" i="1"/>
  <c r="AA434" i="1"/>
  <c r="AA383" i="1"/>
  <c r="AA332" i="1"/>
  <c r="AA281" i="1"/>
  <c r="AA230" i="1"/>
  <c r="AA179" i="1"/>
  <c r="AA128" i="1"/>
  <c r="AA77" i="1"/>
  <c r="AA27" i="1"/>
  <c r="AA739" i="1"/>
  <c r="AA688" i="1"/>
  <c r="AA637" i="1"/>
  <c r="AA586" i="1"/>
  <c r="AA535" i="1"/>
  <c r="AA484" i="1"/>
  <c r="AA433" i="1"/>
  <c r="AA382" i="1"/>
  <c r="AA331" i="1"/>
  <c r="AA280" i="1"/>
  <c r="AA229" i="1"/>
  <c r="AA178" i="1"/>
  <c r="AA127" i="1"/>
  <c r="AA76" i="1"/>
  <c r="AA26" i="1"/>
  <c r="AA738" i="1"/>
  <c r="AA687" i="1"/>
  <c r="AA636" i="1"/>
  <c r="AA585" i="1"/>
  <c r="AA534" i="1"/>
  <c r="AA483" i="1"/>
  <c r="AA432" i="1"/>
  <c r="AA381" i="1"/>
  <c r="AA330" i="1"/>
  <c r="AA279" i="1"/>
  <c r="AA228" i="1"/>
  <c r="AA177" i="1"/>
  <c r="AA126" i="1"/>
  <c r="AA75" i="1"/>
  <c r="AA25" i="1"/>
  <c r="AA737" i="1"/>
  <c r="AA686" i="1"/>
  <c r="AA635" i="1"/>
  <c r="AA584" i="1"/>
  <c r="AA533" i="1"/>
  <c r="AA482" i="1"/>
  <c r="AA431" i="1"/>
  <c r="AA380" i="1"/>
  <c r="AA329" i="1"/>
  <c r="AA278" i="1"/>
  <c r="AA227" i="1"/>
  <c r="AA176" i="1"/>
  <c r="AA125" i="1"/>
  <c r="AA74" i="1"/>
  <c r="AA24" i="1"/>
  <c r="AA736" i="1"/>
  <c r="AA685" i="1"/>
  <c r="AA634" i="1"/>
  <c r="AA583" i="1"/>
  <c r="AA532" i="1"/>
  <c r="AA481" i="1"/>
  <c r="AA430" i="1"/>
  <c r="AA379" i="1"/>
  <c r="AA328" i="1"/>
  <c r="AA277" i="1"/>
  <c r="AA226" i="1"/>
  <c r="AA175" i="1"/>
  <c r="AA124" i="1"/>
  <c r="AA73" i="1"/>
  <c r="AA23" i="1"/>
  <c r="AA735" i="1"/>
  <c r="AA684" i="1"/>
  <c r="AA633" i="1"/>
  <c r="AA582" i="1"/>
  <c r="AA531" i="1"/>
  <c r="AA480" i="1"/>
  <c r="AA429" i="1"/>
  <c r="AA378" i="1"/>
  <c r="AA327" i="1"/>
  <c r="AA276" i="1"/>
  <c r="AA225" i="1"/>
  <c r="AA174" i="1"/>
  <c r="AA123" i="1"/>
  <c r="AA72" i="1"/>
  <c r="AA22" i="1"/>
  <c r="AA734" i="1"/>
  <c r="AA683" i="1"/>
  <c r="AA632" i="1"/>
  <c r="AA581" i="1"/>
  <c r="AA530" i="1"/>
  <c r="AA479" i="1"/>
  <c r="AA428" i="1"/>
  <c r="AA377" i="1"/>
  <c r="AA326" i="1"/>
  <c r="AA275" i="1"/>
  <c r="AA224" i="1"/>
  <c r="AA173" i="1"/>
  <c r="AA122" i="1"/>
  <c r="AA71" i="1"/>
  <c r="AA21" i="1"/>
  <c r="AA733" i="1"/>
  <c r="AA682" i="1"/>
  <c r="AA631" i="1"/>
  <c r="AA580" i="1"/>
  <c r="AA529" i="1"/>
  <c r="AA478" i="1"/>
  <c r="AA427" i="1"/>
  <c r="AA376" i="1"/>
  <c r="AA325" i="1"/>
  <c r="AA274" i="1"/>
  <c r="AA223" i="1"/>
  <c r="AA172" i="1"/>
  <c r="AA121" i="1"/>
  <c r="AA70" i="1"/>
  <c r="AA20" i="1"/>
  <c r="AA732" i="1"/>
  <c r="AA681" i="1"/>
  <c r="AA630" i="1"/>
  <c r="AA579" i="1"/>
  <c r="AA528" i="1"/>
  <c r="AA477" i="1"/>
  <c r="AA426" i="1"/>
  <c r="AA375" i="1"/>
  <c r="AA324" i="1"/>
  <c r="AA273" i="1"/>
  <c r="AA222" i="1"/>
  <c r="AA171" i="1"/>
  <c r="AA120" i="1"/>
  <c r="AA69" i="1"/>
  <c r="AA19" i="1"/>
  <c r="AA731" i="1"/>
  <c r="AA680" i="1"/>
  <c r="AA629" i="1"/>
  <c r="AA578" i="1"/>
  <c r="AA527" i="1"/>
  <c r="AA476" i="1"/>
  <c r="AA425" i="1"/>
  <c r="AA374" i="1"/>
  <c r="AA323" i="1"/>
  <c r="AA272" i="1"/>
  <c r="AA221" i="1"/>
  <c r="AA170" i="1"/>
  <c r="AA119" i="1"/>
  <c r="AA68" i="1"/>
  <c r="AA18" i="1"/>
  <c r="AA730" i="1"/>
  <c r="AA679" i="1"/>
  <c r="AA628" i="1"/>
  <c r="AA577" i="1"/>
  <c r="AA526" i="1"/>
  <c r="AA475" i="1"/>
  <c r="AA424" i="1"/>
  <c r="AA373" i="1"/>
  <c r="AA322" i="1"/>
  <c r="AA271" i="1"/>
  <c r="AA220" i="1"/>
  <c r="AA169" i="1"/>
  <c r="AA118" i="1"/>
  <c r="AA67" i="1"/>
  <c r="AA17" i="1"/>
  <c r="AA729" i="1"/>
  <c r="AA678" i="1"/>
  <c r="AA627" i="1"/>
  <c r="AA576" i="1"/>
  <c r="AA525" i="1"/>
  <c r="AA474" i="1"/>
  <c r="AA423" i="1"/>
  <c r="AA372" i="1"/>
  <c r="AA321" i="1"/>
  <c r="AA270" i="1"/>
  <c r="AA219" i="1"/>
  <c r="AA168" i="1"/>
  <c r="AA117" i="1"/>
  <c r="AA66" i="1"/>
  <c r="AA16" i="1"/>
  <c r="AA728" i="1"/>
  <c r="AA677" i="1"/>
  <c r="AA626" i="1"/>
  <c r="AA575" i="1"/>
  <c r="AA524" i="1"/>
  <c r="AA473" i="1"/>
  <c r="AA422" i="1"/>
  <c r="AA371" i="1"/>
  <c r="AA320" i="1"/>
  <c r="AA269" i="1"/>
  <c r="AA218" i="1"/>
  <c r="AA167" i="1"/>
  <c r="AA116" i="1"/>
  <c r="AA65" i="1"/>
  <c r="AA15" i="1"/>
  <c r="AA727" i="1"/>
  <c r="AA676" i="1"/>
  <c r="AA625" i="1"/>
  <c r="AA574" i="1"/>
  <c r="AA523" i="1"/>
  <c r="AA472" i="1"/>
  <c r="AA421" i="1"/>
  <c r="AA370" i="1"/>
  <c r="AA319" i="1"/>
  <c r="AA268" i="1"/>
  <c r="AA217" i="1"/>
  <c r="AA166" i="1"/>
  <c r="AA115" i="1"/>
  <c r="AA64" i="1"/>
  <c r="AA14" i="1"/>
  <c r="AA726" i="1"/>
  <c r="AA675" i="1"/>
  <c r="AA624" i="1"/>
  <c r="AA573" i="1"/>
  <c r="AA522" i="1"/>
  <c r="AA471" i="1"/>
  <c r="AA420" i="1"/>
  <c r="AA369" i="1"/>
  <c r="AA318" i="1"/>
  <c r="AA267" i="1"/>
  <c r="AA216" i="1"/>
  <c r="AA165" i="1"/>
  <c r="AA114" i="1"/>
  <c r="AA63" i="1"/>
  <c r="AA13" i="1"/>
  <c r="AA725" i="1"/>
  <c r="AA674" i="1"/>
  <c r="AA623" i="1"/>
  <c r="AA572" i="1"/>
  <c r="AA521" i="1"/>
  <c r="AA470" i="1"/>
  <c r="AA419" i="1"/>
  <c r="AA368" i="1"/>
  <c r="AA317" i="1"/>
  <c r="AA266" i="1"/>
  <c r="AA215" i="1"/>
  <c r="AA164" i="1"/>
  <c r="AA113" i="1"/>
  <c r="AA62" i="1"/>
  <c r="AA12" i="1"/>
  <c r="AA724" i="1"/>
  <c r="AA673" i="1"/>
  <c r="AA622" i="1"/>
  <c r="AA571" i="1"/>
  <c r="AA520" i="1"/>
  <c r="AA469" i="1"/>
  <c r="AA418" i="1"/>
  <c r="AA367" i="1"/>
  <c r="AA316" i="1"/>
  <c r="AA265" i="1"/>
  <c r="AA214" i="1"/>
  <c r="AA163" i="1"/>
  <c r="AA112" i="1"/>
  <c r="AA61" i="1"/>
  <c r="AA11" i="1"/>
  <c r="AA723" i="1"/>
  <c r="AA672" i="1"/>
  <c r="AA621" i="1"/>
  <c r="AA570" i="1"/>
  <c r="AA519" i="1"/>
  <c r="AA468" i="1"/>
  <c r="AA417" i="1"/>
  <c r="AA366" i="1"/>
  <c r="AA315" i="1"/>
  <c r="AA264" i="1"/>
  <c r="AA213" i="1"/>
  <c r="AA162" i="1"/>
  <c r="AA111" i="1"/>
  <c r="AA60" i="1"/>
  <c r="AA10" i="1"/>
  <c r="AA722" i="1"/>
  <c r="AA671" i="1"/>
  <c r="AA620" i="1"/>
  <c r="AA569" i="1"/>
  <c r="AA518" i="1"/>
  <c r="AA467" i="1"/>
  <c r="AA416" i="1"/>
  <c r="AA365" i="1"/>
  <c r="AA314" i="1"/>
  <c r="AA263" i="1"/>
  <c r="AA212" i="1"/>
  <c r="AA161" i="1"/>
  <c r="AA110" i="1"/>
  <c r="AA59" i="1"/>
  <c r="AA9" i="1"/>
  <c r="AA721" i="1"/>
  <c r="AA670" i="1"/>
  <c r="AA619" i="1"/>
  <c r="AA568" i="1"/>
  <c r="AA517" i="1"/>
  <c r="AA466" i="1"/>
  <c r="AA415" i="1"/>
  <c r="AA364" i="1"/>
  <c r="AA313" i="1"/>
  <c r="AA262" i="1"/>
  <c r="AA211" i="1"/>
  <c r="AA160" i="1"/>
  <c r="AA109" i="1"/>
  <c r="AA58" i="1"/>
  <c r="AA8" i="1"/>
  <c r="AA720" i="1"/>
  <c r="AA669" i="1"/>
  <c r="AA618" i="1"/>
  <c r="AA567" i="1"/>
  <c r="AA516" i="1"/>
  <c r="AA465" i="1"/>
  <c r="AA414" i="1"/>
  <c r="AA363" i="1"/>
  <c r="AA312" i="1"/>
  <c r="AA261" i="1"/>
  <c r="AA210" i="1"/>
  <c r="AA159" i="1"/>
  <c r="AA108" i="1"/>
  <c r="AA57" i="1"/>
  <c r="AA7" i="1"/>
  <c r="AA719" i="1"/>
  <c r="AA668" i="1"/>
  <c r="AA617" i="1"/>
  <c r="AA566" i="1"/>
  <c r="AA515" i="1"/>
  <c r="AA464" i="1"/>
  <c r="AA413" i="1"/>
  <c r="AA362" i="1"/>
  <c r="AA311" i="1"/>
  <c r="AA260" i="1"/>
  <c r="AA209" i="1"/>
  <c r="AA158" i="1"/>
  <c r="AA107" i="1"/>
  <c r="AA56" i="1"/>
  <c r="AA6" i="1"/>
  <c r="AA667" i="1"/>
  <c r="AA616" i="1"/>
  <c r="AA565" i="1"/>
  <c r="AA514" i="1"/>
  <c r="AA463" i="1"/>
  <c r="AA412" i="1"/>
  <c r="AA361" i="1"/>
  <c r="AA310" i="1"/>
  <c r="AA259" i="1"/>
  <c r="AA208" i="1"/>
  <c r="AA157" i="1"/>
  <c r="AA106" i="1"/>
  <c r="AA55" i="1"/>
  <c r="AA5" i="1"/>
  <c r="AA717" i="1"/>
  <c r="AA666" i="1"/>
  <c r="AA615" i="1"/>
  <c r="AA564" i="1"/>
  <c r="AA513" i="1"/>
  <c r="AA462" i="1"/>
  <c r="AA411" i="1"/>
  <c r="AA360" i="1"/>
  <c r="AA309" i="1"/>
  <c r="AA258" i="1"/>
  <c r="AA207" i="1"/>
  <c r="AA156" i="1"/>
  <c r="AA105" i="1"/>
  <c r="AA54" i="1"/>
  <c r="AA4" i="1"/>
  <c r="AA716" i="1"/>
  <c r="AA665" i="1"/>
  <c r="AA614" i="1"/>
  <c r="AA563" i="1"/>
  <c r="AA512" i="1"/>
  <c r="AA461" i="1"/>
  <c r="AA410" i="1"/>
  <c r="AA359" i="1"/>
  <c r="AA308" i="1"/>
  <c r="AA257" i="1"/>
  <c r="AA206" i="1"/>
  <c r="AA155" i="1"/>
  <c r="AA104" i="1"/>
  <c r="AA53" i="1"/>
  <c r="AA3" i="1"/>
  <c r="AA715" i="1"/>
  <c r="AA613" i="1"/>
  <c r="AA562" i="1"/>
  <c r="AA511" i="1"/>
  <c r="AA460" i="1"/>
  <c r="AA409" i="1"/>
  <c r="AA358" i="1"/>
  <c r="AA307" i="1"/>
  <c r="AA256" i="1"/>
  <c r="AA205" i="1"/>
  <c r="AA154" i="1"/>
  <c r="AA103" i="1"/>
  <c r="AA52" i="1"/>
  <c r="AA2" i="1"/>
  <c r="V765" i="1"/>
  <c r="V714" i="1"/>
  <c r="V663" i="1"/>
  <c r="V612" i="1"/>
  <c r="V561" i="1"/>
  <c r="V510" i="1"/>
  <c r="V459" i="1"/>
  <c r="V408" i="1"/>
  <c r="V357" i="1"/>
  <c r="V306" i="1"/>
  <c r="V255" i="1"/>
  <c r="V204" i="1"/>
  <c r="V153" i="1"/>
  <c r="V102" i="1"/>
  <c r="V51" i="1"/>
  <c r="V764" i="1"/>
  <c r="V713" i="1"/>
  <c r="V662" i="1"/>
  <c r="V611" i="1"/>
  <c r="V560" i="1"/>
  <c r="V509" i="1"/>
  <c r="V458" i="1"/>
  <c r="V407" i="1"/>
  <c r="V356" i="1"/>
  <c r="V305" i="1"/>
  <c r="V254" i="1"/>
  <c r="V203" i="1"/>
  <c r="V152" i="1"/>
  <c r="V101" i="1"/>
  <c r="V50" i="1"/>
  <c r="V763" i="1"/>
  <c r="V712" i="1"/>
  <c r="V661" i="1"/>
  <c r="V610" i="1"/>
  <c r="V559" i="1"/>
  <c r="V508" i="1"/>
  <c r="V457" i="1"/>
  <c r="V406" i="1"/>
  <c r="V355" i="1"/>
  <c r="V304" i="1"/>
  <c r="V253" i="1"/>
  <c r="V202" i="1"/>
  <c r="V151" i="1"/>
  <c r="V100" i="1"/>
  <c r="V49" i="1"/>
  <c r="V762" i="1"/>
  <c r="V711" i="1"/>
  <c r="V660" i="1"/>
  <c r="V609" i="1"/>
  <c r="V558" i="1"/>
  <c r="V507" i="1"/>
  <c r="V456" i="1"/>
  <c r="V405" i="1"/>
  <c r="V354" i="1"/>
  <c r="V303" i="1"/>
  <c r="V252" i="1"/>
  <c r="V201" i="1"/>
  <c r="V150" i="1"/>
  <c r="V99" i="1"/>
  <c r="V48" i="1"/>
  <c r="V761" i="1"/>
  <c r="V710" i="1"/>
  <c r="V659" i="1"/>
  <c r="V608" i="1"/>
  <c r="V557" i="1"/>
  <c r="V506" i="1"/>
  <c r="V455" i="1"/>
  <c r="V404" i="1"/>
  <c r="V353" i="1"/>
  <c r="V302" i="1"/>
  <c r="V251" i="1"/>
  <c r="V200" i="1"/>
  <c r="V149" i="1"/>
  <c r="V98" i="1"/>
  <c r="V47" i="1"/>
  <c r="V760" i="1"/>
  <c r="V709" i="1"/>
  <c r="V658" i="1"/>
  <c r="V607" i="1"/>
  <c r="V556" i="1"/>
  <c r="V505" i="1"/>
  <c r="V454" i="1"/>
  <c r="V403" i="1"/>
  <c r="V352" i="1"/>
  <c r="V301" i="1"/>
  <c r="V250" i="1"/>
  <c r="V199" i="1"/>
  <c r="V148" i="1"/>
  <c r="V97" i="1"/>
  <c r="V46" i="1"/>
  <c r="V759" i="1"/>
  <c r="V708" i="1"/>
  <c r="V657" i="1"/>
  <c r="V606" i="1"/>
  <c r="V555" i="1"/>
  <c r="V504" i="1"/>
  <c r="V453" i="1"/>
  <c r="V402" i="1"/>
  <c r="V351" i="1"/>
  <c r="V300" i="1"/>
  <c r="V249" i="1"/>
  <c r="V198" i="1"/>
  <c r="V147" i="1"/>
  <c r="V96" i="1"/>
  <c r="V45" i="1"/>
  <c r="V758" i="1"/>
  <c r="V707" i="1"/>
  <c r="V656" i="1"/>
  <c r="V605" i="1"/>
  <c r="V554" i="1"/>
  <c r="V503" i="1"/>
  <c r="V452" i="1"/>
  <c r="V401" i="1"/>
  <c r="V350" i="1"/>
  <c r="V299" i="1"/>
  <c r="V248" i="1"/>
  <c r="V197" i="1"/>
  <c r="V146" i="1"/>
  <c r="V95" i="1"/>
  <c r="V44" i="1"/>
  <c r="V757" i="1"/>
  <c r="V706" i="1"/>
  <c r="V655" i="1"/>
  <c r="V604" i="1"/>
  <c r="V553" i="1"/>
  <c r="V502" i="1"/>
  <c r="V451" i="1"/>
  <c r="V400" i="1"/>
  <c r="V349" i="1"/>
  <c r="V247" i="1"/>
  <c r="V196" i="1"/>
  <c r="V145" i="1"/>
  <c r="V94" i="1"/>
  <c r="V43" i="1"/>
  <c r="V756" i="1"/>
  <c r="V705" i="1"/>
  <c r="V654" i="1"/>
  <c r="V603" i="1"/>
  <c r="V552" i="1"/>
  <c r="V501" i="1"/>
  <c r="V450" i="1"/>
  <c r="V399" i="1"/>
  <c r="V348" i="1"/>
  <c r="V297" i="1"/>
  <c r="V246" i="1"/>
  <c r="V195" i="1"/>
  <c r="V144" i="1"/>
  <c r="V93" i="1"/>
  <c r="V42" i="1"/>
  <c r="V755" i="1"/>
  <c r="V704" i="1"/>
  <c r="V653" i="1"/>
  <c r="V602" i="1"/>
  <c r="V551" i="1"/>
  <c r="V500" i="1"/>
  <c r="V449" i="1"/>
  <c r="V398" i="1"/>
  <c r="V347" i="1"/>
  <c r="V296" i="1"/>
  <c r="V245" i="1"/>
  <c r="V194" i="1"/>
  <c r="V143" i="1"/>
  <c r="V92" i="1"/>
  <c r="V41" i="1"/>
  <c r="V754" i="1"/>
  <c r="V703" i="1"/>
  <c r="V652" i="1"/>
  <c r="V601" i="1"/>
  <c r="V550" i="1"/>
  <c r="V499" i="1"/>
  <c r="V448" i="1"/>
  <c r="V397" i="1"/>
  <c r="V346" i="1"/>
  <c r="V295" i="1"/>
  <c r="V244" i="1"/>
  <c r="V193" i="1"/>
  <c r="V142" i="1"/>
  <c r="V91" i="1"/>
  <c r="V40" i="1"/>
  <c r="V753" i="1"/>
  <c r="V702" i="1"/>
  <c r="V651" i="1"/>
  <c r="V600" i="1"/>
  <c r="V549" i="1"/>
  <c r="V498" i="1"/>
  <c r="V447" i="1"/>
  <c r="V396" i="1"/>
  <c r="V345" i="1"/>
  <c r="V294" i="1"/>
  <c r="V243" i="1"/>
  <c r="V192" i="1"/>
  <c r="V141" i="1"/>
  <c r="V90" i="1"/>
  <c r="V752" i="1"/>
  <c r="V701" i="1"/>
  <c r="V650" i="1"/>
  <c r="V599" i="1"/>
  <c r="V548" i="1"/>
  <c r="V497" i="1"/>
  <c r="V446" i="1"/>
  <c r="V395" i="1"/>
  <c r="V344" i="1"/>
  <c r="V293" i="1"/>
  <c r="V242" i="1"/>
  <c r="V191" i="1"/>
  <c r="V140" i="1"/>
  <c r="V89" i="1"/>
  <c r="V39" i="1"/>
  <c r="V751" i="1"/>
  <c r="V700" i="1"/>
  <c r="V649" i="1"/>
  <c r="V598" i="1"/>
  <c r="V547" i="1"/>
  <c r="V496" i="1"/>
  <c r="V445" i="1"/>
  <c r="V394" i="1"/>
  <c r="V343" i="1"/>
  <c r="V292" i="1"/>
  <c r="V241" i="1"/>
  <c r="V190" i="1"/>
  <c r="V139" i="1"/>
  <c r="V88" i="1"/>
  <c r="V38" i="1"/>
  <c r="V750" i="1"/>
  <c r="V699" i="1"/>
  <c r="V648" i="1"/>
  <c r="V597" i="1"/>
  <c r="V546" i="1"/>
  <c r="V495" i="1"/>
  <c r="V444" i="1"/>
  <c r="V393" i="1"/>
  <c r="V342" i="1"/>
  <c r="V291" i="1"/>
  <c r="V240" i="1"/>
  <c r="V189" i="1"/>
  <c r="V138" i="1"/>
  <c r="V87" i="1"/>
  <c r="V37" i="1"/>
  <c r="V749" i="1"/>
  <c r="V698" i="1"/>
  <c r="V647" i="1"/>
  <c r="V596" i="1"/>
  <c r="V545" i="1"/>
  <c r="V494" i="1"/>
  <c r="V443" i="1"/>
  <c r="V392" i="1"/>
  <c r="V341" i="1"/>
  <c r="V290" i="1"/>
  <c r="V239" i="1"/>
  <c r="V188" i="1"/>
  <c r="V137" i="1"/>
  <c r="V86" i="1"/>
  <c r="V36" i="1"/>
  <c r="V748" i="1"/>
  <c r="V697" i="1"/>
  <c r="V646" i="1"/>
  <c r="V595" i="1"/>
  <c r="V544" i="1"/>
  <c r="V493" i="1"/>
  <c r="V442" i="1"/>
  <c r="V391" i="1"/>
  <c r="V340" i="1"/>
  <c r="V289" i="1"/>
  <c r="V238" i="1"/>
  <c r="V187" i="1"/>
  <c r="V136" i="1"/>
  <c r="V85" i="1"/>
  <c r="V35" i="1"/>
  <c r="V747" i="1"/>
  <c r="V696" i="1"/>
  <c r="V645" i="1"/>
  <c r="V594" i="1"/>
  <c r="V543" i="1"/>
  <c r="V492" i="1"/>
  <c r="V441" i="1"/>
  <c r="V390" i="1"/>
  <c r="V339" i="1"/>
  <c r="V288" i="1"/>
  <c r="V237" i="1"/>
  <c r="V186" i="1"/>
  <c r="V135" i="1"/>
  <c r="V84" i="1"/>
  <c r="V34" i="1"/>
  <c r="V746" i="1"/>
  <c r="V695" i="1"/>
  <c r="V644" i="1"/>
  <c r="V593" i="1"/>
  <c r="V542" i="1"/>
  <c r="V491" i="1"/>
  <c r="V440" i="1"/>
  <c r="V389" i="1"/>
  <c r="V338" i="1"/>
  <c r="V287" i="1"/>
  <c r="V236" i="1"/>
  <c r="V185" i="1"/>
  <c r="V134" i="1"/>
  <c r="V83" i="1"/>
  <c r="V33" i="1"/>
  <c r="V745" i="1"/>
  <c r="V694" i="1"/>
  <c r="V643" i="1"/>
  <c r="V592" i="1"/>
  <c r="V541" i="1"/>
  <c r="V490" i="1"/>
  <c r="V439" i="1"/>
  <c r="V388" i="1"/>
  <c r="V337" i="1"/>
  <c r="V286" i="1"/>
  <c r="V235" i="1"/>
  <c r="V184" i="1"/>
  <c r="V133" i="1"/>
  <c r="V82" i="1"/>
  <c r="V32" i="1"/>
  <c r="V744" i="1"/>
  <c r="V693" i="1"/>
  <c r="V642" i="1"/>
  <c r="V591" i="1"/>
  <c r="V540" i="1"/>
  <c r="V489" i="1"/>
  <c r="V438" i="1"/>
  <c r="V387" i="1"/>
  <c r="V336" i="1"/>
  <c r="V285" i="1"/>
  <c r="V234" i="1"/>
  <c r="V183" i="1"/>
  <c r="V132" i="1"/>
  <c r="V81" i="1"/>
  <c r="V31" i="1"/>
  <c r="V743" i="1"/>
  <c r="V692" i="1"/>
  <c r="V641" i="1"/>
  <c r="V590" i="1"/>
  <c r="V539" i="1"/>
  <c r="V488" i="1"/>
  <c r="V437" i="1"/>
  <c r="V386" i="1"/>
  <c r="V335" i="1"/>
  <c r="V284" i="1"/>
  <c r="V233" i="1"/>
  <c r="V182" i="1"/>
  <c r="V131" i="1"/>
  <c r="V80" i="1"/>
  <c r="V30" i="1"/>
  <c r="V742" i="1"/>
  <c r="V691" i="1"/>
  <c r="V640" i="1"/>
  <c r="V589" i="1"/>
  <c r="V538" i="1"/>
  <c r="V487" i="1"/>
  <c r="V436" i="1"/>
  <c r="V385" i="1"/>
  <c r="V334" i="1"/>
  <c r="V283" i="1"/>
  <c r="V232" i="1"/>
  <c r="V181" i="1"/>
  <c r="V130" i="1"/>
  <c r="V79" i="1"/>
  <c r="V29" i="1"/>
  <c r="V741" i="1"/>
  <c r="V690" i="1"/>
  <c r="V639" i="1"/>
  <c r="V588" i="1"/>
  <c r="V537" i="1"/>
  <c r="V486" i="1"/>
  <c r="V435" i="1"/>
  <c r="V384" i="1"/>
  <c r="V333" i="1"/>
  <c r="V282" i="1"/>
  <c r="V231" i="1"/>
  <c r="V180" i="1"/>
  <c r="V129" i="1"/>
  <c r="V78" i="1"/>
  <c r="V28" i="1"/>
  <c r="V740" i="1"/>
  <c r="V689" i="1"/>
  <c r="V638" i="1"/>
  <c r="V587" i="1"/>
  <c r="V536" i="1"/>
  <c r="V485" i="1"/>
  <c r="V434" i="1"/>
  <c r="V383" i="1"/>
  <c r="V332" i="1"/>
  <c r="V281" i="1"/>
  <c r="V230" i="1"/>
  <c r="V179" i="1"/>
  <c r="V128" i="1"/>
  <c r="V77" i="1"/>
  <c r="V27" i="1"/>
  <c r="V739" i="1"/>
  <c r="V688" i="1"/>
  <c r="V637" i="1"/>
  <c r="V586" i="1"/>
  <c r="V535" i="1"/>
  <c r="V484" i="1"/>
  <c r="V433" i="1"/>
  <c r="V382" i="1"/>
  <c r="V331" i="1"/>
  <c r="V280" i="1"/>
  <c r="V229" i="1"/>
  <c r="V178" i="1"/>
  <c r="V127" i="1"/>
  <c r="V76" i="1"/>
  <c r="V26" i="1"/>
  <c r="V738" i="1"/>
  <c r="V687" i="1"/>
  <c r="V636" i="1"/>
  <c r="V585" i="1"/>
  <c r="V534" i="1"/>
  <c r="V483" i="1"/>
  <c r="V432" i="1"/>
  <c r="V381" i="1"/>
  <c r="V330" i="1"/>
  <c r="V279" i="1"/>
  <c r="V228" i="1"/>
  <c r="V177" i="1"/>
  <c r="V126" i="1"/>
  <c r="V75" i="1"/>
  <c r="V25" i="1"/>
  <c r="V737" i="1"/>
  <c r="V686" i="1"/>
  <c r="V635" i="1"/>
  <c r="V584" i="1"/>
  <c r="V533" i="1"/>
  <c r="V482" i="1"/>
  <c r="V431" i="1"/>
  <c r="V380" i="1"/>
  <c r="V329" i="1"/>
  <c r="V278" i="1"/>
  <c r="V227" i="1"/>
  <c r="V176" i="1"/>
  <c r="V125" i="1"/>
  <c r="V74" i="1"/>
  <c r="V24" i="1"/>
  <c r="V736" i="1"/>
  <c r="V685" i="1"/>
  <c r="V634" i="1"/>
  <c r="V583" i="1"/>
  <c r="V532" i="1"/>
  <c r="V481" i="1"/>
  <c r="V430" i="1"/>
  <c r="V379" i="1"/>
  <c r="V328" i="1"/>
  <c r="V277" i="1"/>
  <c r="V226" i="1"/>
  <c r="V175" i="1"/>
  <c r="V124" i="1"/>
  <c r="V73" i="1"/>
  <c r="V23" i="1"/>
  <c r="V735" i="1"/>
  <c r="V684" i="1"/>
  <c r="V633" i="1"/>
  <c r="V582" i="1"/>
  <c r="V531" i="1"/>
  <c r="V480" i="1"/>
  <c r="V429" i="1"/>
  <c r="V378" i="1"/>
  <c r="V327" i="1"/>
  <c r="V276" i="1"/>
  <c r="V225" i="1"/>
  <c r="V174" i="1"/>
  <c r="V123" i="1"/>
  <c r="V72" i="1"/>
  <c r="V22" i="1"/>
  <c r="V734" i="1"/>
  <c r="V683" i="1"/>
  <c r="V632" i="1"/>
  <c r="V581" i="1"/>
  <c r="V530" i="1"/>
  <c r="V479" i="1"/>
  <c r="V428" i="1"/>
  <c r="V377" i="1"/>
  <c r="V326" i="1"/>
  <c r="V275" i="1"/>
  <c r="V224" i="1"/>
  <c r="V173" i="1"/>
  <c r="V122" i="1"/>
  <c r="V71" i="1"/>
  <c r="V21" i="1"/>
  <c r="V733" i="1"/>
  <c r="V682" i="1"/>
  <c r="V631" i="1"/>
  <c r="V580" i="1"/>
  <c r="V529" i="1"/>
  <c r="V478" i="1"/>
  <c r="V427" i="1"/>
  <c r="V376" i="1"/>
  <c r="V325" i="1"/>
  <c r="V274" i="1"/>
  <c r="V223" i="1"/>
  <c r="V172" i="1"/>
  <c r="V121" i="1"/>
  <c r="V70" i="1"/>
  <c r="V20" i="1"/>
  <c r="V732" i="1"/>
  <c r="V681" i="1"/>
  <c r="V630" i="1"/>
  <c r="V579" i="1"/>
  <c r="V528" i="1"/>
  <c r="V477" i="1"/>
  <c r="V426" i="1"/>
  <c r="V375" i="1"/>
  <c r="V324" i="1"/>
  <c r="V273" i="1"/>
  <c r="V222" i="1"/>
  <c r="V171" i="1"/>
  <c r="V120" i="1"/>
  <c r="V69" i="1"/>
  <c r="V19" i="1"/>
  <c r="V731" i="1"/>
  <c r="V680" i="1"/>
  <c r="V629" i="1"/>
  <c r="V578" i="1"/>
  <c r="V527" i="1"/>
  <c r="V476" i="1"/>
  <c r="V425" i="1"/>
  <c r="V374" i="1"/>
  <c r="V323" i="1"/>
  <c r="V272" i="1"/>
  <c r="V221" i="1"/>
  <c r="V170" i="1"/>
  <c r="V119" i="1"/>
  <c r="V68" i="1"/>
  <c r="V18" i="1"/>
  <c r="V730" i="1"/>
  <c r="V679" i="1"/>
  <c r="V628" i="1"/>
  <c r="V577" i="1"/>
  <c r="V526" i="1"/>
  <c r="V475" i="1"/>
  <c r="V424" i="1"/>
  <c r="V373" i="1"/>
  <c r="V322" i="1"/>
  <c r="V271" i="1"/>
  <c r="V220" i="1"/>
  <c r="V169" i="1"/>
  <c r="V118" i="1"/>
  <c r="V67" i="1"/>
  <c r="V17" i="1"/>
  <c r="V729" i="1"/>
  <c r="V678" i="1"/>
  <c r="V627" i="1"/>
  <c r="V576" i="1"/>
  <c r="V525" i="1"/>
  <c r="V474" i="1"/>
  <c r="V423" i="1"/>
  <c r="V372" i="1"/>
  <c r="V321" i="1"/>
  <c r="V270" i="1"/>
  <c r="V219" i="1"/>
  <c r="V168" i="1"/>
  <c r="V117" i="1"/>
  <c r="V66" i="1"/>
  <c r="V16" i="1"/>
  <c r="V728" i="1"/>
  <c r="V677" i="1"/>
  <c r="V626" i="1"/>
  <c r="V575" i="1"/>
  <c r="V524" i="1"/>
  <c r="V473" i="1"/>
  <c r="V422" i="1"/>
  <c r="V371" i="1"/>
  <c r="V320" i="1"/>
  <c r="V269" i="1"/>
  <c r="V218" i="1"/>
  <c r="V167" i="1"/>
  <c r="V116" i="1"/>
  <c r="V65" i="1"/>
  <c r="V15" i="1"/>
  <c r="V727" i="1"/>
  <c r="V676" i="1"/>
  <c r="V625" i="1"/>
  <c r="V574" i="1"/>
  <c r="V523" i="1"/>
  <c r="V472" i="1"/>
  <c r="V421" i="1"/>
  <c r="V370" i="1"/>
  <c r="V319" i="1"/>
  <c r="V268" i="1"/>
  <c r="V217" i="1"/>
  <c r="V166" i="1"/>
  <c r="V115" i="1"/>
  <c r="V64" i="1"/>
  <c r="V14" i="1"/>
  <c r="V726" i="1"/>
  <c r="V675" i="1"/>
  <c r="V624" i="1"/>
  <c r="V573" i="1"/>
  <c r="V522" i="1"/>
  <c r="V471" i="1"/>
  <c r="V420" i="1"/>
  <c r="V369" i="1"/>
  <c r="V318" i="1"/>
  <c r="V267" i="1"/>
  <c r="V216" i="1"/>
  <c r="V165" i="1"/>
  <c r="V114" i="1"/>
  <c r="V63" i="1"/>
  <c r="V13" i="1"/>
  <c r="V725" i="1"/>
  <c r="V674" i="1"/>
  <c r="V623" i="1"/>
  <c r="V572" i="1"/>
  <c r="V521" i="1"/>
  <c r="V470" i="1"/>
  <c r="V419" i="1"/>
  <c r="V368" i="1"/>
  <c r="V317" i="1"/>
  <c r="V266" i="1"/>
  <c r="V215" i="1"/>
  <c r="V164" i="1"/>
  <c r="V113" i="1"/>
  <c r="V62" i="1"/>
  <c r="V12" i="1"/>
  <c r="V724" i="1"/>
  <c r="V673" i="1"/>
  <c r="V622" i="1"/>
  <c r="V571" i="1"/>
  <c r="V520" i="1"/>
  <c r="V469" i="1"/>
  <c r="V418" i="1"/>
  <c r="V367" i="1"/>
  <c r="V316" i="1"/>
  <c r="V265" i="1"/>
  <c r="V214" i="1"/>
  <c r="V163" i="1"/>
  <c r="V112" i="1"/>
  <c r="V61" i="1"/>
  <c r="V11" i="1"/>
  <c r="V723" i="1"/>
  <c r="V672" i="1"/>
  <c r="V621" i="1"/>
  <c r="V570" i="1"/>
  <c r="V519" i="1"/>
  <c r="V468" i="1"/>
  <c r="V417" i="1"/>
  <c r="V366" i="1"/>
  <c r="V315" i="1"/>
  <c r="V264" i="1"/>
  <c r="V213" i="1"/>
  <c r="V162" i="1"/>
  <c r="V111" i="1"/>
  <c r="V60" i="1"/>
  <c r="V10" i="1"/>
  <c r="V722" i="1"/>
  <c r="V671" i="1"/>
  <c r="V620" i="1"/>
  <c r="V569" i="1"/>
  <c r="V518" i="1"/>
  <c r="V467" i="1"/>
  <c r="V416" i="1"/>
  <c r="V365" i="1"/>
  <c r="V314" i="1"/>
  <c r="V263" i="1"/>
  <c r="V212" i="1"/>
  <c r="V161" i="1"/>
  <c r="V110" i="1"/>
  <c r="V59" i="1"/>
  <c r="V9" i="1"/>
  <c r="V721" i="1"/>
  <c r="V670" i="1"/>
  <c r="V619" i="1"/>
  <c r="V568" i="1"/>
  <c r="V517" i="1"/>
  <c r="V466" i="1"/>
  <c r="V415" i="1"/>
  <c r="V364" i="1"/>
  <c r="V313" i="1"/>
  <c r="V262" i="1"/>
  <c r="V211" i="1"/>
  <c r="V160" i="1"/>
  <c r="V109" i="1"/>
  <c r="V58" i="1"/>
  <c r="V8" i="1"/>
  <c r="V720" i="1"/>
  <c r="V669" i="1"/>
  <c r="V618" i="1"/>
  <c r="V567" i="1"/>
  <c r="V516" i="1"/>
  <c r="V465" i="1"/>
  <c r="V414" i="1"/>
  <c r="V363" i="1"/>
  <c r="V312" i="1"/>
  <c r="V261" i="1"/>
  <c r="V210" i="1"/>
  <c r="V159" i="1"/>
  <c r="V108" i="1"/>
  <c r="V57" i="1"/>
  <c r="V7" i="1"/>
  <c r="V719" i="1"/>
  <c r="V668" i="1"/>
  <c r="V617" i="1"/>
  <c r="V566" i="1"/>
  <c r="V515" i="1"/>
  <c r="V464" i="1"/>
  <c r="V413" i="1"/>
  <c r="V362" i="1"/>
  <c r="V311" i="1"/>
  <c r="V260" i="1"/>
  <c r="V209" i="1"/>
  <c r="V158" i="1"/>
  <c r="V107" i="1"/>
  <c r="V56" i="1"/>
  <c r="V6" i="1"/>
  <c r="V718" i="1"/>
  <c r="V667" i="1"/>
  <c r="V616" i="1"/>
  <c r="V565" i="1"/>
  <c r="V514" i="1"/>
  <c r="V463" i="1"/>
  <c r="V412" i="1"/>
  <c r="V361" i="1"/>
  <c r="V310" i="1"/>
  <c r="V259" i="1"/>
  <c r="V208" i="1"/>
  <c r="V157" i="1"/>
  <c r="V106" i="1"/>
  <c r="V55" i="1"/>
  <c r="V5" i="1"/>
  <c r="V717" i="1"/>
  <c r="V666" i="1"/>
  <c r="V615" i="1"/>
  <c r="V564" i="1"/>
  <c r="V513" i="1"/>
  <c r="V462" i="1"/>
  <c r="V411" i="1"/>
  <c r="V360" i="1"/>
  <c r="V309" i="1"/>
  <c r="V258" i="1"/>
  <c r="V207" i="1"/>
  <c r="V156" i="1"/>
  <c r="V105" i="1"/>
  <c r="V54" i="1"/>
  <c r="V4" i="1"/>
  <c r="V716" i="1"/>
  <c r="V665" i="1"/>
  <c r="V614" i="1"/>
  <c r="V563" i="1"/>
  <c r="V512" i="1"/>
  <c r="V461" i="1"/>
  <c r="V410" i="1"/>
  <c r="V359" i="1"/>
  <c r="V308" i="1"/>
  <c r="V257" i="1"/>
  <c r="V206" i="1"/>
  <c r="V155" i="1"/>
  <c r="V104" i="1"/>
  <c r="V53" i="1"/>
  <c r="V3" i="1"/>
  <c r="V715" i="1"/>
  <c r="V613" i="1"/>
  <c r="V562" i="1"/>
  <c r="V511" i="1"/>
  <c r="V460" i="1"/>
  <c r="V409" i="1"/>
  <c r="V358" i="1"/>
  <c r="V307" i="1"/>
  <c r="V256" i="1"/>
  <c r="V205" i="1"/>
  <c r="V154" i="1"/>
  <c r="V103" i="1"/>
  <c r="V52" i="1"/>
  <c r="V2" i="1"/>
  <c r="Q765" i="1"/>
  <c r="Q714" i="1"/>
  <c r="Q663" i="1"/>
  <c r="Q612" i="1"/>
  <c r="Q561" i="1"/>
  <c r="Q510" i="1"/>
  <c r="Q459" i="1"/>
  <c r="Q408" i="1"/>
  <c r="Q357" i="1"/>
  <c r="Q306" i="1"/>
  <c r="Q255" i="1"/>
  <c r="Q204" i="1"/>
  <c r="Q153" i="1"/>
  <c r="Q102" i="1"/>
  <c r="Q51" i="1"/>
  <c r="Q764" i="1"/>
  <c r="Q713" i="1"/>
  <c r="Q662" i="1"/>
  <c r="Q611" i="1"/>
  <c r="Q560" i="1"/>
  <c r="Q509" i="1"/>
  <c r="Q458" i="1"/>
  <c r="Q407" i="1"/>
  <c r="Q305" i="1"/>
  <c r="Q254" i="1"/>
  <c r="Q203" i="1"/>
  <c r="Q152" i="1"/>
  <c r="Q101" i="1"/>
  <c r="Q50" i="1"/>
  <c r="Q763" i="1"/>
  <c r="Q712" i="1"/>
  <c r="Q661" i="1"/>
  <c r="Q610" i="1"/>
  <c r="Q559" i="1"/>
  <c r="Q508" i="1"/>
  <c r="Q457" i="1"/>
  <c r="Q406" i="1"/>
  <c r="Q355" i="1"/>
  <c r="Q304" i="1"/>
  <c r="Q253" i="1"/>
  <c r="Q202" i="1"/>
  <c r="Q151" i="1"/>
  <c r="Q100" i="1"/>
  <c r="Q49" i="1"/>
  <c r="Q762" i="1"/>
  <c r="Q711" i="1"/>
  <c r="Q660" i="1"/>
  <c r="Q609" i="1"/>
  <c r="Q558" i="1"/>
  <c r="Q507" i="1"/>
  <c r="Q456" i="1"/>
  <c r="Q405" i="1"/>
  <c r="Q354" i="1"/>
  <c r="Q303" i="1"/>
  <c r="Q252" i="1"/>
  <c r="Q201" i="1"/>
  <c r="Q150" i="1"/>
  <c r="Q99" i="1"/>
  <c r="Q48" i="1"/>
  <c r="Q761" i="1"/>
  <c r="Q710" i="1"/>
  <c r="Q659" i="1"/>
  <c r="Q608" i="1"/>
  <c r="Q557" i="1"/>
  <c r="Q506" i="1"/>
  <c r="Q455" i="1"/>
  <c r="Q404" i="1"/>
  <c r="Q353" i="1"/>
  <c r="Q302" i="1"/>
  <c r="Q251" i="1"/>
  <c r="Q200" i="1"/>
  <c r="Q149" i="1"/>
  <c r="Q98" i="1"/>
  <c r="Q47" i="1"/>
  <c r="Q760" i="1"/>
  <c r="Q709" i="1"/>
  <c r="Q658" i="1"/>
  <c r="Q607" i="1"/>
  <c r="Q556" i="1"/>
  <c r="Q505" i="1"/>
  <c r="Q454" i="1"/>
  <c r="Q403" i="1"/>
  <c r="Q352" i="1"/>
  <c r="Q301" i="1"/>
  <c r="Q250" i="1"/>
  <c r="Q199" i="1"/>
  <c r="Q148" i="1"/>
  <c r="Q97" i="1"/>
  <c r="Q46" i="1"/>
  <c r="Q759" i="1"/>
  <c r="Q708" i="1"/>
  <c r="Q657" i="1"/>
  <c r="Q606" i="1"/>
  <c r="Q555" i="1"/>
  <c r="Q504" i="1"/>
  <c r="Q453" i="1"/>
  <c r="Q402" i="1"/>
  <c r="Q351" i="1"/>
  <c r="Q300" i="1"/>
  <c r="Q249" i="1"/>
  <c r="Q198" i="1"/>
  <c r="Q147" i="1"/>
  <c r="Q96" i="1"/>
  <c r="Q45" i="1"/>
  <c r="Q758" i="1"/>
  <c r="Q707" i="1"/>
  <c r="Q656" i="1"/>
  <c r="Q605" i="1"/>
  <c r="Q554" i="1"/>
  <c r="Q503" i="1"/>
  <c r="Q452" i="1"/>
  <c r="Q401" i="1"/>
  <c r="Q350" i="1"/>
  <c r="Q299" i="1"/>
  <c r="Q248" i="1"/>
  <c r="Q197" i="1"/>
  <c r="Q146" i="1"/>
  <c r="Q95" i="1"/>
  <c r="Q44" i="1"/>
  <c r="Q757" i="1"/>
  <c r="Q706" i="1"/>
  <c r="Q655" i="1"/>
  <c r="Q604" i="1"/>
  <c r="Q553" i="1"/>
  <c r="Q502" i="1"/>
  <c r="Q451" i="1"/>
  <c r="Q400" i="1"/>
  <c r="Q349" i="1"/>
  <c r="Q298" i="1"/>
  <c r="Q247" i="1"/>
  <c r="Q196" i="1"/>
  <c r="Q145" i="1"/>
  <c r="Q94" i="1"/>
  <c r="Q43" i="1"/>
  <c r="Q756" i="1"/>
  <c r="Q705" i="1"/>
  <c r="Q654" i="1"/>
  <c r="Q603" i="1"/>
  <c r="Q552" i="1"/>
  <c r="Q501" i="1"/>
  <c r="Q450" i="1"/>
  <c r="Q399" i="1"/>
  <c r="Q348" i="1"/>
  <c r="Q297" i="1"/>
  <c r="Q246" i="1"/>
  <c r="Q195" i="1"/>
  <c r="Q144" i="1"/>
  <c r="Q93" i="1"/>
  <c r="Q42" i="1"/>
  <c r="Q755" i="1"/>
  <c r="Q704" i="1"/>
  <c r="Q653" i="1"/>
  <c r="Q602" i="1"/>
  <c r="Q551" i="1"/>
  <c r="Q500" i="1"/>
  <c r="Q449" i="1"/>
  <c r="Q398" i="1"/>
  <c r="Q296" i="1"/>
  <c r="Q245" i="1"/>
  <c r="Q194" i="1"/>
  <c r="Q143" i="1"/>
  <c r="Q92" i="1"/>
  <c r="Q41" i="1"/>
  <c r="Q754" i="1"/>
  <c r="Q703" i="1"/>
  <c r="Q652" i="1"/>
  <c r="Q601" i="1"/>
  <c r="Q550" i="1"/>
  <c r="Q499" i="1"/>
  <c r="Q448" i="1"/>
  <c r="Q397" i="1"/>
  <c r="Q346" i="1"/>
  <c r="Q295" i="1"/>
  <c r="Q244" i="1"/>
  <c r="Q193" i="1"/>
  <c r="Q142" i="1"/>
  <c r="Q91" i="1"/>
  <c r="Q40" i="1"/>
  <c r="Q753" i="1"/>
  <c r="Q702" i="1"/>
  <c r="Q651" i="1"/>
  <c r="Q600" i="1"/>
  <c r="Q549" i="1"/>
  <c r="Q498" i="1"/>
  <c r="Q447" i="1"/>
  <c r="Q396" i="1"/>
  <c r="Q345" i="1"/>
  <c r="Q294" i="1"/>
  <c r="Q243" i="1"/>
  <c r="Q192" i="1"/>
  <c r="Q141" i="1"/>
  <c r="Q90" i="1"/>
  <c r="Q752" i="1"/>
  <c r="Q701" i="1"/>
  <c r="Q650" i="1"/>
  <c r="Q599" i="1"/>
  <c r="Q548" i="1"/>
  <c r="Q497" i="1"/>
  <c r="Q446" i="1"/>
  <c r="Q395" i="1"/>
  <c r="Q344" i="1"/>
  <c r="Q293" i="1"/>
  <c r="Q242" i="1"/>
  <c r="Q191" i="1"/>
  <c r="Q140" i="1"/>
  <c r="Q89" i="1"/>
  <c r="Q39" i="1"/>
  <c r="Q751" i="1"/>
  <c r="Q700" i="1"/>
  <c r="Q649" i="1"/>
  <c r="Q598" i="1"/>
  <c r="Q547" i="1"/>
  <c r="Q496" i="1"/>
  <c r="Q445" i="1"/>
  <c r="Q394" i="1"/>
  <c r="Q343" i="1"/>
  <c r="Q292" i="1"/>
  <c r="Q241" i="1"/>
  <c r="Q190" i="1"/>
  <c r="Q139" i="1"/>
  <c r="Q88" i="1"/>
  <c r="Q38" i="1"/>
  <c r="Q750" i="1"/>
  <c r="Q699" i="1"/>
  <c r="Q648" i="1"/>
  <c r="Q597" i="1"/>
  <c r="Q546" i="1"/>
  <c r="Q495" i="1"/>
  <c r="Q444" i="1"/>
  <c r="Q393" i="1"/>
  <c r="Q342" i="1"/>
  <c r="Q291" i="1"/>
  <c r="Q240" i="1"/>
  <c r="Q189" i="1"/>
  <c r="Q138" i="1"/>
  <c r="Q87" i="1"/>
  <c r="Q37" i="1"/>
  <c r="Q749" i="1"/>
  <c r="Q698" i="1"/>
  <c r="Q647" i="1"/>
  <c r="Q596" i="1"/>
  <c r="Q545" i="1"/>
  <c r="Q494" i="1"/>
  <c r="Q443" i="1"/>
  <c r="Q392" i="1"/>
  <c r="Q341" i="1"/>
  <c r="Q290" i="1"/>
  <c r="Q239" i="1"/>
  <c r="Q188" i="1"/>
  <c r="Q137" i="1"/>
  <c r="Q86" i="1"/>
  <c r="Q36" i="1"/>
  <c r="Q748" i="1"/>
  <c r="Q697" i="1"/>
  <c r="Q646" i="1"/>
  <c r="Q595" i="1"/>
  <c r="Q544" i="1"/>
  <c r="Q493" i="1"/>
  <c r="Q442" i="1"/>
  <c r="Q391" i="1"/>
  <c r="Q340" i="1"/>
  <c r="Q289" i="1"/>
  <c r="Q238" i="1"/>
  <c r="Q187" i="1"/>
  <c r="Q136" i="1"/>
  <c r="Q85" i="1"/>
  <c r="Q35" i="1"/>
  <c r="Q747" i="1"/>
  <c r="Q696" i="1"/>
  <c r="Q645" i="1"/>
  <c r="Q594" i="1"/>
  <c r="Q543" i="1"/>
  <c r="Q492" i="1"/>
  <c r="Q441" i="1"/>
  <c r="Q390" i="1"/>
  <c r="Q288" i="1"/>
  <c r="Q237" i="1"/>
  <c r="Q186" i="1"/>
  <c r="Q135" i="1"/>
  <c r="Q84" i="1"/>
  <c r="Q34" i="1"/>
  <c r="Q746" i="1"/>
  <c r="Q695" i="1"/>
  <c r="Q644" i="1"/>
  <c r="Q593" i="1"/>
  <c r="Q542" i="1"/>
  <c r="Q491" i="1"/>
  <c r="Q440" i="1"/>
  <c r="Q389" i="1"/>
  <c r="Q338" i="1"/>
  <c r="Q287" i="1"/>
  <c r="Q236" i="1"/>
  <c r="Q185" i="1"/>
  <c r="Q134" i="1"/>
  <c r="Q83" i="1"/>
  <c r="Q33" i="1"/>
  <c r="Q745" i="1"/>
  <c r="Q694" i="1"/>
  <c r="Q643" i="1"/>
  <c r="Q592" i="1"/>
  <c r="Q541" i="1"/>
  <c r="Q490" i="1"/>
  <c r="Q439" i="1"/>
  <c r="Q388" i="1"/>
  <c r="Q337" i="1"/>
  <c r="Q286" i="1"/>
  <c r="Q235" i="1"/>
  <c r="Q184" i="1"/>
  <c r="Q133" i="1"/>
  <c r="Q82" i="1"/>
  <c r="Q32" i="1"/>
  <c r="Q744" i="1"/>
  <c r="Q693" i="1"/>
  <c r="Q642" i="1"/>
  <c r="Q591" i="1"/>
  <c r="Q540" i="1"/>
  <c r="Q489" i="1"/>
  <c r="Q438" i="1"/>
  <c r="Q387" i="1"/>
  <c r="Q285" i="1"/>
  <c r="Q234" i="1"/>
  <c r="Q183" i="1"/>
  <c r="Q132" i="1"/>
  <c r="Q81" i="1"/>
  <c r="Q31" i="1"/>
  <c r="Q743" i="1"/>
  <c r="Q692" i="1"/>
  <c r="Q641" i="1"/>
  <c r="Q590" i="1"/>
  <c r="Q539" i="1"/>
  <c r="Q488" i="1"/>
  <c r="Q437" i="1"/>
  <c r="Q386" i="1"/>
  <c r="Q335" i="1"/>
  <c r="Q284" i="1"/>
  <c r="Q233" i="1"/>
  <c r="Q182" i="1"/>
  <c r="Q131" i="1"/>
  <c r="Q80" i="1"/>
  <c r="Q30" i="1"/>
  <c r="Q742" i="1"/>
  <c r="Q691" i="1"/>
  <c r="Q640" i="1"/>
  <c r="Q589" i="1"/>
  <c r="Q538" i="1"/>
  <c r="Q487" i="1"/>
  <c r="Q436" i="1"/>
  <c r="Q385" i="1"/>
  <c r="Q334" i="1"/>
  <c r="Q283" i="1"/>
  <c r="Q232" i="1"/>
  <c r="Q181" i="1"/>
  <c r="Q130" i="1"/>
  <c r="Q79" i="1"/>
  <c r="Q29" i="1"/>
  <c r="Q741" i="1"/>
  <c r="Q690" i="1"/>
  <c r="Q639" i="1"/>
  <c r="Q588" i="1"/>
  <c r="Q537" i="1"/>
  <c r="Q486" i="1"/>
  <c r="Q435" i="1"/>
  <c r="Q384" i="1"/>
  <c r="Q333" i="1"/>
  <c r="Q282" i="1"/>
  <c r="Q231" i="1"/>
  <c r="Q180" i="1"/>
  <c r="Q129" i="1"/>
  <c r="Q78" i="1"/>
  <c r="Q28" i="1"/>
  <c r="Q740" i="1"/>
  <c r="Q689" i="1"/>
  <c r="Q638" i="1"/>
  <c r="Q587" i="1"/>
  <c r="Q536" i="1"/>
  <c r="Q485" i="1"/>
  <c r="Q434" i="1"/>
  <c r="Q383" i="1"/>
  <c r="Q281" i="1"/>
  <c r="Q230" i="1"/>
  <c r="Q179" i="1"/>
  <c r="Q128" i="1"/>
  <c r="Q77" i="1"/>
  <c r="Q27" i="1"/>
  <c r="Q739" i="1"/>
  <c r="Q688" i="1"/>
  <c r="Q637" i="1"/>
  <c r="Q586" i="1"/>
  <c r="Q535" i="1"/>
  <c r="Q484" i="1"/>
  <c r="Q433" i="1"/>
  <c r="Q382" i="1"/>
  <c r="Q280" i="1"/>
  <c r="Q229" i="1"/>
  <c r="Q178" i="1"/>
  <c r="Q127" i="1"/>
  <c r="Q76" i="1"/>
  <c r="Q26" i="1"/>
  <c r="Q738" i="1"/>
  <c r="Q687" i="1"/>
  <c r="Q636" i="1"/>
  <c r="Q585" i="1"/>
  <c r="Q534" i="1"/>
  <c r="Q483" i="1"/>
  <c r="Q432" i="1"/>
  <c r="Q381" i="1"/>
  <c r="Q330" i="1"/>
  <c r="Q279" i="1"/>
  <c r="Q228" i="1"/>
  <c r="Q177" i="1"/>
  <c r="Q126" i="1"/>
  <c r="Q75" i="1"/>
  <c r="Q25" i="1"/>
  <c r="Q737" i="1"/>
  <c r="Q686" i="1"/>
  <c r="Q635" i="1"/>
  <c r="Q584" i="1"/>
  <c r="Q533" i="1"/>
  <c r="Q482" i="1"/>
  <c r="Q431" i="1"/>
  <c r="Q380" i="1"/>
  <c r="Q329" i="1"/>
  <c r="Q278" i="1"/>
  <c r="Q227" i="1"/>
  <c r="Q176" i="1"/>
  <c r="Q125" i="1"/>
  <c r="Q74" i="1"/>
  <c r="Q24" i="1"/>
  <c r="Q736" i="1"/>
  <c r="Q685" i="1"/>
  <c r="Q634" i="1"/>
  <c r="Q583" i="1"/>
  <c r="Q532" i="1"/>
  <c r="Q481" i="1"/>
  <c r="Q430" i="1"/>
  <c r="Q379" i="1"/>
  <c r="Q328" i="1"/>
  <c r="Q277" i="1"/>
  <c r="Q226" i="1"/>
  <c r="Q175" i="1"/>
  <c r="Q124" i="1"/>
  <c r="Q73" i="1"/>
  <c r="Q23" i="1"/>
  <c r="Q735" i="1"/>
  <c r="Q684" i="1"/>
  <c r="Q633" i="1"/>
  <c r="Q582" i="1"/>
  <c r="Q531" i="1"/>
  <c r="Q480" i="1"/>
  <c r="Q429" i="1"/>
  <c r="Q378" i="1"/>
  <c r="Q327" i="1"/>
  <c r="Q276" i="1"/>
  <c r="Q225" i="1"/>
  <c r="Q174" i="1"/>
  <c r="Q123" i="1"/>
  <c r="Q72" i="1"/>
  <c r="Q22" i="1"/>
  <c r="Q734" i="1"/>
  <c r="Q683" i="1"/>
  <c r="Q632" i="1"/>
  <c r="Q581" i="1"/>
  <c r="Q530" i="1"/>
  <c r="Q479" i="1"/>
  <c r="Q428" i="1"/>
  <c r="Q377" i="1"/>
  <c r="Q275" i="1"/>
  <c r="Q224" i="1"/>
  <c r="Q173" i="1"/>
  <c r="Q122" i="1"/>
  <c r="Q71" i="1"/>
  <c r="Q21" i="1"/>
  <c r="Q733" i="1"/>
  <c r="Q682" i="1"/>
  <c r="Q631" i="1"/>
  <c r="Q580" i="1"/>
  <c r="Q529" i="1"/>
  <c r="Q478" i="1"/>
  <c r="Q427" i="1"/>
  <c r="Q376" i="1"/>
  <c r="Q325" i="1"/>
  <c r="Q274" i="1"/>
  <c r="Q223" i="1"/>
  <c r="Q172" i="1"/>
  <c r="Q121" i="1"/>
  <c r="Q70" i="1"/>
  <c r="Q20" i="1"/>
  <c r="Q732" i="1"/>
  <c r="Q681" i="1"/>
  <c r="Q630" i="1"/>
  <c r="Q579" i="1"/>
  <c r="Q528" i="1"/>
  <c r="Q477" i="1"/>
  <c r="Q426" i="1"/>
  <c r="Q375" i="1"/>
  <c r="Q273" i="1"/>
  <c r="Q222" i="1"/>
  <c r="Q171" i="1"/>
  <c r="Q120" i="1"/>
  <c r="Q69" i="1"/>
  <c r="Q19" i="1"/>
  <c r="Q731" i="1"/>
  <c r="Q680" i="1"/>
  <c r="Q629" i="1"/>
  <c r="Q578" i="1"/>
  <c r="Q527" i="1"/>
  <c r="Q476" i="1"/>
  <c r="Q425" i="1"/>
  <c r="Q374" i="1"/>
  <c r="Q323" i="1"/>
  <c r="Q272" i="1"/>
  <c r="Q221" i="1"/>
  <c r="Q170" i="1"/>
  <c r="Q119" i="1"/>
  <c r="Q68" i="1"/>
  <c r="Q18" i="1"/>
  <c r="Q730" i="1"/>
  <c r="Q679" i="1"/>
  <c r="Q628" i="1"/>
  <c r="Q577" i="1"/>
  <c r="Q526" i="1"/>
  <c r="Q475" i="1"/>
  <c r="Q424" i="1"/>
  <c r="Q373" i="1"/>
  <c r="Q322" i="1"/>
  <c r="Q271" i="1"/>
  <c r="Q220" i="1"/>
  <c r="Q169" i="1"/>
  <c r="Q118" i="1"/>
  <c r="Q67" i="1"/>
  <c r="Q17" i="1"/>
  <c r="Q729" i="1"/>
  <c r="Q678" i="1"/>
  <c r="Q627" i="1"/>
  <c r="Q576" i="1"/>
  <c r="Q525" i="1"/>
  <c r="Q474" i="1"/>
  <c r="Q423" i="1"/>
  <c r="Q372" i="1"/>
  <c r="Q321" i="1"/>
  <c r="Q270" i="1"/>
  <c r="Q219" i="1"/>
  <c r="Q168" i="1"/>
  <c r="Q117" i="1"/>
  <c r="Q66" i="1"/>
  <c r="Q16" i="1"/>
  <c r="Q728" i="1"/>
  <c r="Q677" i="1"/>
  <c r="Q626" i="1"/>
  <c r="Q575" i="1"/>
  <c r="Q524" i="1"/>
  <c r="Q473" i="1"/>
  <c r="Q422" i="1"/>
  <c r="Q371" i="1"/>
  <c r="Q320" i="1"/>
  <c r="Q269" i="1"/>
  <c r="Q218" i="1"/>
  <c r="Q167" i="1"/>
  <c r="Q116" i="1"/>
  <c r="Q65" i="1"/>
  <c r="Q15" i="1"/>
  <c r="Q727" i="1"/>
  <c r="Q676" i="1"/>
  <c r="Q625" i="1"/>
  <c r="Q574" i="1"/>
  <c r="Q523" i="1"/>
  <c r="Q472" i="1"/>
  <c r="Q421" i="1"/>
  <c r="Q370" i="1"/>
  <c r="Q319" i="1"/>
  <c r="Q268" i="1"/>
  <c r="Q217" i="1"/>
  <c r="Q166" i="1"/>
  <c r="Q115" i="1"/>
  <c r="Q64" i="1"/>
  <c r="Q14" i="1"/>
  <c r="Q726" i="1"/>
  <c r="Q675" i="1"/>
  <c r="Q624" i="1"/>
  <c r="Q573" i="1"/>
  <c r="Q522" i="1"/>
  <c r="Q471" i="1"/>
  <c r="Q420" i="1"/>
  <c r="Q369" i="1"/>
  <c r="Q318" i="1"/>
  <c r="Q267" i="1"/>
  <c r="Q216" i="1"/>
  <c r="Q165" i="1"/>
  <c r="Q114" i="1"/>
  <c r="Q63" i="1"/>
  <c r="Q13" i="1"/>
  <c r="Q725" i="1"/>
  <c r="Q674" i="1"/>
  <c r="Q623" i="1"/>
  <c r="Q572" i="1"/>
  <c r="Q521" i="1"/>
  <c r="Q470" i="1"/>
  <c r="Q419" i="1"/>
  <c r="Q368" i="1"/>
  <c r="Q317" i="1"/>
  <c r="Q266" i="1"/>
  <c r="Q215" i="1"/>
  <c r="Q164" i="1"/>
  <c r="Q113" i="1"/>
  <c r="Q62" i="1"/>
  <c r="Q12" i="1"/>
  <c r="Q724" i="1"/>
  <c r="Q673" i="1"/>
  <c r="Q622" i="1"/>
  <c r="Q571" i="1"/>
  <c r="Q520" i="1"/>
  <c r="Q469" i="1"/>
  <c r="Q418" i="1"/>
  <c r="Q367" i="1"/>
  <c r="Q316" i="1"/>
  <c r="Q265" i="1"/>
  <c r="Q214" i="1"/>
  <c r="Q163" i="1"/>
  <c r="Q112" i="1"/>
  <c r="Q61" i="1"/>
  <c r="Q11" i="1"/>
  <c r="Q723" i="1"/>
  <c r="Q672" i="1"/>
  <c r="Q621" i="1"/>
  <c r="Q570" i="1"/>
  <c r="Q519" i="1"/>
  <c r="Q468" i="1"/>
  <c r="Q417" i="1"/>
  <c r="Q366" i="1"/>
  <c r="Q315" i="1"/>
  <c r="Q264" i="1"/>
  <c r="Q213" i="1"/>
  <c r="Q162" i="1"/>
  <c r="Q111" i="1"/>
  <c r="Q60" i="1"/>
  <c r="Q10" i="1"/>
  <c r="Q722" i="1"/>
  <c r="Q671" i="1"/>
  <c r="Q620" i="1"/>
  <c r="Q569" i="1"/>
  <c r="Q518" i="1"/>
  <c r="Q467" i="1"/>
  <c r="Q416" i="1"/>
  <c r="Q365" i="1"/>
  <c r="Q263" i="1"/>
  <c r="Q212" i="1"/>
  <c r="Q161" i="1"/>
  <c r="Q110" i="1"/>
  <c r="Q59" i="1"/>
  <c r="Q9" i="1"/>
  <c r="Q721" i="1"/>
  <c r="Q670" i="1"/>
  <c r="Q619" i="1"/>
  <c r="Q568" i="1"/>
  <c r="Q517" i="1"/>
  <c r="Q466" i="1"/>
  <c r="Q415" i="1"/>
  <c r="Q364" i="1"/>
  <c r="Q262" i="1"/>
  <c r="Q211" i="1"/>
  <c r="Q160" i="1"/>
  <c r="Q109" i="1"/>
  <c r="Q58" i="1"/>
  <c r="Q8" i="1"/>
  <c r="Q720" i="1"/>
  <c r="Q669" i="1"/>
  <c r="Q618" i="1"/>
  <c r="Q567" i="1"/>
  <c r="Q516" i="1"/>
  <c r="Q465" i="1"/>
  <c r="Q414" i="1"/>
  <c r="Q363" i="1"/>
  <c r="Q312" i="1"/>
  <c r="Q261" i="1"/>
  <c r="Q210" i="1"/>
  <c r="Q159" i="1"/>
  <c r="Q108" i="1"/>
  <c r="Q57" i="1"/>
  <c r="Q7" i="1"/>
  <c r="Q719" i="1"/>
  <c r="Q668" i="1"/>
  <c r="Q617" i="1"/>
  <c r="Q566" i="1"/>
  <c r="Q515" i="1"/>
  <c r="Q464" i="1"/>
  <c r="Q413" i="1"/>
  <c r="Q362" i="1"/>
  <c r="Q311" i="1"/>
  <c r="Q260" i="1"/>
  <c r="Q209" i="1"/>
  <c r="Q158" i="1"/>
  <c r="Q107" i="1"/>
  <c r="Q56" i="1"/>
  <c r="Q6" i="1"/>
  <c r="Q718" i="1"/>
  <c r="Q667" i="1"/>
  <c r="Q616" i="1"/>
  <c r="Q565" i="1"/>
  <c r="Q514" i="1"/>
  <c r="Q463" i="1"/>
  <c r="Q412" i="1"/>
  <c r="Q361" i="1"/>
  <c r="Q310" i="1"/>
  <c r="Q259" i="1"/>
  <c r="Q208" i="1"/>
  <c r="Q157" i="1"/>
  <c r="Q106" i="1"/>
  <c r="Q55" i="1"/>
  <c r="Q5" i="1"/>
  <c r="Q717" i="1"/>
  <c r="Q666" i="1"/>
  <c r="Q615" i="1"/>
  <c r="Q564" i="1"/>
  <c r="Q513" i="1"/>
  <c r="Q462" i="1"/>
  <c r="Q411" i="1"/>
  <c r="Q360" i="1"/>
  <c r="Q309" i="1"/>
  <c r="Q258" i="1"/>
  <c r="Q207" i="1"/>
  <c r="Q156" i="1"/>
  <c r="Q105" i="1"/>
  <c r="Q54" i="1"/>
  <c r="Q4" i="1"/>
  <c r="Q716" i="1"/>
  <c r="Q665" i="1"/>
  <c r="Q614" i="1"/>
  <c r="Q563" i="1"/>
  <c r="Q512" i="1"/>
  <c r="Q461" i="1"/>
  <c r="Q410" i="1"/>
  <c r="Q359" i="1"/>
  <c r="Q308" i="1"/>
  <c r="Q257" i="1"/>
  <c r="Q206" i="1"/>
  <c r="Q155" i="1"/>
  <c r="Q104" i="1"/>
  <c r="Q53" i="1"/>
  <c r="Q3" i="1"/>
  <c r="Q715" i="1"/>
  <c r="Q613" i="1"/>
  <c r="Q562" i="1"/>
  <c r="Q511" i="1"/>
  <c r="Q460" i="1"/>
  <c r="Q409" i="1"/>
  <c r="Q358" i="1"/>
  <c r="Q256" i="1"/>
  <c r="Q205" i="1"/>
  <c r="Q154" i="1"/>
  <c r="Q103" i="1"/>
  <c r="Q52" i="1"/>
  <c r="Q2" i="1"/>
  <c r="L765" i="1"/>
  <c r="L714" i="1"/>
  <c r="L663" i="1"/>
  <c r="L612" i="1"/>
  <c r="L561" i="1"/>
  <c r="L510" i="1"/>
  <c r="L459" i="1"/>
  <c r="L408" i="1"/>
  <c r="L357" i="1"/>
  <c r="L306" i="1"/>
  <c r="L255" i="1"/>
  <c r="L204" i="1"/>
  <c r="L153" i="1"/>
  <c r="L102" i="1"/>
  <c r="L51" i="1"/>
  <c r="L764" i="1"/>
  <c r="L713" i="1"/>
  <c r="L662" i="1"/>
  <c r="L611" i="1"/>
  <c r="L560" i="1"/>
  <c r="L509" i="1"/>
  <c r="L458" i="1"/>
  <c r="L407" i="1"/>
  <c r="L356" i="1"/>
  <c r="L305" i="1"/>
  <c r="L254" i="1"/>
  <c r="L203" i="1"/>
  <c r="L152" i="1"/>
  <c r="L101" i="1"/>
  <c r="L50" i="1"/>
  <c r="L763" i="1"/>
  <c r="L712" i="1"/>
  <c r="L661" i="1"/>
  <c r="L610" i="1"/>
  <c r="L559" i="1"/>
  <c r="L508" i="1"/>
  <c r="L457" i="1"/>
  <c r="L406" i="1"/>
  <c r="L355" i="1"/>
  <c r="L304" i="1"/>
  <c r="L253" i="1"/>
  <c r="L202" i="1"/>
  <c r="L151" i="1"/>
  <c r="L100" i="1"/>
  <c r="L49" i="1"/>
  <c r="L762" i="1"/>
  <c r="L711" i="1"/>
  <c r="L660" i="1"/>
  <c r="L609" i="1"/>
  <c r="L558" i="1"/>
  <c r="L507" i="1"/>
  <c r="L456" i="1"/>
  <c r="L405" i="1"/>
  <c r="L354" i="1"/>
  <c r="L303" i="1"/>
  <c r="L252" i="1"/>
  <c r="L201" i="1"/>
  <c r="L150" i="1"/>
  <c r="L99" i="1"/>
  <c r="L761" i="1"/>
  <c r="L710" i="1"/>
  <c r="L659" i="1"/>
  <c r="L608" i="1"/>
  <c r="L557" i="1"/>
  <c r="L506" i="1"/>
  <c r="L455" i="1"/>
  <c r="L404" i="1"/>
  <c r="L353" i="1"/>
  <c r="L302" i="1"/>
  <c r="L251" i="1"/>
  <c r="L200" i="1"/>
  <c r="L149" i="1"/>
  <c r="L98" i="1"/>
  <c r="L47" i="1"/>
  <c r="L760" i="1"/>
  <c r="L709" i="1"/>
  <c r="L658" i="1"/>
  <c r="L607" i="1"/>
  <c r="L556" i="1"/>
  <c r="L505" i="1"/>
  <c r="L454" i="1"/>
  <c r="L403" i="1"/>
  <c r="L352" i="1"/>
  <c r="L301" i="1"/>
  <c r="L250" i="1"/>
  <c r="L199" i="1"/>
  <c r="L148" i="1"/>
  <c r="L97" i="1"/>
  <c r="L46" i="1"/>
  <c r="L759" i="1"/>
  <c r="L708" i="1"/>
  <c r="L657" i="1"/>
  <c r="L606" i="1"/>
  <c r="L555" i="1"/>
  <c r="L504" i="1"/>
  <c r="L453" i="1"/>
  <c r="L402" i="1"/>
  <c r="L351" i="1"/>
  <c r="L300" i="1"/>
  <c r="L249" i="1"/>
  <c r="L198" i="1"/>
  <c r="L147" i="1"/>
  <c r="L96" i="1"/>
  <c r="L45" i="1"/>
  <c r="L758" i="1"/>
  <c r="L707" i="1"/>
  <c r="L656" i="1"/>
  <c r="L605" i="1"/>
  <c r="L554" i="1"/>
  <c r="L503" i="1"/>
  <c r="L452" i="1"/>
  <c r="L401" i="1"/>
  <c r="L350" i="1"/>
  <c r="L299" i="1"/>
  <c r="L248" i="1"/>
  <c r="L197" i="1"/>
  <c r="L146" i="1"/>
  <c r="L95" i="1"/>
  <c r="L44" i="1"/>
  <c r="L757" i="1"/>
  <c r="L706" i="1"/>
  <c r="L655" i="1"/>
  <c r="L604" i="1"/>
  <c r="L553" i="1"/>
  <c r="L502" i="1"/>
  <c r="L451" i="1"/>
  <c r="L400" i="1"/>
  <c r="L349" i="1"/>
  <c r="L298" i="1"/>
  <c r="L247" i="1"/>
  <c r="L196" i="1"/>
  <c r="L145" i="1"/>
  <c r="L94" i="1"/>
  <c r="L43" i="1"/>
  <c r="L756" i="1"/>
  <c r="L705" i="1"/>
  <c r="L654" i="1"/>
  <c r="L603" i="1"/>
  <c r="L552" i="1"/>
  <c r="L501" i="1"/>
  <c r="L450" i="1"/>
  <c r="L399" i="1"/>
  <c r="L348" i="1"/>
  <c r="L297" i="1"/>
  <c r="L246" i="1"/>
  <c r="L195" i="1"/>
  <c r="L144" i="1"/>
  <c r="L93" i="1"/>
  <c r="L42" i="1"/>
  <c r="L704" i="1"/>
  <c r="L653" i="1"/>
  <c r="L602" i="1"/>
  <c r="L551" i="1"/>
  <c r="L500" i="1"/>
  <c r="L449" i="1"/>
  <c r="L398" i="1"/>
  <c r="L347" i="1"/>
  <c r="L296" i="1"/>
  <c r="L245" i="1"/>
  <c r="L194" i="1"/>
  <c r="L143" i="1"/>
  <c r="L92" i="1"/>
  <c r="L41" i="1"/>
  <c r="L754" i="1"/>
  <c r="L703" i="1"/>
  <c r="L652" i="1"/>
  <c r="L601" i="1"/>
  <c r="L550" i="1"/>
  <c r="L499" i="1"/>
  <c r="L448" i="1"/>
  <c r="L397" i="1"/>
  <c r="L346" i="1"/>
  <c r="L295" i="1"/>
  <c r="L244" i="1"/>
  <c r="L193" i="1"/>
  <c r="L142" i="1"/>
  <c r="L91" i="1"/>
  <c r="L40" i="1"/>
  <c r="L753" i="1"/>
  <c r="L702" i="1"/>
  <c r="L651" i="1"/>
  <c r="L600" i="1"/>
  <c r="L549" i="1"/>
  <c r="L498" i="1"/>
  <c r="L447" i="1"/>
  <c r="L396" i="1"/>
  <c r="L345" i="1"/>
  <c r="L294" i="1"/>
  <c r="L243" i="1"/>
  <c r="L192" i="1"/>
  <c r="L141" i="1"/>
  <c r="L90" i="1"/>
  <c r="L752" i="1"/>
  <c r="L701" i="1"/>
  <c r="L650" i="1"/>
  <c r="L599" i="1"/>
  <c r="L548" i="1"/>
  <c r="L497" i="1"/>
  <c r="L446" i="1"/>
  <c r="L395" i="1"/>
  <c r="L344" i="1"/>
  <c r="L293" i="1"/>
  <c r="L242" i="1"/>
  <c r="L191" i="1"/>
  <c r="L140" i="1"/>
  <c r="L89" i="1"/>
  <c r="L39" i="1"/>
  <c r="L751" i="1"/>
  <c r="L700" i="1"/>
  <c r="L649" i="1"/>
  <c r="L598" i="1"/>
  <c r="L547" i="1"/>
  <c r="L496" i="1"/>
  <c r="L445" i="1"/>
  <c r="L394" i="1"/>
  <c r="L343" i="1"/>
  <c r="L292" i="1"/>
  <c r="L241" i="1"/>
  <c r="L190" i="1"/>
  <c r="L139" i="1"/>
  <c r="L88" i="1"/>
  <c r="L38" i="1"/>
  <c r="L750" i="1"/>
  <c r="L699" i="1"/>
  <c r="L648" i="1"/>
  <c r="L597" i="1"/>
  <c r="L546" i="1"/>
  <c r="L495" i="1"/>
  <c r="L444" i="1"/>
  <c r="L393" i="1"/>
  <c r="L342" i="1"/>
  <c r="L291" i="1"/>
  <c r="L240" i="1"/>
  <c r="L189" i="1"/>
  <c r="L138" i="1"/>
  <c r="L87" i="1"/>
  <c r="L37" i="1"/>
  <c r="L749" i="1"/>
  <c r="L698" i="1"/>
  <c r="L647" i="1"/>
  <c r="L596" i="1"/>
  <c r="L545" i="1"/>
  <c r="L494" i="1"/>
  <c r="L443" i="1"/>
  <c r="L392" i="1"/>
  <c r="L341" i="1"/>
  <c r="L290" i="1"/>
  <c r="L239" i="1"/>
  <c r="L188" i="1"/>
  <c r="L137" i="1"/>
  <c r="L86" i="1"/>
  <c r="L36" i="1"/>
  <c r="L697" i="1"/>
  <c r="L646" i="1"/>
  <c r="L595" i="1"/>
  <c r="L544" i="1"/>
  <c r="L493" i="1"/>
  <c r="L442" i="1"/>
  <c r="L391" i="1"/>
  <c r="L340" i="1"/>
  <c r="L289" i="1"/>
  <c r="L238" i="1"/>
  <c r="L187" i="1"/>
  <c r="L136" i="1"/>
  <c r="L85" i="1"/>
  <c r="L35" i="1"/>
  <c r="L696" i="1"/>
  <c r="L645" i="1"/>
  <c r="L594" i="1"/>
  <c r="L543" i="1"/>
  <c r="L492" i="1"/>
  <c r="L441" i="1"/>
  <c r="L390" i="1"/>
  <c r="L339" i="1"/>
  <c r="L288" i="1"/>
  <c r="L237" i="1"/>
  <c r="L186" i="1"/>
  <c r="L135" i="1"/>
  <c r="L84" i="1"/>
  <c r="L34" i="1"/>
  <c r="L746" i="1"/>
  <c r="L695" i="1"/>
  <c r="L644" i="1"/>
  <c r="L593" i="1"/>
  <c r="L542" i="1"/>
  <c r="L491" i="1"/>
  <c r="L440" i="1"/>
  <c r="L389" i="1"/>
  <c r="L338" i="1"/>
  <c r="L287" i="1"/>
  <c r="L236" i="1"/>
  <c r="L185" i="1"/>
  <c r="L134" i="1"/>
  <c r="L83" i="1"/>
  <c r="L33" i="1"/>
  <c r="L745" i="1"/>
  <c r="L694" i="1"/>
  <c r="L643" i="1"/>
  <c r="L592" i="1"/>
  <c r="L541" i="1"/>
  <c r="L490" i="1"/>
  <c r="L439" i="1"/>
  <c r="L388" i="1"/>
  <c r="L337" i="1"/>
  <c r="L286" i="1"/>
  <c r="L235" i="1"/>
  <c r="L184" i="1"/>
  <c r="L133" i="1"/>
  <c r="L82" i="1"/>
  <c r="L32" i="1"/>
  <c r="L744" i="1"/>
  <c r="L693" i="1"/>
  <c r="L642" i="1"/>
  <c r="L591" i="1"/>
  <c r="L540" i="1"/>
  <c r="L489" i="1"/>
  <c r="L438" i="1"/>
  <c r="L387" i="1"/>
  <c r="L336" i="1"/>
  <c r="L285" i="1"/>
  <c r="L234" i="1"/>
  <c r="L183" i="1"/>
  <c r="L132" i="1"/>
  <c r="L81" i="1"/>
  <c r="L31" i="1"/>
  <c r="L743" i="1"/>
  <c r="L692" i="1"/>
  <c r="L641" i="1"/>
  <c r="L590" i="1"/>
  <c r="L539" i="1"/>
  <c r="L488" i="1"/>
  <c r="L437" i="1"/>
  <c r="L386" i="1"/>
  <c r="L335" i="1"/>
  <c r="L284" i="1"/>
  <c r="L233" i="1"/>
  <c r="L182" i="1"/>
  <c r="L131" i="1"/>
  <c r="L80" i="1"/>
  <c r="L30" i="1"/>
  <c r="L742" i="1"/>
  <c r="L691" i="1"/>
  <c r="L640" i="1"/>
  <c r="L589" i="1"/>
  <c r="L538" i="1"/>
  <c r="L487" i="1"/>
  <c r="L436" i="1"/>
  <c r="L385" i="1"/>
  <c r="L334" i="1"/>
  <c r="L283" i="1"/>
  <c r="L232" i="1"/>
  <c r="L181" i="1"/>
  <c r="L130" i="1"/>
  <c r="L79" i="1"/>
  <c r="L29" i="1"/>
  <c r="L741" i="1"/>
  <c r="L690" i="1"/>
  <c r="L639" i="1"/>
  <c r="L588" i="1"/>
  <c r="L537" i="1"/>
  <c r="L486" i="1"/>
  <c r="L435" i="1"/>
  <c r="L384" i="1"/>
  <c r="L333" i="1"/>
  <c r="L282" i="1"/>
  <c r="L231" i="1"/>
  <c r="L180" i="1"/>
  <c r="L129" i="1"/>
  <c r="L78" i="1"/>
  <c r="L28" i="1"/>
  <c r="L740" i="1"/>
  <c r="L689" i="1"/>
  <c r="L638" i="1"/>
  <c r="L587" i="1"/>
  <c r="L536" i="1"/>
  <c r="L485" i="1"/>
  <c r="L434" i="1"/>
  <c r="L383" i="1"/>
  <c r="L332" i="1"/>
  <c r="L281" i="1"/>
  <c r="L230" i="1"/>
  <c r="L179" i="1"/>
  <c r="L128" i="1"/>
  <c r="L77" i="1"/>
  <c r="L27" i="1"/>
  <c r="L739" i="1"/>
  <c r="L688" i="1"/>
  <c r="L637" i="1"/>
  <c r="L586" i="1"/>
  <c r="L535" i="1"/>
  <c r="L484" i="1"/>
  <c r="L433" i="1"/>
  <c r="L382" i="1"/>
  <c r="L331" i="1"/>
  <c r="L280" i="1"/>
  <c r="L229" i="1"/>
  <c r="L178" i="1"/>
  <c r="L127" i="1"/>
  <c r="L76" i="1"/>
  <c r="L26" i="1"/>
  <c r="L738" i="1"/>
  <c r="L687" i="1"/>
  <c r="L636" i="1"/>
  <c r="L585" i="1"/>
  <c r="L534" i="1"/>
  <c r="L483" i="1"/>
  <c r="L432" i="1"/>
  <c r="L381" i="1"/>
  <c r="L330" i="1"/>
  <c r="L279" i="1"/>
  <c r="L228" i="1"/>
  <c r="L177" i="1"/>
  <c r="L126" i="1"/>
  <c r="L75" i="1"/>
  <c r="L25" i="1"/>
  <c r="L737" i="1"/>
  <c r="L686" i="1"/>
  <c r="L635" i="1"/>
  <c r="L584" i="1"/>
  <c r="L533" i="1"/>
  <c r="L482" i="1"/>
  <c r="L431" i="1"/>
  <c r="L380" i="1"/>
  <c r="L329" i="1"/>
  <c r="L278" i="1"/>
  <c r="L227" i="1"/>
  <c r="L176" i="1"/>
  <c r="L125" i="1"/>
  <c r="L74" i="1"/>
  <c r="L24" i="1"/>
  <c r="L736" i="1"/>
  <c r="L685" i="1"/>
  <c r="L634" i="1"/>
  <c r="L583" i="1"/>
  <c r="L532" i="1"/>
  <c r="L481" i="1"/>
  <c r="L430" i="1"/>
  <c r="L379" i="1"/>
  <c r="L328" i="1"/>
  <c r="L277" i="1"/>
  <c r="L226" i="1"/>
  <c r="L175" i="1"/>
  <c r="L124" i="1"/>
  <c r="L73" i="1"/>
  <c r="L23" i="1"/>
  <c r="L735" i="1"/>
  <c r="L684" i="1"/>
  <c r="L633" i="1"/>
  <c r="L582" i="1"/>
  <c r="L531" i="1"/>
  <c r="L480" i="1"/>
  <c r="L429" i="1"/>
  <c r="L378" i="1"/>
  <c r="L327" i="1"/>
  <c r="L276" i="1"/>
  <c r="L225" i="1"/>
  <c r="L174" i="1"/>
  <c r="L123" i="1"/>
  <c r="L72" i="1"/>
  <c r="L22" i="1"/>
  <c r="L734" i="1"/>
  <c r="L683" i="1"/>
  <c r="L632" i="1"/>
  <c r="L581" i="1"/>
  <c r="L530" i="1"/>
  <c r="L479" i="1"/>
  <c r="L428" i="1"/>
  <c r="L377" i="1"/>
  <c r="L326" i="1"/>
  <c r="L275" i="1"/>
  <c r="L224" i="1"/>
  <c r="L173" i="1"/>
  <c r="L122" i="1"/>
  <c r="L71" i="1"/>
  <c r="L21" i="1"/>
  <c r="L733" i="1"/>
  <c r="L682" i="1"/>
  <c r="L631" i="1"/>
  <c r="L580" i="1"/>
  <c r="L529" i="1"/>
  <c r="L478" i="1"/>
  <c r="L427" i="1"/>
  <c r="L376" i="1"/>
  <c r="L325" i="1"/>
  <c r="L274" i="1"/>
  <c r="L223" i="1"/>
  <c r="L172" i="1"/>
  <c r="L121" i="1"/>
  <c r="L70" i="1"/>
  <c r="L20" i="1"/>
  <c r="L732" i="1"/>
  <c r="L681" i="1"/>
  <c r="L630" i="1"/>
  <c r="L579" i="1"/>
  <c r="L528" i="1"/>
  <c r="L477" i="1"/>
  <c r="L426" i="1"/>
  <c r="L375" i="1"/>
  <c r="L324" i="1"/>
  <c r="L273" i="1"/>
  <c r="L222" i="1"/>
  <c r="L171" i="1"/>
  <c r="L120" i="1"/>
  <c r="L69" i="1"/>
  <c r="L19" i="1"/>
  <c r="L731" i="1"/>
  <c r="L680" i="1"/>
  <c r="L629" i="1"/>
  <c r="L578" i="1"/>
  <c r="L527" i="1"/>
  <c r="L476" i="1"/>
  <c r="L425" i="1"/>
  <c r="L374" i="1"/>
  <c r="L323" i="1"/>
  <c r="L272" i="1"/>
  <c r="L221" i="1"/>
  <c r="L170" i="1"/>
  <c r="L119" i="1"/>
  <c r="L68" i="1"/>
  <c r="L18" i="1"/>
  <c r="L730" i="1"/>
  <c r="L679" i="1"/>
  <c r="L628" i="1"/>
  <c r="L577" i="1"/>
  <c r="L526" i="1"/>
  <c r="L475" i="1"/>
  <c r="L424" i="1"/>
  <c r="L373" i="1"/>
  <c r="L322" i="1"/>
  <c r="L271" i="1"/>
  <c r="L220" i="1"/>
  <c r="L169" i="1"/>
  <c r="L118" i="1"/>
  <c r="L67" i="1"/>
  <c r="L17" i="1"/>
  <c r="L729" i="1"/>
  <c r="L678" i="1"/>
  <c r="L627" i="1"/>
  <c r="L576" i="1"/>
  <c r="L525" i="1"/>
  <c r="L474" i="1"/>
  <c r="L423" i="1"/>
  <c r="L372" i="1"/>
  <c r="L321" i="1"/>
  <c r="L270" i="1"/>
  <c r="L219" i="1"/>
  <c r="L168" i="1"/>
  <c r="L117" i="1"/>
  <c r="L66" i="1"/>
  <c r="L16" i="1"/>
  <c r="L728" i="1"/>
  <c r="L677" i="1"/>
  <c r="L626" i="1"/>
  <c r="L575" i="1"/>
  <c r="L524" i="1"/>
  <c r="L473" i="1"/>
  <c r="L422" i="1"/>
  <c r="L371" i="1"/>
  <c r="L320" i="1"/>
  <c r="L269" i="1"/>
  <c r="L218" i="1"/>
  <c r="L167" i="1"/>
  <c r="L116" i="1"/>
  <c r="L65" i="1"/>
  <c r="L15" i="1"/>
  <c r="L727" i="1"/>
  <c r="L676" i="1"/>
  <c r="L625" i="1"/>
  <c r="L574" i="1"/>
  <c r="L523" i="1"/>
  <c r="L472" i="1"/>
  <c r="L421" i="1"/>
  <c r="L370" i="1"/>
  <c r="L319" i="1"/>
  <c r="L268" i="1"/>
  <c r="L217" i="1"/>
  <c r="L166" i="1"/>
  <c r="L115" i="1"/>
  <c r="L64" i="1"/>
  <c r="L14" i="1"/>
  <c r="L726" i="1"/>
  <c r="L675" i="1"/>
  <c r="L624" i="1"/>
  <c r="L573" i="1"/>
  <c r="L522" i="1"/>
  <c r="L471" i="1"/>
  <c r="L420" i="1"/>
  <c r="L369" i="1"/>
  <c r="L318" i="1"/>
  <c r="L267" i="1"/>
  <c r="L216" i="1"/>
  <c r="L165" i="1"/>
  <c r="L114" i="1"/>
  <c r="L63" i="1"/>
  <c r="L13" i="1"/>
  <c r="L725" i="1"/>
  <c r="L674" i="1"/>
  <c r="L623" i="1"/>
  <c r="L572" i="1"/>
  <c r="L521" i="1"/>
  <c r="L470" i="1"/>
  <c r="L419" i="1"/>
  <c r="L368" i="1"/>
  <c r="L317" i="1"/>
  <c r="L266" i="1"/>
  <c r="L215" i="1"/>
  <c r="L164" i="1"/>
  <c r="L113" i="1"/>
  <c r="L62" i="1"/>
  <c r="L12" i="1"/>
  <c r="L724" i="1"/>
  <c r="L673" i="1"/>
  <c r="L622" i="1"/>
  <c r="L571" i="1"/>
  <c r="L520" i="1"/>
  <c r="L469" i="1"/>
  <c r="L418" i="1"/>
  <c r="L367" i="1"/>
  <c r="L316" i="1"/>
  <c r="L265" i="1"/>
  <c r="L214" i="1"/>
  <c r="L163" i="1"/>
  <c r="L112" i="1"/>
  <c r="L61" i="1"/>
  <c r="L11" i="1"/>
  <c r="L723" i="1"/>
  <c r="L672" i="1"/>
  <c r="L621" i="1"/>
  <c r="L570" i="1"/>
  <c r="L519" i="1"/>
  <c r="L468" i="1"/>
  <c r="L417" i="1"/>
  <c r="L366" i="1"/>
  <c r="L315" i="1"/>
  <c r="L264" i="1"/>
  <c r="L213" i="1"/>
  <c r="L162" i="1"/>
  <c r="L111" i="1"/>
  <c r="L60" i="1"/>
  <c r="L10" i="1"/>
  <c r="L722" i="1"/>
  <c r="L671" i="1"/>
  <c r="L620" i="1"/>
  <c r="L569" i="1"/>
  <c r="L518" i="1"/>
  <c r="L467" i="1"/>
  <c r="L416" i="1"/>
  <c r="L365" i="1"/>
  <c r="L314" i="1"/>
  <c r="L263" i="1"/>
  <c r="L212" i="1"/>
  <c r="L161" i="1"/>
  <c r="L110" i="1"/>
  <c r="L59" i="1"/>
  <c r="L9" i="1"/>
  <c r="L721" i="1"/>
  <c r="L670" i="1"/>
  <c r="L619" i="1"/>
  <c r="L568" i="1"/>
  <c r="L517" i="1"/>
  <c r="L466" i="1"/>
  <c r="L415" i="1"/>
  <c r="L364" i="1"/>
  <c r="L313" i="1"/>
  <c r="L262" i="1"/>
  <c r="L211" i="1"/>
  <c r="L160" i="1"/>
  <c r="L109" i="1"/>
  <c r="L58" i="1"/>
  <c r="L8" i="1"/>
  <c r="L720" i="1"/>
  <c r="L669" i="1"/>
  <c r="L618" i="1"/>
  <c r="L567" i="1"/>
  <c r="L516" i="1"/>
  <c r="L465" i="1"/>
  <c r="L414" i="1"/>
  <c r="L363" i="1"/>
  <c r="L312" i="1"/>
  <c r="L261" i="1"/>
  <c r="L210" i="1"/>
  <c r="L159" i="1"/>
  <c r="L108" i="1"/>
  <c r="L57" i="1"/>
  <c r="L7" i="1"/>
  <c r="L719" i="1"/>
  <c r="L668" i="1"/>
  <c r="L617" i="1"/>
  <c r="L566" i="1"/>
  <c r="L515" i="1"/>
  <c r="L464" i="1"/>
  <c r="L413" i="1"/>
  <c r="L362" i="1"/>
  <c r="L311" i="1"/>
  <c r="L260" i="1"/>
  <c r="L209" i="1"/>
  <c r="L158" i="1"/>
  <c r="L107" i="1"/>
  <c r="L56" i="1"/>
  <c r="L6" i="1"/>
  <c r="L718" i="1"/>
  <c r="L667" i="1"/>
  <c r="L616" i="1"/>
  <c r="L565" i="1"/>
  <c r="L514" i="1"/>
  <c r="L463" i="1"/>
  <c r="L412" i="1"/>
  <c r="L361" i="1"/>
  <c r="L310" i="1"/>
  <c r="L259" i="1"/>
  <c r="L208" i="1"/>
  <c r="L157" i="1"/>
  <c r="L106" i="1"/>
  <c r="L55" i="1"/>
  <c r="L5" i="1"/>
  <c r="L717" i="1"/>
  <c r="L666" i="1"/>
  <c r="L615" i="1"/>
  <c r="L564" i="1"/>
  <c r="L513" i="1"/>
  <c r="L462" i="1"/>
  <c r="L411" i="1"/>
  <c r="L360" i="1"/>
  <c r="L309" i="1"/>
  <c r="L258" i="1"/>
  <c r="L207" i="1"/>
  <c r="L156" i="1"/>
  <c r="L105" i="1"/>
  <c r="L54" i="1"/>
  <c r="L4" i="1"/>
  <c r="L716" i="1"/>
  <c r="L665" i="1"/>
  <c r="L614" i="1"/>
  <c r="L563" i="1"/>
  <c r="L512" i="1"/>
  <c r="L461" i="1"/>
  <c r="L410" i="1"/>
  <c r="L359" i="1"/>
  <c r="L308" i="1"/>
  <c r="L257" i="1"/>
  <c r="L206" i="1"/>
  <c r="L155" i="1"/>
  <c r="L104" i="1"/>
  <c r="L53" i="1"/>
  <c r="L3" i="1"/>
  <c r="L715" i="1"/>
  <c r="L613" i="1"/>
  <c r="L562" i="1"/>
  <c r="L511" i="1"/>
  <c r="L460" i="1"/>
  <c r="L409" i="1"/>
  <c r="L358" i="1"/>
  <c r="L307" i="1"/>
  <c r="L256" i="1"/>
  <c r="L205" i="1"/>
  <c r="L154" i="1"/>
  <c r="L103" i="1"/>
  <c r="L52" i="1"/>
  <c r="L2" i="1"/>
  <c r="G765" i="1"/>
  <c r="G714" i="1"/>
  <c r="G663" i="1"/>
  <c r="G612" i="1"/>
  <c r="G561" i="1"/>
  <c r="G510" i="1"/>
  <c r="G459" i="1"/>
  <c r="G408" i="1"/>
  <c r="G357" i="1"/>
  <c r="G306" i="1"/>
  <c r="G255" i="1"/>
  <c r="G204" i="1"/>
  <c r="G153" i="1"/>
  <c r="G102" i="1"/>
  <c r="G51" i="1"/>
  <c r="G764" i="1"/>
  <c r="G713" i="1"/>
  <c r="G662" i="1"/>
  <c r="G611" i="1"/>
  <c r="G560" i="1"/>
  <c r="G509" i="1"/>
  <c r="G458" i="1"/>
  <c r="G407" i="1"/>
  <c r="G356" i="1"/>
  <c r="G305" i="1"/>
  <c r="G254" i="1"/>
  <c r="G203" i="1"/>
  <c r="G152" i="1"/>
  <c r="G101" i="1"/>
  <c r="G50" i="1"/>
  <c r="G763" i="1"/>
  <c r="G712" i="1"/>
  <c r="G661" i="1"/>
  <c r="G610" i="1"/>
  <c r="G559" i="1"/>
  <c r="G508" i="1"/>
  <c r="G457" i="1"/>
  <c r="G406" i="1"/>
  <c r="G355" i="1"/>
  <c r="G304" i="1"/>
  <c r="G253" i="1"/>
  <c r="G202" i="1"/>
  <c r="G151" i="1"/>
  <c r="G100" i="1"/>
  <c r="G49" i="1"/>
  <c r="G762" i="1"/>
  <c r="G711" i="1"/>
  <c r="G660" i="1"/>
  <c r="G609" i="1"/>
  <c r="G558" i="1"/>
  <c r="G507" i="1"/>
  <c r="G456" i="1"/>
  <c r="G405" i="1"/>
  <c r="G354" i="1"/>
  <c r="G303" i="1"/>
  <c r="G252" i="1"/>
  <c r="G201" i="1"/>
  <c r="G150" i="1"/>
  <c r="G99" i="1"/>
  <c r="G48" i="1"/>
  <c r="G761" i="1"/>
  <c r="G710" i="1"/>
  <c r="G659" i="1"/>
  <c r="G608" i="1"/>
  <c r="G557" i="1"/>
  <c r="G506" i="1"/>
  <c r="G455" i="1"/>
  <c r="G404" i="1"/>
  <c r="G353" i="1"/>
  <c r="G302" i="1"/>
  <c r="G251" i="1"/>
  <c r="G200" i="1"/>
  <c r="G149" i="1"/>
  <c r="G98" i="1"/>
  <c r="G47" i="1"/>
  <c r="G760" i="1"/>
  <c r="G709" i="1"/>
  <c r="G658" i="1"/>
  <c r="G607" i="1"/>
  <c r="G556" i="1"/>
  <c r="G505" i="1"/>
  <c r="G454" i="1"/>
  <c r="G403" i="1"/>
  <c r="G352" i="1"/>
  <c r="G301" i="1"/>
  <c r="G250" i="1"/>
  <c r="G199" i="1"/>
  <c r="G148" i="1"/>
  <c r="G97" i="1"/>
  <c r="G46" i="1"/>
  <c r="G759" i="1"/>
  <c r="G708" i="1"/>
  <c r="G657" i="1"/>
  <c r="G606" i="1"/>
  <c r="G555" i="1"/>
  <c r="G504" i="1"/>
  <c r="G453" i="1"/>
  <c r="G402" i="1"/>
  <c r="G351" i="1"/>
  <c r="G300" i="1"/>
  <c r="G249" i="1"/>
  <c r="G198" i="1"/>
  <c r="G147" i="1"/>
  <c r="G96" i="1"/>
  <c r="G45" i="1"/>
  <c r="G758" i="1"/>
  <c r="G707" i="1"/>
  <c r="G656" i="1"/>
  <c r="G605" i="1"/>
  <c r="G554" i="1"/>
  <c r="G503" i="1"/>
  <c r="G452" i="1"/>
  <c r="G401" i="1"/>
  <c r="G350" i="1"/>
  <c r="G299" i="1"/>
  <c r="G248" i="1"/>
  <c r="G197" i="1"/>
  <c r="G146" i="1"/>
  <c r="G95" i="1"/>
  <c r="G44" i="1"/>
  <c r="G757" i="1"/>
  <c r="G706" i="1"/>
  <c r="G655" i="1"/>
  <c r="G604" i="1"/>
  <c r="G553" i="1"/>
  <c r="G502" i="1"/>
  <c r="G451" i="1"/>
  <c r="G400" i="1"/>
  <c r="G349" i="1"/>
  <c r="G298" i="1"/>
  <c r="G247" i="1"/>
  <c r="G196" i="1"/>
  <c r="G145" i="1"/>
  <c r="G94" i="1"/>
  <c r="G43" i="1"/>
  <c r="G756" i="1"/>
  <c r="G705" i="1"/>
  <c r="G654" i="1"/>
  <c r="G603" i="1"/>
  <c r="G552" i="1"/>
  <c r="G501" i="1"/>
  <c r="G450" i="1"/>
  <c r="G399" i="1"/>
  <c r="G348" i="1"/>
  <c r="G297" i="1"/>
  <c r="G246" i="1"/>
  <c r="G195" i="1"/>
  <c r="G144" i="1"/>
  <c r="G93" i="1"/>
  <c r="G42" i="1"/>
  <c r="G755" i="1"/>
  <c r="G704" i="1"/>
  <c r="G653" i="1"/>
  <c r="G602" i="1"/>
  <c r="G551" i="1"/>
  <c r="G500" i="1"/>
  <c r="G449" i="1"/>
  <c r="G398" i="1"/>
  <c r="G347" i="1"/>
  <c r="G296" i="1"/>
  <c r="G245" i="1"/>
  <c r="G194" i="1"/>
  <c r="G143" i="1"/>
  <c r="G92" i="1"/>
  <c r="G41" i="1"/>
  <c r="G754" i="1"/>
  <c r="G703" i="1"/>
  <c r="G652" i="1"/>
  <c r="G601" i="1"/>
  <c r="G550" i="1"/>
  <c r="G499" i="1"/>
  <c r="G448" i="1"/>
  <c r="G397" i="1"/>
  <c r="G346" i="1"/>
  <c r="G295" i="1"/>
  <c r="G244" i="1"/>
  <c r="G193" i="1"/>
  <c r="G142" i="1"/>
  <c r="G91" i="1"/>
  <c r="G40" i="1"/>
  <c r="G753" i="1"/>
  <c r="G702" i="1"/>
  <c r="G651" i="1"/>
  <c r="G600" i="1"/>
  <c r="G549" i="1"/>
  <c r="G498" i="1"/>
  <c r="G447" i="1"/>
  <c r="G396" i="1"/>
  <c r="G345" i="1"/>
  <c r="G294" i="1"/>
  <c r="G243" i="1"/>
  <c r="G192" i="1"/>
  <c r="G141" i="1"/>
  <c r="G90" i="1"/>
  <c r="G752" i="1"/>
  <c r="G701" i="1"/>
  <c r="G650" i="1"/>
  <c r="G599" i="1"/>
  <c r="G548" i="1"/>
  <c r="G497" i="1"/>
  <c r="G446" i="1"/>
  <c r="G395" i="1"/>
  <c r="G344" i="1"/>
  <c r="G293" i="1"/>
  <c r="G242" i="1"/>
  <c r="G191" i="1"/>
  <c r="G140" i="1"/>
  <c r="G89" i="1"/>
  <c r="G39" i="1"/>
  <c r="G751" i="1"/>
  <c r="G700" i="1"/>
  <c r="G649" i="1"/>
  <c r="G598" i="1"/>
  <c r="G547" i="1"/>
  <c r="G496" i="1"/>
  <c r="G445" i="1"/>
  <c r="G394" i="1"/>
  <c r="G343" i="1"/>
  <c r="G292" i="1"/>
  <c r="G241" i="1"/>
  <c r="G190" i="1"/>
  <c r="G139" i="1"/>
  <c r="G88" i="1"/>
  <c r="G38" i="1"/>
  <c r="G750" i="1"/>
  <c r="G699" i="1"/>
  <c r="G648" i="1"/>
  <c r="G597" i="1"/>
  <c r="G546" i="1"/>
  <c r="G495" i="1"/>
  <c r="G444" i="1"/>
  <c r="G393" i="1"/>
  <c r="G342" i="1"/>
  <c r="G291" i="1"/>
  <c r="G240" i="1"/>
  <c r="G189" i="1"/>
  <c r="G138" i="1"/>
  <c r="G87" i="1"/>
  <c r="G37" i="1"/>
  <c r="G749" i="1"/>
  <c r="G698" i="1"/>
  <c r="G647" i="1"/>
  <c r="G596" i="1"/>
  <c r="G545" i="1"/>
  <c r="G494" i="1"/>
  <c r="G443" i="1"/>
  <c r="G392" i="1"/>
  <c r="G341" i="1"/>
  <c r="G290" i="1"/>
  <c r="G239" i="1"/>
  <c r="G188" i="1"/>
  <c r="G137" i="1"/>
  <c r="G86" i="1"/>
  <c r="G36" i="1"/>
  <c r="G748" i="1"/>
  <c r="G697" i="1"/>
  <c r="G646" i="1"/>
  <c r="G595" i="1"/>
  <c r="G544" i="1"/>
  <c r="G493" i="1"/>
  <c r="G442" i="1"/>
  <c r="G391" i="1"/>
  <c r="G340" i="1"/>
  <c r="G289" i="1"/>
  <c r="G238" i="1"/>
  <c r="G187" i="1"/>
  <c r="G136" i="1"/>
  <c r="G85" i="1"/>
  <c r="G35" i="1"/>
  <c r="G747" i="1"/>
  <c r="G696" i="1"/>
  <c r="G645" i="1"/>
  <c r="G594" i="1"/>
  <c r="G543" i="1"/>
  <c r="G492" i="1"/>
  <c r="G441" i="1"/>
  <c r="G390" i="1"/>
  <c r="G339" i="1"/>
  <c r="G288" i="1"/>
  <c r="G237" i="1"/>
  <c r="G186" i="1"/>
  <c r="G135" i="1"/>
  <c r="G84" i="1"/>
  <c r="G34" i="1"/>
  <c r="G746" i="1"/>
  <c r="G695" i="1"/>
  <c r="G644" i="1"/>
  <c r="G593" i="1"/>
  <c r="G542" i="1"/>
  <c r="G491" i="1"/>
  <c r="G440" i="1"/>
  <c r="G389" i="1"/>
  <c r="G338" i="1"/>
  <c r="G287" i="1"/>
  <c r="G236" i="1"/>
  <c r="G185" i="1"/>
  <c r="G134" i="1"/>
  <c r="G83" i="1"/>
  <c r="G33" i="1"/>
  <c r="G745" i="1"/>
  <c r="G694" i="1"/>
  <c r="G643" i="1"/>
  <c r="G592" i="1"/>
  <c r="G541" i="1"/>
  <c r="G490" i="1"/>
  <c r="G439" i="1"/>
  <c r="G388" i="1"/>
  <c r="G337" i="1"/>
  <c r="G286" i="1"/>
  <c r="G235" i="1"/>
  <c r="G184" i="1"/>
  <c r="G133" i="1"/>
  <c r="G82" i="1"/>
  <c r="G32" i="1"/>
  <c r="G744" i="1"/>
  <c r="G693" i="1"/>
  <c r="G642" i="1"/>
  <c r="G591" i="1"/>
  <c r="G540" i="1"/>
  <c r="G489" i="1"/>
  <c r="G438" i="1"/>
  <c r="G387" i="1"/>
  <c r="G336" i="1"/>
  <c r="G285" i="1"/>
  <c r="G234" i="1"/>
  <c r="G183" i="1"/>
  <c r="G132" i="1"/>
  <c r="G81" i="1"/>
  <c r="G31" i="1"/>
  <c r="G743" i="1"/>
  <c r="G692" i="1"/>
  <c r="G641" i="1"/>
  <c r="G590" i="1"/>
  <c r="G539" i="1"/>
  <c r="G488" i="1"/>
  <c r="G437" i="1"/>
  <c r="G386" i="1"/>
  <c r="G335" i="1"/>
  <c r="G284" i="1"/>
  <c r="G233" i="1"/>
  <c r="G182" i="1"/>
  <c r="G131" i="1"/>
  <c r="G80" i="1"/>
  <c r="G30" i="1"/>
  <c r="G742" i="1"/>
  <c r="G691" i="1"/>
  <c r="G640" i="1"/>
  <c r="G589" i="1"/>
  <c r="G538" i="1"/>
  <c r="G487" i="1"/>
  <c r="G436" i="1"/>
  <c r="G385" i="1"/>
  <c r="G334" i="1"/>
  <c r="G283" i="1"/>
  <c r="G232" i="1"/>
  <c r="G181" i="1"/>
  <c r="G130" i="1"/>
  <c r="G79" i="1"/>
  <c r="G29" i="1"/>
  <c r="G741" i="1"/>
  <c r="G690" i="1"/>
  <c r="G639" i="1"/>
  <c r="G588" i="1"/>
  <c r="G537" i="1"/>
  <c r="G486" i="1"/>
  <c r="G435" i="1"/>
  <c r="G384" i="1"/>
  <c r="G333" i="1"/>
  <c r="G282" i="1"/>
  <c r="G231" i="1"/>
  <c r="G180" i="1"/>
  <c r="G129" i="1"/>
  <c r="G78" i="1"/>
  <c r="G28" i="1"/>
  <c r="G740" i="1"/>
  <c r="G689" i="1"/>
  <c r="G638" i="1"/>
  <c r="G587" i="1"/>
  <c r="G536" i="1"/>
  <c r="G485" i="1"/>
  <c r="G434" i="1"/>
  <c r="G383" i="1"/>
  <c r="G332" i="1"/>
  <c r="G281" i="1"/>
  <c r="G230" i="1"/>
  <c r="G179" i="1"/>
  <c r="G128" i="1"/>
  <c r="G77" i="1"/>
  <c r="G27" i="1"/>
  <c r="G739" i="1"/>
  <c r="G688" i="1"/>
  <c r="G637" i="1"/>
  <c r="G586" i="1"/>
  <c r="G535" i="1"/>
  <c r="G484" i="1"/>
  <c r="G433" i="1"/>
  <c r="G382" i="1"/>
  <c r="G331" i="1"/>
  <c r="G280" i="1"/>
  <c r="G229" i="1"/>
  <c r="G178" i="1"/>
  <c r="G127" i="1"/>
  <c r="G76" i="1"/>
  <c r="G26" i="1"/>
  <c r="G738" i="1"/>
  <c r="G687" i="1"/>
  <c r="G636" i="1"/>
  <c r="G585" i="1"/>
  <c r="G534" i="1"/>
  <c r="G483" i="1"/>
  <c r="G432" i="1"/>
  <c r="G381" i="1"/>
  <c r="G330" i="1"/>
  <c r="G279" i="1"/>
  <c r="G228" i="1"/>
  <c r="G177" i="1"/>
  <c r="G126" i="1"/>
  <c r="G75" i="1"/>
  <c r="G25" i="1"/>
  <c r="G737" i="1"/>
  <c r="G686" i="1"/>
  <c r="G635" i="1"/>
  <c r="G584" i="1"/>
  <c r="G533" i="1"/>
  <c r="G482" i="1"/>
  <c r="G431" i="1"/>
  <c r="G380" i="1"/>
  <c r="G329" i="1"/>
  <c r="G278" i="1"/>
  <c r="G227" i="1"/>
  <c r="G176" i="1"/>
  <c r="G125" i="1"/>
  <c r="G74" i="1"/>
  <c r="G24" i="1"/>
  <c r="G736" i="1"/>
  <c r="G685" i="1"/>
  <c r="G634" i="1"/>
  <c r="G583" i="1"/>
  <c r="G532" i="1"/>
  <c r="G481" i="1"/>
  <c r="G430" i="1"/>
  <c r="G379" i="1"/>
  <c r="G328" i="1"/>
  <c r="G277" i="1"/>
  <c r="G226" i="1"/>
  <c r="G175" i="1"/>
  <c r="G124" i="1"/>
  <c r="G73" i="1"/>
  <c r="G23" i="1"/>
  <c r="G735" i="1"/>
  <c r="G684" i="1"/>
  <c r="G633" i="1"/>
  <c r="G582" i="1"/>
  <c r="G531" i="1"/>
  <c r="G480" i="1"/>
  <c r="G429" i="1"/>
  <c r="G378" i="1"/>
  <c r="G327" i="1"/>
  <c r="G276" i="1"/>
  <c r="G225" i="1"/>
  <c r="G174" i="1"/>
  <c r="G123" i="1"/>
  <c r="G72" i="1"/>
  <c r="G22" i="1"/>
  <c r="G734" i="1"/>
  <c r="G683" i="1"/>
  <c r="G632" i="1"/>
  <c r="G581" i="1"/>
  <c r="G530" i="1"/>
  <c r="G479" i="1"/>
  <c r="G428" i="1"/>
  <c r="G377" i="1"/>
  <c r="G326" i="1"/>
  <c r="G275" i="1"/>
  <c r="G224" i="1"/>
  <c r="G173" i="1"/>
  <c r="G122" i="1"/>
  <c r="G71" i="1"/>
  <c r="G21" i="1"/>
  <c r="G733" i="1"/>
  <c r="G682" i="1"/>
  <c r="G631" i="1"/>
  <c r="G580" i="1"/>
  <c r="G529" i="1"/>
  <c r="G478" i="1"/>
  <c r="G427" i="1"/>
  <c r="G376" i="1"/>
  <c r="G325" i="1"/>
  <c r="G274" i="1"/>
  <c r="G223" i="1"/>
  <c r="G172" i="1"/>
  <c r="G121" i="1"/>
  <c r="G70" i="1"/>
  <c r="G20" i="1"/>
  <c r="G732" i="1"/>
  <c r="G681" i="1"/>
  <c r="G630" i="1"/>
  <c r="G579" i="1"/>
  <c r="G528" i="1"/>
  <c r="G477" i="1"/>
  <c r="G426" i="1"/>
  <c r="G375" i="1"/>
  <c r="G324" i="1"/>
  <c r="G273" i="1"/>
  <c r="G222" i="1"/>
  <c r="G171" i="1"/>
  <c r="G120" i="1"/>
  <c r="G69" i="1"/>
  <c r="G19" i="1"/>
  <c r="G731" i="1"/>
  <c r="G680" i="1"/>
  <c r="G629" i="1"/>
  <c r="G578" i="1"/>
  <c r="G527" i="1"/>
  <c r="G476" i="1"/>
  <c r="G425" i="1"/>
  <c r="G374" i="1"/>
  <c r="G323" i="1"/>
  <c r="G272" i="1"/>
  <c r="G221" i="1"/>
  <c r="G170" i="1"/>
  <c r="G119" i="1"/>
  <c r="G68" i="1"/>
  <c r="G18" i="1"/>
  <c r="G730" i="1"/>
  <c r="G679" i="1"/>
  <c r="G628" i="1"/>
  <c r="G577" i="1"/>
  <c r="G526" i="1"/>
  <c r="G475" i="1"/>
  <c r="G424" i="1"/>
  <c r="G373" i="1"/>
  <c r="G322" i="1"/>
  <c r="G271" i="1"/>
  <c r="G220" i="1"/>
  <c r="G169" i="1"/>
  <c r="G118" i="1"/>
  <c r="G67" i="1"/>
  <c r="G17" i="1"/>
  <c r="G729" i="1"/>
  <c r="G678" i="1"/>
  <c r="G627" i="1"/>
  <c r="G576" i="1"/>
  <c r="G525" i="1"/>
  <c r="G474" i="1"/>
  <c r="G423" i="1"/>
  <c r="G372" i="1"/>
  <c r="G321" i="1"/>
  <c r="G270" i="1"/>
  <c r="G219" i="1"/>
  <c r="G168" i="1"/>
  <c r="G117" i="1"/>
  <c r="G66" i="1"/>
  <c r="G16" i="1"/>
  <c r="G728" i="1"/>
  <c r="G677" i="1"/>
  <c r="G626" i="1"/>
  <c r="G575" i="1"/>
  <c r="G524" i="1"/>
  <c r="G473" i="1"/>
  <c r="G422" i="1"/>
  <c r="G371" i="1"/>
  <c r="G320" i="1"/>
  <c r="G269" i="1"/>
  <c r="G218" i="1"/>
  <c r="G167" i="1"/>
  <c r="G116" i="1"/>
  <c r="G65" i="1"/>
  <c r="G15" i="1"/>
  <c r="G727" i="1"/>
  <c r="G676" i="1"/>
  <c r="G625" i="1"/>
  <c r="G574" i="1"/>
  <c r="G523" i="1"/>
  <c r="G472" i="1"/>
  <c r="G421" i="1"/>
  <c r="G370" i="1"/>
  <c r="G319" i="1"/>
  <c r="G268" i="1"/>
  <c r="G217" i="1"/>
  <c r="G166" i="1"/>
  <c r="G115" i="1"/>
  <c r="G64" i="1"/>
  <c r="G14" i="1"/>
  <c r="G726" i="1"/>
  <c r="G675" i="1"/>
  <c r="G624" i="1"/>
  <c r="G573" i="1"/>
  <c r="G522" i="1"/>
  <c r="G471" i="1"/>
  <c r="G420" i="1"/>
  <c r="G369" i="1"/>
  <c r="G318" i="1"/>
  <c r="G267" i="1"/>
  <c r="G216" i="1"/>
  <c r="G165" i="1"/>
  <c r="G114" i="1"/>
  <c r="G63" i="1"/>
  <c r="G13" i="1"/>
  <c r="G725" i="1"/>
  <c r="G674" i="1"/>
  <c r="G623" i="1"/>
  <c r="G572" i="1"/>
  <c r="G521" i="1"/>
  <c r="G470" i="1"/>
  <c r="G419" i="1"/>
  <c r="G368" i="1"/>
  <c r="G317" i="1"/>
  <c r="G266" i="1"/>
  <c r="G215" i="1"/>
  <c r="G164" i="1"/>
  <c r="G113" i="1"/>
  <c r="G62" i="1"/>
  <c r="G12" i="1"/>
  <c r="G724" i="1"/>
  <c r="G673" i="1"/>
  <c r="G622" i="1"/>
  <c r="G571" i="1"/>
  <c r="G520" i="1"/>
  <c r="G469" i="1"/>
  <c r="G418" i="1"/>
  <c r="G367" i="1"/>
  <c r="G316" i="1"/>
  <c r="G265" i="1"/>
  <c r="G214" i="1"/>
  <c r="G163" i="1"/>
  <c r="G112" i="1"/>
  <c r="G61" i="1"/>
  <c r="G11" i="1"/>
  <c r="G723" i="1"/>
  <c r="G672" i="1"/>
  <c r="G621" i="1"/>
  <c r="G570" i="1"/>
  <c r="G519" i="1"/>
  <c r="G468" i="1"/>
  <c r="G417" i="1"/>
  <c r="G366" i="1"/>
  <c r="G315" i="1"/>
  <c r="G264" i="1"/>
  <c r="G213" i="1"/>
  <c r="G162" i="1"/>
  <c r="G111" i="1"/>
  <c r="G60" i="1"/>
  <c r="G10" i="1"/>
  <c r="G722" i="1"/>
  <c r="G671" i="1"/>
  <c r="G620" i="1"/>
  <c r="G569" i="1"/>
  <c r="G518" i="1"/>
  <c r="G467" i="1"/>
  <c r="G416" i="1"/>
  <c r="G365" i="1"/>
  <c r="G314" i="1"/>
  <c r="G263" i="1"/>
  <c r="G212" i="1"/>
  <c r="G161" i="1"/>
  <c r="G110" i="1"/>
  <c r="G59" i="1"/>
  <c r="G9" i="1"/>
  <c r="G670" i="1"/>
  <c r="G619" i="1"/>
  <c r="G568" i="1"/>
  <c r="G517" i="1"/>
  <c r="G466" i="1"/>
  <c r="G415" i="1"/>
  <c r="G364" i="1"/>
  <c r="G313" i="1"/>
  <c r="G262" i="1"/>
  <c r="G211" i="1"/>
  <c r="G160" i="1"/>
  <c r="G109" i="1"/>
  <c r="G58" i="1"/>
  <c r="G8" i="1"/>
  <c r="G720" i="1"/>
  <c r="G669" i="1"/>
  <c r="G618" i="1"/>
  <c r="G567" i="1"/>
  <c r="G516" i="1"/>
  <c r="G465" i="1"/>
  <c r="G414" i="1"/>
  <c r="G363" i="1"/>
  <c r="G312" i="1"/>
  <c r="G261" i="1"/>
  <c r="G210" i="1"/>
  <c r="G159" i="1"/>
  <c r="G108" i="1"/>
  <c r="G57" i="1"/>
  <c r="G7" i="1"/>
  <c r="G719" i="1"/>
  <c r="G668" i="1"/>
  <c r="G617" i="1"/>
  <c r="G566" i="1"/>
  <c r="G515" i="1"/>
  <c r="G464" i="1"/>
  <c r="G413" i="1"/>
  <c r="G362" i="1"/>
  <c r="G311" i="1"/>
  <c r="G260" i="1"/>
  <c r="G209" i="1"/>
  <c r="G158" i="1"/>
  <c r="G107" i="1"/>
  <c r="G56" i="1"/>
  <c r="G6" i="1"/>
  <c r="G718" i="1"/>
  <c r="G667" i="1"/>
  <c r="G616" i="1"/>
  <c r="G565" i="1"/>
  <c r="G514" i="1"/>
  <c r="G463" i="1"/>
  <c r="G412" i="1"/>
  <c r="G361" i="1"/>
  <c r="G310" i="1"/>
  <c r="G259" i="1"/>
  <c r="G208" i="1"/>
  <c r="G157" i="1"/>
  <c r="G106" i="1"/>
  <c r="G55" i="1"/>
  <c r="G5" i="1"/>
  <c r="G717" i="1"/>
  <c r="G666" i="1"/>
  <c r="G615" i="1"/>
  <c r="G564" i="1"/>
  <c r="G513" i="1"/>
  <c r="G462" i="1"/>
  <c r="G411" i="1"/>
  <c r="G360" i="1"/>
  <c r="G309" i="1"/>
  <c r="G258" i="1"/>
  <c r="G207" i="1"/>
  <c r="G156" i="1"/>
  <c r="G105" i="1"/>
  <c r="G54" i="1"/>
  <c r="G4" i="1"/>
  <c r="G716" i="1"/>
  <c r="G665" i="1"/>
  <c r="G614" i="1"/>
  <c r="G563" i="1"/>
  <c r="G512" i="1"/>
  <c r="G461" i="1"/>
  <c r="G410" i="1"/>
  <c r="G359" i="1"/>
  <c r="G308" i="1"/>
  <c r="G257" i="1"/>
  <c r="G206" i="1"/>
  <c r="G155" i="1"/>
  <c r="G104" i="1"/>
  <c r="G53" i="1"/>
  <c r="G3" i="1"/>
  <c r="G715" i="1"/>
  <c r="G613" i="1"/>
  <c r="G562" i="1"/>
  <c r="G511" i="1"/>
  <c r="G460" i="1"/>
  <c r="G409" i="1"/>
  <c r="G358" i="1"/>
  <c r="G307" i="1"/>
  <c r="G256" i="1"/>
  <c r="G205" i="1"/>
  <c r="G154" i="1"/>
  <c r="G103" i="1"/>
  <c r="G52" i="1"/>
  <c r="G2" i="1"/>
  <c r="BY713" i="1"/>
  <c r="BT664" i="1"/>
  <c r="BO664" i="1"/>
  <c r="AZ664" i="1"/>
  <c r="BE664" i="1"/>
  <c r="BJ664" i="1"/>
  <c r="AP664" i="1"/>
  <c r="AK664" i="1"/>
  <c r="AF664" i="1"/>
  <c r="AA664" i="1"/>
  <c r="V664" i="1"/>
  <c r="Q664" i="1"/>
  <c r="L664" i="1"/>
  <c r="G664" i="1"/>
  <c r="AP989" i="1"/>
  <c r="AP1040" i="1"/>
  <c r="AP1091" i="1"/>
  <c r="Q326" i="1"/>
  <c r="Q332" i="1"/>
  <c r="Q314" i="1" l="1"/>
  <c r="Q313" i="1"/>
  <c r="Q331" i="1"/>
  <c r="CD207" i="1"/>
  <c r="CD6" i="1"/>
  <c r="CD108" i="1"/>
  <c r="CD9" i="1"/>
  <c r="CD51" i="1"/>
  <c r="CD102" i="1"/>
  <c r="CD153" i="1"/>
  <c r="CD204" i="1"/>
  <c r="CD255" i="1"/>
  <c r="CI22" i="1"/>
  <c r="CI634" i="1"/>
  <c r="CI734" i="1"/>
  <c r="CI746" i="1"/>
  <c r="CI774" i="1"/>
  <c r="CI1014" i="1"/>
  <c r="CI1074" i="1"/>
  <c r="CI1242" i="1"/>
  <c r="CI1298" i="1"/>
  <c r="CD1298" i="1" s="1"/>
  <c r="Q347" i="1"/>
  <c r="CD58" i="1"/>
  <c r="CD117" i="1"/>
  <c r="CI146" i="1"/>
  <c r="CI358" i="1"/>
  <c r="CI386" i="1"/>
  <c r="CI402" i="1"/>
  <c r="CI414" i="1"/>
  <c r="CI494" i="1"/>
  <c r="CI578" i="1"/>
  <c r="CI738" i="1"/>
  <c r="CI790" i="1"/>
  <c r="CI846" i="1"/>
  <c r="CI874" i="1"/>
  <c r="CD209" i="1"/>
  <c r="CD57" i="1"/>
  <c r="CI126" i="1"/>
  <c r="CI318" i="1"/>
  <c r="CI354" i="1"/>
  <c r="CI406" i="1"/>
  <c r="CI442" i="1"/>
  <c r="CI570" i="1"/>
  <c r="CI606" i="1"/>
  <c r="CI1058" i="1"/>
  <c r="CI1222" i="1"/>
  <c r="CI1262" i="1"/>
  <c r="CI1326" i="1"/>
  <c r="CD1326" i="1" s="1"/>
  <c r="Q339" i="1"/>
  <c r="CI1402" i="1"/>
  <c r="CD27" i="1"/>
  <c r="CD128" i="1"/>
  <c r="CD28" i="1"/>
  <c r="CD29" i="1"/>
  <c r="CD181" i="1"/>
  <c r="CD232" i="1"/>
  <c r="CD386" i="1"/>
  <c r="CD183" i="1"/>
  <c r="CD234" i="1"/>
  <c r="CD32" i="1"/>
  <c r="CD82" i="1"/>
  <c r="CD133" i="1"/>
  <c r="CD83" i="1"/>
  <c r="CD134" i="1"/>
  <c r="Q324" i="1"/>
  <c r="Q307" i="1"/>
  <c r="Q356" i="1"/>
  <c r="CD13" i="1"/>
  <c r="CD95" i="1"/>
  <c r="CD790" i="1"/>
  <c r="CI395" i="1"/>
  <c r="CD198" i="1"/>
  <c r="CD66" i="1"/>
  <c r="CD147" i="1"/>
  <c r="CD202" i="1"/>
  <c r="CI71" i="1"/>
  <c r="CD222" i="1"/>
  <c r="CI28" i="1"/>
  <c r="CI336" i="1"/>
  <c r="CI67" i="1"/>
  <c r="CI107" i="1"/>
  <c r="CI111" i="1"/>
  <c r="CI203" i="1"/>
  <c r="CI215" i="1"/>
  <c r="CI223" i="1"/>
  <c r="CI259" i="1"/>
  <c r="CD259" i="1" s="1"/>
  <c r="CI267" i="1"/>
  <c r="CI271" i="1"/>
  <c r="CI307" i="1"/>
  <c r="CI315" i="1"/>
  <c r="CI327" i="1"/>
  <c r="CD327" i="1" s="1"/>
  <c r="CI359" i="1"/>
  <c r="CI467" i="1"/>
  <c r="CI471" i="1"/>
  <c r="CI575" i="1"/>
  <c r="CI715" i="1"/>
  <c r="CI723" i="1"/>
  <c r="CI779" i="1"/>
  <c r="CI827" i="1"/>
  <c r="CI919" i="1"/>
  <c r="CD919" i="1" s="1"/>
  <c r="CI923" i="1"/>
  <c r="CI927" i="1"/>
  <c r="CI983" i="1"/>
  <c r="CI987" i="1"/>
  <c r="CI1031" i="1"/>
  <c r="CI1135" i="1"/>
  <c r="CI1383" i="1"/>
  <c r="CI12" i="1"/>
  <c r="CI60" i="1"/>
  <c r="CI68" i="1"/>
  <c r="CI72" i="1"/>
  <c r="CI108" i="1"/>
  <c r="CI112" i="1"/>
  <c r="CI116" i="1"/>
  <c r="CI120" i="1"/>
  <c r="CI124" i="1"/>
  <c r="CI156" i="1"/>
  <c r="CI160" i="1"/>
  <c r="CI164" i="1"/>
  <c r="CI168" i="1"/>
  <c r="CI208" i="1"/>
  <c r="CI212" i="1"/>
  <c r="CI260" i="1"/>
  <c r="CD260" i="1" s="1"/>
  <c r="CI268" i="1"/>
  <c r="CI296" i="1"/>
  <c r="CI308" i="1"/>
  <c r="CI320" i="1"/>
  <c r="CI1296" i="1"/>
  <c r="CI364" i="1"/>
  <c r="CI368" i="1"/>
  <c r="CI372" i="1"/>
  <c r="CI376" i="1"/>
  <c r="CI404" i="1"/>
  <c r="CI412" i="1"/>
  <c r="CI424" i="1"/>
  <c r="CD424" i="1" s="1"/>
  <c r="CI460" i="1"/>
  <c r="CI464" i="1"/>
  <c r="CD464" i="1" s="1"/>
  <c r="CI468" i="1"/>
  <c r="CI476" i="1"/>
  <c r="CI516" i="1"/>
  <c r="CD516" i="1" s="1"/>
  <c r="CI524" i="1"/>
  <c r="CI564" i="1"/>
  <c r="CI692" i="1"/>
  <c r="CI988" i="1"/>
  <c r="CI1024" i="1"/>
  <c r="CI5" i="1"/>
  <c r="CI25" i="1"/>
  <c r="CI53" i="1"/>
  <c r="CI193" i="1"/>
  <c r="CI685" i="1"/>
  <c r="CI733" i="1"/>
  <c r="CD733" i="1" s="1"/>
  <c r="CI1245" i="1"/>
  <c r="CD1245" i="1" s="1"/>
  <c r="CI1281" i="1"/>
  <c r="CD1281" i="1" s="1"/>
  <c r="CI1381" i="1"/>
  <c r="CD3" i="1"/>
  <c r="CD156" i="1"/>
  <c r="CD110" i="1"/>
  <c r="CD368" i="1"/>
  <c r="CD242" i="1"/>
  <c r="CD142" i="1"/>
  <c r="CD249" i="1"/>
  <c r="CD152" i="1"/>
  <c r="CI231" i="1"/>
  <c r="CI255" i="1"/>
  <c r="CI287" i="1"/>
  <c r="CI383" i="1"/>
  <c r="CD383" i="1" s="1"/>
  <c r="CI399" i="1"/>
  <c r="CI1003" i="1"/>
  <c r="CD1003" i="1" s="1"/>
  <c r="CI1119" i="1"/>
  <c r="CI4" i="1"/>
  <c r="CI176" i="1"/>
  <c r="CD36" i="1"/>
  <c r="CD239" i="1"/>
  <c r="CD37" i="1"/>
  <c r="CD87" i="1"/>
  <c r="CD88" i="1"/>
  <c r="CD139" i="1"/>
  <c r="CD190" i="1"/>
  <c r="CD2" i="1"/>
  <c r="CD106" i="1"/>
  <c r="CD59" i="1"/>
  <c r="CD216" i="1"/>
  <c r="CD267" i="1"/>
  <c r="CD168" i="1"/>
  <c r="CD169" i="1"/>
  <c r="CD271" i="1"/>
  <c r="CD120" i="1"/>
  <c r="CD734" i="1"/>
  <c r="CD174" i="1"/>
  <c r="CD236" i="1"/>
  <c r="CD91" i="1"/>
  <c r="CD143" i="1"/>
  <c r="CD93" i="1"/>
  <c r="CD402" i="1"/>
  <c r="CD606" i="1"/>
  <c r="CD252" i="1"/>
  <c r="CD49" i="1"/>
  <c r="CD1222" i="1"/>
  <c r="CI23" i="1"/>
  <c r="CI131" i="1"/>
  <c r="CI191" i="1"/>
  <c r="CI347" i="1"/>
  <c r="CI387" i="1"/>
  <c r="CI487" i="1"/>
  <c r="CD487" i="1" s="1"/>
  <c r="CI587" i="1"/>
  <c r="CI759" i="1"/>
  <c r="CI855" i="1"/>
  <c r="CI863" i="1"/>
  <c r="CD863" i="1" s="1"/>
  <c r="CI1015" i="1"/>
  <c r="CI1023" i="1"/>
  <c r="CI1415" i="1"/>
  <c r="CD1415" i="1" s="1"/>
  <c r="CI76" i="1"/>
  <c r="CI84" i="1"/>
  <c r="CI88" i="1"/>
  <c r="CI92" i="1"/>
  <c r="CI96" i="1"/>
  <c r="CI132" i="1"/>
  <c r="CI140" i="1"/>
  <c r="CI144" i="1"/>
  <c r="CI148" i="1"/>
  <c r="CI152" i="1"/>
  <c r="CI180" i="1"/>
  <c r="CI184" i="1"/>
  <c r="CI280" i="1"/>
  <c r="CI332" i="1"/>
  <c r="CD332" i="1" s="1"/>
  <c r="CI344" i="1"/>
  <c r="CI444" i="1"/>
  <c r="CI548" i="1"/>
  <c r="CD548" i="1" s="1"/>
  <c r="CI644" i="1"/>
  <c r="CI505" i="1"/>
  <c r="CI693" i="1"/>
  <c r="CD693" i="1" s="1"/>
  <c r="CD358" i="1"/>
  <c r="CD715" i="1"/>
  <c r="CD359" i="1"/>
  <c r="CD105" i="1"/>
  <c r="CD55" i="1"/>
  <c r="CD723" i="1"/>
  <c r="CD63" i="1"/>
  <c r="CD165" i="1"/>
  <c r="CD166" i="1"/>
  <c r="CD320" i="1"/>
  <c r="CD219" i="1"/>
  <c r="CD124" i="1"/>
  <c r="CD24" i="1"/>
  <c r="CD228" i="1"/>
  <c r="CD26" i="1"/>
  <c r="CD185" i="1"/>
  <c r="CD287" i="1"/>
  <c r="CD38" i="1"/>
  <c r="CD191" i="1"/>
  <c r="CD192" i="1"/>
  <c r="CD193" i="1"/>
  <c r="CD244" i="1"/>
  <c r="CD246" i="1"/>
  <c r="CD196" i="1"/>
  <c r="CD45" i="1"/>
  <c r="CD759" i="1"/>
  <c r="CD98" i="1"/>
  <c r="CD99" i="1"/>
  <c r="CD201" i="1"/>
  <c r="CD151" i="1"/>
  <c r="CD101" i="1"/>
  <c r="CD254" i="1"/>
  <c r="CI27" i="1"/>
  <c r="CI179" i="1"/>
  <c r="CI199" i="1"/>
  <c r="CI295" i="1"/>
  <c r="CD295" i="1" s="1"/>
  <c r="CI331" i="1"/>
  <c r="CI499" i="1"/>
  <c r="CI687" i="1"/>
  <c r="CI703" i="1"/>
  <c r="CI799" i="1"/>
  <c r="CI867" i="1"/>
  <c r="CI891" i="1"/>
  <c r="CD891" i="1" s="1"/>
  <c r="CI907" i="1"/>
  <c r="CI1019" i="1"/>
  <c r="CD1019" i="1" s="1"/>
  <c r="CI1235" i="1"/>
  <c r="CI1375" i="1"/>
  <c r="CD1375" i="1" s="1"/>
  <c r="CI24" i="1"/>
  <c r="CI32" i="1"/>
  <c r="CI80" i="1"/>
  <c r="CI128" i="1"/>
  <c r="CI192" i="1"/>
  <c r="CI232" i="1"/>
  <c r="CI288" i="1"/>
  <c r="CD288" i="1" s="1"/>
  <c r="CI300" i="1"/>
  <c r="CD300" i="1" s="1"/>
  <c r="CI356" i="1"/>
  <c r="CI388" i="1"/>
  <c r="CI396" i="1"/>
  <c r="CD396" i="1" s="1"/>
  <c r="CI452" i="1"/>
  <c r="CI600" i="1"/>
  <c r="CI656" i="1"/>
  <c r="CD656" i="1" s="1"/>
  <c r="CI708" i="1"/>
  <c r="CD708" i="1" s="1"/>
  <c r="CI760" i="1"/>
  <c r="CI840" i="1"/>
  <c r="CI896" i="1"/>
  <c r="CD896" i="1" s="1"/>
  <c r="CI904" i="1"/>
  <c r="CI912" i="1"/>
  <c r="CI948" i="1"/>
  <c r="CI956" i="1"/>
  <c r="CD956" i="1" s="1"/>
  <c r="CI964" i="1"/>
  <c r="CD964" i="1" s="1"/>
  <c r="CI996" i="1"/>
  <c r="CI1000" i="1"/>
  <c r="CI1008" i="1"/>
  <c r="CD1008" i="1" s="1"/>
  <c r="CI1016" i="1"/>
  <c r="CI1048" i="1"/>
  <c r="CD1048" i="1" s="1"/>
  <c r="CI1056" i="1"/>
  <c r="CI1064" i="1"/>
  <c r="CD1064" i="1" s="1"/>
  <c r="CI1104" i="1"/>
  <c r="CD1104" i="1" s="1"/>
  <c r="CI1112" i="1"/>
  <c r="CI1120" i="1"/>
  <c r="CI1156" i="1"/>
  <c r="CD1156" i="1" s="1"/>
  <c r="CI1164" i="1"/>
  <c r="CD1164" i="1" s="1"/>
  <c r="CI1172" i="1"/>
  <c r="CD1172" i="1" s="1"/>
  <c r="CI1196" i="1"/>
  <c r="CD1196" i="1" s="1"/>
  <c r="CI1204" i="1"/>
  <c r="CD1204" i="1" s="1"/>
  <c r="CI1212" i="1"/>
  <c r="CD1212" i="1" s="1"/>
  <c r="CI1220" i="1"/>
  <c r="CI1260" i="1"/>
  <c r="CD1260" i="1" s="1"/>
  <c r="CI1268" i="1"/>
  <c r="CD1268" i="1" s="1"/>
  <c r="CI1300" i="1"/>
  <c r="CI1308" i="1"/>
  <c r="CD1308" i="1" s="1"/>
  <c r="CI1316" i="1"/>
  <c r="CD1316" i="1" s="1"/>
  <c r="CI1324" i="1"/>
  <c r="CD1324" i="1" s="1"/>
  <c r="CI1348" i="1"/>
  <c r="CD1348" i="1" s="1"/>
  <c r="CI1372" i="1"/>
  <c r="CD1372" i="1" s="1"/>
  <c r="CI1400" i="1"/>
  <c r="CI1404" i="1"/>
  <c r="CI1420" i="1"/>
  <c r="CI1428" i="1"/>
  <c r="CI29" i="1"/>
  <c r="CI37" i="1"/>
  <c r="CI49" i="1"/>
  <c r="CI89" i="1"/>
  <c r="CI125" i="1"/>
  <c r="CI149" i="1"/>
  <c r="CI189" i="1"/>
  <c r="CI241" i="1"/>
  <c r="CI249" i="1"/>
  <c r="CI281" i="1"/>
  <c r="CI289" i="1"/>
  <c r="CD289" i="1" s="1"/>
  <c r="CI297" i="1"/>
  <c r="CI305" i="1"/>
  <c r="CD305" i="1" s="1"/>
  <c r="CI385" i="1"/>
  <c r="CI393" i="1"/>
  <c r="CI537" i="1"/>
  <c r="CI557" i="1"/>
  <c r="CI589" i="1"/>
  <c r="CD589" i="1" s="1"/>
  <c r="CI901" i="1"/>
  <c r="CD901" i="1" s="1"/>
  <c r="CI961" i="1"/>
  <c r="CI1001" i="1"/>
  <c r="CD1001" i="1" s="1"/>
  <c r="CI1009" i="1"/>
  <c r="CI1101" i="1"/>
  <c r="CI1117" i="1"/>
  <c r="CI1321" i="1"/>
  <c r="CI1361" i="1"/>
  <c r="CD1361" i="1" s="1"/>
  <c r="CI190" i="1"/>
  <c r="CI250" i="1"/>
  <c r="CI350" i="1"/>
  <c r="CI382" i="1"/>
  <c r="CI502" i="1"/>
  <c r="CI638" i="1"/>
  <c r="CI654" i="1"/>
  <c r="CI662" i="1"/>
  <c r="CD662" i="1" s="1"/>
  <c r="CI698" i="1"/>
  <c r="CI714" i="1"/>
  <c r="CI758" i="1"/>
  <c r="CI850" i="1"/>
  <c r="CI866" i="1"/>
  <c r="CD866" i="1" s="1"/>
  <c r="CI894" i="1"/>
  <c r="CD894" i="1" s="1"/>
  <c r="CI910" i="1"/>
  <c r="CD910" i="1" s="1"/>
  <c r="CI918" i="1"/>
  <c r="CD918" i="1" s="1"/>
  <c r="CI958" i="1"/>
  <c r="CD958" i="1" s="1"/>
  <c r="CI1002" i="1"/>
  <c r="CI1010" i="1"/>
  <c r="CI1166" i="1"/>
  <c r="CD1166" i="1" s="1"/>
  <c r="CI1254" i="1"/>
  <c r="CD1254" i="1" s="1"/>
  <c r="CI1266" i="1"/>
  <c r="CD1266" i="1" s="1"/>
  <c r="CI1362" i="1"/>
  <c r="CD1362" i="1" s="1"/>
  <c r="CI1414" i="1"/>
  <c r="CD1414" i="1" s="1"/>
  <c r="CI188" i="1"/>
  <c r="CI196" i="1"/>
  <c r="CI204" i="1"/>
  <c r="CI284" i="1"/>
  <c r="CI292" i="1"/>
  <c r="CD292" i="1" s="1"/>
  <c r="CI348" i="1"/>
  <c r="CI392" i="1"/>
  <c r="CI400" i="1"/>
  <c r="CD400" i="1" s="1"/>
  <c r="CI408" i="1"/>
  <c r="CD408" i="1" s="1"/>
  <c r="CI432" i="1"/>
  <c r="CI440" i="1"/>
  <c r="CD440" i="1" s="1"/>
  <c r="CI448" i="1"/>
  <c r="CI456" i="1"/>
  <c r="CI584" i="1"/>
  <c r="CD584" i="1" s="1"/>
  <c r="CI636" i="1"/>
  <c r="CI748" i="1"/>
  <c r="CD748" i="1" s="1"/>
  <c r="CI764" i="1"/>
  <c r="CI796" i="1"/>
  <c r="CI804" i="1"/>
  <c r="CD804" i="1" s="1"/>
  <c r="CI844" i="1"/>
  <c r="CD844" i="1" s="1"/>
  <c r="CI856" i="1"/>
  <c r="CI892" i="1"/>
  <c r="CI900" i="1"/>
  <c r="CD900" i="1" s="1"/>
  <c r="CI908" i="1"/>
  <c r="CD908" i="1" s="1"/>
  <c r="CI916" i="1"/>
  <c r="CD916" i="1" s="1"/>
  <c r="CI944" i="1"/>
  <c r="CD944" i="1" s="1"/>
  <c r="CI952" i="1"/>
  <c r="CI960" i="1"/>
  <c r="CD960" i="1" s="1"/>
  <c r="CI1004" i="1"/>
  <c r="CD1004" i="1" s="1"/>
  <c r="CI1012" i="1"/>
  <c r="CD1012" i="1" s="1"/>
  <c r="CI1020" i="1"/>
  <c r="CI1044" i="1"/>
  <c r="CD1044" i="1" s="1"/>
  <c r="CI1052" i="1"/>
  <c r="CI1060" i="1"/>
  <c r="CI1068" i="1"/>
  <c r="CD1068" i="1" s="1"/>
  <c r="CI1108" i="1"/>
  <c r="CD1108" i="1" s="1"/>
  <c r="CI1116" i="1"/>
  <c r="CD1116" i="1" s="1"/>
  <c r="CI1148" i="1"/>
  <c r="CD1148" i="1" s="1"/>
  <c r="CI1168" i="1"/>
  <c r="CD1168" i="1" s="1"/>
  <c r="CI1200" i="1"/>
  <c r="CD1200" i="1" s="1"/>
  <c r="CI1208" i="1"/>
  <c r="CD1208" i="1" s="1"/>
  <c r="CI1216" i="1"/>
  <c r="CI1224" i="1"/>
  <c r="CD1224" i="1" s="1"/>
  <c r="CI1256" i="1"/>
  <c r="CD1256" i="1" s="1"/>
  <c r="CI1264" i="1"/>
  <c r="CD1264" i="1" s="1"/>
  <c r="CI1272" i="1"/>
  <c r="CD1272" i="1" s="1"/>
  <c r="CI1312" i="1"/>
  <c r="CD1312" i="1" s="1"/>
  <c r="CI1320" i="1"/>
  <c r="CI1352" i="1"/>
  <c r="CD1352" i="1" s="1"/>
  <c r="CI1360" i="1"/>
  <c r="CD1360" i="1" s="1"/>
  <c r="CI1408" i="1"/>
  <c r="CI1416" i="1"/>
  <c r="CI1424" i="1"/>
  <c r="CI33" i="1"/>
  <c r="CI41" i="1"/>
  <c r="CI153" i="1"/>
  <c r="CI233" i="1"/>
  <c r="CI245" i="1"/>
  <c r="CI253" i="1"/>
  <c r="CI277" i="1"/>
  <c r="CI285" i="1"/>
  <c r="CD285" i="1" s="1"/>
  <c r="CI293" i="1"/>
  <c r="CD293" i="1" s="1"/>
  <c r="CI301" i="1"/>
  <c r="CD301" i="1" s="1"/>
  <c r="CI357" i="1"/>
  <c r="CI397" i="1"/>
  <c r="CD397" i="1" s="1"/>
  <c r="CI485" i="1"/>
  <c r="CD485" i="1" s="1"/>
  <c r="CI545" i="1"/>
  <c r="CI561" i="1"/>
  <c r="CD561" i="1" s="1"/>
  <c r="CI593" i="1"/>
  <c r="CI601" i="1"/>
  <c r="CD601" i="1" s="1"/>
  <c r="CI613" i="1"/>
  <c r="CI653" i="1"/>
  <c r="CD653" i="1" s="1"/>
  <c r="CI801" i="1"/>
  <c r="CI841" i="1"/>
  <c r="CI893" i="1"/>
  <c r="CD893" i="1" s="1"/>
  <c r="CI997" i="1"/>
  <c r="CI1013" i="1"/>
  <c r="CI1097" i="1"/>
  <c r="CI1113" i="1"/>
  <c r="CI1121" i="1"/>
  <c r="CD1121" i="1" s="1"/>
  <c r="CI1357" i="1"/>
  <c r="CD1357" i="1" s="1"/>
  <c r="CI1377" i="1"/>
  <c r="CD1377" i="1" s="1"/>
  <c r="CI90" i="1"/>
  <c r="CI142" i="1"/>
  <c r="CI394" i="1"/>
  <c r="CI506" i="1"/>
  <c r="CD506" i="1" s="1"/>
  <c r="CI610" i="1"/>
  <c r="CD610" i="1" s="1"/>
  <c r="CI650" i="1"/>
  <c r="CD650" i="1" s="1"/>
  <c r="CI710" i="1"/>
  <c r="CD710" i="1" s="1"/>
  <c r="CI862" i="1"/>
  <c r="CI914" i="1"/>
  <c r="CD914" i="1" s="1"/>
  <c r="CI954" i="1"/>
  <c r="CI1006" i="1"/>
  <c r="CI1098" i="1"/>
  <c r="CD1098" i="1" s="1"/>
  <c r="CI1146" i="1"/>
  <c r="CI1162" i="1"/>
  <c r="CD1162" i="1" s="1"/>
  <c r="CI1258" i="1"/>
  <c r="CD1258" i="1" s="1"/>
  <c r="CI1302" i="1"/>
  <c r="CI1322" i="1"/>
  <c r="CD1322" i="1" s="1"/>
  <c r="CI1410" i="1"/>
  <c r="CD840" i="1"/>
  <c r="CD856" i="1"/>
  <c r="CD867" i="1"/>
  <c r="CD796" i="1"/>
  <c r="CD1074" i="1"/>
  <c r="CD1135" i="1"/>
  <c r="CD1235" i="1"/>
  <c r="CD1242" i="1"/>
  <c r="CI36" i="1"/>
  <c r="CI40" i="1"/>
  <c r="CI44" i="1"/>
  <c r="CI48" i="1"/>
  <c r="CI100" i="1"/>
  <c r="CI200" i="1"/>
  <c r="CI228" i="1"/>
  <c r="CI236" i="1"/>
  <c r="CI240" i="1"/>
  <c r="CI244" i="1"/>
  <c r="CI248" i="1"/>
  <c r="CI252" i="1"/>
  <c r="CI304" i="1"/>
  <c r="CD304" i="1" s="1"/>
  <c r="CI340" i="1"/>
  <c r="CI352" i="1"/>
  <c r="CI380" i="1"/>
  <c r="CD372" i="1"/>
  <c r="CD17" i="1"/>
  <c r="CD67" i="1"/>
  <c r="CD22" i="1"/>
  <c r="CD72" i="1"/>
  <c r="CD123" i="1"/>
  <c r="CD100" i="1"/>
  <c r="CD253" i="1"/>
  <c r="CD50" i="1"/>
  <c r="CD203" i="1"/>
  <c r="CD774" i="1"/>
  <c r="CI436" i="1"/>
  <c r="CI484" i="1"/>
  <c r="CI488" i="1"/>
  <c r="CD488" i="1" s="1"/>
  <c r="CI496" i="1"/>
  <c r="CD496" i="1" s="1"/>
  <c r="CI500" i="1"/>
  <c r="CD500" i="1" s="1"/>
  <c r="CI504" i="1"/>
  <c r="CD504" i="1" s="1"/>
  <c r="CI508" i="1"/>
  <c r="CD508" i="1" s="1"/>
  <c r="CI536" i="1"/>
  <c r="CD536" i="1" s="1"/>
  <c r="CI31" i="1"/>
  <c r="CI35" i="1"/>
  <c r="CI39" i="1"/>
  <c r="CI43" i="1"/>
  <c r="CI47" i="1"/>
  <c r="CI75" i="1"/>
  <c r="CI79" i="1"/>
  <c r="CI83" i="1"/>
  <c r="CI87" i="1"/>
  <c r="CI91" i="1"/>
  <c r="CI99" i="1"/>
  <c r="CI127" i="1"/>
  <c r="CI135" i="1"/>
  <c r="CI143" i="1"/>
  <c r="CI151" i="1"/>
  <c r="CI183" i="1"/>
  <c r="CI187" i="1"/>
  <c r="CI227" i="1"/>
  <c r="CI243" i="1"/>
  <c r="CI247" i="1"/>
  <c r="CI283" i="1"/>
  <c r="CD283" i="1" s="1"/>
  <c r="CI291" i="1"/>
  <c r="CI303" i="1"/>
  <c r="CI335" i="1"/>
  <c r="CI339" i="1"/>
  <c r="CD339" i="1" s="1"/>
  <c r="CI343" i="1"/>
  <c r="CI355" i="1"/>
  <c r="CI391" i="1"/>
  <c r="CD391" i="1" s="1"/>
  <c r="CI403" i="1"/>
  <c r="CD403" i="1" s="1"/>
  <c r="CI435" i="1"/>
  <c r="CI447" i="1"/>
  <c r="CI455" i="1"/>
  <c r="CD455" i="1" s="1"/>
  <c r="CI459" i="1"/>
  <c r="CD459" i="1" s="1"/>
  <c r="CI491" i="1"/>
  <c r="CD491" i="1" s="1"/>
  <c r="CI503" i="1"/>
  <c r="CI535" i="1"/>
  <c r="CI539" i="1"/>
  <c r="CI543" i="1"/>
  <c r="CI595" i="1"/>
  <c r="CI691" i="1"/>
  <c r="CD691" i="1" s="1"/>
  <c r="CI695" i="1"/>
  <c r="CI699" i="1"/>
  <c r="CD699" i="1" s="1"/>
  <c r="CI711" i="1"/>
  <c r="CD711" i="1" s="1"/>
  <c r="CI755" i="1"/>
  <c r="CI763" i="1"/>
  <c r="CD763" i="1" s="1"/>
  <c r="CI791" i="1"/>
  <c r="CI803" i="1"/>
  <c r="CI807" i="1"/>
  <c r="CI815" i="1"/>
  <c r="CD815" i="1" s="1"/>
  <c r="CI839" i="1"/>
  <c r="CD839" i="1" s="1"/>
  <c r="CI847" i="1"/>
  <c r="CD847" i="1" s="1"/>
  <c r="CI851" i="1"/>
  <c r="CD851" i="1" s="1"/>
  <c r="CI859" i="1"/>
  <c r="CD859" i="1" s="1"/>
  <c r="CI895" i="1"/>
  <c r="CI899" i="1"/>
  <c r="CD899" i="1" s="1"/>
  <c r="CI903" i="1"/>
  <c r="CD903" i="1" s="1"/>
  <c r="CI911" i="1"/>
  <c r="CD911" i="1" s="1"/>
  <c r="CI915" i="1"/>
  <c r="CD915" i="1" s="1"/>
  <c r="CI943" i="1"/>
  <c r="CI947" i="1"/>
  <c r="CI963" i="1"/>
  <c r="CI967" i="1"/>
  <c r="CD967" i="1" s="1"/>
  <c r="CI995" i="1"/>
  <c r="CD995" i="1" s="1"/>
  <c r="CI999" i="1"/>
  <c r="CD999" i="1" s="1"/>
  <c r="CI1047" i="1"/>
  <c r="CI1095" i="1"/>
  <c r="CD1095" i="1" s="1"/>
  <c r="CI1115" i="1"/>
  <c r="CD1115" i="1" s="1"/>
  <c r="CI1147" i="1"/>
  <c r="CI1155" i="1"/>
  <c r="CD1155" i="1" s="1"/>
  <c r="CI1159" i="1"/>
  <c r="CD1159" i="1" s="1"/>
  <c r="CI1167" i="1"/>
  <c r="CI1267" i="1"/>
  <c r="CD1267" i="1" s="1"/>
  <c r="CI1323" i="1"/>
  <c r="CD1323" i="1" s="1"/>
  <c r="CI1355" i="1"/>
  <c r="CD1355" i="1" s="1"/>
  <c r="CI1359" i="1"/>
  <c r="CD1359" i="1" s="1"/>
  <c r="CI1363" i="1"/>
  <c r="CD1363" i="1" s="1"/>
  <c r="CI1367" i="1"/>
  <c r="CD1367" i="1" s="1"/>
  <c r="CI8" i="1"/>
  <c r="CI16" i="1"/>
  <c r="CI20" i="1"/>
  <c r="CI52" i="1"/>
  <c r="CI56" i="1"/>
  <c r="CI64" i="1"/>
  <c r="CI104" i="1"/>
  <c r="CI580" i="1"/>
  <c r="CD580" i="1" s="1"/>
  <c r="CI628" i="1"/>
  <c r="CD628" i="1" s="1"/>
  <c r="CI668" i="1"/>
  <c r="CD668" i="1" s="1"/>
  <c r="CI680" i="1"/>
  <c r="CD680" i="1" s="1"/>
  <c r="CI720" i="1"/>
  <c r="CI728" i="1"/>
  <c r="CI736" i="1"/>
  <c r="CD736" i="1" s="1"/>
  <c r="CI772" i="1"/>
  <c r="CI784" i="1"/>
  <c r="CI832" i="1"/>
  <c r="CD832" i="1" s="1"/>
  <c r="CI884" i="1"/>
  <c r="CD884" i="1" s="1"/>
  <c r="CI920" i="1"/>
  <c r="CD920" i="1" s="1"/>
  <c r="CI924" i="1"/>
  <c r="CI928" i="1"/>
  <c r="CI932" i="1"/>
  <c r="CI940" i="1"/>
  <c r="CI972" i="1"/>
  <c r="CD972" i="1" s="1"/>
  <c r="CI976" i="1"/>
  <c r="CD976" i="1" s="1"/>
  <c r="CI980" i="1"/>
  <c r="CD980" i="1" s="1"/>
  <c r="CI984" i="1"/>
  <c r="CI1028" i="1"/>
  <c r="CI1032" i="1"/>
  <c r="CD1032" i="1" s="1"/>
  <c r="CI1036" i="1"/>
  <c r="CI1040" i="1"/>
  <c r="CI1080" i="1"/>
  <c r="CD268" i="1"/>
  <c r="CD118" i="1"/>
  <c r="CD220" i="1"/>
  <c r="CD68" i="1"/>
  <c r="CD170" i="1"/>
  <c r="CD476" i="1"/>
  <c r="CD70" i="1"/>
  <c r="CD172" i="1"/>
  <c r="CD21" i="1"/>
  <c r="CI172" i="1"/>
  <c r="CI216" i="1"/>
  <c r="CI220" i="1"/>
  <c r="CI224" i="1"/>
  <c r="CI256" i="1"/>
  <c r="CI264" i="1"/>
  <c r="CI272" i="1"/>
  <c r="CI276" i="1"/>
  <c r="CI312" i="1"/>
  <c r="CI316" i="1"/>
  <c r="CI324" i="1"/>
  <c r="CD324" i="1" s="1"/>
  <c r="CI328" i="1"/>
  <c r="CI360" i="1"/>
  <c r="CI416" i="1"/>
  <c r="CD416" i="1" s="1"/>
  <c r="CI472" i="1"/>
  <c r="CI480" i="1"/>
  <c r="CI520" i="1"/>
  <c r="CD414" i="1"/>
  <c r="CI1124" i="1"/>
  <c r="CI1128" i="1"/>
  <c r="CD1128" i="1" s="1"/>
  <c r="CI1132" i="1"/>
  <c r="CD1132" i="1" s="1"/>
  <c r="CI1136" i="1"/>
  <c r="CD1136" i="1" s="1"/>
  <c r="CI1144" i="1"/>
  <c r="CD1144" i="1" s="1"/>
  <c r="CI1176" i="1"/>
  <c r="CD1176" i="1" s="1"/>
  <c r="CI1184" i="1"/>
  <c r="CD1184" i="1" s="1"/>
  <c r="CI1188" i="1"/>
  <c r="CD1188" i="1" s="1"/>
  <c r="CI1192" i="1"/>
  <c r="CD1192" i="1" s="1"/>
  <c r="CI1276" i="1"/>
  <c r="CD1276" i="1" s="1"/>
  <c r="CI1280" i="1"/>
  <c r="CD1280" i="1" s="1"/>
  <c r="CI1284" i="1"/>
  <c r="CD1284" i="1" s="1"/>
  <c r="CI1288" i="1"/>
  <c r="CD1288" i="1" s="1"/>
  <c r="CI1292" i="1"/>
  <c r="CD1292" i="1" s="1"/>
  <c r="CI1328" i="1"/>
  <c r="CD1328" i="1" s="1"/>
  <c r="CI1336" i="1"/>
  <c r="CD1336" i="1" s="1"/>
  <c r="CI1340" i="1"/>
  <c r="CD1340" i="1" s="1"/>
  <c r="CI1344" i="1"/>
  <c r="CD1344" i="1" s="1"/>
  <c r="CI1392" i="1"/>
  <c r="CI1396" i="1"/>
  <c r="CD1396" i="1" s="1"/>
  <c r="CI9" i="1"/>
  <c r="CI13" i="1"/>
  <c r="CI17" i="1"/>
  <c r="CI69" i="1"/>
  <c r="CI73" i="1"/>
  <c r="CI113" i="1"/>
  <c r="CI121" i="1"/>
  <c r="CI161" i="1"/>
  <c r="CI213" i="1"/>
  <c r="CI225" i="1"/>
  <c r="CI257" i="1"/>
  <c r="CD257" i="1" s="1"/>
  <c r="CI265" i="1"/>
  <c r="CD265" i="1" s="1"/>
  <c r="CI273" i="1"/>
  <c r="CD273" i="1" s="1"/>
  <c r="CI313" i="1"/>
  <c r="CD313" i="1" s="1"/>
  <c r="CI321" i="1"/>
  <c r="CD321" i="1" s="1"/>
  <c r="CI325" i="1"/>
  <c r="CI461" i="1"/>
  <c r="CI469" i="1"/>
  <c r="CD469" i="1" s="1"/>
  <c r="CI513" i="1"/>
  <c r="CD513" i="1" s="1"/>
  <c r="CI581" i="1"/>
  <c r="CD581" i="1" s="1"/>
  <c r="CI673" i="1"/>
  <c r="CI725" i="1"/>
  <c r="CI817" i="1"/>
  <c r="CI833" i="1"/>
  <c r="CI837" i="1"/>
  <c r="CI869" i="1"/>
  <c r="CD869" i="1" s="1"/>
  <c r="CI929" i="1"/>
  <c r="CI977" i="1"/>
  <c r="CI1021" i="1"/>
  <c r="CI1073" i="1"/>
  <c r="CD1073" i="1" s="1"/>
  <c r="CI1081" i="1"/>
  <c r="CI1181" i="1"/>
  <c r="CD1181" i="1" s="1"/>
  <c r="CI1237" i="1"/>
  <c r="CI6" i="1"/>
  <c r="CI10" i="1"/>
  <c r="CI62" i="1"/>
  <c r="CI70" i="1"/>
  <c r="CI106" i="1"/>
  <c r="CI114" i="1"/>
  <c r="CI170" i="1"/>
  <c r="CI174" i="1"/>
  <c r="CI206" i="1"/>
  <c r="CI258" i="1"/>
  <c r="CD258" i="1" s="1"/>
  <c r="CI262" i="1"/>
  <c r="CD262" i="1" s="1"/>
  <c r="CI274" i="1"/>
  <c r="CD274" i="1" s="1"/>
  <c r="CI314" i="1"/>
  <c r="CI366" i="1"/>
  <c r="CI470" i="1"/>
  <c r="CI522" i="1"/>
  <c r="CI566" i="1"/>
  <c r="CD566" i="1" s="1"/>
  <c r="CI622" i="1"/>
  <c r="CI666" i="1"/>
  <c r="CD666" i="1" s="1"/>
  <c r="CI674" i="1"/>
  <c r="CD674" i="1" s="1"/>
  <c r="CI678" i="1"/>
  <c r="CI730" i="1"/>
  <c r="CI834" i="1"/>
  <c r="CD834" i="1" s="1"/>
  <c r="CI922" i="1"/>
  <c r="CD922" i="1" s="1"/>
  <c r="CI982" i="1"/>
  <c r="CI1138" i="1"/>
  <c r="CD1138" i="1" s="1"/>
  <c r="CI1230" i="1"/>
  <c r="CD1230" i="1" s="1"/>
  <c r="CI1234" i="1"/>
  <c r="CD1234" i="1" s="1"/>
  <c r="CI1286" i="1"/>
  <c r="CD1286" i="1" s="1"/>
  <c r="CI1294" i="1"/>
  <c r="CD1294" i="1" s="1"/>
  <c r="CI1382" i="1"/>
  <c r="CD1382" i="1" s="1"/>
  <c r="CI1394" i="1"/>
  <c r="CI528" i="1"/>
  <c r="CI532" i="1"/>
  <c r="CD532" i="1" s="1"/>
  <c r="CI3" i="1"/>
  <c r="CI7" i="1"/>
  <c r="CI19" i="1"/>
  <c r="CI55" i="1"/>
  <c r="CI103" i="1"/>
  <c r="CI119" i="1"/>
  <c r="CI123" i="1"/>
  <c r="CI155" i="1"/>
  <c r="CI163" i="1"/>
  <c r="CI167" i="1"/>
  <c r="CI171" i="1"/>
  <c r="CI207" i="1"/>
  <c r="CI211" i="1"/>
  <c r="CI263" i="1"/>
  <c r="CD263" i="1" s="1"/>
  <c r="CI275" i="1"/>
  <c r="CI311" i="1"/>
  <c r="CD311" i="1" s="1"/>
  <c r="CI319" i="1"/>
  <c r="CD319" i="1" s="1"/>
  <c r="CI323" i="1"/>
  <c r="CI363" i="1"/>
  <c r="CD363" i="1" s="1"/>
  <c r="CI367" i="1"/>
  <c r="CD367" i="1" s="1"/>
  <c r="CI371" i="1"/>
  <c r="CI375" i="1"/>
  <c r="CI379" i="1"/>
  <c r="CD379" i="1" s="1"/>
  <c r="CI411" i="1"/>
  <c r="CI415" i="1"/>
  <c r="CI419" i="1"/>
  <c r="CI427" i="1"/>
  <c r="CI463" i="1"/>
  <c r="CD463" i="1" s="1"/>
  <c r="CI475" i="1"/>
  <c r="CI511" i="1"/>
  <c r="CI519" i="1"/>
  <c r="CI523" i="1"/>
  <c r="CD523" i="1" s="1"/>
  <c r="CI619" i="1"/>
  <c r="CD619" i="1" s="1"/>
  <c r="CI627" i="1"/>
  <c r="CI631" i="1"/>
  <c r="CI719" i="1"/>
  <c r="CD719" i="1" s="1"/>
  <c r="CI727" i="1"/>
  <c r="CI731" i="1"/>
  <c r="CI735" i="1"/>
  <c r="CI767" i="1"/>
  <c r="CI771" i="1"/>
  <c r="CI775" i="1"/>
  <c r="CD775" i="1" s="1"/>
  <c r="CI783" i="1"/>
  <c r="CI787" i="1"/>
  <c r="CD787" i="1" s="1"/>
  <c r="CI819" i="1"/>
  <c r="CD819" i="1" s="1"/>
  <c r="CI823" i="1"/>
  <c r="CD823" i="1" s="1"/>
  <c r="CI831" i="1"/>
  <c r="CD831" i="1" s="1"/>
  <c r="CI835" i="1"/>
  <c r="CD835" i="1" s="1"/>
  <c r="CI875" i="1"/>
  <c r="CD875" i="1" s="1"/>
  <c r="CI935" i="1"/>
  <c r="CD935" i="1" s="1"/>
  <c r="CI979" i="1"/>
  <c r="CD979" i="1" s="1"/>
  <c r="CI991" i="1"/>
  <c r="CI1035" i="1"/>
  <c r="CD1035" i="1" s="1"/>
  <c r="CI1075" i="1"/>
  <c r="CD1075" i="1" s="1"/>
  <c r="CI1347" i="1"/>
  <c r="CD1347" i="1" s="1"/>
  <c r="CI1379" i="1"/>
  <c r="CD1379" i="1" s="1"/>
  <c r="CI1391" i="1"/>
  <c r="CI1325" i="1"/>
  <c r="CD1325" i="1" s="1"/>
  <c r="CI1368" i="1"/>
  <c r="CD1368" i="1" s="1"/>
  <c r="CI381" i="1"/>
  <c r="CD381" i="1" s="1"/>
  <c r="CI389" i="1"/>
  <c r="CD389" i="1" s="1"/>
  <c r="CI429" i="1"/>
  <c r="CD429" i="1" s="1"/>
  <c r="CI465" i="1"/>
  <c r="CI501" i="1"/>
  <c r="CD501" i="1" s="1"/>
  <c r="CI541" i="1"/>
  <c r="CI549" i="1"/>
  <c r="CI569" i="1"/>
  <c r="CD569" i="1" s="1"/>
  <c r="CI577" i="1"/>
  <c r="CI585" i="1"/>
  <c r="CI609" i="1"/>
  <c r="CI621" i="1"/>
  <c r="CI649" i="1"/>
  <c r="CI697" i="1"/>
  <c r="CI701" i="1"/>
  <c r="CI709" i="1"/>
  <c r="CD709" i="1" s="1"/>
  <c r="CI713" i="1"/>
  <c r="CI765" i="1"/>
  <c r="CI769" i="1"/>
  <c r="CD769" i="1" s="1"/>
  <c r="CI781" i="1"/>
  <c r="CD781" i="1" s="1"/>
  <c r="CI797" i="1"/>
  <c r="CI813" i="1"/>
  <c r="CD813" i="1" s="1"/>
  <c r="CI821" i="1"/>
  <c r="CD821" i="1" s="1"/>
  <c r="CI825" i="1"/>
  <c r="CD825" i="1" s="1"/>
  <c r="CI873" i="1"/>
  <c r="CI877" i="1"/>
  <c r="CD877" i="1" s="1"/>
  <c r="CI881" i="1"/>
  <c r="CI885" i="1"/>
  <c r="CD885" i="1" s="1"/>
  <c r="CI905" i="1"/>
  <c r="CD905" i="1" s="1"/>
  <c r="CI941" i="1"/>
  <c r="CD941" i="1" s="1"/>
  <c r="CI945" i="1"/>
  <c r="CI949" i="1"/>
  <c r="CI981" i="1"/>
  <c r="CI1017" i="1"/>
  <c r="CD1017" i="1" s="1"/>
  <c r="CI1025" i="1"/>
  <c r="CI1033" i="1"/>
  <c r="CI1077" i="1"/>
  <c r="CD1077" i="1" s="1"/>
  <c r="CI1093" i="1"/>
  <c r="CD1093" i="1" s="1"/>
  <c r="CI1105" i="1"/>
  <c r="CI1193" i="1"/>
  <c r="CD1193" i="1" s="1"/>
  <c r="CI1197" i="1"/>
  <c r="CD1197" i="1" s="1"/>
  <c r="CI1209" i="1"/>
  <c r="CD1209" i="1" s="1"/>
  <c r="CI1233" i="1"/>
  <c r="CD1233" i="1" s="1"/>
  <c r="CI1241" i="1"/>
  <c r="CD1241" i="1" s="1"/>
  <c r="CI1249" i="1"/>
  <c r="CD1249" i="1" s="1"/>
  <c r="CI1285" i="1"/>
  <c r="CD1285" i="1" s="1"/>
  <c r="CI1293" i="1"/>
  <c r="CD1293" i="1" s="1"/>
  <c r="CI1297" i="1"/>
  <c r="CD1297" i="1" s="1"/>
  <c r="CI1301" i="1"/>
  <c r="CD1301" i="1" s="1"/>
  <c r="CI1305" i="1"/>
  <c r="CD1305" i="1" s="1"/>
  <c r="CI1313" i="1"/>
  <c r="CD1313" i="1" s="1"/>
  <c r="CI1337" i="1"/>
  <c r="CD1337" i="1" s="1"/>
  <c r="CI1365" i="1"/>
  <c r="CD1365" i="1" s="1"/>
  <c r="CI1369" i="1"/>
  <c r="CD1369" i="1" s="1"/>
  <c r="CI1389" i="1"/>
  <c r="CI1417" i="1"/>
  <c r="CD1417" i="1" s="1"/>
  <c r="CI1421" i="1"/>
  <c r="CI2" i="1"/>
  <c r="CI26" i="1"/>
  <c r="CI54" i="1"/>
  <c r="CI74" i="1"/>
  <c r="CI78" i="1"/>
  <c r="CI86" i="1"/>
  <c r="CI94" i="1"/>
  <c r="CI102" i="1"/>
  <c r="CI110" i="1"/>
  <c r="CI130" i="1"/>
  <c r="CI134" i="1"/>
  <c r="CI150" i="1"/>
  <c r="CI166" i="1"/>
  <c r="CI182" i="1"/>
  <c r="CI214" i="1"/>
  <c r="CI234" i="1"/>
  <c r="CI254" i="1"/>
  <c r="CI266" i="1"/>
  <c r="CI270" i="1"/>
  <c r="CD270" i="1" s="1"/>
  <c r="CI282" i="1"/>
  <c r="CI294" i="1"/>
  <c r="CI306" i="1"/>
  <c r="CD306" i="1" s="1"/>
  <c r="CI322" i="1"/>
  <c r="CD322" i="1" s="1"/>
  <c r="CI326" i="1"/>
  <c r="CD326" i="1" s="1"/>
  <c r="CI334" i="1"/>
  <c r="CI338" i="1"/>
  <c r="CD338" i="1" s="1"/>
  <c r="CI362" i="1"/>
  <c r="CD362" i="1" s="1"/>
  <c r="CI374" i="1"/>
  <c r="CD374" i="1" s="1"/>
  <c r="CI378" i="1"/>
  <c r="CI398" i="1"/>
  <c r="CD398" i="1" s="1"/>
  <c r="CI410" i="1"/>
  <c r="CD410" i="1" s="1"/>
  <c r="CI418" i="1"/>
  <c r="CD418" i="1" s="1"/>
  <c r="CI434" i="1"/>
  <c r="CI438" i="1"/>
  <c r="CI458" i="1"/>
  <c r="CI478" i="1"/>
  <c r="CI482" i="1"/>
  <c r="CD482" i="1" s="1"/>
  <c r="CI486" i="1"/>
  <c r="CI498" i="1"/>
  <c r="CD498" i="1" s="1"/>
  <c r="CI538" i="1"/>
  <c r="CD538" i="1" s="1"/>
  <c r="CI546" i="1"/>
  <c r="CI550" i="1"/>
  <c r="CI574" i="1"/>
  <c r="CI582" i="1"/>
  <c r="CD582" i="1" s="1"/>
  <c r="CI602" i="1"/>
  <c r="CD602" i="1" s="1"/>
  <c r="CI618" i="1"/>
  <c r="CD618" i="1" s="1"/>
  <c r="CI642" i="1"/>
  <c r="CD642" i="1" s="1"/>
  <c r="CI646" i="1"/>
  <c r="CD646" i="1" s="1"/>
  <c r="CI670" i="1"/>
  <c r="CD670" i="1" s="1"/>
  <c r="CI682" i="1"/>
  <c r="CI690" i="1"/>
  <c r="CI694" i="1"/>
  <c r="CI702" i="1"/>
  <c r="CD702" i="1" s="1"/>
  <c r="CI706" i="1"/>
  <c r="CI722" i="1"/>
  <c r="CD722" i="1" s="1"/>
  <c r="CI726" i="1"/>
  <c r="CI742" i="1"/>
  <c r="CI750" i="1"/>
  <c r="CI754" i="1"/>
  <c r="CI766" i="1"/>
  <c r="CI802" i="1"/>
  <c r="CD802" i="1" s="1"/>
  <c r="CI822" i="1"/>
  <c r="CD822" i="1" s="1"/>
  <c r="CI826" i="1"/>
  <c r="CD826" i="1" s="1"/>
  <c r="CI854" i="1"/>
  <c r="CD854" i="1" s="1"/>
  <c r="CI858" i="1"/>
  <c r="CI870" i="1"/>
  <c r="CI878" i="1"/>
  <c r="CI882" i="1"/>
  <c r="CD882" i="1" s="1"/>
  <c r="CI898" i="1"/>
  <c r="CD898" i="1" s="1"/>
  <c r="CI902" i="1"/>
  <c r="CD902" i="1" s="1"/>
  <c r="CI938" i="1"/>
  <c r="CD938" i="1" s="1"/>
  <c r="CI978" i="1"/>
  <c r="CD978" i="1" s="1"/>
  <c r="CI990" i="1"/>
  <c r="CI998" i="1"/>
  <c r="CD998" i="1" s="1"/>
  <c r="CI1038" i="1"/>
  <c r="CI1042" i="1"/>
  <c r="CD1042" i="1" s="1"/>
  <c r="CI1046" i="1"/>
  <c r="CD1046" i="1" s="1"/>
  <c r="CI1050" i="1"/>
  <c r="CD1050" i="1" s="1"/>
  <c r="CI1054" i="1"/>
  <c r="CD1054" i="1" s="1"/>
  <c r="CI1066" i="1"/>
  <c r="CI1070" i="1"/>
  <c r="CI1110" i="1"/>
  <c r="CI1134" i="1"/>
  <c r="CD1134" i="1" s="1"/>
  <c r="CI1150" i="1"/>
  <c r="CD1150" i="1" s="1"/>
  <c r="CI1154" i="1"/>
  <c r="CD1154" i="1" s="1"/>
  <c r="CI1158" i="1"/>
  <c r="CD1158" i="1" s="1"/>
  <c r="CI1170" i="1"/>
  <c r="CD1170" i="1" s="1"/>
  <c r="CI1198" i="1"/>
  <c r="CD1198" i="1" s="1"/>
  <c r="CI1214" i="1"/>
  <c r="CD1214" i="1" s="1"/>
  <c r="CI1238" i="1"/>
  <c r="CI1246" i="1"/>
  <c r="CD1246" i="1" s="1"/>
  <c r="CI1270" i="1"/>
  <c r="CD1270" i="1" s="1"/>
  <c r="CI1274" i="1"/>
  <c r="CD1274" i="1" s="1"/>
  <c r="CI1282" i="1"/>
  <c r="CD1282" i="1" s="1"/>
  <c r="CI1310" i="1"/>
  <c r="CD1310" i="1" s="1"/>
  <c r="CI1314" i="1"/>
  <c r="CD1314" i="1" s="1"/>
  <c r="CI1330" i="1"/>
  <c r="CD1330" i="1" s="1"/>
  <c r="CI1334" i="1"/>
  <c r="CD1334" i="1" s="1"/>
  <c r="CI1346" i="1"/>
  <c r="CD1346" i="1" s="1"/>
  <c r="CI1354" i="1"/>
  <c r="CD1354" i="1" s="1"/>
  <c r="CI1398" i="1"/>
  <c r="CI1418" i="1"/>
  <c r="CI1422" i="1"/>
  <c r="CD1400" i="1"/>
  <c r="CD1404" i="1"/>
  <c r="CD1408" i="1"/>
  <c r="CD1416" i="1"/>
  <c r="CD1420" i="1"/>
  <c r="CD1394" i="1"/>
  <c r="CI1364" i="1"/>
  <c r="CD1364" i="1" s="1"/>
  <c r="CI449" i="1"/>
  <c r="CD449" i="1" s="1"/>
  <c r="CI529" i="1"/>
  <c r="CI617" i="1"/>
  <c r="CI625" i="1"/>
  <c r="CI669" i="1"/>
  <c r="CD669" i="1" s="1"/>
  <c r="CI681" i="1"/>
  <c r="CI705" i="1"/>
  <c r="CI717" i="1"/>
  <c r="CD717" i="1" s="1"/>
  <c r="CI737" i="1"/>
  <c r="CD737" i="1" s="1"/>
  <c r="CI745" i="1"/>
  <c r="CI777" i="1"/>
  <c r="CD777" i="1" s="1"/>
  <c r="CI785" i="1"/>
  <c r="CD785" i="1" s="1"/>
  <c r="CI793" i="1"/>
  <c r="CI809" i="1"/>
  <c r="CI849" i="1"/>
  <c r="CI857" i="1"/>
  <c r="CI861" i="1"/>
  <c r="CD861" i="1" s="1"/>
  <c r="CI897" i="1"/>
  <c r="CD897" i="1" s="1"/>
  <c r="CI909" i="1"/>
  <c r="CD909" i="1" s="1"/>
  <c r="CI913" i="1"/>
  <c r="CI917" i="1"/>
  <c r="CD917" i="1" s="1"/>
  <c r="CI921" i="1"/>
  <c r="CI925" i="1"/>
  <c r="CD925" i="1" s="1"/>
  <c r="CI933" i="1"/>
  <c r="CI937" i="1"/>
  <c r="CD937" i="1" s="1"/>
  <c r="CI969" i="1"/>
  <c r="CD969" i="1" s="1"/>
  <c r="CI973" i="1"/>
  <c r="CI985" i="1"/>
  <c r="CD985" i="1" s="1"/>
  <c r="CI1129" i="1"/>
  <c r="CD1129" i="1" s="1"/>
  <c r="CI1185" i="1"/>
  <c r="CD1185" i="1" s="1"/>
  <c r="CI1201" i="1"/>
  <c r="CD1201" i="1" s="1"/>
  <c r="CI1217" i="1"/>
  <c r="CD1217" i="1" s="1"/>
  <c r="CI1261" i="1"/>
  <c r="CD1261" i="1" s="1"/>
  <c r="CI1269" i="1"/>
  <c r="CD1269" i="1" s="1"/>
  <c r="CI1329" i="1"/>
  <c r="CD1329" i="1" s="1"/>
  <c r="CI1333" i="1"/>
  <c r="CD1333" i="1" s="1"/>
  <c r="CI1345" i="1"/>
  <c r="CD1345" i="1" s="1"/>
  <c r="CI1353" i="1"/>
  <c r="CD1353" i="1" s="1"/>
  <c r="CI1409" i="1"/>
  <c r="CD1409" i="1" s="1"/>
  <c r="CI14" i="1"/>
  <c r="CI46" i="1"/>
  <c r="CI98" i="1"/>
  <c r="CI122" i="1"/>
  <c r="CI226" i="1"/>
  <c r="CI238" i="1"/>
  <c r="CI342" i="1"/>
  <c r="CI430" i="1"/>
  <c r="CI454" i="1"/>
  <c r="CD454" i="1" s="1"/>
  <c r="CI462" i="1"/>
  <c r="CD462" i="1" s="1"/>
  <c r="CI490" i="1"/>
  <c r="CI510" i="1"/>
  <c r="CD510" i="1" s="1"/>
  <c r="CI534" i="1"/>
  <c r="CD534" i="1" s="1"/>
  <c r="CI586" i="1"/>
  <c r="CI594" i="1"/>
  <c r="CD594" i="1" s="1"/>
  <c r="CI630" i="1"/>
  <c r="CD630" i="1" s="1"/>
  <c r="CI718" i="1"/>
  <c r="CD718" i="1" s="1"/>
  <c r="CI890" i="1"/>
  <c r="CD890" i="1" s="1"/>
  <c r="CI934" i="1"/>
  <c r="CI1062" i="1"/>
  <c r="CI1202" i="1"/>
  <c r="CD1202" i="1" s="1"/>
  <c r="CI1390" i="1"/>
  <c r="CD1390" i="1" s="1"/>
  <c r="CI1426" i="1"/>
  <c r="CD1426" i="1" s="1"/>
  <c r="CD1392" i="1"/>
  <c r="CD1424" i="1"/>
  <c r="CD1428" i="1"/>
  <c r="CD1381" i="1"/>
  <c r="CI63" i="1"/>
  <c r="CI115" i="1"/>
  <c r="CI138" i="1"/>
  <c r="CI154" i="1"/>
  <c r="CI158" i="1"/>
  <c r="CI162" i="1"/>
  <c r="CI178" i="1"/>
  <c r="CI185" i="1"/>
  <c r="CI197" i="1"/>
  <c r="CI201" i="1"/>
  <c r="CI205" i="1"/>
  <c r="CI209" i="1"/>
  <c r="CI217" i="1"/>
  <c r="CI221" i="1"/>
  <c r="CI229" i="1"/>
  <c r="CI261" i="1"/>
  <c r="CD261" i="1" s="1"/>
  <c r="CI309" i="1"/>
  <c r="CI329" i="1"/>
  <c r="CI333" i="1"/>
  <c r="CI337" i="1"/>
  <c r="CI341" i="1"/>
  <c r="CI345" i="1"/>
  <c r="CI349" i="1"/>
  <c r="CI365" i="1"/>
  <c r="CD365" i="1" s="1"/>
  <c r="CI373" i="1"/>
  <c r="CD373" i="1" s="1"/>
  <c r="CI377" i="1"/>
  <c r="CI633" i="1"/>
  <c r="CD633" i="1" s="1"/>
  <c r="CI641" i="1"/>
  <c r="CI657" i="1"/>
  <c r="CD657" i="1" s="1"/>
  <c r="CI661" i="1"/>
  <c r="CD661" i="1" s="1"/>
  <c r="CI421" i="1"/>
  <c r="CI517" i="1"/>
  <c r="CI553" i="1"/>
  <c r="CI597" i="1"/>
  <c r="CI629" i="1"/>
  <c r="CI665" i="1"/>
  <c r="CI677" i="1"/>
  <c r="CD677" i="1" s="1"/>
  <c r="CI689" i="1"/>
  <c r="CD689" i="1" s="1"/>
  <c r="CI721" i="1"/>
  <c r="CI729" i="1"/>
  <c r="CD729" i="1" s="1"/>
  <c r="CI773" i="1"/>
  <c r="CD773" i="1" s="1"/>
  <c r="CI805" i="1"/>
  <c r="CD805" i="1" s="1"/>
  <c r="CI829" i="1"/>
  <c r="CD829" i="1" s="1"/>
  <c r="CI845" i="1"/>
  <c r="CI853" i="1"/>
  <c r="CI865" i="1"/>
  <c r="CD865" i="1" s="1"/>
  <c r="CI889" i="1"/>
  <c r="CI993" i="1"/>
  <c r="CI1005" i="1"/>
  <c r="CI1029" i="1"/>
  <c r="CI1109" i="1"/>
  <c r="CD1109" i="1" s="1"/>
  <c r="CI1125" i="1"/>
  <c r="CD1125" i="1" s="1"/>
  <c r="CI1189" i="1"/>
  <c r="CD1189" i="1" s="1"/>
  <c r="CI1205" i="1"/>
  <c r="CD1205" i="1" s="1"/>
  <c r="CI1213" i="1"/>
  <c r="CD1213" i="1" s="1"/>
  <c r="CI1221" i="1"/>
  <c r="CD1221" i="1" s="1"/>
  <c r="CI1229" i="1"/>
  <c r="CD1229" i="1" s="1"/>
  <c r="CI1257" i="1"/>
  <c r="CD1257" i="1" s="1"/>
  <c r="CI1289" i="1"/>
  <c r="CD1289" i="1" s="1"/>
  <c r="CI1309" i="1"/>
  <c r="CD1309" i="1" s="1"/>
  <c r="CI1341" i="1"/>
  <c r="CD1341" i="1" s="1"/>
  <c r="CI1349" i="1"/>
  <c r="CD1349" i="1" s="1"/>
  <c r="CI1393" i="1"/>
  <c r="CD1393" i="1" s="1"/>
  <c r="CI1413" i="1"/>
  <c r="CD1413" i="1" s="1"/>
  <c r="CI42" i="1"/>
  <c r="CI50" i="1"/>
  <c r="CI66" i="1"/>
  <c r="CI82" i="1"/>
  <c r="CI118" i="1"/>
  <c r="CI198" i="1"/>
  <c r="CI230" i="1"/>
  <c r="CI246" i="1"/>
  <c r="CI278" i="1"/>
  <c r="CI286" i="1"/>
  <c r="CI310" i="1"/>
  <c r="CI330" i="1"/>
  <c r="CD330" i="1" s="1"/>
  <c r="CI346" i="1"/>
  <c r="CI370" i="1"/>
  <c r="CI390" i="1"/>
  <c r="CI422" i="1"/>
  <c r="CD422" i="1" s="1"/>
  <c r="CI426" i="1"/>
  <c r="CD426" i="1" s="1"/>
  <c r="CI466" i="1"/>
  <c r="CI554" i="1"/>
  <c r="CD554" i="1" s="1"/>
  <c r="CI590" i="1"/>
  <c r="CI598" i="1"/>
  <c r="CI686" i="1"/>
  <c r="CD686" i="1" s="1"/>
  <c r="CI830" i="1"/>
  <c r="CI838" i="1"/>
  <c r="CI906" i="1"/>
  <c r="CI930" i="1"/>
  <c r="CI1018" i="1"/>
  <c r="CI1190" i="1"/>
  <c r="CD1190" i="1" s="1"/>
  <c r="CI1218" i="1"/>
  <c r="CD1218" i="1" s="1"/>
  <c r="CI1290" i="1"/>
  <c r="CD1290" i="1" s="1"/>
  <c r="CI1306" i="1"/>
  <c r="CD1306" i="1" s="1"/>
  <c r="CI1358" i="1"/>
  <c r="CD1358" i="1" s="1"/>
  <c r="CI1378" i="1"/>
  <c r="CD793" i="1"/>
  <c r="CD809" i="1"/>
  <c r="CI81" i="1"/>
  <c r="CI85" i="1"/>
  <c r="CI93" i="1"/>
  <c r="CI97" i="1"/>
  <c r="CI101" i="1"/>
  <c r="CI290" i="1"/>
  <c r="CD290" i="1" s="1"/>
  <c r="CI298" i="1"/>
  <c r="CD298" i="1" s="1"/>
  <c r="CI302" i="1"/>
  <c r="CI626" i="1"/>
  <c r="CD465" i="1"/>
  <c r="CD160" i="1"/>
  <c r="CD211" i="1"/>
  <c r="CD10" i="1"/>
  <c r="CD625" i="1"/>
  <c r="CD728" i="1"/>
  <c r="CD16" i="1"/>
  <c r="CD323" i="1"/>
  <c r="CD714" i="1"/>
  <c r="CI1053" i="1"/>
  <c r="CD1053" i="1" s="1"/>
  <c r="CI1057" i="1"/>
  <c r="CD1057" i="1" s="1"/>
  <c r="CI1061" i="1"/>
  <c r="CI1065" i="1"/>
  <c r="CI1069" i="1"/>
  <c r="CI1085" i="1"/>
  <c r="CD1085" i="1" s="1"/>
  <c r="CD511" i="1"/>
  <c r="CD613" i="1"/>
  <c r="CD206" i="1"/>
  <c r="CD461" i="1"/>
  <c r="CD665" i="1"/>
  <c r="CD157" i="1"/>
  <c r="CD310" i="1"/>
  <c r="CD56" i="1"/>
  <c r="CI968" i="1"/>
  <c r="CD968" i="1" s="1"/>
  <c r="CI975" i="1"/>
  <c r="CI1026" i="1"/>
  <c r="CI1034" i="1"/>
  <c r="CD103" i="1"/>
  <c r="CD312" i="1"/>
  <c r="CD8" i="1"/>
  <c r="CD112" i="1"/>
  <c r="CD163" i="1"/>
  <c r="CD214" i="1"/>
  <c r="CD113" i="1"/>
  <c r="CD164" i="1"/>
  <c r="CD419" i="1"/>
  <c r="CD470" i="1"/>
  <c r="CD725" i="1"/>
  <c r="CD114" i="1"/>
  <c r="CD421" i="1"/>
  <c r="CD472" i="1"/>
  <c r="CD731" i="1"/>
  <c r="CD681" i="1"/>
  <c r="CD328" i="1"/>
  <c r="CD634" i="1"/>
  <c r="CD176" i="1"/>
  <c r="CD25" i="1"/>
  <c r="CD177" i="1"/>
  <c r="CD432" i="1"/>
  <c r="CD435" i="1"/>
  <c r="CD388" i="1"/>
  <c r="CD135" i="1"/>
  <c r="CD291" i="1"/>
  <c r="CD395" i="1"/>
  <c r="CD703" i="1"/>
  <c r="CD791" i="1"/>
  <c r="CD977" i="1"/>
  <c r="CD988" i="1"/>
  <c r="CD991" i="1"/>
  <c r="CD1024" i="1"/>
  <c r="CD1028" i="1"/>
  <c r="CD1033" i="1"/>
  <c r="CD1220" i="1"/>
  <c r="CI45" i="1"/>
  <c r="CI57" i="1"/>
  <c r="CI61" i="1"/>
  <c r="CI65" i="1"/>
  <c r="CI279" i="1"/>
  <c r="CI739" i="1"/>
  <c r="CI957" i="1"/>
  <c r="CI965" i="1"/>
  <c r="CI1143" i="1"/>
  <c r="CD1143" i="1" s="1"/>
  <c r="CI1206" i="1"/>
  <c r="CD1206" i="1" s="1"/>
  <c r="CI1210" i="1"/>
  <c r="CD1210" i="1" s="1"/>
  <c r="CI1277" i="1"/>
  <c r="CD1277" i="1" s="1"/>
  <c r="CD4" i="1"/>
  <c r="CD412" i="1"/>
  <c r="CD107" i="1"/>
  <c r="CD158" i="1"/>
  <c r="CD364" i="1"/>
  <c r="CD517" i="1"/>
  <c r="CD212" i="1"/>
  <c r="CD162" i="1"/>
  <c r="CD264" i="1"/>
  <c r="CD315" i="1"/>
  <c r="CD366" i="1"/>
  <c r="CD570" i="1"/>
  <c r="CD11" i="1"/>
  <c r="CD520" i="1"/>
  <c r="CD12" i="1"/>
  <c r="CD266" i="1"/>
  <c r="CD318" i="1"/>
  <c r="CD726" i="1"/>
  <c r="CD14" i="1"/>
  <c r="CD217" i="1"/>
  <c r="CD370" i="1"/>
  <c r="CD65" i="1"/>
  <c r="CD116" i="1"/>
  <c r="CD371" i="1"/>
  <c r="CD577" i="1"/>
  <c r="CD629" i="1"/>
  <c r="CD19" i="1"/>
  <c r="CD225" i="1"/>
  <c r="CD480" i="1"/>
  <c r="CD892" i="1"/>
  <c r="CD767" i="1"/>
  <c r="CD929" i="1"/>
  <c r="CI18" i="1"/>
  <c r="CI30" i="1"/>
  <c r="CI34" i="1"/>
  <c r="CI38" i="1"/>
  <c r="CI58" i="1"/>
  <c r="CI95" i="1"/>
  <c r="CI576" i="1"/>
  <c r="CD576" i="1" s="1"/>
  <c r="CI588" i="1"/>
  <c r="CI592" i="1"/>
  <c r="CI596" i="1"/>
  <c r="CD596" i="1" s="1"/>
  <c r="CI604" i="1"/>
  <c r="CI608" i="1"/>
  <c r="CI620" i="1"/>
  <c r="CI624" i="1"/>
  <c r="CI640" i="1"/>
  <c r="CI664" i="1"/>
  <c r="CI672" i="1"/>
  <c r="CD672" i="1" s="1"/>
  <c r="CI684" i="1"/>
  <c r="CD684" i="1" s="1"/>
  <c r="CI688" i="1"/>
  <c r="CD688" i="1" s="1"/>
  <c r="CI696" i="1"/>
  <c r="CD696" i="1" s="1"/>
  <c r="CI704" i="1"/>
  <c r="CI712" i="1"/>
  <c r="CD712" i="1" s="1"/>
  <c r="CI724" i="1"/>
  <c r="CD724" i="1" s="1"/>
  <c r="CI744" i="1"/>
  <c r="CD744" i="1" s="1"/>
  <c r="CI776" i="1"/>
  <c r="CI788" i="1"/>
  <c r="CI792" i="1"/>
  <c r="CD792" i="1" s="1"/>
  <c r="CI800" i="1"/>
  <c r="CD800" i="1" s="1"/>
  <c r="CI811" i="1"/>
  <c r="CI872" i="1"/>
  <c r="CD872" i="1" s="1"/>
  <c r="CI876" i="1"/>
  <c r="CI880" i="1"/>
  <c r="CD880" i="1" s="1"/>
  <c r="CI888" i="1"/>
  <c r="CD888" i="1" s="1"/>
  <c r="CI942" i="1"/>
  <c r="CD942" i="1" s="1"/>
  <c r="CI1096" i="1"/>
  <c r="CD1096" i="1" s="1"/>
  <c r="CI1100" i="1"/>
  <c r="CD1100" i="1" s="1"/>
  <c r="CI1140" i="1"/>
  <c r="CD1140" i="1" s="1"/>
  <c r="CI1179" i="1"/>
  <c r="CI1226" i="1"/>
  <c r="CI1374" i="1"/>
  <c r="CD1374" i="1" s="1"/>
  <c r="CD739" i="1"/>
  <c r="CD77" i="1"/>
  <c r="CD640" i="1"/>
  <c r="CD131" i="1"/>
  <c r="CD438" i="1"/>
  <c r="CD337" i="1"/>
  <c r="CD394" i="1"/>
  <c r="CD598" i="1"/>
  <c r="CD549" i="1"/>
  <c r="CD195" i="1"/>
  <c r="CD96" i="1"/>
  <c r="CD199" i="1"/>
  <c r="CD776" i="1"/>
  <c r="CD784" i="1"/>
  <c r="CD841" i="1"/>
  <c r="CD904" i="1"/>
  <c r="CD874" i="1"/>
  <c r="CD878" i="1"/>
  <c r="CD849" i="1"/>
  <c r="CD857" i="1"/>
  <c r="CD973" i="1"/>
  <c r="CD984" i="1"/>
  <c r="CD1002" i="1"/>
  <c r="CD1020" i="1"/>
  <c r="CD1146" i="1"/>
  <c r="CI15" i="1"/>
  <c r="CI51" i="1"/>
  <c r="CI59" i="1"/>
  <c r="CI117" i="1"/>
  <c r="CI219" i="1"/>
  <c r="CI235" i="1"/>
  <c r="CI239" i="1"/>
  <c r="CI251" i="1"/>
  <c r="CI351" i="1"/>
  <c r="CI446" i="1"/>
  <c r="CI450" i="1"/>
  <c r="CD450" i="1" s="1"/>
  <c r="CI474" i="1"/>
  <c r="CD474" i="1" s="1"/>
  <c r="CI526" i="1"/>
  <c r="CD526" i="1" s="1"/>
  <c r="CI530" i="1"/>
  <c r="CD530" i="1" s="1"/>
  <c r="CI542" i="1"/>
  <c r="CD542" i="1" s="1"/>
  <c r="CI558" i="1"/>
  <c r="CI614" i="1"/>
  <c r="CD614" i="1" s="1"/>
  <c r="CI643" i="1"/>
  <c r="CI647" i="1"/>
  <c r="CD647" i="1" s="1"/>
  <c r="CI651" i="1"/>
  <c r="CI655" i="1"/>
  <c r="CI663" i="1"/>
  <c r="CD663" i="1" s="1"/>
  <c r="CI741" i="1"/>
  <c r="CD741" i="1" s="1"/>
  <c r="CI749" i="1"/>
  <c r="CD749" i="1" s="1"/>
  <c r="CI789" i="1"/>
  <c r="CD789" i="1" s="1"/>
  <c r="CI808" i="1"/>
  <c r="CD808" i="1" s="1"/>
  <c r="CI842" i="1"/>
  <c r="CD842" i="1" s="1"/>
  <c r="CI939" i="1"/>
  <c r="CD939" i="1" s="1"/>
  <c r="CI962" i="1"/>
  <c r="CD962" i="1" s="1"/>
  <c r="CI1157" i="1"/>
  <c r="CD1157" i="1" s="1"/>
  <c r="CI1165" i="1"/>
  <c r="CD1165" i="1" s="1"/>
  <c r="CI1169" i="1"/>
  <c r="CD1169" i="1" s="1"/>
  <c r="CI1180" i="1"/>
  <c r="CD1180" i="1" s="1"/>
  <c r="CI1370" i="1"/>
  <c r="CD1370" i="1" s="1"/>
  <c r="CI1401" i="1"/>
  <c r="CD1401" i="1" s="1"/>
  <c r="CI1425" i="1"/>
  <c r="CD280" i="1"/>
  <c r="CD81" i="1"/>
  <c r="CD132" i="1"/>
  <c r="CD86" i="1"/>
  <c r="CD392" i="1"/>
  <c r="CD138" i="1"/>
  <c r="CD597" i="1"/>
  <c r="CD90" i="1"/>
  <c r="CD604" i="1"/>
  <c r="CD146" i="1"/>
  <c r="CD458" i="1"/>
  <c r="CD801" i="1"/>
  <c r="CD817" i="1"/>
  <c r="CD833" i="1"/>
  <c r="CD837" i="1"/>
  <c r="CD876" i="1"/>
  <c r="CD845" i="1"/>
  <c r="CD862" i="1"/>
  <c r="CD921" i="1"/>
  <c r="CD949" i="1"/>
  <c r="CD997" i="1"/>
  <c r="CD1036" i="1"/>
  <c r="CD1080" i="1"/>
  <c r="CD1097" i="1"/>
  <c r="CD1101" i="1"/>
  <c r="CI77" i="1"/>
  <c r="CI133" i="1"/>
  <c r="CI137" i="1"/>
  <c r="CI141" i="1"/>
  <c r="CI145" i="1"/>
  <c r="CI157" i="1"/>
  <c r="CI165" i="1"/>
  <c r="CI169" i="1"/>
  <c r="CI173" i="1"/>
  <c r="CI177" i="1"/>
  <c r="CI181" i="1"/>
  <c r="CI407" i="1"/>
  <c r="CI423" i="1"/>
  <c r="CD423" i="1" s="1"/>
  <c r="CI431" i="1"/>
  <c r="CI439" i="1"/>
  <c r="CD439" i="1" s="1"/>
  <c r="CI451" i="1"/>
  <c r="CI479" i="1"/>
  <c r="CD479" i="1" s="1"/>
  <c r="CI483" i="1"/>
  <c r="CI495" i="1"/>
  <c r="CD495" i="1" s="1"/>
  <c r="CI507" i="1"/>
  <c r="CD507" i="1" s="1"/>
  <c r="CI515" i="1"/>
  <c r="CD515" i="1" s="1"/>
  <c r="CI527" i="1"/>
  <c r="CD527" i="1" s="1"/>
  <c r="CI531" i="1"/>
  <c r="CD531" i="1" s="1"/>
  <c r="CI547" i="1"/>
  <c r="CD547" i="1" s="1"/>
  <c r="CI551" i="1"/>
  <c r="CD551" i="1" s="1"/>
  <c r="CI559" i="1"/>
  <c r="CD559" i="1" s="1"/>
  <c r="CI563" i="1"/>
  <c r="CD563" i="1" s="1"/>
  <c r="CI567" i="1"/>
  <c r="CD567" i="1" s="1"/>
  <c r="CI571" i="1"/>
  <c r="CI637" i="1"/>
  <c r="CD637" i="1" s="1"/>
  <c r="CI648" i="1"/>
  <c r="CD648" i="1" s="1"/>
  <c r="CI660" i="1"/>
  <c r="CD660" i="1" s="1"/>
  <c r="CI667" i="1"/>
  <c r="CD667" i="1" s="1"/>
  <c r="CI671" i="1"/>
  <c r="CD671" i="1" s="1"/>
  <c r="CI675" i="1"/>
  <c r="CD675" i="1" s="1"/>
  <c r="CI679" i="1"/>
  <c r="CD679" i="1" s="1"/>
  <c r="CI683" i="1"/>
  <c r="CD683" i="1" s="1"/>
  <c r="CI707" i="1"/>
  <c r="CD707" i="1" s="1"/>
  <c r="CI762" i="1"/>
  <c r="CD762" i="1" s="1"/>
  <c r="CI770" i="1"/>
  <c r="CD770" i="1" s="1"/>
  <c r="CI778" i="1"/>
  <c r="CD778" i="1" s="1"/>
  <c r="CI782" i="1"/>
  <c r="CD782" i="1" s="1"/>
  <c r="CI786" i="1"/>
  <c r="CD786" i="1" s="1"/>
  <c r="CI794" i="1"/>
  <c r="CI820" i="1"/>
  <c r="CD820" i="1" s="1"/>
  <c r="CI824" i="1"/>
  <c r="CI828" i="1"/>
  <c r="CI936" i="1"/>
  <c r="CD936" i="1" s="1"/>
  <c r="CI1045" i="1"/>
  <c r="CD1045" i="1" s="1"/>
  <c r="CI1049" i="1"/>
  <c r="CD1049" i="1" s="1"/>
  <c r="CI1072" i="1"/>
  <c r="CD1072" i="1" s="1"/>
  <c r="CI1076" i="1"/>
  <c r="CD1076" i="1" s="1"/>
  <c r="CI1084" i="1"/>
  <c r="CD1084" i="1" s="1"/>
  <c r="CI1088" i="1"/>
  <c r="CI1092" i="1"/>
  <c r="CD1092" i="1" s="1"/>
  <c r="CI1232" i="1"/>
  <c r="CD1232" i="1" s="1"/>
  <c r="CI1252" i="1"/>
  <c r="CD1252" i="1" s="1"/>
  <c r="CI1304" i="1"/>
  <c r="CI1332" i="1"/>
  <c r="CD1332" i="1" s="1"/>
  <c r="CI1356" i="1"/>
  <c r="CD1356" i="1" s="1"/>
  <c r="CI1406" i="1"/>
  <c r="CI951" i="1"/>
  <c r="CD951" i="1" s="1"/>
  <c r="CI955" i="1"/>
  <c r="CD955" i="1" s="1"/>
  <c r="CI959" i="1"/>
  <c r="CD959" i="1" s="1"/>
  <c r="CI992" i="1"/>
  <c r="CD992" i="1" s="1"/>
  <c r="CI1086" i="1"/>
  <c r="CI1133" i="1"/>
  <c r="CD1133" i="1" s="1"/>
  <c r="CI1137" i="1"/>
  <c r="CD1137" i="1" s="1"/>
  <c r="CI1141" i="1"/>
  <c r="CD1141" i="1" s="1"/>
  <c r="CI1152" i="1"/>
  <c r="CD1152" i="1" s="1"/>
  <c r="CI1163" i="1"/>
  <c r="CD1163" i="1" s="1"/>
  <c r="CI1177" i="1"/>
  <c r="CD1177" i="1" s="1"/>
  <c r="CI1250" i="1"/>
  <c r="CD1250" i="1" s="1"/>
  <c r="CI1318" i="1"/>
  <c r="CD1318" i="1" s="1"/>
  <c r="CI1338" i="1"/>
  <c r="CD1338" i="1" s="1"/>
  <c r="CI1342" i="1"/>
  <c r="CD1342" i="1" s="1"/>
  <c r="CI1350" i="1"/>
  <c r="CD1350" i="1" s="1"/>
  <c r="CI1387" i="1"/>
  <c r="CD1387" i="1" s="1"/>
  <c r="CI1395" i="1"/>
  <c r="CD1395" i="1" s="1"/>
  <c r="CI1399" i="1"/>
  <c r="CD1399" i="1" s="1"/>
  <c r="CI1407" i="1"/>
  <c r="CD1407" i="1" s="1"/>
  <c r="CI1411" i="1"/>
  <c r="CI1419" i="1"/>
  <c r="CD1419" i="1" s="1"/>
  <c r="CI1427" i="1"/>
  <c r="CD1427" i="1" s="1"/>
  <c r="CI946" i="1"/>
  <c r="CI986" i="1"/>
  <c r="CD986" i="1" s="1"/>
  <c r="CI105" i="1"/>
  <c r="CI109" i="1"/>
  <c r="CI186" i="1"/>
  <c r="CI194" i="1"/>
  <c r="CI202" i="1"/>
  <c r="CI210" i="1"/>
  <c r="CI222" i="1"/>
  <c r="CI242" i="1"/>
  <c r="CI299" i="1"/>
  <c r="CI401" i="1"/>
  <c r="CD401" i="1" s="1"/>
  <c r="CI405" i="1"/>
  <c r="CD405" i="1" s="1"/>
  <c r="CI409" i="1"/>
  <c r="CD409" i="1" s="1"/>
  <c r="CI413" i="1"/>
  <c r="CD413" i="1" s="1"/>
  <c r="CI417" i="1"/>
  <c r="CD417" i="1" s="1"/>
  <c r="CI425" i="1"/>
  <c r="CD425" i="1" s="1"/>
  <c r="CI433" i="1"/>
  <c r="CD433" i="1" s="1"/>
  <c r="CI437" i="1"/>
  <c r="CI441" i="1"/>
  <c r="CD441" i="1" s="1"/>
  <c r="CI445" i="1"/>
  <c r="CD445" i="1" s="1"/>
  <c r="CI453" i="1"/>
  <c r="CD453" i="1" s="1"/>
  <c r="CI457" i="1"/>
  <c r="CD457" i="1" s="1"/>
  <c r="CI473" i="1"/>
  <c r="CI477" i="1"/>
  <c r="CD477" i="1" s="1"/>
  <c r="CI481" i="1"/>
  <c r="CI489" i="1"/>
  <c r="CI493" i="1"/>
  <c r="CD493" i="1" s="1"/>
  <c r="CI497" i="1"/>
  <c r="CD497" i="1" s="1"/>
  <c r="CI509" i="1"/>
  <c r="CI521" i="1"/>
  <c r="CD521" i="1" s="1"/>
  <c r="CI565" i="1"/>
  <c r="CD565" i="1" s="1"/>
  <c r="CI573" i="1"/>
  <c r="CD573" i="1" s="1"/>
  <c r="CI605" i="1"/>
  <c r="CI632" i="1"/>
  <c r="CD632" i="1" s="1"/>
  <c r="CI635" i="1"/>
  <c r="CD635" i="1" s="1"/>
  <c r="CI639" i="1"/>
  <c r="CD639" i="1" s="1"/>
  <c r="CI740" i="1"/>
  <c r="CD740" i="1" s="1"/>
  <c r="CI747" i="1"/>
  <c r="CD747" i="1" s="1"/>
  <c r="CI751" i="1"/>
  <c r="CD751" i="1" s="1"/>
  <c r="CI795" i="1"/>
  <c r="CI806" i="1"/>
  <c r="CI810" i="1"/>
  <c r="CI814" i="1"/>
  <c r="CD814" i="1" s="1"/>
  <c r="CI818" i="1"/>
  <c r="CD818" i="1" s="1"/>
  <c r="CI836" i="1"/>
  <c r="CD836" i="1" s="1"/>
  <c r="CI848" i="1"/>
  <c r="CD848" i="1" s="1"/>
  <c r="CI871" i="1"/>
  <c r="CI931" i="1"/>
  <c r="CD931" i="1" s="1"/>
  <c r="CI971" i="1"/>
  <c r="CD971" i="1" s="1"/>
  <c r="CI974" i="1"/>
  <c r="CI989" i="1"/>
  <c r="CD989" i="1" s="1"/>
  <c r="CI1037" i="1"/>
  <c r="CD1037" i="1" s="1"/>
  <c r="CI1041" i="1"/>
  <c r="CD1041" i="1" s="1"/>
  <c r="CI1145" i="1"/>
  <c r="CI1149" i="1"/>
  <c r="CD1149" i="1" s="1"/>
  <c r="CI1153" i="1"/>
  <c r="CD1153" i="1" s="1"/>
  <c r="CI1160" i="1"/>
  <c r="CD1160" i="1" s="1"/>
  <c r="CI1178" i="1"/>
  <c r="CD1178" i="1" s="1"/>
  <c r="CI1186" i="1"/>
  <c r="CD1186" i="1" s="1"/>
  <c r="CI1194" i="1"/>
  <c r="CD1194" i="1" s="1"/>
  <c r="CI1228" i="1"/>
  <c r="CI1307" i="1"/>
  <c r="CD1307" i="1" s="1"/>
  <c r="CI1311" i="1"/>
  <c r="CI1315" i="1"/>
  <c r="CD1315" i="1" s="1"/>
  <c r="CI1319" i="1"/>
  <c r="CD1319" i="1" s="1"/>
  <c r="CI1327" i="1"/>
  <c r="CD1327" i="1" s="1"/>
  <c r="CI1331" i="1"/>
  <c r="CD1331" i="1" s="1"/>
  <c r="CI1335" i="1"/>
  <c r="CD1335" i="1" s="1"/>
  <c r="CI1339" i="1"/>
  <c r="CD1339" i="1" s="1"/>
  <c r="CI1343" i="1"/>
  <c r="CD1343" i="1" s="1"/>
  <c r="CI1351" i="1"/>
  <c r="CD1351" i="1" s="1"/>
  <c r="CI1366" i="1"/>
  <c r="CD1366" i="1" s="1"/>
  <c r="CI1376" i="1"/>
  <c r="CD1376" i="1" s="1"/>
  <c r="CI1380" i="1"/>
  <c r="CD1380" i="1" s="1"/>
  <c r="CI1384" i="1"/>
  <c r="CD1384" i="1" s="1"/>
  <c r="CI1388" i="1"/>
  <c r="CD1388" i="1" s="1"/>
  <c r="CI1412" i="1"/>
  <c r="CD1412" i="1" s="1"/>
  <c r="CD460" i="1"/>
  <c r="CD564" i="1"/>
  <c r="CD7" i="1"/>
  <c r="CD64" i="1"/>
  <c r="CD71" i="1"/>
  <c r="CD122" i="1"/>
  <c r="CD173" i="1"/>
  <c r="CD224" i="1"/>
  <c r="CD275" i="1"/>
  <c r="CD377" i="1"/>
  <c r="CD23" i="1"/>
  <c r="CD73" i="1"/>
  <c r="CD175" i="1"/>
  <c r="CD430" i="1"/>
  <c r="CD278" i="1"/>
  <c r="CD329" i="1"/>
  <c r="CD380" i="1"/>
  <c r="CD585" i="1"/>
  <c r="CD636" i="1"/>
  <c r="CD687" i="1"/>
  <c r="CD382" i="1"/>
  <c r="CD484" i="1"/>
  <c r="CD690" i="1"/>
  <c r="CD664" i="1"/>
  <c r="CD205" i="1"/>
  <c r="CD104" i="1"/>
  <c r="CD210" i="1"/>
  <c r="CD415" i="1"/>
  <c r="CD466" i="1"/>
  <c r="CD468" i="1"/>
  <c r="CD519" i="1"/>
  <c r="CD622" i="1"/>
  <c r="CD673" i="1"/>
  <c r="CD475" i="1"/>
  <c r="CD730" i="1"/>
  <c r="CD18" i="1"/>
  <c r="CD20" i="1"/>
  <c r="CD682" i="1"/>
  <c r="CD226" i="1"/>
  <c r="CD685" i="1"/>
  <c r="CD74" i="1"/>
  <c r="CD227" i="1"/>
  <c r="CD75" i="1"/>
  <c r="CD279" i="1"/>
  <c r="CD331" i="1"/>
  <c r="CD586" i="1"/>
  <c r="CD434" i="1"/>
  <c r="CD31" i="1"/>
  <c r="CD593" i="1"/>
  <c r="CD644" i="1"/>
  <c r="CD154" i="1"/>
  <c r="CD256" i="1"/>
  <c r="CD53" i="1"/>
  <c r="CD155" i="1"/>
  <c r="CD308" i="1"/>
  <c r="CD721" i="1"/>
  <c r="CD69" i="1"/>
  <c r="CD375" i="1"/>
  <c r="CD528" i="1"/>
  <c r="CD5" i="1"/>
  <c r="CD208" i="1"/>
  <c r="CD617" i="1"/>
  <c r="CD720" i="1"/>
  <c r="CD213" i="1"/>
  <c r="CD62" i="1"/>
  <c r="CD624" i="1"/>
  <c r="CD115" i="1"/>
  <c r="CD574" i="1"/>
  <c r="CD626" i="1"/>
  <c r="CD376" i="1"/>
  <c r="CD478" i="1"/>
  <c r="CD529" i="1"/>
  <c r="CD631" i="1"/>
  <c r="CD431" i="1"/>
  <c r="CD738" i="1"/>
  <c r="CD76" i="1"/>
  <c r="CD127" i="1"/>
  <c r="CD178" i="1"/>
  <c r="CD229" i="1"/>
  <c r="CD179" i="1"/>
  <c r="CD230" i="1"/>
  <c r="CD587" i="1"/>
  <c r="CD638" i="1"/>
  <c r="CD78" i="1"/>
  <c r="CD129" i="1"/>
  <c r="CD180" i="1"/>
  <c r="CD231" i="1"/>
  <c r="CD282" i="1"/>
  <c r="CD333" i="1"/>
  <c r="CD486" i="1"/>
  <c r="CD537" i="1"/>
  <c r="CD385" i="1"/>
  <c r="CD436" i="1"/>
  <c r="CD742" i="1"/>
  <c r="CD30" i="1"/>
  <c r="CD80" i="1"/>
  <c r="CD182" i="1"/>
  <c r="CD437" i="1"/>
  <c r="CD539" i="1"/>
  <c r="CD590" i="1"/>
  <c r="CD641" i="1"/>
  <c r="CD692" i="1"/>
  <c r="CD336" i="1"/>
  <c r="CD184" i="1"/>
  <c r="CD235" i="1"/>
  <c r="CD286" i="1"/>
  <c r="CD490" i="1"/>
  <c r="CD541" i="1"/>
  <c r="CD592" i="1"/>
  <c r="CD643" i="1"/>
  <c r="CD694" i="1"/>
  <c r="CD745" i="1"/>
  <c r="CD695" i="1"/>
  <c r="CD238" i="1"/>
  <c r="CD340" i="1"/>
  <c r="CD442" i="1"/>
  <c r="CD546" i="1"/>
  <c r="CD89" i="1"/>
  <c r="CD600" i="1"/>
  <c r="CD40" i="1"/>
  <c r="CD704" i="1"/>
  <c r="CD144" i="1"/>
  <c r="CD451" i="1"/>
  <c r="CD553" i="1"/>
  <c r="CD197" i="1"/>
  <c r="CD250" i="1"/>
  <c r="CD505" i="1"/>
  <c r="CD302" i="1"/>
  <c r="CD404" i="1"/>
  <c r="CD558" i="1"/>
  <c r="CD788" i="1"/>
  <c r="CD797" i="1"/>
  <c r="CD824" i="1"/>
  <c r="CD828" i="1"/>
  <c r="CD853" i="1"/>
  <c r="CD927" i="1"/>
  <c r="CD930" i="1"/>
  <c r="CD948" i="1"/>
  <c r="CD952" i="1"/>
  <c r="CD954" i="1"/>
  <c r="CD963" i="1"/>
  <c r="CD983" i="1"/>
  <c r="CD987" i="1"/>
  <c r="CD1023" i="1"/>
  <c r="CD1040" i="1"/>
  <c r="CD1056" i="1"/>
  <c r="CD1062" i="1"/>
  <c r="CD1081" i="1"/>
  <c r="CD1088" i="1"/>
  <c r="CD1226" i="1"/>
  <c r="CD1228" i="1"/>
  <c r="CD1237" i="1"/>
  <c r="CD1238" i="1"/>
  <c r="CD1296" i="1"/>
  <c r="CD1300" i="1"/>
  <c r="CD1302" i="1"/>
  <c r="CD1304" i="1"/>
  <c r="CD1311" i="1"/>
  <c r="CD1320" i="1"/>
  <c r="CD186" i="1"/>
  <c r="CD237" i="1"/>
  <c r="CD390" i="1"/>
  <c r="CD35" i="1"/>
  <c r="CD85" i="1"/>
  <c r="CD136" i="1"/>
  <c r="CD187" i="1"/>
  <c r="CD697" i="1"/>
  <c r="CD393" i="1"/>
  <c r="CD241" i="1"/>
  <c r="CD39" i="1"/>
  <c r="CD141" i="1"/>
  <c r="CD448" i="1"/>
  <c r="CD754" i="1"/>
  <c r="CD41" i="1"/>
  <c r="CD92" i="1"/>
  <c r="CD194" i="1"/>
  <c r="CD245" i="1"/>
  <c r="CD296" i="1"/>
  <c r="CD755" i="1"/>
  <c r="CD399" i="1"/>
  <c r="CD43" i="1"/>
  <c r="CD94" i="1"/>
  <c r="CD706" i="1"/>
  <c r="CD44" i="1"/>
  <c r="CD452" i="1"/>
  <c r="CD503" i="1"/>
  <c r="CD605" i="1"/>
  <c r="CD760" i="1"/>
  <c r="CD47" i="1"/>
  <c r="CD149" i="1"/>
  <c r="CD200" i="1"/>
  <c r="CD251" i="1"/>
  <c r="CD557" i="1"/>
  <c r="CD608" i="1"/>
  <c r="CD912" i="1"/>
  <c r="CD806" i="1"/>
  <c r="CD889" i="1"/>
  <c r="CD932" i="1"/>
  <c r="CD933" i="1"/>
  <c r="CD934" i="1"/>
  <c r="CD940" i="1"/>
  <c r="CD943" i="1"/>
  <c r="CD945" i="1"/>
  <c r="CD946" i="1"/>
  <c r="CD947" i="1"/>
  <c r="CD961" i="1"/>
  <c r="CD982" i="1"/>
  <c r="CD990" i="1"/>
  <c r="CD993" i="1"/>
  <c r="CD996" i="1"/>
  <c r="CD1006" i="1"/>
  <c r="CD1013" i="1"/>
  <c r="CD1014" i="1"/>
  <c r="CD1015" i="1"/>
  <c r="CD1016" i="1"/>
  <c r="CD1018" i="1"/>
  <c r="CD1021" i="1"/>
  <c r="CD1026" i="1"/>
  <c r="CD1031" i="1"/>
  <c r="CD1034" i="1"/>
  <c r="CD1038" i="1"/>
  <c r="CD1047" i="1"/>
  <c r="CD1052" i="1"/>
  <c r="CD1058" i="1"/>
  <c r="CD1060" i="1"/>
  <c r="CD1061" i="1"/>
  <c r="CD1070" i="1"/>
  <c r="CD1105" i="1"/>
  <c r="CD1110" i="1"/>
  <c r="CD1112" i="1"/>
  <c r="CD1113" i="1"/>
  <c r="CD1117" i="1"/>
  <c r="CD1119" i="1"/>
  <c r="CD1120" i="1"/>
  <c r="CD1124" i="1"/>
  <c r="CD1145" i="1"/>
  <c r="CD1262" i="1"/>
  <c r="CD779" i="1"/>
  <c r="CD783" i="1"/>
  <c r="CD1065" i="1"/>
  <c r="CD1167" i="1"/>
  <c r="CD1179" i="1"/>
  <c r="CD746" i="1"/>
  <c r="CD34" i="1"/>
  <c r="CD84" i="1"/>
  <c r="CD543" i="1"/>
  <c r="CD595" i="1"/>
  <c r="CD137" i="1"/>
  <c r="CD545" i="1"/>
  <c r="CD698" i="1"/>
  <c r="CD189" i="1"/>
  <c r="CD750" i="1"/>
  <c r="CD140" i="1"/>
  <c r="CD701" i="1"/>
  <c r="CD243" i="1"/>
  <c r="CD294" i="1"/>
  <c r="CD499" i="1"/>
  <c r="CD297" i="1"/>
  <c r="CD247" i="1"/>
  <c r="CD655" i="1"/>
  <c r="CD46" i="1"/>
  <c r="CD407" i="1"/>
  <c r="CD713" i="1"/>
  <c r="CD765" i="1"/>
  <c r="CD807" i="1"/>
  <c r="CD827" i="1"/>
  <c r="CD846" i="1"/>
  <c r="CD906" i="1"/>
  <c r="CD766" i="1"/>
  <c r="CD810" i="1"/>
  <c r="CD838" i="1"/>
  <c r="CD850" i="1"/>
  <c r="CD855" i="1"/>
  <c r="CD795" i="1"/>
  <c r="CD799" i="1"/>
  <c r="CD803" i="1"/>
  <c r="CD811" i="1"/>
  <c r="CD928" i="1"/>
  <c r="CD957" i="1"/>
  <c r="CD965" i="1"/>
  <c r="CI1089" i="1"/>
  <c r="CD1089" i="1" s="1"/>
  <c r="CI1187" i="1"/>
  <c r="CD1187" i="1" s="1"/>
  <c r="CI1191" i="1"/>
  <c r="CD1191" i="1" s="1"/>
  <c r="CI1195" i="1"/>
  <c r="CD1195" i="1" s="1"/>
  <c r="CI1215" i="1"/>
  <c r="CD1215" i="1" s="1"/>
  <c r="CI1243" i="1"/>
  <c r="CD1243" i="1" s="1"/>
  <c r="CI1247" i="1"/>
  <c r="CD1247" i="1" s="1"/>
  <c r="CI1251" i="1"/>
  <c r="CD1251" i="1" s="1"/>
  <c r="CI1271" i="1"/>
  <c r="CD1271" i="1" s="1"/>
  <c r="CI1275" i="1"/>
  <c r="CD1275" i="1" s="1"/>
  <c r="CI1279" i="1"/>
  <c r="CD1279" i="1" s="1"/>
  <c r="CI1291" i="1"/>
  <c r="CD1291" i="1" s="1"/>
  <c r="CI1295" i="1"/>
  <c r="CD1295" i="1" s="1"/>
  <c r="CI1299" i="1"/>
  <c r="CD1299" i="1" s="1"/>
  <c r="CD1321" i="1"/>
  <c r="CI139" i="1"/>
  <c r="CI147" i="1"/>
  <c r="CI159" i="1"/>
  <c r="CI175" i="1"/>
  <c r="CI269" i="1"/>
  <c r="CD269" i="1" s="1"/>
  <c r="CI353" i="1"/>
  <c r="CI361" i="1"/>
  <c r="CD361" i="1" s="1"/>
  <c r="CI369" i="1"/>
  <c r="CI384" i="1"/>
  <c r="CD384" i="1" s="1"/>
  <c r="CI525" i="1"/>
  <c r="CD525" i="1" s="1"/>
  <c r="CI540" i="1"/>
  <c r="CD540" i="1" s="1"/>
  <c r="CI544" i="1"/>
  <c r="CD544" i="1" s="1"/>
  <c r="CI552" i="1"/>
  <c r="CD552" i="1" s="1"/>
  <c r="CI556" i="1"/>
  <c r="CD556" i="1" s="1"/>
  <c r="CI579" i="1"/>
  <c r="CD579" i="1" s="1"/>
  <c r="CI583" i="1"/>
  <c r="CD583" i="1" s="1"/>
  <c r="CI591" i="1"/>
  <c r="CD591" i="1" s="1"/>
  <c r="CI599" i="1"/>
  <c r="CD599" i="1" s="1"/>
  <c r="CI603" i="1"/>
  <c r="CI607" i="1"/>
  <c r="CD607" i="1" s="1"/>
  <c r="CI611" i="1"/>
  <c r="CD611" i="1" s="1"/>
  <c r="CI615" i="1"/>
  <c r="CI752" i="1"/>
  <c r="CD752" i="1" s="1"/>
  <c r="CI756" i="1"/>
  <c r="CD756" i="1" s="1"/>
  <c r="CI966" i="1"/>
  <c r="CD966" i="1" s="1"/>
  <c r="CI1078" i="1"/>
  <c r="CD1078" i="1" s="1"/>
  <c r="CI1253" i="1"/>
  <c r="CD1253" i="1" s="1"/>
  <c r="CI1373" i="1"/>
  <c r="CD1373" i="1" s="1"/>
  <c r="CI21" i="1"/>
  <c r="CI136" i="1"/>
  <c r="CI753" i="1"/>
  <c r="CD753" i="1" s="1"/>
  <c r="CI757" i="1"/>
  <c r="CD757" i="1" s="1"/>
  <c r="CI761" i="1"/>
  <c r="CD761" i="1" s="1"/>
  <c r="CI812" i="1"/>
  <c r="CD812" i="1" s="1"/>
  <c r="CI816" i="1"/>
  <c r="CD816" i="1" s="1"/>
  <c r="CI860" i="1"/>
  <c r="CD860" i="1" s="1"/>
  <c r="CI864" i="1"/>
  <c r="CD864" i="1" s="1"/>
  <c r="CI1027" i="1"/>
  <c r="CI1039" i="1"/>
  <c r="CD1039" i="1" s="1"/>
  <c r="CI1043" i="1"/>
  <c r="CD1043" i="1" s="1"/>
  <c r="CI1051" i="1"/>
  <c r="CI1055" i="1"/>
  <c r="CD1055" i="1" s="1"/>
  <c r="CI1059" i="1"/>
  <c r="CD1059" i="1" s="1"/>
  <c r="CI1063" i="1"/>
  <c r="CD1063" i="1" s="1"/>
  <c r="CI1067" i="1"/>
  <c r="CD1067" i="1" s="1"/>
  <c r="CI1071" i="1"/>
  <c r="CD1071" i="1" s="1"/>
  <c r="CI1079" i="1"/>
  <c r="CD1079" i="1" s="1"/>
  <c r="CI1083" i="1"/>
  <c r="CI1087" i="1"/>
  <c r="CD1087" i="1" s="1"/>
  <c r="CI1091" i="1"/>
  <c r="CD1091" i="1" s="1"/>
  <c r="CI1099" i="1"/>
  <c r="CD1099" i="1" s="1"/>
  <c r="CI1107" i="1"/>
  <c r="CD1107" i="1" s="1"/>
  <c r="CI1111" i="1"/>
  <c r="CD1111" i="1" s="1"/>
  <c r="CI1123" i="1"/>
  <c r="CD1123" i="1" s="1"/>
  <c r="CI1127" i="1"/>
  <c r="CD1127" i="1" s="1"/>
  <c r="CI1131" i="1"/>
  <c r="CD1131" i="1" s="1"/>
  <c r="CI1139" i="1"/>
  <c r="CD1139" i="1" s="1"/>
  <c r="CI1182" i="1"/>
  <c r="CD1182" i="1" s="1"/>
  <c r="CI1278" i="1"/>
  <c r="CD1278" i="1" s="1"/>
  <c r="CD1389" i="1"/>
  <c r="CD1402" i="1"/>
  <c r="CD1421" i="1"/>
  <c r="CD1425" i="1"/>
  <c r="CD1406" i="1"/>
  <c r="CI195" i="1"/>
  <c r="CI317" i="1"/>
  <c r="CD317" i="1" s="1"/>
  <c r="CI420" i="1"/>
  <c r="CD420" i="1" s="1"/>
  <c r="CI428" i="1"/>
  <c r="CD428" i="1" s="1"/>
  <c r="CI514" i="1"/>
  <c r="CD514" i="1" s="1"/>
  <c r="CI518" i="1"/>
  <c r="CD518" i="1" s="1"/>
  <c r="CI533" i="1"/>
  <c r="CD533" i="1" s="1"/>
  <c r="CI560" i="1"/>
  <c r="CD560" i="1" s="1"/>
  <c r="CI568" i="1"/>
  <c r="CD568" i="1" s="1"/>
  <c r="CI572" i="1"/>
  <c r="CD572" i="1" s="1"/>
  <c r="CI768" i="1"/>
  <c r="CD768" i="1" s="1"/>
  <c r="CI950" i="1"/>
  <c r="CD950" i="1" s="1"/>
  <c r="CI970" i="1"/>
  <c r="CD970" i="1" s="1"/>
  <c r="CI994" i="1"/>
  <c r="CD994" i="1" s="1"/>
  <c r="CI1022" i="1"/>
  <c r="CI1090" i="1"/>
  <c r="CD1090" i="1" s="1"/>
  <c r="CI1094" i="1"/>
  <c r="CD1094" i="1" s="1"/>
  <c r="CI1225" i="1"/>
  <c r="CD1225" i="1" s="1"/>
  <c r="CI1265" i="1"/>
  <c r="CD1265" i="1" s="1"/>
  <c r="CI1273" i="1"/>
  <c r="CD1273" i="1" s="1"/>
  <c r="CI1317" i="1"/>
  <c r="CD1317" i="1" s="1"/>
  <c r="CI1385" i="1"/>
  <c r="CD1385" i="1" s="1"/>
  <c r="CI1397" i="1"/>
  <c r="CD1397" i="1" s="1"/>
  <c r="CI1405" i="1"/>
  <c r="CD1405" i="1" s="1"/>
  <c r="CI652" i="1"/>
  <c r="CD652" i="1" s="1"/>
  <c r="CI1371" i="1"/>
  <c r="CD1371" i="1" s="1"/>
  <c r="CI1423" i="1"/>
  <c r="CD1423" i="1" s="1"/>
  <c r="CD1378" i="1"/>
  <c r="CD1398" i="1"/>
  <c r="CD1410" i="1"/>
  <c r="CD1418" i="1"/>
  <c r="CD1383" i="1"/>
  <c r="CI237" i="1"/>
  <c r="CI443" i="1"/>
  <c r="CD443" i="1" s="1"/>
  <c r="CI658" i="1"/>
  <c r="CD658" i="1" s="1"/>
  <c r="CI732" i="1"/>
  <c r="CD732" i="1" s="1"/>
  <c r="CI780" i="1"/>
  <c r="CD780" i="1" s="1"/>
  <c r="CI843" i="1"/>
  <c r="CD843" i="1" s="1"/>
  <c r="CI886" i="1"/>
  <c r="CD886" i="1" s="1"/>
  <c r="CI926" i="1"/>
  <c r="CD926" i="1" s="1"/>
  <c r="CI1030" i="1"/>
  <c r="CD1030" i="1" s="1"/>
  <c r="CI1102" i="1"/>
  <c r="CD1102" i="1" s="1"/>
  <c r="CI1106" i="1"/>
  <c r="CD1106" i="1" s="1"/>
  <c r="CI1114" i="1"/>
  <c r="CD1114" i="1" s="1"/>
  <c r="CI1118" i="1"/>
  <c r="CD1118" i="1" s="1"/>
  <c r="CI1122" i="1"/>
  <c r="CD1122" i="1" s="1"/>
  <c r="CI1126" i="1"/>
  <c r="CD1126" i="1" s="1"/>
  <c r="CI1130" i="1"/>
  <c r="CD1130" i="1" s="1"/>
  <c r="CI1142" i="1"/>
  <c r="CD1142" i="1" s="1"/>
  <c r="CI1174" i="1"/>
  <c r="CD1174" i="1" s="1"/>
  <c r="CI700" i="1"/>
  <c r="CD700" i="1" s="1"/>
  <c r="CI716" i="1"/>
  <c r="CD716" i="1" s="1"/>
  <c r="CI953" i="1"/>
  <c r="CD953" i="1" s="1"/>
  <c r="CI1161" i="1"/>
  <c r="CD1161" i="1" s="1"/>
  <c r="CI1236" i="1"/>
  <c r="CD1236" i="1" s="1"/>
  <c r="CI1244" i="1"/>
  <c r="CD1244" i="1" s="1"/>
  <c r="CI676" i="1"/>
  <c r="CD676" i="1" s="1"/>
  <c r="CD159" i="1"/>
  <c r="CD161" i="1"/>
  <c r="CD621" i="1"/>
  <c r="CD61" i="1"/>
  <c r="CD119" i="1"/>
  <c r="CD221" i="1"/>
  <c r="CD171" i="1"/>
  <c r="CD121" i="1"/>
  <c r="CD223" i="1"/>
  <c r="CD735" i="1"/>
  <c r="CD277" i="1"/>
  <c r="CD233" i="1"/>
  <c r="CD335" i="1"/>
  <c r="CD188" i="1"/>
  <c r="CD446" i="1"/>
  <c r="CD447" i="1"/>
  <c r="CD651" i="1"/>
  <c r="CD52" i="1"/>
  <c r="CD215" i="1"/>
  <c r="CD427" i="1"/>
  <c r="CD481" i="1"/>
  <c r="CD125" i="1"/>
  <c r="CD126" i="1"/>
  <c r="CD535" i="1"/>
  <c r="CD588" i="1"/>
  <c r="CD33" i="1"/>
  <c r="CD550" i="1"/>
  <c r="CD54" i="1"/>
  <c r="CD309" i="1"/>
  <c r="CD411" i="1"/>
  <c r="CD615" i="1"/>
  <c r="CD109" i="1"/>
  <c r="CD467" i="1"/>
  <c r="CD620" i="1"/>
  <c r="CD60" i="1"/>
  <c r="CD111" i="1"/>
  <c r="CD571" i="1"/>
  <c r="CD471" i="1"/>
  <c r="CD522" i="1"/>
  <c r="CD727" i="1"/>
  <c r="CD15" i="1"/>
  <c r="CD167" i="1"/>
  <c r="CD218" i="1"/>
  <c r="CD473" i="1"/>
  <c r="CD524" i="1"/>
  <c r="CD575" i="1"/>
  <c r="CD627" i="1"/>
  <c r="CD678" i="1"/>
  <c r="CD578" i="1"/>
  <c r="CD276" i="1"/>
  <c r="CD483" i="1"/>
  <c r="CD79" i="1"/>
  <c r="CD130" i="1"/>
  <c r="CD240" i="1"/>
  <c r="CD444" i="1"/>
  <c r="CD649" i="1"/>
  <c r="CD603" i="1"/>
  <c r="CD654" i="1"/>
  <c r="CD705" i="1"/>
  <c r="CD248" i="1"/>
  <c r="CD299" i="1"/>
  <c r="CD97" i="1"/>
  <c r="CD48" i="1"/>
  <c r="CD150" i="1"/>
  <c r="CD303" i="1"/>
  <c r="CD456" i="1"/>
  <c r="CD609" i="1"/>
  <c r="CD771" i="1"/>
  <c r="CD858" i="1"/>
  <c r="CD895" i="1"/>
  <c r="CD907" i="1"/>
  <c r="CD830" i="1"/>
  <c r="CD974" i="1"/>
  <c r="CD981" i="1"/>
  <c r="CD1027" i="1"/>
  <c r="CD1083" i="1"/>
  <c r="CI1173" i="1"/>
  <c r="CD1173" i="1" s="1"/>
  <c r="CD145" i="1"/>
  <c r="CD758" i="1"/>
  <c r="CD148" i="1"/>
  <c r="CD406" i="1"/>
  <c r="CD772" i="1"/>
  <c r="CD873" i="1"/>
  <c r="CD923" i="1"/>
  <c r="CD924" i="1"/>
  <c r="CD975" i="1"/>
  <c r="CD1005" i="1"/>
  <c r="CD1009" i="1"/>
  <c r="CD1025" i="1"/>
  <c r="CD1029" i="1"/>
  <c r="CD1051" i="1"/>
  <c r="CD1066" i="1"/>
  <c r="CD1086" i="1"/>
  <c r="CD1147" i="1"/>
  <c r="CI1207" i="1"/>
  <c r="CD1207" i="1" s="1"/>
  <c r="CD42" i="1"/>
  <c r="CD502" i="1"/>
  <c r="CD509" i="1"/>
  <c r="CD764" i="1"/>
  <c r="CD870" i="1"/>
  <c r="CD913" i="1"/>
  <c r="CD794" i="1"/>
  <c r="CD881" i="1"/>
  <c r="CD871" i="1"/>
  <c r="CD1000" i="1"/>
  <c r="CD1010" i="1"/>
  <c r="CD1022" i="1"/>
  <c r="CD1069" i="1"/>
  <c r="CD1216" i="1"/>
  <c r="CI11" i="1"/>
  <c r="CI129" i="1"/>
  <c r="CI218" i="1"/>
  <c r="CI562" i="1"/>
  <c r="CD562" i="1" s="1"/>
  <c r="CI659" i="1"/>
  <c r="CD659" i="1" s="1"/>
  <c r="CI852" i="1"/>
  <c r="CD852" i="1" s="1"/>
  <c r="CI1007" i="1"/>
  <c r="CD1007" i="1" s="1"/>
  <c r="CI1011" i="1"/>
  <c r="CD1011" i="1" s="1"/>
  <c r="CI1219" i="1"/>
  <c r="CD1219" i="1" s="1"/>
  <c r="CI1248" i="1"/>
  <c r="CD1248" i="1" s="1"/>
  <c r="CI1255" i="1"/>
  <c r="CD1255" i="1" s="1"/>
  <c r="CI623" i="1"/>
  <c r="CD623" i="1" s="1"/>
  <c r="CI879" i="1"/>
  <c r="CD879" i="1" s="1"/>
  <c r="CI883" i="1"/>
  <c r="CD883" i="1" s="1"/>
  <c r="CI887" i="1"/>
  <c r="CD887" i="1" s="1"/>
  <c r="CI1103" i="1"/>
  <c r="CD1103" i="1" s="1"/>
  <c r="CI1223" i="1"/>
  <c r="CD1223" i="1" s="1"/>
  <c r="CI1227" i="1"/>
  <c r="CD1227" i="1" s="1"/>
  <c r="CI616" i="1"/>
  <c r="CD616" i="1" s="1"/>
  <c r="CI868" i="1"/>
  <c r="CD868" i="1" s="1"/>
  <c r="CI1183" i="1"/>
  <c r="CD1183" i="1" s="1"/>
  <c r="CI1203" i="1"/>
  <c r="CD1203" i="1" s="1"/>
  <c r="CI1287" i="1"/>
  <c r="CD1287" i="1" s="1"/>
  <c r="CI1303" i="1"/>
  <c r="CD1303" i="1" s="1"/>
  <c r="CI1403" i="1"/>
  <c r="CD1403" i="1" s="1"/>
  <c r="CI492" i="1"/>
  <c r="CD492" i="1" s="1"/>
  <c r="CI555" i="1"/>
  <c r="CD555" i="1" s="1"/>
  <c r="CI612" i="1"/>
  <c r="CD612" i="1" s="1"/>
  <c r="CI1082" i="1"/>
  <c r="CD1082" i="1" s="1"/>
  <c r="CI1151" i="1"/>
  <c r="CD1151" i="1" s="1"/>
  <c r="CI1171" i="1"/>
  <c r="CD1171" i="1" s="1"/>
  <c r="CI1199" i="1"/>
  <c r="CD1199" i="1" s="1"/>
  <c r="CI1239" i="1"/>
  <c r="CD1239" i="1" s="1"/>
  <c r="CI1259" i="1"/>
  <c r="CD1259" i="1" s="1"/>
  <c r="CI1263" i="1"/>
  <c r="CD1263" i="1" s="1"/>
  <c r="CI1283" i="1"/>
  <c r="CD1283" i="1" s="1"/>
  <c r="CI645" i="1"/>
  <c r="CD645" i="1" s="1"/>
  <c r="CI1240" i="1"/>
  <c r="CD1240" i="1" s="1"/>
  <c r="CI1386" i="1"/>
  <c r="CD1386" i="1" s="1"/>
  <c r="CD1422" i="1"/>
  <c r="CI512" i="1"/>
  <c r="CD512" i="1" s="1"/>
  <c r="CI743" i="1"/>
  <c r="CD743" i="1" s="1"/>
  <c r="CI798" i="1"/>
  <c r="CD798" i="1" s="1"/>
  <c r="CI1175" i="1"/>
  <c r="CD1175" i="1" s="1"/>
  <c r="CI1211" i="1"/>
  <c r="CD1211" i="1" s="1"/>
  <c r="CI1231" i="1"/>
  <c r="CD1231" i="1" s="1"/>
  <c r="CD1391" i="1"/>
  <c r="CD1411" i="1"/>
  <c r="CD489" i="1" l="1"/>
  <c r="CN494" i="1"/>
  <c r="CD357" i="1"/>
  <c r="CD369" i="1"/>
  <c r="CD353" i="1"/>
  <c r="CD355" i="1"/>
  <c r="CD354" i="1"/>
  <c r="CD281" i="1"/>
  <c r="CD360" i="1"/>
  <c r="CD343" i="1"/>
  <c r="CD378" i="1"/>
  <c r="CD325" i="1"/>
  <c r="CD348" i="1"/>
  <c r="CD314" i="1"/>
  <c r="CD349" i="1"/>
  <c r="CD342" i="1"/>
  <c r="CD351" i="1"/>
  <c r="CD345" i="1"/>
  <c r="CD316" i="1"/>
  <c r="CD284" i="1"/>
  <c r="CD346" i="1"/>
  <c r="CD341" i="1"/>
  <c r="CD350" i="1"/>
  <c r="CD347" i="1"/>
  <c r="CD334" i="1"/>
  <c r="CD352" i="1"/>
  <c r="CD387" i="1"/>
  <c r="CD272" i="1"/>
  <c r="CD344" i="1"/>
  <c r="CD356" i="1"/>
  <c r="CD307" i="1"/>
  <c r="CD494" i="1" l="1"/>
  <c r="CO494" i="1"/>
</calcChain>
</file>

<file path=xl/comments1.xml><?xml version="1.0" encoding="utf-8"?>
<comments xmlns="http://schemas.openxmlformats.org/spreadsheetml/2006/main">
  <authors>
    <author>bwilson</author>
    <author>PAMD</author>
  </authors>
  <commentList>
    <comment ref="C554" authorId="0" shapeId="0">
      <text>
        <r>
          <rPr>
            <b/>
            <sz val="8"/>
            <color indexed="81"/>
            <rFont val="Tahoma"/>
            <family val="2"/>
          </rPr>
          <t>bwilson:
These numbers came from the public ed row in the master workbook and then I made the adjustments for HB7 in FY03
.</t>
        </r>
        <r>
          <rPr>
            <sz val="8"/>
            <color indexed="81"/>
            <rFont val="Tahoma"/>
            <family val="2"/>
          </rPr>
          <t xml:space="preserve">
</t>
        </r>
      </text>
    </comment>
    <comment ref="AB711" authorId="1" shapeId="0">
      <text>
        <r>
          <rPr>
            <b/>
            <sz val="8"/>
            <color indexed="81"/>
            <rFont val="Tahoma"/>
            <family val="2"/>
          </rPr>
          <t>PAMD:
DOC and JR</t>
        </r>
      </text>
    </comment>
    <comment ref="BB711" authorId="1" shapeId="0">
      <text>
        <r>
          <rPr>
            <b/>
            <sz val="8"/>
            <color indexed="81"/>
            <rFont val="Tahoma"/>
            <family val="2"/>
          </rPr>
          <t>PAMD:
just DOC</t>
        </r>
      </text>
    </comment>
    <comment ref="BC711" authorId="1" shapeId="0">
      <text>
        <r>
          <rPr>
            <b/>
            <sz val="8"/>
            <color indexed="81"/>
            <rFont val="Tahoma"/>
            <family val="2"/>
          </rPr>
          <t>PAMD:
just DOC-JR's is tiny</t>
        </r>
      </text>
    </comment>
    <comment ref="BD711" authorId="1" shapeId="0">
      <text>
        <r>
          <rPr>
            <b/>
            <sz val="8"/>
            <color indexed="81"/>
            <rFont val="Tahoma"/>
            <family val="2"/>
          </rPr>
          <t>PAMD:
DOC and JR</t>
        </r>
      </text>
    </comment>
    <comment ref="BN711" authorId="1" shapeId="0">
      <text>
        <r>
          <rPr>
            <b/>
            <sz val="8"/>
            <color indexed="81"/>
            <rFont val="Tahoma"/>
            <family val="2"/>
          </rPr>
          <t>PAMD:
057 plus 355</t>
        </r>
      </text>
    </comment>
    <comment ref="J762" authorId="1" shapeId="0">
      <text>
        <r>
          <rPr>
            <b/>
            <sz val="8"/>
            <color indexed="81"/>
            <rFont val="Tahoma"/>
            <family val="2"/>
          </rPr>
          <t>PAMD:
$2,723m is hi ed funds estimate</t>
        </r>
      </text>
    </comment>
    <comment ref="BB762" authorId="1" shapeId="0">
      <text>
        <r>
          <rPr>
            <b/>
            <sz val="8"/>
            <color indexed="81"/>
            <rFont val="Tahoma"/>
            <family val="2"/>
          </rPr>
          <t>PAMD:
just DOC</t>
        </r>
      </text>
    </comment>
    <comment ref="BC762" authorId="1" shapeId="0">
      <text>
        <r>
          <rPr>
            <b/>
            <sz val="8"/>
            <color indexed="81"/>
            <rFont val="Tahoma"/>
            <family val="2"/>
          </rPr>
          <t>PAMD:
DOC and JR</t>
        </r>
      </text>
    </comment>
    <comment ref="BD762" authorId="1" shapeId="0">
      <text>
        <r>
          <rPr>
            <b/>
            <sz val="8"/>
            <color indexed="81"/>
            <rFont val="Tahoma"/>
            <family val="2"/>
          </rPr>
          <t>PAMD:
DOC and JR</t>
        </r>
      </text>
    </comment>
    <comment ref="BN762" authorId="1" shapeId="0">
      <text>
        <r>
          <rPr>
            <b/>
            <sz val="8"/>
            <color indexed="81"/>
            <rFont val="Tahoma"/>
            <family val="2"/>
          </rPr>
          <t>PAMD:
057 plus 355</t>
        </r>
      </text>
    </comment>
    <comment ref="BX762" authorId="1" shapeId="0">
      <text>
        <r>
          <rPr>
            <b/>
            <sz val="8"/>
            <color indexed="81"/>
            <rFont val="Tahoma"/>
            <family val="2"/>
          </rPr>
          <t>PAMD:
subtraction is for JR and Housing in 057</t>
        </r>
      </text>
    </comment>
  </commentList>
</comments>
</file>

<file path=xl/sharedStrings.xml><?xml version="1.0" encoding="utf-8"?>
<sst xmlns="http://schemas.openxmlformats.org/spreadsheetml/2006/main" count="1942" uniqueCount="268">
  <si>
    <t>YEAR</t>
  </si>
  <si>
    <t>STATE</t>
  </si>
  <si>
    <t>ELSED_GF</t>
  </si>
  <si>
    <t>ELSED_FF</t>
  </si>
  <si>
    <t>ELSED_OF</t>
  </si>
  <si>
    <t>ELSED_BF</t>
  </si>
  <si>
    <t>ELSED_TOT</t>
  </si>
  <si>
    <t>HGRED_GF</t>
  </si>
  <si>
    <t>HGRED_FF</t>
  </si>
  <si>
    <t>HGRED_OF</t>
  </si>
  <si>
    <t>HGRED_BF</t>
  </si>
  <si>
    <t>HGRED_TOT</t>
  </si>
  <si>
    <t>OTCA_GF</t>
  </si>
  <si>
    <t>OTCA_FF</t>
  </si>
  <si>
    <t>OTCA_OF</t>
  </si>
  <si>
    <t>OTCA_BF</t>
  </si>
  <si>
    <t>OTCA_TOT</t>
  </si>
  <si>
    <t>MCAID_GF</t>
  </si>
  <si>
    <t>MCAID_FF</t>
  </si>
  <si>
    <t>MCAID_OF</t>
  </si>
  <si>
    <t>MCAID_BF</t>
  </si>
  <si>
    <t>MCAID_TOT</t>
  </si>
  <si>
    <t>CORR_GF</t>
  </si>
  <si>
    <t>CORR_FF</t>
  </si>
  <si>
    <t>CORR_OF</t>
  </si>
  <si>
    <t>CORR_BF</t>
  </si>
  <si>
    <t>CORR_TOT</t>
  </si>
  <si>
    <t>TRANS_GF</t>
  </si>
  <si>
    <t>TRANS_FF</t>
  </si>
  <si>
    <t>TRANS_OF</t>
  </si>
  <si>
    <t>TRANS_BF</t>
  </si>
  <si>
    <t>TRANS_TOT</t>
  </si>
  <si>
    <t>OTHER_GF</t>
  </si>
  <si>
    <t>OTHER_FF</t>
  </si>
  <si>
    <t>OTHER_OF</t>
  </si>
  <si>
    <t>OTHER_BF</t>
  </si>
  <si>
    <t>OTHER_TOT</t>
  </si>
  <si>
    <t>TRCAP_GF</t>
  </si>
  <si>
    <t>TRCAP_FF</t>
  </si>
  <si>
    <t>TRCAP_OF</t>
  </si>
  <si>
    <t>TRCAP_BF</t>
  </si>
  <si>
    <t>TRCAP_TOT</t>
  </si>
  <si>
    <t>CORCP_GF</t>
  </si>
  <si>
    <t>CORCP_FF</t>
  </si>
  <si>
    <t>CORCP_OF</t>
  </si>
  <si>
    <t>CORCP_BF</t>
  </si>
  <si>
    <t>CORCP_TOT</t>
  </si>
  <si>
    <t>HEDCP_GF</t>
  </si>
  <si>
    <t>HEDCP_FF</t>
  </si>
  <si>
    <t>HEDCP_OF</t>
  </si>
  <si>
    <t>HEDCP_BF</t>
  </si>
  <si>
    <t>HEDCP_TOT</t>
  </si>
  <si>
    <t>HSCAP_GF</t>
  </si>
  <si>
    <t>HSCAP_FF</t>
  </si>
  <si>
    <t>HSCAP_OF</t>
  </si>
  <si>
    <t>HSCAP_BF</t>
  </si>
  <si>
    <t>HSCAP_TOT</t>
  </si>
  <si>
    <t>ENVCP_GF</t>
  </si>
  <si>
    <t>ENVCP_FF</t>
  </si>
  <si>
    <t>ENVCP_OF</t>
  </si>
  <si>
    <t>ENVCP_BF</t>
  </si>
  <si>
    <t>ENVCP_TOT</t>
  </si>
  <si>
    <t>OTHCP_GF</t>
  </si>
  <si>
    <t>OTHCP_FF</t>
  </si>
  <si>
    <t>OTHCP_OF</t>
  </si>
  <si>
    <t>OTHCP_BF</t>
  </si>
  <si>
    <t>OTHCP_TOT</t>
  </si>
  <si>
    <t>GFTOT_CAPI</t>
  </si>
  <si>
    <t>FFTOT_CAPI</t>
  </si>
  <si>
    <t>OFTOT_CAPI</t>
  </si>
  <si>
    <t>BFTOT_CAPI</t>
  </si>
  <si>
    <t>TOTAL_CAPI</t>
  </si>
  <si>
    <t>GFTOT_CAP</t>
  </si>
  <si>
    <t>FFTOT_CAP</t>
  </si>
  <si>
    <t>OFTOT_CAP</t>
  </si>
  <si>
    <t>BFTOT_CAP</t>
  </si>
  <si>
    <t>TOTAL_CAP</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</si>
  <si>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</si>
  <si>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</si>
  <si>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</si>
  <si>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</si>
  <si>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</si>
  <si>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</si>
  <si>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</si>
  <si>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</si>
  <si>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</si>
  <si>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</si>
  <si>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</si>
  <si>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</si>
  <si>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</si>
  <si>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</si>
  <si>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</si>
  <si>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</si>
  <si>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</si>
  <si>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</si>
  <si>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</si>
  <si>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</si>
  <si>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</si>
  <si>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</si>
  <si>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</si>
  <si>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</si>
  <si>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</si>
  <si>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</si>
  <si>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</si>
  <si>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</si>
  <si>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</si>
  <si>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</si>
  <si>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</si>
  <si>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</si>
  <si>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</si>
  <si>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</si>
  <si>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</si>
  <si>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</si>
  <si>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</si>
  <si>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</si>
  <si>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</si>
  <si>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</si>
  <si>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</si>
  <si>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</si>
  <si>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</si>
  <si>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</si>
  <si>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</si>
  <si>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</si>
  <si>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</si>
  <si>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</si>
  <si>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</si>
  <si>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</si>
  <si>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Puerto Rico</t>
  </si>
  <si>
    <t>---</t>
  </si>
  <si>
    <t>N/A</t>
  </si>
  <si>
    <t>NA</t>
  </si>
  <si>
    <t>TANF FF</t>
  </si>
  <si>
    <t>TANF OF</t>
  </si>
  <si>
    <t>TANF BF</t>
  </si>
  <si>
    <t>TANF TOT</t>
  </si>
  <si>
    <t>3182.5</t>
  </si>
  <si>
    <t>2.0</t>
  </si>
  <si>
    <t>85.5</t>
  </si>
  <si>
    <t>18.9</t>
  </si>
  <si>
    <t>23.8</t>
  </si>
  <si>
    <t>0</t>
  </si>
  <si>
    <t>TANF_GF</t>
  </si>
  <si>
    <t>TANF_FF</t>
  </si>
  <si>
    <t>TANF_OF</t>
  </si>
  <si>
    <t>TANF_BF</t>
  </si>
  <si>
    <t>TANF_TOT</t>
  </si>
  <si>
    <t>ELCAP GF</t>
  </si>
  <si>
    <t>ELCAP FF</t>
  </si>
  <si>
    <t>ELCAP OF</t>
  </si>
  <si>
    <t>ELCAP BF</t>
  </si>
  <si>
    <t>ELCAP TOT</t>
  </si>
  <si>
    <t>SALES</t>
  </si>
  <si>
    <t>PIT</t>
  </si>
  <si>
    <t>CIT</t>
  </si>
  <si>
    <t>GAMING</t>
  </si>
  <si>
    <t>OTHER</t>
  </si>
  <si>
    <t>TOTAL REV</t>
  </si>
  <si>
    <t>COLUMN HEADING</t>
  </si>
  <si>
    <t>Elementary &amp; Secondary Education General Funds</t>
  </si>
  <si>
    <t>Elementary &amp; Secondary Education Federal Funds</t>
  </si>
  <si>
    <t>Elementary &amp; Secondary Education Other State Funds</t>
  </si>
  <si>
    <t>Elementary &amp; Secondary Education Bond Funds</t>
  </si>
  <si>
    <t>Elementary &amp; Secondary Education Total Funds</t>
  </si>
  <si>
    <t>Higher Education General Funds</t>
  </si>
  <si>
    <t>Higher Education Federal Funds</t>
  </si>
  <si>
    <t>Hihger Education Other State Funds</t>
  </si>
  <si>
    <t>Higher Education Bond Funds</t>
  </si>
  <si>
    <t>Higher Education Total Funds</t>
  </si>
  <si>
    <t>Temporary Assistance for Needy Families General Funds</t>
  </si>
  <si>
    <t>Temporary Assistance for Needy Families Federal Funds</t>
  </si>
  <si>
    <t>Temporary Assistance for Needy Families Other State Funds</t>
  </si>
  <si>
    <t>Temporary Assistance for Needy Families Bond Funds</t>
  </si>
  <si>
    <t>Temporary Assistance for Needy Families Total Funds</t>
  </si>
  <si>
    <t>Other Cash Assistance General Funds</t>
  </si>
  <si>
    <t>Other Cash Assistance Federal Funds</t>
  </si>
  <si>
    <t>Other Cash Assistance Other State Funds</t>
  </si>
  <si>
    <t>Other Cash Assistance Bond Funds</t>
  </si>
  <si>
    <t>Other Cash Assistance Total Funds</t>
  </si>
  <si>
    <t>Medicaid General Funds</t>
  </si>
  <si>
    <t>Medicaid Federal Funds</t>
  </si>
  <si>
    <t>Medicaid Other State Funds</t>
  </si>
  <si>
    <t>Medicaid Bond Funds</t>
  </si>
  <si>
    <t>Medicaid Total Funds</t>
  </si>
  <si>
    <t>Corrections General Funds</t>
  </si>
  <si>
    <t>Corrections Federal Funds</t>
  </si>
  <si>
    <t>Corrections Other State Funds</t>
  </si>
  <si>
    <t>Corrections Bond Funds</t>
  </si>
  <si>
    <t>Corrections Total Funds</t>
  </si>
  <si>
    <t>Transportation General Funds</t>
  </si>
  <si>
    <t>Transportation Federal Funds</t>
  </si>
  <si>
    <t>Transportation Other State Funds</t>
  </si>
  <si>
    <t>Transportation Bond Funds</t>
  </si>
  <si>
    <t>Transportation Total Funds</t>
  </si>
  <si>
    <t>All Other General Funds</t>
  </si>
  <si>
    <t>All Other Federal Funds</t>
  </si>
  <si>
    <t>All Other Other State Funds</t>
  </si>
  <si>
    <t>All Other Bond Funds</t>
  </si>
  <si>
    <t>All Other Total Funds</t>
  </si>
  <si>
    <t>Elementary &amp; Secondary Education Capital General Funds</t>
  </si>
  <si>
    <t>Elementary &amp; Secondary Education Capital Federal Funds</t>
  </si>
  <si>
    <t>Elementary &amp; Secondary Education Capital Other State Funds</t>
  </si>
  <si>
    <t>Elementary &amp; Secondary Education Capital Bond Funds</t>
  </si>
  <si>
    <t>Elementary &amp; Secondary Education Capital Total Funds</t>
  </si>
  <si>
    <t>Higher Education Capital General Funds</t>
  </si>
  <si>
    <t>Higher Education Capital Federal Funds</t>
  </si>
  <si>
    <t>Higher Education Capital Other State Funds</t>
  </si>
  <si>
    <t>Higher Education Capital Bond Funds</t>
  </si>
  <si>
    <t>Higher Education Capital Total Funds</t>
  </si>
  <si>
    <t>Corrections Capital General Funds</t>
  </si>
  <si>
    <t>Corrections Capital Federal Funds</t>
  </si>
  <si>
    <t>Corrections Capital Other State Funds</t>
  </si>
  <si>
    <t>Corrections Capital Bond Funds</t>
  </si>
  <si>
    <t>Corrections Capital Total Funds</t>
  </si>
  <si>
    <t>Transportation Capital General Funds</t>
  </si>
  <si>
    <t>Transportation Capital Federal Funds</t>
  </si>
  <si>
    <t>Transportation Capital Other State Funds</t>
  </si>
  <si>
    <t>Transportation Capital Bond Funds</t>
  </si>
  <si>
    <t>Transportation Capital Total Funds</t>
  </si>
  <si>
    <t>Housing Capital General Funds</t>
  </si>
  <si>
    <t>Housing Capital Federal Funds</t>
  </si>
  <si>
    <t>Housing Capital Other State Funds</t>
  </si>
  <si>
    <t>Housing Capital Bond Funds</t>
  </si>
  <si>
    <t>Housing Capital Total Funds</t>
  </si>
  <si>
    <t>Enviromental Capital General Funds</t>
  </si>
  <si>
    <t>Enviromental Capital Federal Funds</t>
  </si>
  <si>
    <t>Enviromental Capital Other State Funds</t>
  </si>
  <si>
    <t>Enviromental Capital Bond Funds</t>
  </si>
  <si>
    <t>Enviromental Capital Total Funds</t>
  </si>
  <si>
    <t>All Other Capital General Funds</t>
  </si>
  <si>
    <t>All Other Capital Federal Funds</t>
  </si>
  <si>
    <t>All Other Capital Other State Funds</t>
  </si>
  <si>
    <t>All Other Capital Bond Funds</t>
  </si>
  <si>
    <t>All Other Capital Total Funds</t>
  </si>
  <si>
    <t>General Funds Total Spending (non-capital and capital)</t>
  </si>
  <si>
    <t>Federal FundsTotal Spending (non-capital and capital)</t>
  </si>
  <si>
    <t>Other State Funds Total Spending (non-capital and capital)</t>
  </si>
  <si>
    <t>Bond FundsTotal Spending (non-capital and capital)</t>
  </si>
  <si>
    <t>Total Spending (non-capital and capital)</t>
  </si>
  <si>
    <t>General Funds Total Capital Spending</t>
  </si>
  <si>
    <t>Federal Funds Total Capital Spending</t>
  </si>
  <si>
    <t>Other State Funds Total Capital Spending</t>
  </si>
  <si>
    <t>Bond Funds Total Capital Spending</t>
  </si>
  <si>
    <t>Total Capital Spending</t>
  </si>
  <si>
    <t>Sales and Use Taxes</t>
  </si>
  <si>
    <t>Personal Income Taxes</t>
  </si>
  <si>
    <t>Corporate Income Taxes</t>
  </si>
  <si>
    <t>Gaming/Lottery Taxes</t>
  </si>
  <si>
    <t>All Other General Fund Revenues</t>
  </si>
  <si>
    <t>Total General Fund Revenue</t>
  </si>
  <si>
    <t>Methodology</t>
  </si>
  <si>
    <t xml:space="preserve">Expenditure data are detailed by program area and funding source so that trends in state spending can be evaluated. Users of the data are cautioned that a more complete understanding of service levels within a given state would require comparisons of spending by both state and local governments, which is not the purpose of this report. In addition, the data are self-reported by the states. States were also asked to include footnotes where there are unusual state budget practices, exceptions, or where a figure is unobtainable. Footnotes for each State Expenditure Report can be found in the indiviudal yearly reports: https://www.nasbo.org/reports-data/state-expenditure-report/state-expenditure-archives. </t>
  </si>
  <si>
    <t>This report documents state expenditures in six functional categories: elementary and secondary education, higher education, public assistance including Temporary Assistance for Needy Families and other cash assistance, Medicaid, corrections, and transportation. All other expenditures make up a seventh category. The report includes expenditures from four fund sources, including general funds, federal funds, other state funds, and bonds. Data for each category typically include employer contributions to current employees’ pensions and to employee health benefits for employees. In addition, the report contains a chapter detailing revenue sources in the general fund. Dollar amounts in the dataset are reported in millions.</t>
  </si>
  <si>
    <t xml:space="preserve">Elementary and secondary education spending, detailed in chapter one, includes state and federal fund expenditures only, and excludes local funds raised for education purposes. States also were asked to include, where applicable, state expenditures that support the state’s Department of Education, early education/pre-K, capital construction, transportation of school children, adult literacy programs, handicapped education programs, programs for other special populations (i.e., gifted and talented programs), anti-drug programs, and vocational education. States were asked to exclude spending for day care programs in the school system, spending for school health and immunization programs, and local funds raised and expended for education purposes. </t>
  </si>
  <si>
    <t>For higher education, states were requested to include expenditures made for capital construction, community colleges, vocational education, law, medical, veterinary, nursing and technical schools, and assistance to private colleges and universities, as well as tuition, fees and student loan programs. Higher education expenditures exclude federal research grants and endowments to universities. Higher education data can be found in chapter two.</t>
  </si>
  <si>
    <t xml:space="preserve">Spending for public assistance, which is examined in chapter three, includes expenditures for the Temporary Assistance for Needy Families (TANF) program and other cash assistance (i.e., state supplements to the Supplemental Security Income program, general or emergency assistance). States were asked to exclude administrative costs from reported expenditures.  </t>
  </si>
  <si>
    <t>Medicaid spending amounts, highlighted in chapter four, exclude administrative costs, but include spending from state funds, federal matching funds and other funds and revenue sources used as a Medicaid match such as provider taxes, fees, assessments, donations, and local funds. Medicare Part D clawback payments are included in a state’s overall Medicaid expenditures, and are also listed separately in the Appendix.</t>
  </si>
  <si>
    <t>For corrections, states were asked to include, where applicable, expenditures for capital construction, aid to local governments for jails, parole programs, prison industries, community corrections, drug abuse rehabilitation programs, as well as expenditures made for juvenile correction programs. Corrections data can be found in chapter five.</t>
  </si>
  <si>
    <t xml:space="preserve">Transportation figures, detailed in chapter six, include capital and operating expenditures for highways, mass transit, and airports. States were also asked to include expenditures for road assistance to local governments, the administration of the Department of Transportation, truck and train/railroad programs, motor vehicle licensing, and gas tax and fee collection. The data exclude spending for port authorities, state police and highway patrol. States were also asked to separately detail transportation fund revenue sources. </t>
  </si>
  <si>
    <t xml:space="preserve">The “all other” expenditure category includes all remaining programs not captured in the functional categories previously described, including the Children’s Health Insurance Program and any debt service for other state programs (i.e., environmental projects, housing). States with lotteries were asked to exclude prizes paid to lottery winners.  States were also asked to exclude expenditures for state-owned utilities and liquor stores. “All other” expenditure data can be found in chapter seven. States were also asked to separately detail debt service spending. </t>
  </si>
  <si>
    <t>Capital spending is included with operating expenditures within each functional category, unless otherwise noted. Capital expenditures have also been collected separately in the following categories:  elementary and secondary education, higher education, transportation, corrections, housing, environmental, and “all other.” Capital expenditure data can be found in Chapter Eight.</t>
  </si>
  <si>
    <t>The general fund revenue data illustrates the major sources of state revenue including sales taxes, personal income taxes, corporate income taxes, gaming and lottery taxes, and all other general fund revenue. This chapter only contains information on general fund revenue, and not all state tax collections.</t>
  </si>
  <si>
    <t>All years reported are state fiscal years unless otherwise indicated. In 46 states the fiscal year begins on July 1 and ends on June 30. The exceptions are as follows: in New York the fiscal year begins on April 1; in Texas, the fiscal year begins on September 1; and in Alabama and Michigan the fiscal year begins on October 1. Additionally, the length of budget cycles vary among states, with more than half of the states budgeting annually and the remainder enacting biennial budgets.</t>
  </si>
  <si>
    <t>Definitions</t>
  </si>
  <si>
    <r>
      <t>General Fund:</t>
    </r>
    <r>
      <rPr>
        <sz val="11"/>
        <rFont val="Times New Roman"/>
        <family val="1"/>
      </rPr>
      <t xml:space="preserve"> predominant fund for financing a state’s operations. Revenues are received from broad-based state taxes. There are differences in how specific functions are financed from state to state, however.  </t>
    </r>
  </si>
  <si>
    <r>
      <t>Federal Funds:</t>
    </r>
    <r>
      <rPr>
        <sz val="11"/>
        <rFont val="Times New Roman"/>
        <family val="1"/>
      </rPr>
      <t xml:space="preserve"> funds received directly from the federal government.</t>
    </r>
  </si>
  <si>
    <r>
      <t>Other State Funds:</t>
    </r>
    <r>
      <rPr>
        <sz val="11"/>
        <rFont val="Times New Roman"/>
        <family val="1"/>
      </rPr>
      <t xml:space="preserve"> expenditures from revenue sources, which are restricted by law for particular governmental functions or activities. For example, a gasoline tax dedicated to a highway trust fund would appear in the “Other State Funds” column (Note:  For Medicaid, other state funds include provider taxes, fees, donations, assessments and local funds).</t>
    </r>
  </si>
  <si>
    <r>
      <t>Bonds:</t>
    </r>
    <r>
      <rPr>
        <sz val="11"/>
        <rFont val="Times New Roman"/>
        <family val="1"/>
      </rPr>
      <t xml:space="preserve"> expenditures from the sale of bonds, generally for capital projects.</t>
    </r>
  </si>
  <si>
    <r>
      <t>State Funds:</t>
    </r>
    <r>
      <rPr>
        <sz val="11"/>
        <rFont val="Times New Roman"/>
        <family val="1"/>
      </rPr>
      <t xml:space="preserve"> general fund plus other state fund spending, excluding state spending from bonds.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</si>
</sst>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3">
    <font>
      <sz val="10"/>
      <name val="Arial"/>
    </font>
    <font>
      <sz val="10"/>
      <name val="Arial"/>
      <family val="2"/>
    </font>
    <font>
      <sz val="10"/>
      <name val="Arial"/>
      <family val="2"/>
    </font>
    <font>
      <b/>
      <sz val="8"/>
      <color indexed="81"/>
      <name val="Tahoma"/>
      <family val="2"/>
    </font>
    <font>
      <sz val="8"/>
      <color indexed="81"/>
      <name val="Tahoma"/>
      <family val="2"/>
    </font>
    <font>
      <sz val="10"/>
      <name val="Arial"/>
      <family val="2"/>
    </font>
    <font>
      <sz val="10"/>
      <name val="Arial"/>
      <family val="2"/>
    </font>
    <font>
      <sz val="10"/>
      <name val="CG Omega"/>
      <family val="2"/>
    </font>
    <font>
      <sz val="10"/>
      <color theme="0"/>
      <name val="Arial"/>
      <family val="2"/>
    </font>
    <font>
      <b/>
      <u/>
      <sz val="10"/>
      <name val="Arial"/>
      <family val="2"/>
    </font>
    <font>
      <b/>
      <u/>
      <sz val="11"/>
      <name val="Times New Roman"/>
      <family val="1"/>
    </font>
    <font>
      <sz val="11"/>
      <name val="Times New Roman"/>
      <family val="1"/>
    </font>
    <font>
      <b/>
      <sz val="11"/>
      <name val="Times New Roman"/>
      <family val="1"/>
    </font>
  </fonts>
  <fills count="6">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theme="0"/>
        <bgColor indexed="64"/>
      </patternFill>
    </fill>
    <fill>
      <patternFill patternType="solid">
        <fgColor rgb="FFFFFF00"/>
        <bgColor indexed="64"/>
      </patternFill>
    </fill>
  </fills>
  <borders count="1">
    <border>
      <left/>
      <right/>
      <top/>
      <bottom/>
      <diagonal/>
    </border>
  </borders>
  <cellStyleXfs count="2">
    <xf numFmtId="0" fontId="0" fillId="0" borderId="0"/>
    <xf numFmtId="0" fontId="2" fillId="0" borderId="0"/>
  </cellStyleXfs>
  <cellXfs count="59">
    <xf numFmtId="0" fontId="0" fillId="0" borderId="0" xfId="0"/>
    <xf numFmtId="0" fontId="1" fillId="0" borderId="0" xfId="0" applyFont="1"/>
    <xf numFmtId="1" fontId="5" fillId="0" borderId="0" xfId="0" applyNumberFormat="1" applyFont="1" applyFill="1" applyAlignment="1">
      <alignment horizontal="left"/>
    </xf>
    <xf numFmtId="1" fontId="5" fillId="0" borderId="0" xfId="0" applyNumberFormat="1" applyFont="1" applyFill="1"/>
    <xf numFmtId="164" fontId="5" fillId="0" borderId="0" xfId="0" applyNumberFormat="1" applyFont="1" applyFill="1"/>
    <xf numFmtId="164" fontId="5" fillId="2" borderId="0" xfId="0" applyNumberFormat="1" applyFont="1" applyFill="1"/>
    <xf numFmtId="0" fontId="5" fillId="3" borderId="0" xfId="0" applyFont="1" applyFill="1"/>
    <xf numFmtId="0" fontId="5" fillId="0" borderId="0" xfId="0" applyFont="1" applyFill="1"/>
    <xf numFmtId="1" fontId="5" fillId="0" borderId="0" xfId="0" applyNumberFormat="1" applyFont="1" applyFill="1" applyAlignment="1">
      <alignment horizontal="right"/>
    </xf>
    <xf numFmtId="164" fontId="5" fillId="0" borderId="0" xfId="0" applyNumberFormat="1" applyFont="1" applyFill="1" applyBorder="1"/>
    <xf numFmtId="164" fontId="5" fillId="0" borderId="0" xfId="0" applyNumberFormat="1" applyFont="1" applyFill="1" applyAlignment="1">
      <alignment horizontal="right"/>
    </xf>
    <xf numFmtId="164" fontId="5" fillId="0" borderId="0" xfId="0" applyNumberFormat="1" applyFont="1"/>
    <xf numFmtId="0" fontId="5" fillId="0" borderId="0" xfId="0" applyFont="1"/>
    <xf numFmtId="1" fontId="5" fillId="0" borderId="0" xfId="0" quotePrefix="1" applyNumberFormat="1" applyFont="1" applyFill="1" applyAlignment="1">
      <alignment horizontal="right"/>
    </xf>
    <xf numFmtId="1" fontId="6" fillId="0" borderId="0" xfId="0" applyNumberFormat="1" applyFont="1" applyFill="1" applyAlignment="1">
      <alignment horizontal="left"/>
    </xf>
    <xf numFmtId="1" fontId="6" fillId="0" borderId="0" xfId="0" applyNumberFormat="1" applyFont="1" applyFill="1"/>
    <xf numFmtId="164" fontId="6" fillId="0" borderId="0" xfId="0" applyNumberFormat="1" applyFont="1" applyFill="1"/>
    <xf numFmtId="1" fontId="6" fillId="0" borderId="0" xfId="0" applyNumberFormat="1" applyFont="1" applyFill="1" applyAlignment="1">
      <alignment horizontal="right"/>
    </xf>
    <xf numFmtId="0" fontId="6" fillId="0" borderId="0" xfId="0" applyFont="1" applyFill="1"/>
    <xf numFmtId="0" fontId="5" fillId="0" borderId="0" xfId="0" applyFont="1" applyAlignment="1">
      <alignment horizontal="right"/>
    </xf>
    <xf numFmtId="4" fontId="5" fillId="0" borderId="0" xfId="0" applyNumberFormat="1" applyFont="1"/>
    <xf numFmtId="3" fontId="5" fillId="0" borderId="0" xfId="0" applyNumberFormat="1" applyFont="1"/>
    <xf numFmtId="165" fontId="5" fillId="0" borderId="0" xfId="0" applyNumberFormat="1" applyFont="1" applyFill="1"/>
    <xf numFmtId="164" fontId="5" fillId="0" borderId="0" xfId="0" applyNumberFormat="1" applyFont="1" applyFill="1" applyAlignment="1">
      <alignment wrapText="1"/>
    </xf>
    <xf numFmtId="0" fontId="5" fillId="0" borderId="0" xfId="0" applyFont="1" applyFill="1" applyAlignment="1">
      <alignment horizontal="right"/>
    </xf>
    <xf numFmtId="4" fontId="5" fillId="0" borderId="0" xfId="0" applyNumberFormat="1" applyFont="1" applyFill="1"/>
    <xf numFmtId="0" fontId="5" fillId="0" borderId="0" xfId="0" applyNumberFormat="1" applyFont="1" applyAlignment="1">
      <alignment horizontal="right"/>
    </xf>
    <xf numFmtId="0" fontId="5" fillId="0" borderId="0" xfId="0" applyNumberFormat="1" applyFont="1"/>
    <xf numFmtId="3" fontId="5" fillId="0" borderId="0" xfId="0" applyNumberFormat="1" applyFont="1" applyFill="1"/>
    <xf numFmtId="164" fontId="5" fillId="0" borderId="0" xfId="0" applyNumberFormat="1" applyFont="1" applyAlignment="1">
      <alignment horizontal="right"/>
    </xf>
    <xf numFmtId="3" fontId="5" fillId="0" borderId="0" xfId="0" applyNumberFormat="1" applyFont="1" applyAlignment="1">
      <alignment horizontal="right"/>
    </xf>
    <xf numFmtId="0" fontId="5" fillId="0" borderId="0" xfId="0" applyFont="1" applyAlignment="1">
      <alignment wrapText="1"/>
    </xf>
    <xf numFmtId="4" fontId="5" fillId="0" borderId="0" xfId="0" applyNumberFormat="1" applyFont="1" applyAlignment="1">
      <alignment horizontal="right"/>
    </xf>
    <xf numFmtId="1" fontId="7" fillId="0" borderId="0" xfId="0" applyNumberFormat="1" applyFont="1" applyBorder="1" applyProtection="1">
      <protection locked="0"/>
    </xf>
    <xf numFmtId="1" fontId="6" fillId="0" borderId="0" xfId="0" applyNumberFormat="1" applyFont="1" applyBorder="1" applyProtection="1">
      <protection locked="0"/>
    </xf>
    <xf numFmtId="1" fontId="6" fillId="0" borderId="0" xfId="0" applyNumberFormat="1" applyFont="1" applyBorder="1"/>
    <xf numFmtId="1" fontId="5" fillId="0" borderId="0" xfId="0" applyNumberFormat="1" applyFont="1"/>
    <xf numFmtId="1" fontId="5" fillId="0" borderId="0" xfId="0" applyNumberFormat="1" applyFont="1" applyAlignment="1">
      <alignment horizontal="right"/>
    </xf>
    <xf numFmtId="1" fontId="7" fillId="0" borderId="0" xfId="0" applyNumberFormat="1" applyFont="1" applyProtection="1">
      <protection locked="0"/>
    </xf>
    <xf numFmtId="3" fontId="7" fillId="0" borderId="0" xfId="0" applyNumberFormat="1" applyFont="1" applyFill="1" applyProtection="1">
      <protection locked="0"/>
    </xf>
    <xf numFmtId="1" fontId="5" fillId="0" borderId="0" xfId="0" applyNumberFormat="1" applyFont="1" applyFill="1" applyBorder="1" applyAlignment="1">
      <alignment horizontal="left"/>
    </xf>
    <xf numFmtId="1" fontId="7" fillId="0" borderId="0" xfId="0" applyNumberFormat="1" applyFont="1" applyFill="1" applyBorder="1" applyProtection="1">
      <protection locked="0"/>
    </xf>
    <xf numFmtId="0" fontId="0" fillId="0" borderId="0" xfId="0" applyFont="1" applyFill="1"/>
    <xf numFmtId="1" fontId="1" fillId="0" borderId="0" xfId="0" applyNumberFormat="1" applyFont="1" applyFill="1"/>
    <xf numFmtId="164" fontId="1" fillId="0" borderId="0" xfId="0" applyNumberFormat="1" applyFont="1" applyFill="1"/>
    <xf numFmtId="164" fontId="1" fillId="2" borderId="0" xfId="0" applyNumberFormat="1" applyFont="1" applyFill="1"/>
    <xf numFmtId="0" fontId="1" fillId="0" borderId="0" xfId="0" applyFont="1" applyFill="1"/>
    <xf numFmtId="0" fontId="8" fillId="4" borderId="0" xfId="0" applyFont="1" applyFill="1"/>
    <xf numFmtId="164" fontId="1" fillId="0" borderId="0" xfId="0" applyNumberFormat="1" applyFont="1"/>
    <xf numFmtId="164" fontId="1" fillId="5" borderId="0" xfId="0" applyNumberFormat="1" applyFont="1" applyFill="1"/>
    <xf numFmtId="0" fontId="8" fillId="0" borderId="0" xfId="0" applyFont="1" applyFill="1"/>
    <xf numFmtId="0" fontId="9" fillId="0" borderId="0" xfId="0" applyFont="1"/>
    <xf numFmtId="0" fontId="1" fillId="3" borderId="0" xfId="0" applyFont="1" applyFill="1"/>
    <xf numFmtId="0" fontId="1" fillId="5" borderId="0" xfId="0" applyFont="1" applyFill="1"/>
    <xf numFmtId="0" fontId="10" fillId="4" borderId="0" xfId="0" applyFont="1" applyFill="1" applyAlignment="1">
      <alignment horizontal="justify" vertical="center"/>
    </xf>
    <xf numFmtId="0" fontId="0" fillId="4" borderId="0" xfId="0" applyFill="1"/>
    <xf numFmtId="0" fontId="11" fillId="4" borderId="0" xfId="0" applyFont="1" applyFill="1" applyAlignment="1">
      <alignment horizontal="justify" vertical="center"/>
    </xf>
    <xf numFmtId="0" fontId="11" fillId="0" borderId="0" xfId="0" applyFont="1" applyAlignment="1">
      <alignment horizontal="justify" vertical="center"/>
    </xf>
    <xf numFmtId="0" fontId="12" fillId="4" borderId="0" xfId="0" applyFont="1" applyFill="1" applyAlignment="1">
      <alignment horizontal="justify" vertical="center"/>
    </xf>
  </cellXfs>
  <cellStyles count="2">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C1530"/>
  <sheetViews>
    <sheetView tabSelected="1" zoomScaleNormal="100" workbookViewId="0">
      <pane xSplit="2" ySplit="1" topLeftCell="C1501" activePane="bottomRight" state="frozenSplit"/>
      <selection pane="topRight" activeCell="P22" sqref="P22"/>
      <selection pane="bottomLeft" sqref="A1:EW612"/>
      <selection pane="bottomRight"/>
    </sheetView>
  </sheetViews>
  <sheetFormatPr defaultColWidth="9.109375" defaultRowHeight="13.2"/>
  <cols>
    <col min="1" max="1" width="6.6640625" style="2" customWidth="1"/>
    <col min="2" max="2" width="17.6640625" style="3" customWidth="1"/>
    <col min="3" max="6" width="10.6640625" style="4" customWidth="1"/>
    <col min="7" max="7" width="11.33203125" style="4" customWidth="1"/>
    <col min="8" max="12" width="11.6640625" style="4" customWidth="1"/>
    <col min="13" max="16" width="9.6640625" style="4" customWidth="1"/>
    <col min="17" max="17" width="10.33203125" style="4" customWidth="1"/>
    <col min="18" max="21" width="9.6640625" style="4" customWidth="1"/>
    <col min="22" max="22" width="10.33203125" style="4" customWidth="1"/>
    <col min="23" max="26" width="10.6640625" style="4" customWidth="1"/>
    <col min="27" max="27" width="11.33203125" style="4" customWidth="1"/>
    <col min="28" max="28" width="10.6640625" style="4" customWidth="1"/>
    <col min="29" max="29" width="9.6640625" style="4" customWidth="1"/>
    <col min="30" max="30" width="10.6640625" style="4" customWidth="1"/>
    <col min="31" max="31" width="9.6640625" style="4" customWidth="1"/>
    <col min="32" max="32" width="10.44140625" style="4" customWidth="1"/>
    <col min="33" max="37" width="10.6640625" style="4" customWidth="1"/>
    <col min="38" max="38" width="11.6640625" style="4" customWidth="1"/>
    <col min="39" max="39" width="10.6640625" style="4" customWidth="1"/>
    <col min="40" max="40" width="11.6640625" style="4" customWidth="1"/>
    <col min="41" max="47" width="10.6640625" style="4" customWidth="1"/>
    <col min="48" max="48" width="11.6640625" style="4" customWidth="1"/>
    <col min="49" max="49" width="10.6640625" style="4" customWidth="1"/>
    <col min="50" max="57" width="11.6640625" style="4" customWidth="1"/>
    <col min="58" max="62" width="10.6640625" style="4" customWidth="1"/>
    <col min="63" max="63" width="11.6640625" style="4" customWidth="1"/>
    <col min="64" max="64" width="10.6640625" style="4" customWidth="1"/>
    <col min="65" max="68" width="11.6640625" style="4" customWidth="1"/>
    <col min="69" max="69" width="10.6640625" style="4" customWidth="1"/>
    <col min="70" max="73" width="11.6640625" style="4" customWidth="1"/>
    <col min="74" max="74" width="10.6640625" style="4" customWidth="1"/>
    <col min="75" max="75" width="11.6640625" style="4" customWidth="1"/>
    <col min="76" max="76" width="10.6640625" style="4" customWidth="1"/>
    <col min="77" max="77" width="11.5546875" style="4" customWidth="1"/>
    <col min="78" max="78" width="12.33203125" style="4" customWidth="1"/>
    <col min="79" max="79" width="12" style="4" customWidth="1"/>
    <col min="80" max="80" width="12.88671875" style="4" customWidth="1"/>
    <col min="81" max="81" width="13.88671875" style="4" customWidth="1"/>
    <col min="82" max="82" width="12.5546875" style="4" customWidth="1"/>
    <col min="83" max="83" width="12.109375" style="4" customWidth="1"/>
    <col min="84" max="84" width="11.6640625" style="4" customWidth="1"/>
    <col min="85" max="85" width="12.88671875" style="4" customWidth="1"/>
    <col min="86" max="87" width="12.33203125" style="4" customWidth="1"/>
    <col min="88" max="91" width="9.6640625" style="4" customWidth="1"/>
    <col min="92" max="92" width="14.44140625" style="4" customWidth="1"/>
    <col min="93" max="93" width="11.33203125" style="7" customWidth="1"/>
    <col min="94" max="94" width="9.5546875" style="7" customWidth="1"/>
    <col min="95" max="95" width="8.6640625" style="7" customWidth="1"/>
    <col min="96" max="96" width="8" style="7" customWidth="1"/>
    <col min="97" max="97" width="8.109375" style="7" customWidth="1"/>
    <col min="98" max="98" width="8.33203125" style="7" customWidth="1"/>
    <col min="99" max="99" width="8.5546875" style="7" customWidth="1"/>
    <col min="100" max="100" width="8.33203125" style="7" customWidth="1"/>
    <col min="101" max="101" width="9.6640625" style="7" bestFit="1" customWidth="1"/>
    <col min="102" max="107" width="10.6640625" style="7" bestFit="1" customWidth="1"/>
    <col min="108" max="16384" width="9.109375" style="7"/>
  </cols>
  <sheetData>
    <row r="1" spans="1:101">
      <c r="A1" s="2" t="s">
        <v>0</v>
      </c>
      <c r="B1" s="43" t="s">
        <v>1</v>
      </c>
      <c r="C1" s="4" t="s">
        <v>2</v>
      </c>
      <c r="D1" s="4" t="s">
        <v>3</v>
      </c>
      <c r="E1" s="4" t="s">
        <v>4</v>
      </c>
      <c r="F1" s="4" t="s">
        <v>5</v>
      </c>
      <c r="G1" s="5" t="s">
        <v>6</v>
      </c>
      <c r="H1" s="4" t="s">
        <v>7</v>
      </c>
      <c r="I1" s="4" t="s">
        <v>8</v>
      </c>
      <c r="J1" s="4" t="s">
        <v>9</v>
      </c>
      <c r="K1" s="4" t="s">
        <v>10</v>
      </c>
      <c r="L1" s="5" t="s">
        <v>11</v>
      </c>
      <c r="M1" s="4" t="s">
        <v>141</v>
      </c>
      <c r="N1" s="4" t="s">
        <v>142</v>
      </c>
      <c r="O1" s="4" t="s">
        <v>143</v>
      </c>
      <c r="P1" s="4" t="s">
        <v>144</v>
      </c>
      <c r="Q1" s="5" t="s">
        <v>145</v>
      </c>
      <c r="R1" s="4" t="s">
        <v>12</v>
      </c>
      <c r="S1" s="4" t="s">
        <v>13</v>
      </c>
      <c r="T1" s="4" t="s">
        <v>14</v>
      </c>
      <c r="U1" s="4" t="s">
        <v>15</v>
      </c>
      <c r="V1" s="5" t="s">
        <v>16</v>
      </c>
      <c r="W1" s="4" t="s">
        <v>17</v>
      </c>
      <c r="X1" s="4" t="s">
        <v>18</v>
      </c>
      <c r="Y1" s="4" t="s">
        <v>19</v>
      </c>
      <c r="Z1" s="4" t="s">
        <v>20</v>
      </c>
      <c r="AA1" s="5" t="s">
        <v>21</v>
      </c>
      <c r="AB1" s="4" t="s">
        <v>22</v>
      </c>
      <c r="AC1" s="4" t="s">
        <v>23</v>
      </c>
      <c r="AD1" s="4" t="s">
        <v>24</v>
      </c>
      <c r="AE1" s="4" t="s">
        <v>25</v>
      </c>
      <c r="AF1" s="5" t="s">
        <v>26</v>
      </c>
      <c r="AG1" s="4" t="s">
        <v>27</v>
      </c>
      <c r="AH1" s="4" t="s">
        <v>28</v>
      </c>
      <c r="AI1" s="4" t="s">
        <v>29</v>
      </c>
      <c r="AJ1" s="4" t="s">
        <v>30</v>
      </c>
      <c r="AK1" s="5" t="s">
        <v>31</v>
      </c>
      <c r="AL1" s="4" t="s">
        <v>32</v>
      </c>
      <c r="AM1" s="4" t="s">
        <v>33</v>
      </c>
      <c r="AN1" s="4" t="s">
        <v>34</v>
      </c>
      <c r="AO1" s="4" t="s">
        <v>35</v>
      </c>
      <c r="AP1" s="5" t="s">
        <v>36</v>
      </c>
      <c r="AQ1" s="44" t="s">
        <v>146</v>
      </c>
      <c r="AR1" s="44" t="s">
        <v>147</v>
      </c>
      <c r="AS1" s="44" t="s">
        <v>148</v>
      </c>
      <c r="AT1" s="44" t="s">
        <v>149</v>
      </c>
      <c r="AU1" s="45" t="s">
        <v>150</v>
      </c>
      <c r="AV1" s="4" t="s">
        <v>47</v>
      </c>
      <c r="AW1" s="4" t="s">
        <v>48</v>
      </c>
      <c r="AX1" s="4" t="s">
        <v>49</v>
      </c>
      <c r="AY1" s="4" t="s">
        <v>50</v>
      </c>
      <c r="AZ1" s="5" t="s">
        <v>51</v>
      </c>
      <c r="BA1" s="4" t="s">
        <v>42</v>
      </c>
      <c r="BB1" s="4" t="s">
        <v>43</v>
      </c>
      <c r="BC1" s="4" t="s">
        <v>44</v>
      </c>
      <c r="BD1" s="4" t="s">
        <v>45</v>
      </c>
      <c r="BE1" s="5" t="s">
        <v>46</v>
      </c>
      <c r="BF1" s="4" t="s">
        <v>37</v>
      </c>
      <c r="BG1" s="4" t="s">
        <v>38</v>
      </c>
      <c r="BH1" s="4" t="s">
        <v>39</v>
      </c>
      <c r="BI1" s="4" t="s">
        <v>40</v>
      </c>
      <c r="BJ1" s="5" t="s">
        <v>41</v>
      </c>
      <c r="BK1" s="4" t="s">
        <v>52</v>
      </c>
      <c r="BL1" s="4" t="s">
        <v>53</v>
      </c>
      <c r="BM1" s="4" t="s">
        <v>54</v>
      </c>
      <c r="BN1" s="4" t="s">
        <v>55</v>
      </c>
      <c r="BO1" s="5" t="s">
        <v>56</v>
      </c>
      <c r="BP1" s="4" t="s">
        <v>57</v>
      </c>
      <c r="BQ1" s="4" t="s">
        <v>58</v>
      </c>
      <c r="BR1" s="4" t="s">
        <v>59</v>
      </c>
      <c r="BS1" s="4" t="s">
        <v>60</v>
      </c>
      <c r="BT1" s="5" t="s">
        <v>61</v>
      </c>
      <c r="BU1" s="4" t="s">
        <v>62</v>
      </c>
      <c r="BV1" s="4" t="s">
        <v>63</v>
      </c>
      <c r="BW1" s="4" t="s">
        <v>64</v>
      </c>
      <c r="BX1" s="4" t="s">
        <v>65</v>
      </c>
      <c r="BY1" s="4" t="s">
        <v>66</v>
      </c>
      <c r="BZ1" s="6" t="s">
        <v>67</v>
      </c>
      <c r="CA1" s="6" t="s">
        <v>68</v>
      </c>
      <c r="CB1" s="6" t="s">
        <v>69</v>
      </c>
      <c r="CC1" s="6" t="s">
        <v>70</v>
      </c>
      <c r="CD1" s="6" t="s">
        <v>71</v>
      </c>
      <c r="CE1" s="6" t="s">
        <v>72</v>
      </c>
      <c r="CF1" s="6" t="s">
        <v>73</v>
      </c>
      <c r="CG1" s="6" t="s">
        <v>74</v>
      </c>
      <c r="CH1" s="6" t="s">
        <v>75</v>
      </c>
      <c r="CI1" s="6" t="s">
        <v>76</v>
      </c>
      <c r="CJ1" s="48" t="s">
        <v>151</v>
      </c>
      <c r="CK1" s="48" t="s">
        <v>152</v>
      </c>
      <c r="CL1" s="48" t="s">
        <v>153</v>
      </c>
      <c r="CM1" s="48" t="s">
        <v>154</v>
      </c>
      <c r="CN1" s="48" t="s">
        <v>155</v>
      </c>
      <c r="CO1" s="49" t="s">
        <v>156</v>
      </c>
      <c r="CP1" s="50" t="s">
        <v>131</v>
      </c>
      <c r="CQ1" s="50" t="s">
        <v>132</v>
      </c>
      <c r="CR1" s="50" t="s">
        <v>133</v>
      </c>
      <c r="CS1" s="50" t="s">
        <v>134</v>
      </c>
      <c r="CT1" s="47"/>
      <c r="CU1" s="47"/>
      <c r="CV1" s="47"/>
      <c r="CW1" s="47"/>
    </row>
    <row r="2" spans="1:101">
      <c r="A2" s="2">
        <v>1991</v>
      </c>
      <c r="B2" s="3" t="s">
        <v>77</v>
      </c>
      <c r="C2" s="4">
        <v>1627.9</v>
      </c>
      <c r="D2" s="4">
        <v>502.2</v>
      </c>
      <c r="E2" s="4">
        <v>0</v>
      </c>
      <c r="F2" s="4">
        <v>0</v>
      </c>
      <c r="G2" s="4">
        <f t="shared" ref="G2:G65" si="0">SUM(C2:F2)</f>
        <v>2130.1</v>
      </c>
      <c r="H2" s="4">
        <v>935.3</v>
      </c>
      <c r="I2" s="4">
        <v>1589.3</v>
      </c>
      <c r="J2" s="4">
        <v>0</v>
      </c>
      <c r="K2" s="4">
        <v>0</v>
      </c>
      <c r="L2" s="4">
        <f t="shared" ref="L2:L65" si="1">SUM(H2:K2)</f>
        <v>2524.6</v>
      </c>
      <c r="M2" s="4">
        <v>4.2</v>
      </c>
      <c r="N2" s="4">
        <v>48.9</v>
      </c>
      <c r="O2" s="4">
        <v>14.1</v>
      </c>
      <c r="P2" s="4">
        <v>0</v>
      </c>
      <c r="Q2" s="4">
        <f t="shared" ref="Q2:Q65" si="2">SUM(M2:P2)</f>
        <v>67.2</v>
      </c>
      <c r="R2" s="4">
        <v>0.4</v>
      </c>
      <c r="S2" s="4">
        <v>26</v>
      </c>
      <c r="T2" s="4">
        <v>7.8</v>
      </c>
      <c r="U2" s="4">
        <v>0</v>
      </c>
      <c r="V2" s="4">
        <f t="shared" ref="V2:V65" si="3">SUM(R2:U2)</f>
        <v>34.199999999999996</v>
      </c>
      <c r="W2" s="4">
        <v>145.80000000000001</v>
      </c>
      <c r="X2" s="4">
        <v>799.2</v>
      </c>
      <c r="Y2" s="4">
        <v>164.5</v>
      </c>
      <c r="Z2" s="4">
        <v>0</v>
      </c>
      <c r="AA2" s="4">
        <f t="shared" ref="AA2:AA65" si="4">SUM(W2:Z2)</f>
        <v>1109.5</v>
      </c>
      <c r="AB2" s="4">
        <v>136</v>
      </c>
      <c r="AC2" s="4">
        <v>1.3</v>
      </c>
      <c r="AD2" s="4">
        <v>24.2</v>
      </c>
      <c r="AE2" s="4">
        <v>0</v>
      </c>
      <c r="AF2" s="4">
        <f t="shared" ref="AF2:AF65" si="5">SUM(AB2:AE2)</f>
        <v>161.5</v>
      </c>
      <c r="AG2" s="4">
        <v>1.1000000000000001</v>
      </c>
      <c r="AH2" s="4">
        <v>261.5</v>
      </c>
      <c r="AI2" s="4">
        <v>277.10000000000002</v>
      </c>
      <c r="AJ2" s="4">
        <v>10.8</v>
      </c>
      <c r="AK2" s="4">
        <f t="shared" ref="AK2:AK65" si="6">SUM(AG2:AJ2)</f>
        <v>550.5</v>
      </c>
      <c r="AL2" s="4">
        <v>541.79999999999995</v>
      </c>
      <c r="AM2" s="4">
        <v>1273</v>
      </c>
      <c r="AN2" s="4">
        <v>0</v>
      </c>
      <c r="AO2" s="4">
        <v>0</v>
      </c>
      <c r="AP2" s="4">
        <f t="shared" ref="AP2:AP65" si="7">SUM(AL2:AO2)</f>
        <v>1814.8</v>
      </c>
      <c r="AU2" s="4">
        <f t="shared" ref="AU2:AU65" si="8">SUM(AQ2:AT2)</f>
        <v>0</v>
      </c>
      <c r="AV2" s="4">
        <v>0</v>
      </c>
      <c r="AW2" s="4">
        <v>0</v>
      </c>
      <c r="AX2" s="4">
        <v>0</v>
      </c>
      <c r="AY2" s="4">
        <v>0</v>
      </c>
      <c r="AZ2" s="4">
        <f t="shared" ref="AZ2:AZ65" si="9">SUM(AV2:AY2)</f>
        <v>0</v>
      </c>
      <c r="BA2" s="4">
        <v>0.1</v>
      </c>
      <c r="BB2" s="4">
        <v>0</v>
      </c>
      <c r="BC2" s="4">
        <v>0</v>
      </c>
      <c r="BD2" s="4">
        <v>0</v>
      </c>
      <c r="BE2" s="4">
        <f t="shared" ref="BE2:BE65" si="10">SUM(BA2:BD2)</f>
        <v>0.1</v>
      </c>
      <c r="BF2" s="4">
        <v>0</v>
      </c>
      <c r="BG2" s="4">
        <v>261.5</v>
      </c>
      <c r="BH2" s="4">
        <v>81</v>
      </c>
      <c r="BI2" s="4">
        <v>10</v>
      </c>
      <c r="BJ2" s="4">
        <f t="shared" ref="BJ2:BJ65" si="11">SUM(BF2:BI2)</f>
        <v>352.5</v>
      </c>
      <c r="BK2" s="4">
        <v>0</v>
      </c>
      <c r="BL2" s="4">
        <v>0</v>
      </c>
      <c r="BM2" s="4">
        <v>0</v>
      </c>
      <c r="BN2" s="4">
        <v>0</v>
      </c>
      <c r="BO2" s="4">
        <f t="shared" ref="BO2:BO65" si="12">SUM(BK2:BN2)</f>
        <v>0</v>
      </c>
      <c r="BP2" s="4">
        <v>0</v>
      </c>
      <c r="BQ2" s="4">
        <v>0</v>
      </c>
      <c r="BR2" s="4">
        <v>0</v>
      </c>
      <c r="BS2" s="4">
        <v>0</v>
      </c>
      <c r="BT2" s="4">
        <f t="shared" ref="BT2:BT65" si="13">SUM(BP2:BS2)</f>
        <v>0</v>
      </c>
      <c r="BU2" s="4">
        <v>0.7</v>
      </c>
      <c r="BV2" s="4">
        <v>0</v>
      </c>
      <c r="BW2" s="4">
        <v>0</v>
      </c>
      <c r="BX2" s="4">
        <v>6</v>
      </c>
      <c r="BY2" s="4">
        <f t="shared" ref="BY2:BY65" si="14">SUM(BU2:BX2)</f>
        <v>6.7</v>
      </c>
      <c r="BZ2" s="4">
        <f t="shared" ref="BZ2:BZ65" si="15">+C2+H2+M2+R2+W2+AB2+AG2+AL2</f>
        <v>3392.5</v>
      </c>
      <c r="CA2" s="4">
        <f t="shared" ref="CA2:CA65" si="16">+D2+I2+N2+S2+X2+AC2+AH2+AM2</f>
        <v>4501.4000000000005</v>
      </c>
      <c r="CB2" s="4">
        <f t="shared" ref="CB2:CB65" si="17">+E2+J2+O2+T2+Y2+AD2+AI2+AN2</f>
        <v>487.70000000000005</v>
      </c>
      <c r="CC2" s="4">
        <f t="shared" ref="CC2:CC65" si="18">+F2+K2+P2+U2+Z2+AE2+AJ2+AO2</f>
        <v>10.8</v>
      </c>
      <c r="CD2" s="4">
        <f t="shared" ref="CD2:CD65" si="19">SUM(BZ2:CC2)</f>
        <v>8392.4</v>
      </c>
      <c r="CE2" s="4">
        <f t="shared" ref="CE2:CE65" si="20">BF2+BA2+AV2+BK2+BP2+BU2+AQ2</f>
        <v>0.79999999999999993</v>
      </c>
      <c r="CF2" s="4">
        <f t="shared" ref="CF2:CF65" si="21">BG2+BB2+AW2+BL2+BQ2+BV2+AR2</f>
        <v>261.5</v>
      </c>
      <c r="CG2" s="4">
        <f t="shared" ref="CG2:CG65" si="22">BH2+BC2+AX2+BM2+BR2+BW2+AS2</f>
        <v>81</v>
      </c>
      <c r="CH2" s="4">
        <f t="shared" ref="CH2:CH65" si="23">BI2+BD2+AY2+BN2+BS2+BX2+AT2</f>
        <v>16</v>
      </c>
      <c r="CI2" s="4">
        <f t="shared" ref="CI2:CI65" si="24">SUM(CE2:CH2)</f>
        <v>359.3</v>
      </c>
    </row>
    <row r="3" spans="1:101">
      <c r="A3" s="2">
        <v>1991</v>
      </c>
      <c r="B3" s="3" t="s">
        <v>78</v>
      </c>
      <c r="C3" s="4">
        <v>691.4</v>
      </c>
      <c r="D3" s="4">
        <v>59.9</v>
      </c>
      <c r="E3" s="4">
        <v>44.6</v>
      </c>
      <c r="F3" s="4">
        <v>0</v>
      </c>
      <c r="G3" s="4">
        <f t="shared" si="0"/>
        <v>795.9</v>
      </c>
      <c r="H3" s="4">
        <v>185.5</v>
      </c>
      <c r="I3" s="4">
        <v>37.799999999999997</v>
      </c>
      <c r="J3" s="4">
        <v>113.4</v>
      </c>
      <c r="K3" s="4">
        <v>0</v>
      </c>
      <c r="L3" s="4">
        <f t="shared" si="1"/>
        <v>336.70000000000005</v>
      </c>
      <c r="M3" s="4">
        <v>36.1</v>
      </c>
      <c r="N3" s="4">
        <v>36.1</v>
      </c>
      <c r="O3" s="4">
        <v>6.4</v>
      </c>
      <c r="P3" s="4">
        <v>0</v>
      </c>
      <c r="Q3" s="4">
        <f t="shared" si="2"/>
        <v>78.600000000000009</v>
      </c>
      <c r="R3" s="4">
        <v>30.3</v>
      </c>
      <c r="S3" s="4">
        <v>0</v>
      </c>
      <c r="T3" s="4">
        <v>13.9</v>
      </c>
      <c r="U3" s="4">
        <v>0</v>
      </c>
      <c r="V3" s="4">
        <f t="shared" si="3"/>
        <v>44.2</v>
      </c>
      <c r="W3" s="4">
        <v>80.099999999999994</v>
      </c>
      <c r="X3" s="4">
        <v>86.3</v>
      </c>
      <c r="Y3" s="4">
        <v>1.8</v>
      </c>
      <c r="Z3" s="4">
        <v>0</v>
      </c>
      <c r="AA3" s="4">
        <f t="shared" si="4"/>
        <v>168.2</v>
      </c>
      <c r="AB3" s="4">
        <v>140.6</v>
      </c>
      <c r="AC3" s="4">
        <v>0.5</v>
      </c>
      <c r="AD3" s="4">
        <v>3.6</v>
      </c>
      <c r="AE3" s="4">
        <v>0</v>
      </c>
      <c r="AF3" s="4">
        <f t="shared" si="5"/>
        <v>144.69999999999999</v>
      </c>
      <c r="AG3" s="4">
        <v>254.4</v>
      </c>
      <c r="AH3" s="4">
        <v>284.8</v>
      </c>
      <c r="AI3" s="4">
        <v>121.2</v>
      </c>
      <c r="AJ3" s="4">
        <v>0</v>
      </c>
      <c r="AK3" s="4">
        <f t="shared" si="6"/>
        <v>660.40000000000009</v>
      </c>
      <c r="AL3" s="4">
        <v>1141.0999999999999</v>
      </c>
      <c r="AM3" s="4">
        <v>175.5</v>
      </c>
      <c r="AN3" s="4">
        <v>223.9</v>
      </c>
      <c r="AO3" s="4">
        <v>0</v>
      </c>
      <c r="AP3" s="4">
        <f t="shared" si="7"/>
        <v>1540.5</v>
      </c>
      <c r="AU3" s="4">
        <f t="shared" si="8"/>
        <v>0</v>
      </c>
      <c r="AV3" s="4">
        <v>15.1</v>
      </c>
      <c r="AW3" s="4">
        <v>2.6</v>
      </c>
      <c r="AX3" s="4">
        <v>0.7</v>
      </c>
      <c r="AY3" s="4">
        <v>0</v>
      </c>
      <c r="AZ3" s="4">
        <f t="shared" si="9"/>
        <v>18.399999999999999</v>
      </c>
      <c r="BA3" s="4">
        <v>7</v>
      </c>
      <c r="BB3" s="4">
        <v>0</v>
      </c>
      <c r="BC3" s="4">
        <v>0</v>
      </c>
      <c r="BD3" s="4">
        <v>0</v>
      </c>
      <c r="BE3" s="4">
        <f t="shared" si="10"/>
        <v>7</v>
      </c>
      <c r="BF3" s="4">
        <v>74</v>
      </c>
      <c r="BG3" s="4">
        <v>281.7</v>
      </c>
      <c r="BH3" s="4">
        <v>80.5</v>
      </c>
      <c r="BI3" s="4">
        <v>0</v>
      </c>
      <c r="BJ3" s="4">
        <f t="shared" si="11"/>
        <v>436.2</v>
      </c>
      <c r="BK3" s="4">
        <v>3</v>
      </c>
      <c r="BL3" s="4">
        <v>7.6</v>
      </c>
      <c r="BM3" s="4">
        <v>0</v>
      </c>
      <c r="BN3" s="4">
        <v>0</v>
      </c>
      <c r="BO3" s="4">
        <f t="shared" si="12"/>
        <v>10.6</v>
      </c>
      <c r="BP3" s="4">
        <v>16</v>
      </c>
      <c r="BQ3" s="4">
        <v>0</v>
      </c>
      <c r="BR3" s="4">
        <v>0</v>
      </c>
      <c r="BS3" s="4">
        <v>0</v>
      </c>
      <c r="BT3" s="4">
        <f t="shared" si="13"/>
        <v>16</v>
      </c>
      <c r="BU3" s="4">
        <v>72.400000000000006</v>
      </c>
      <c r="BV3" s="4">
        <v>7.3</v>
      </c>
      <c r="BW3" s="4">
        <v>19.7</v>
      </c>
      <c r="BX3" s="4">
        <v>0</v>
      </c>
      <c r="BY3" s="4">
        <f t="shared" si="14"/>
        <v>99.4</v>
      </c>
      <c r="BZ3" s="4">
        <f t="shared" si="15"/>
        <v>2559.5</v>
      </c>
      <c r="CA3" s="4">
        <f t="shared" si="16"/>
        <v>680.9</v>
      </c>
      <c r="CB3" s="4">
        <f t="shared" si="17"/>
        <v>528.80000000000007</v>
      </c>
      <c r="CC3" s="4">
        <f t="shared" si="18"/>
        <v>0</v>
      </c>
      <c r="CD3" s="4">
        <f t="shared" si="19"/>
        <v>3769.2000000000003</v>
      </c>
      <c r="CE3" s="4">
        <f t="shared" si="20"/>
        <v>187.5</v>
      </c>
      <c r="CF3" s="4">
        <f t="shared" si="21"/>
        <v>299.20000000000005</v>
      </c>
      <c r="CG3" s="4">
        <f t="shared" si="22"/>
        <v>100.9</v>
      </c>
      <c r="CH3" s="4">
        <f t="shared" si="23"/>
        <v>0</v>
      </c>
      <c r="CI3" s="4">
        <f t="shared" si="24"/>
        <v>587.6</v>
      </c>
      <c r="CN3" s="8"/>
    </row>
    <row r="4" spans="1:101">
      <c r="A4" s="2">
        <v>1991</v>
      </c>
      <c r="B4" s="3" t="s">
        <v>79</v>
      </c>
      <c r="C4" s="4">
        <v>1219</v>
      </c>
      <c r="D4" s="4">
        <v>270.8</v>
      </c>
      <c r="E4" s="4">
        <v>0</v>
      </c>
      <c r="F4" s="4">
        <v>0</v>
      </c>
      <c r="G4" s="4">
        <f t="shared" si="0"/>
        <v>1489.8</v>
      </c>
      <c r="H4" s="4">
        <v>606</v>
      </c>
      <c r="I4" s="4">
        <v>209.6</v>
      </c>
      <c r="J4" s="4">
        <v>140.6</v>
      </c>
      <c r="K4" s="4">
        <v>0</v>
      </c>
      <c r="L4" s="4">
        <f t="shared" si="1"/>
        <v>956.2</v>
      </c>
      <c r="M4" s="4">
        <v>58.3</v>
      </c>
      <c r="N4" s="4">
        <v>101.4</v>
      </c>
      <c r="O4" s="4">
        <v>0</v>
      </c>
      <c r="P4" s="4">
        <v>0</v>
      </c>
      <c r="Q4" s="4">
        <f t="shared" si="2"/>
        <v>159.69999999999999</v>
      </c>
      <c r="R4" s="4">
        <v>14.8</v>
      </c>
      <c r="S4" s="4">
        <v>0.6</v>
      </c>
      <c r="T4" s="4">
        <v>0</v>
      </c>
      <c r="U4" s="4">
        <v>0</v>
      </c>
      <c r="V4" s="4">
        <f t="shared" si="3"/>
        <v>15.4</v>
      </c>
      <c r="W4" s="4">
        <v>305.2</v>
      </c>
      <c r="X4" s="4">
        <v>444.9</v>
      </c>
      <c r="Y4" s="4">
        <v>0</v>
      </c>
      <c r="Z4" s="4">
        <v>0</v>
      </c>
      <c r="AA4" s="4">
        <f t="shared" si="4"/>
        <v>750.09999999999991</v>
      </c>
      <c r="AB4" s="4">
        <v>278.39999999999998</v>
      </c>
      <c r="AC4" s="4">
        <v>1.8</v>
      </c>
      <c r="AD4" s="4">
        <v>47.5</v>
      </c>
      <c r="AE4" s="4">
        <v>0</v>
      </c>
      <c r="AF4" s="4">
        <f t="shared" si="5"/>
        <v>327.7</v>
      </c>
      <c r="AG4" s="4">
        <v>0.1</v>
      </c>
      <c r="AH4" s="4">
        <v>160.69999999999999</v>
      </c>
      <c r="AI4" s="4">
        <v>503.9</v>
      </c>
      <c r="AJ4" s="4">
        <v>191.6</v>
      </c>
      <c r="AK4" s="4">
        <f t="shared" si="6"/>
        <v>856.3</v>
      </c>
      <c r="AL4" s="4">
        <v>854.4</v>
      </c>
      <c r="AM4" s="4">
        <v>687.9</v>
      </c>
      <c r="AN4" s="4">
        <v>772.8</v>
      </c>
      <c r="AO4" s="4">
        <v>0</v>
      </c>
      <c r="AP4" s="4">
        <f t="shared" si="7"/>
        <v>2315.1</v>
      </c>
      <c r="AU4" s="4">
        <f t="shared" si="8"/>
        <v>0</v>
      </c>
      <c r="AV4" s="4">
        <v>3.3</v>
      </c>
      <c r="AW4" s="4">
        <v>0.6</v>
      </c>
      <c r="AX4" s="4">
        <v>0</v>
      </c>
      <c r="AY4" s="4">
        <v>0</v>
      </c>
      <c r="AZ4" s="4">
        <f t="shared" si="9"/>
        <v>3.9</v>
      </c>
      <c r="BA4" s="4">
        <v>4</v>
      </c>
      <c r="BB4" s="4">
        <v>0</v>
      </c>
      <c r="BC4" s="4">
        <v>29.9</v>
      </c>
      <c r="BD4" s="4">
        <v>0</v>
      </c>
      <c r="BE4" s="4">
        <f t="shared" si="10"/>
        <v>33.9</v>
      </c>
      <c r="BF4" s="4">
        <v>2.7</v>
      </c>
      <c r="BG4" s="4">
        <v>160.9</v>
      </c>
      <c r="BH4" s="4">
        <v>163.6</v>
      </c>
      <c r="BI4" s="4">
        <v>191.1</v>
      </c>
      <c r="BJ4" s="4">
        <f t="shared" si="11"/>
        <v>518.29999999999995</v>
      </c>
      <c r="BK4" s="4">
        <v>0</v>
      </c>
      <c r="BL4" s="4">
        <v>0</v>
      </c>
      <c r="BM4" s="4">
        <v>0</v>
      </c>
      <c r="BN4" s="4">
        <v>0</v>
      </c>
      <c r="BO4" s="4">
        <f t="shared" si="12"/>
        <v>0</v>
      </c>
      <c r="BP4" s="4">
        <v>0</v>
      </c>
      <c r="BQ4" s="4">
        <v>0</v>
      </c>
      <c r="BR4" s="4">
        <v>0</v>
      </c>
      <c r="BS4" s="4">
        <v>0</v>
      </c>
      <c r="BT4" s="4">
        <f t="shared" si="13"/>
        <v>0</v>
      </c>
      <c r="BU4" s="4">
        <v>6.7</v>
      </c>
      <c r="BV4" s="4">
        <v>0</v>
      </c>
      <c r="BW4" s="9">
        <v>3.9</v>
      </c>
      <c r="BX4" s="4">
        <v>0</v>
      </c>
      <c r="BY4" s="4">
        <f t="shared" si="14"/>
        <v>10.6</v>
      </c>
      <c r="BZ4" s="4">
        <f t="shared" si="15"/>
        <v>3336.2</v>
      </c>
      <c r="CA4" s="4">
        <f t="shared" si="16"/>
        <v>1877.6999999999998</v>
      </c>
      <c r="CB4" s="4">
        <f t="shared" si="17"/>
        <v>1464.8</v>
      </c>
      <c r="CC4" s="4">
        <f t="shared" si="18"/>
        <v>191.6</v>
      </c>
      <c r="CD4" s="4">
        <f t="shared" si="19"/>
        <v>6870.3</v>
      </c>
      <c r="CE4" s="4">
        <f t="shared" si="20"/>
        <v>16.7</v>
      </c>
      <c r="CF4" s="4">
        <f t="shared" si="21"/>
        <v>161.5</v>
      </c>
      <c r="CG4" s="4">
        <f t="shared" si="22"/>
        <v>197.4</v>
      </c>
      <c r="CH4" s="4">
        <f t="shared" si="23"/>
        <v>191.1</v>
      </c>
      <c r="CI4" s="4">
        <f t="shared" si="24"/>
        <v>566.70000000000005</v>
      </c>
    </row>
    <row r="5" spans="1:101">
      <c r="A5" s="2">
        <v>1991</v>
      </c>
      <c r="B5" s="3" t="s">
        <v>80</v>
      </c>
      <c r="C5" s="4">
        <v>908.3</v>
      </c>
      <c r="D5" s="4">
        <v>152.9</v>
      </c>
      <c r="E5" s="4">
        <v>43.1</v>
      </c>
      <c r="F5" s="4">
        <v>0</v>
      </c>
      <c r="G5" s="4">
        <f t="shared" si="0"/>
        <v>1104.3</v>
      </c>
      <c r="H5" s="4">
        <v>333.8</v>
      </c>
      <c r="I5" s="4">
        <v>0.9</v>
      </c>
      <c r="J5" s="4">
        <v>451.6</v>
      </c>
      <c r="K5" s="4">
        <v>1.9</v>
      </c>
      <c r="L5" s="4">
        <f t="shared" si="1"/>
        <v>788.19999999999993</v>
      </c>
      <c r="M5" s="4">
        <v>15.1</v>
      </c>
      <c r="N5" s="4">
        <v>45.4</v>
      </c>
      <c r="O5" s="4">
        <v>0</v>
      </c>
      <c r="P5" s="4">
        <v>0</v>
      </c>
      <c r="Q5" s="4">
        <f t="shared" si="2"/>
        <v>60.5</v>
      </c>
      <c r="R5" s="4">
        <v>56.4</v>
      </c>
      <c r="S5" s="4">
        <v>85</v>
      </c>
      <c r="T5" s="4">
        <v>8.3000000000000007</v>
      </c>
      <c r="U5" s="4">
        <v>0</v>
      </c>
      <c r="V5" s="4">
        <f t="shared" si="3"/>
        <v>149.70000000000002</v>
      </c>
      <c r="W5" s="4">
        <v>138.69999999999999</v>
      </c>
      <c r="X5" s="4">
        <v>545.29999999999995</v>
      </c>
      <c r="Y5" s="4">
        <v>41.8</v>
      </c>
      <c r="Z5" s="4">
        <v>0</v>
      </c>
      <c r="AA5" s="4">
        <f t="shared" si="4"/>
        <v>725.8</v>
      </c>
      <c r="AB5" s="4">
        <v>72.900000000000006</v>
      </c>
      <c r="AC5" s="4">
        <v>0.1</v>
      </c>
      <c r="AD5" s="4">
        <v>20.7</v>
      </c>
      <c r="AE5" s="4">
        <v>0</v>
      </c>
      <c r="AF5" s="4">
        <f t="shared" si="5"/>
        <v>93.7</v>
      </c>
      <c r="AG5" s="4">
        <v>0.4</v>
      </c>
      <c r="AH5" s="4">
        <v>0</v>
      </c>
      <c r="AI5" s="4">
        <v>409.1</v>
      </c>
      <c r="AJ5" s="4">
        <v>0</v>
      </c>
      <c r="AK5" s="4">
        <f t="shared" si="6"/>
        <v>409.5</v>
      </c>
      <c r="AL5" s="4">
        <v>347</v>
      </c>
      <c r="AM5" s="4">
        <v>501.6</v>
      </c>
      <c r="AN5" s="4">
        <v>840</v>
      </c>
      <c r="AO5" s="4">
        <v>16.8</v>
      </c>
      <c r="AP5" s="4">
        <f t="shared" si="7"/>
        <v>1705.3999999999999</v>
      </c>
      <c r="AU5" s="4">
        <f t="shared" si="8"/>
        <v>0</v>
      </c>
      <c r="AV5" s="4">
        <v>0</v>
      </c>
      <c r="AW5" s="4">
        <v>0</v>
      </c>
      <c r="AX5" s="4">
        <v>17.600000000000001</v>
      </c>
      <c r="AY5" s="4">
        <v>0</v>
      </c>
      <c r="AZ5" s="4">
        <f t="shared" si="9"/>
        <v>17.600000000000001</v>
      </c>
      <c r="BA5" s="4">
        <v>0</v>
      </c>
      <c r="BB5" s="4">
        <v>0</v>
      </c>
      <c r="BC5" s="4">
        <v>3.1</v>
      </c>
      <c r="BD5" s="4">
        <v>0</v>
      </c>
      <c r="BE5" s="4">
        <f t="shared" si="10"/>
        <v>3.1</v>
      </c>
      <c r="BF5" s="4">
        <v>0</v>
      </c>
      <c r="BG5" s="4">
        <v>0</v>
      </c>
      <c r="BH5" s="4">
        <v>0</v>
      </c>
      <c r="BI5" s="4">
        <v>0</v>
      </c>
      <c r="BJ5" s="4">
        <f t="shared" si="11"/>
        <v>0</v>
      </c>
      <c r="BK5" s="4">
        <v>0</v>
      </c>
      <c r="BL5" s="4">
        <v>0</v>
      </c>
      <c r="BM5" s="4">
        <v>0</v>
      </c>
      <c r="BN5" s="4">
        <v>0</v>
      </c>
      <c r="BO5" s="4">
        <f t="shared" si="12"/>
        <v>0</v>
      </c>
      <c r="BP5" s="4">
        <v>0</v>
      </c>
      <c r="BQ5" s="4">
        <v>0</v>
      </c>
      <c r="BR5" s="4">
        <v>0</v>
      </c>
      <c r="BS5" s="4">
        <v>0</v>
      </c>
      <c r="BT5" s="4">
        <f t="shared" si="13"/>
        <v>0</v>
      </c>
      <c r="BU5" s="4">
        <v>2.4</v>
      </c>
      <c r="BV5" s="4">
        <v>2.6</v>
      </c>
      <c r="BW5" s="4">
        <v>11.8</v>
      </c>
      <c r="BX5" s="4">
        <v>0</v>
      </c>
      <c r="BY5" s="4">
        <f t="shared" si="14"/>
        <v>16.8</v>
      </c>
      <c r="BZ5" s="4">
        <f t="shared" si="15"/>
        <v>1872.6000000000001</v>
      </c>
      <c r="CA5" s="4">
        <f t="shared" si="16"/>
        <v>1331.2</v>
      </c>
      <c r="CB5" s="4">
        <f t="shared" si="17"/>
        <v>1814.6000000000001</v>
      </c>
      <c r="CC5" s="4">
        <f t="shared" si="18"/>
        <v>18.7</v>
      </c>
      <c r="CD5" s="4">
        <f t="shared" si="19"/>
        <v>5037.1000000000004</v>
      </c>
      <c r="CE5" s="4">
        <f t="shared" si="20"/>
        <v>2.4</v>
      </c>
      <c r="CF5" s="4">
        <f t="shared" si="21"/>
        <v>2.6</v>
      </c>
      <c r="CG5" s="4">
        <f t="shared" si="22"/>
        <v>32.5</v>
      </c>
      <c r="CH5" s="4">
        <f t="shared" si="23"/>
        <v>0</v>
      </c>
      <c r="CI5" s="4">
        <f t="shared" si="24"/>
        <v>37.5</v>
      </c>
    </row>
    <row r="6" spans="1:101">
      <c r="A6" s="2">
        <v>1991</v>
      </c>
      <c r="B6" s="3" t="s">
        <v>81</v>
      </c>
      <c r="C6" s="4">
        <v>13634.2</v>
      </c>
      <c r="D6" s="4">
        <v>1796.2</v>
      </c>
      <c r="E6" s="4">
        <v>666.9</v>
      </c>
      <c r="F6" s="4">
        <v>1278.7</v>
      </c>
      <c r="G6" s="4">
        <f t="shared" si="0"/>
        <v>17376</v>
      </c>
      <c r="H6" s="4">
        <v>5728.7</v>
      </c>
      <c r="I6" s="4">
        <v>486.6</v>
      </c>
      <c r="J6" s="4">
        <v>519.79999999999995</v>
      </c>
      <c r="K6" s="4">
        <v>324.8</v>
      </c>
      <c r="L6" s="4">
        <f t="shared" si="1"/>
        <v>7059.9000000000005</v>
      </c>
      <c r="M6" s="4">
        <v>2453.9</v>
      </c>
      <c r="N6" s="4">
        <v>2687</v>
      </c>
      <c r="O6" s="4">
        <v>0</v>
      </c>
      <c r="P6" s="4">
        <v>0</v>
      </c>
      <c r="Q6" s="4">
        <f t="shared" si="2"/>
        <v>5140.8999999999996</v>
      </c>
      <c r="R6" s="4">
        <v>2857.8</v>
      </c>
      <c r="S6" s="4">
        <v>123.3</v>
      </c>
      <c r="T6" s="4">
        <v>0</v>
      </c>
      <c r="U6" s="4">
        <v>0</v>
      </c>
      <c r="V6" s="4">
        <f t="shared" si="3"/>
        <v>2981.1000000000004</v>
      </c>
      <c r="W6" s="4">
        <v>4038</v>
      </c>
      <c r="X6" s="4">
        <v>4590.8999999999996</v>
      </c>
      <c r="Y6" s="4">
        <v>100.6</v>
      </c>
      <c r="Z6" s="4">
        <v>0</v>
      </c>
      <c r="AA6" s="4">
        <f t="shared" si="4"/>
        <v>8729.5</v>
      </c>
      <c r="AB6" s="4">
        <v>2731.5</v>
      </c>
      <c r="AC6" s="4">
        <v>1.5</v>
      </c>
      <c r="AD6" s="4">
        <v>14.9</v>
      </c>
      <c r="AE6" s="4">
        <v>475.6</v>
      </c>
      <c r="AF6" s="4">
        <f t="shared" si="5"/>
        <v>3223.5</v>
      </c>
      <c r="AG6" s="4">
        <v>25</v>
      </c>
      <c r="AH6" s="4">
        <v>1520.9</v>
      </c>
      <c r="AI6" s="4">
        <v>1782.1</v>
      </c>
      <c r="AJ6" s="4">
        <v>43.1</v>
      </c>
      <c r="AK6" s="4">
        <f t="shared" si="6"/>
        <v>3371.1</v>
      </c>
      <c r="AL6" s="4">
        <v>8794</v>
      </c>
      <c r="AM6" s="4">
        <v>10277.5</v>
      </c>
      <c r="AN6" s="4">
        <v>5553.4</v>
      </c>
      <c r="AO6" s="4">
        <v>422</v>
      </c>
      <c r="AP6" s="4">
        <f t="shared" si="7"/>
        <v>25046.9</v>
      </c>
      <c r="AU6" s="4">
        <f t="shared" si="8"/>
        <v>0</v>
      </c>
      <c r="AV6" s="4">
        <v>0</v>
      </c>
      <c r="AW6" s="4">
        <v>0</v>
      </c>
      <c r="AX6" s="4">
        <v>0</v>
      </c>
      <c r="AY6" s="4">
        <v>286</v>
      </c>
      <c r="AZ6" s="4">
        <f t="shared" si="9"/>
        <v>286</v>
      </c>
      <c r="BA6" s="4">
        <v>0</v>
      </c>
      <c r="BB6" s="4">
        <v>0</v>
      </c>
      <c r="BC6" s="4">
        <v>0</v>
      </c>
      <c r="BD6" s="4">
        <v>278.2</v>
      </c>
      <c r="BE6" s="4">
        <f t="shared" si="10"/>
        <v>278.2</v>
      </c>
      <c r="BF6" s="4">
        <v>7.2</v>
      </c>
      <c r="BG6" s="4">
        <v>898.1</v>
      </c>
      <c r="BH6" s="4">
        <v>258.89999999999998</v>
      </c>
      <c r="BI6" s="4">
        <v>1.5</v>
      </c>
      <c r="BJ6" s="4">
        <f t="shared" si="11"/>
        <v>1165.7</v>
      </c>
      <c r="BK6" s="4">
        <v>0</v>
      </c>
      <c r="BL6" s="4">
        <v>0</v>
      </c>
      <c r="BM6" s="4">
        <v>0</v>
      </c>
      <c r="BN6" s="4">
        <v>0</v>
      </c>
      <c r="BO6" s="4">
        <f t="shared" si="12"/>
        <v>0</v>
      </c>
      <c r="BP6" s="4">
        <v>0</v>
      </c>
      <c r="BQ6" s="4">
        <v>0.2</v>
      </c>
      <c r="BR6" s="4">
        <v>51.1</v>
      </c>
      <c r="BS6" s="4">
        <v>82.1</v>
      </c>
      <c r="BT6" s="4">
        <f t="shared" si="13"/>
        <v>133.4</v>
      </c>
      <c r="BU6" s="4">
        <v>2.2000000000000002</v>
      </c>
      <c r="BV6" s="4">
        <v>45.3</v>
      </c>
      <c r="BW6" s="4">
        <v>61.8</v>
      </c>
      <c r="BX6" s="4">
        <v>4.5</v>
      </c>
      <c r="BY6" s="4">
        <f t="shared" si="14"/>
        <v>113.8</v>
      </c>
      <c r="BZ6" s="4">
        <f t="shared" si="15"/>
        <v>40263.100000000006</v>
      </c>
      <c r="CA6" s="4">
        <f t="shared" si="16"/>
        <v>21483.9</v>
      </c>
      <c r="CB6" s="4">
        <f t="shared" si="17"/>
        <v>8637.6999999999989</v>
      </c>
      <c r="CC6" s="4">
        <f t="shared" si="18"/>
        <v>2544.1999999999998</v>
      </c>
      <c r="CD6" s="4">
        <f t="shared" si="19"/>
        <v>72928.900000000009</v>
      </c>
      <c r="CE6" s="4">
        <f t="shared" si="20"/>
        <v>9.4</v>
      </c>
      <c r="CF6" s="4">
        <f t="shared" si="21"/>
        <v>943.6</v>
      </c>
      <c r="CG6" s="4">
        <f t="shared" si="22"/>
        <v>371.8</v>
      </c>
      <c r="CH6" s="4">
        <f t="shared" si="23"/>
        <v>652.30000000000007</v>
      </c>
      <c r="CI6" s="4">
        <f t="shared" si="24"/>
        <v>1977.1</v>
      </c>
      <c r="CJ6" s="10"/>
      <c r="CK6" s="10"/>
      <c r="CL6" s="10"/>
      <c r="CM6" s="10"/>
      <c r="CN6" s="8"/>
    </row>
    <row r="7" spans="1:101">
      <c r="A7" s="2">
        <v>1991</v>
      </c>
      <c r="B7" s="3" t="s">
        <v>82</v>
      </c>
      <c r="C7" s="4">
        <v>1077.7</v>
      </c>
      <c r="D7" s="4">
        <v>122.7</v>
      </c>
      <c r="E7" s="4">
        <v>58.3</v>
      </c>
      <c r="F7" s="4">
        <v>0</v>
      </c>
      <c r="G7" s="4">
        <f t="shared" si="0"/>
        <v>1258.7</v>
      </c>
      <c r="H7" s="4">
        <v>519.9</v>
      </c>
      <c r="I7" s="4">
        <v>15.3</v>
      </c>
      <c r="J7" s="4">
        <v>445.1</v>
      </c>
      <c r="K7" s="4">
        <v>0</v>
      </c>
      <c r="L7" s="4">
        <f t="shared" si="1"/>
        <v>980.3</v>
      </c>
      <c r="M7" s="4">
        <v>36.5</v>
      </c>
      <c r="N7" s="4">
        <v>68.3</v>
      </c>
      <c r="O7" s="4">
        <v>25.7</v>
      </c>
      <c r="P7" s="4">
        <v>0</v>
      </c>
      <c r="Q7" s="4">
        <f t="shared" si="2"/>
        <v>130.5</v>
      </c>
      <c r="R7" s="4">
        <v>9.9</v>
      </c>
      <c r="S7" s="4">
        <v>0</v>
      </c>
      <c r="T7" s="4">
        <v>2.5</v>
      </c>
      <c r="U7" s="4">
        <v>0</v>
      </c>
      <c r="V7" s="4">
        <f t="shared" si="3"/>
        <v>12.4</v>
      </c>
      <c r="W7" s="4">
        <v>332.9</v>
      </c>
      <c r="X7" s="4">
        <v>383</v>
      </c>
      <c r="Y7" s="4">
        <v>9.9</v>
      </c>
      <c r="Z7" s="4">
        <v>0</v>
      </c>
      <c r="AA7" s="4">
        <f t="shared" si="4"/>
        <v>725.8</v>
      </c>
      <c r="AB7" s="4">
        <v>213.7</v>
      </c>
      <c r="AC7" s="4">
        <v>0.5</v>
      </c>
      <c r="AD7" s="4">
        <v>17.899999999999999</v>
      </c>
      <c r="AE7" s="4">
        <v>0</v>
      </c>
      <c r="AF7" s="4">
        <f t="shared" si="5"/>
        <v>232.1</v>
      </c>
      <c r="AG7" s="4">
        <v>0</v>
      </c>
      <c r="AH7" s="4">
        <v>230.6</v>
      </c>
      <c r="AI7" s="4">
        <v>243.4</v>
      </c>
      <c r="AJ7" s="4">
        <v>0</v>
      </c>
      <c r="AK7" s="4">
        <f t="shared" si="6"/>
        <v>474</v>
      </c>
      <c r="AL7" s="4">
        <v>527.20000000000005</v>
      </c>
      <c r="AM7" s="4">
        <v>511.4</v>
      </c>
      <c r="AN7" s="4">
        <v>524.20000000000005</v>
      </c>
      <c r="AO7" s="4">
        <v>0</v>
      </c>
      <c r="AP7" s="4">
        <f t="shared" si="7"/>
        <v>1562.8</v>
      </c>
      <c r="AU7" s="4">
        <f t="shared" si="8"/>
        <v>0</v>
      </c>
      <c r="AV7" s="4">
        <v>8.6</v>
      </c>
      <c r="AW7" s="4">
        <v>0</v>
      </c>
      <c r="AX7" s="4">
        <v>6</v>
      </c>
      <c r="AY7" s="4">
        <v>0</v>
      </c>
      <c r="AZ7" s="4">
        <f t="shared" si="9"/>
        <v>14.6</v>
      </c>
      <c r="BA7" s="4">
        <v>30.3</v>
      </c>
      <c r="BB7" s="4">
        <v>0</v>
      </c>
      <c r="BC7" s="4">
        <v>0</v>
      </c>
      <c r="BD7" s="4">
        <v>0</v>
      </c>
      <c r="BE7" s="4">
        <f t="shared" si="10"/>
        <v>30.3</v>
      </c>
      <c r="BF7" s="4">
        <v>0</v>
      </c>
      <c r="BG7" s="4">
        <v>226.7</v>
      </c>
      <c r="BH7" s="4">
        <v>120.1</v>
      </c>
      <c r="BI7" s="4">
        <v>0</v>
      </c>
      <c r="BJ7" s="4">
        <f t="shared" si="11"/>
        <v>346.79999999999995</v>
      </c>
      <c r="BK7" s="4">
        <v>0</v>
      </c>
      <c r="BL7" s="4">
        <v>0</v>
      </c>
      <c r="BM7" s="4">
        <v>0</v>
      </c>
      <c r="BN7" s="4">
        <v>0</v>
      </c>
      <c r="BO7" s="4">
        <f t="shared" si="12"/>
        <v>0</v>
      </c>
      <c r="BP7" s="4">
        <v>0</v>
      </c>
      <c r="BQ7" s="4">
        <v>108.2</v>
      </c>
      <c r="BR7" s="4">
        <v>20</v>
      </c>
      <c r="BS7" s="4">
        <v>0</v>
      </c>
      <c r="BT7" s="4">
        <f t="shared" si="13"/>
        <v>128.19999999999999</v>
      </c>
      <c r="BU7" s="4">
        <v>28.9</v>
      </c>
      <c r="BV7" s="4">
        <v>2</v>
      </c>
      <c r="BW7" s="4">
        <v>1.3</v>
      </c>
      <c r="BX7" s="4">
        <v>0</v>
      </c>
      <c r="BY7" s="4">
        <f t="shared" si="14"/>
        <v>32.199999999999996</v>
      </c>
      <c r="BZ7" s="4">
        <f t="shared" si="15"/>
        <v>2717.8</v>
      </c>
      <c r="CA7" s="4">
        <f t="shared" si="16"/>
        <v>1331.8</v>
      </c>
      <c r="CB7" s="4">
        <f t="shared" si="17"/>
        <v>1327</v>
      </c>
      <c r="CC7" s="4">
        <f t="shared" si="18"/>
        <v>0</v>
      </c>
      <c r="CD7" s="4">
        <f t="shared" si="19"/>
        <v>5376.6</v>
      </c>
      <c r="CE7" s="4">
        <f t="shared" si="20"/>
        <v>67.8</v>
      </c>
      <c r="CF7" s="4">
        <f t="shared" si="21"/>
        <v>336.9</v>
      </c>
      <c r="CG7" s="4">
        <f t="shared" si="22"/>
        <v>147.4</v>
      </c>
      <c r="CH7" s="4">
        <f t="shared" si="23"/>
        <v>0</v>
      </c>
      <c r="CI7" s="4">
        <f t="shared" si="24"/>
        <v>552.1</v>
      </c>
    </row>
    <row r="8" spans="1:101">
      <c r="A8" s="2">
        <v>1991</v>
      </c>
      <c r="B8" s="3" t="s">
        <v>83</v>
      </c>
      <c r="C8" s="4">
        <v>1443.8</v>
      </c>
      <c r="D8" s="4">
        <v>145.4</v>
      </c>
      <c r="E8" s="4">
        <v>3.2</v>
      </c>
      <c r="F8" s="4">
        <v>61.2</v>
      </c>
      <c r="G8" s="4">
        <f t="shared" si="0"/>
        <v>1653.6000000000001</v>
      </c>
      <c r="H8" s="4">
        <v>397.8</v>
      </c>
      <c r="I8" s="4">
        <v>22.8</v>
      </c>
      <c r="J8" s="4">
        <v>514.29999999999995</v>
      </c>
      <c r="K8" s="4">
        <v>21.6</v>
      </c>
      <c r="L8" s="4">
        <f t="shared" si="1"/>
        <v>956.5</v>
      </c>
      <c r="M8" s="4">
        <v>174.9</v>
      </c>
      <c r="N8" s="4">
        <v>174.9</v>
      </c>
      <c r="O8" s="4">
        <v>0</v>
      </c>
      <c r="P8" s="4">
        <v>0</v>
      </c>
      <c r="Q8" s="4">
        <f t="shared" si="2"/>
        <v>349.8</v>
      </c>
      <c r="R8" s="4">
        <v>231.9</v>
      </c>
      <c r="S8" s="4">
        <v>5.0999999999999996</v>
      </c>
      <c r="T8" s="4">
        <v>0</v>
      </c>
      <c r="U8" s="4">
        <v>0</v>
      </c>
      <c r="V8" s="4">
        <f t="shared" si="3"/>
        <v>237</v>
      </c>
      <c r="W8" s="4">
        <v>597.9</v>
      </c>
      <c r="X8" s="4">
        <v>597.9</v>
      </c>
      <c r="Y8" s="4">
        <v>0</v>
      </c>
      <c r="Z8" s="4">
        <v>0</v>
      </c>
      <c r="AA8" s="4">
        <f t="shared" si="4"/>
        <v>1195.8</v>
      </c>
      <c r="AB8" s="4">
        <v>236.3</v>
      </c>
      <c r="AC8" s="4">
        <v>2.9</v>
      </c>
      <c r="AD8" s="4">
        <v>0</v>
      </c>
      <c r="AE8" s="4">
        <v>114.7</v>
      </c>
      <c r="AF8" s="4">
        <f t="shared" si="5"/>
        <v>353.90000000000003</v>
      </c>
      <c r="AG8" s="4">
        <v>0</v>
      </c>
      <c r="AH8" s="4">
        <v>472.3</v>
      </c>
      <c r="AI8" s="4">
        <v>642.6</v>
      </c>
      <c r="AJ8" s="4">
        <v>269</v>
      </c>
      <c r="AK8" s="4">
        <f t="shared" si="6"/>
        <v>1383.9</v>
      </c>
      <c r="AL8" s="4">
        <v>2594.8000000000002</v>
      </c>
      <c r="AM8" s="4">
        <v>0</v>
      </c>
      <c r="AN8" s="4">
        <v>0</v>
      </c>
      <c r="AO8" s="4">
        <v>165.5</v>
      </c>
      <c r="AP8" s="4">
        <f t="shared" si="7"/>
        <v>2760.3</v>
      </c>
      <c r="AU8" s="4">
        <f t="shared" si="8"/>
        <v>0</v>
      </c>
      <c r="AV8" s="4">
        <v>0</v>
      </c>
      <c r="AW8" s="4">
        <v>0</v>
      </c>
      <c r="AX8" s="4">
        <v>0</v>
      </c>
      <c r="AY8" s="4">
        <v>21.6</v>
      </c>
      <c r="AZ8" s="4">
        <f t="shared" si="9"/>
        <v>21.6</v>
      </c>
      <c r="BA8" s="4">
        <v>0</v>
      </c>
      <c r="BB8" s="4">
        <v>0</v>
      </c>
      <c r="BC8" s="4">
        <v>0</v>
      </c>
      <c r="BD8" s="4">
        <v>114.7</v>
      </c>
      <c r="BE8" s="4">
        <f t="shared" si="10"/>
        <v>114.7</v>
      </c>
      <c r="BF8" s="4">
        <v>0</v>
      </c>
      <c r="BG8" s="4">
        <v>472.3</v>
      </c>
      <c r="BH8" s="4">
        <v>0</v>
      </c>
      <c r="BI8" s="4">
        <v>269.10000000000002</v>
      </c>
      <c r="BJ8" s="4">
        <f t="shared" si="11"/>
        <v>741.40000000000009</v>
      </c>
      <c r="BK8" s="4">
        <v>0</v>
      </c>
      <c r="BL8" s="4">
        <v>0</v>
      </c>
      <c r="BM8" s="4">
        <v>0</v>
      </c>
      <c r="BN8" s="4">
        <v>50.6</v>
      </c>
      <c r="BO8" s="4">
        <f t="shared" si="12"/>
        <v>50.6</v>
      </c>
      <c r="BP8" s="4">
        <v>0</v>
      </c>
      <c r="BQ8" s="4">
        <v>0</v>
      </c>
      <c r="BR8" s="4">
        <v>0</v>
      </c>
      <c r="BS8" s="4">
        <v>44.7</v>
      </c>
      <c r="BT8" s="4">
        <f t="shared" si="13"/>
        <v>44.7</v>
      </c>
      <c r="BU8" s="4">
        <v>0</v>
      </c>
      <c r="BV8" s="4">
        <v>0</v>
      </c>
      <c r="BW8" s="4">
        <v>0</v>
      </c>
      <c r="BX8" s="4">
        <v>131.4</v>
      </c>
      <c r="BY8" s="4">
        <f t="shared" si="14"/>
        <v>131.4</v>
      </c>
      <c r="BZ8" s="4">
        <f t="shared" si="15"/>
        <v>5677.4000000000005</v>
      </c>
      <c r="CA8" s="4">
        <f t="shared" si="16"/>
        <v>1421.3</v>
      </c>
      <c r="CB8" s="4">
        <f t="shared" si="17"/>
        <v>1160.0999999999999</v>
      </c>
      <c r="CC8" s="4">
        <f t="shared" si="18"/>
        <v>632</v>
      </c>
      <c r="CD8" s="4">
        <f t="shared" si="19"/>
        <v>8890.8000000000011</v>
      </c>
      <c r="CE8" s="4">
        <f t="shared" si="20"/>
        <v>0</v>
      </c>
      <c r="CF8" s="4">
        <f t="shared" si="21"/>
        <v>472.3</v>
      </c>
      <c r="CG8" s="4">
        <f t="shared" si="22"/>
        <v>0</v>
      </c>
      <c r="CH8" s="4">
        <f t="shared" si="23"/>
        <v>632.1</v>
      </c>
      <c r="CI8" s="4">
        <f t="shared" si="24"/>
        <v>1104.4000000000001</v>
      </c>
      <c r="CJ8" s="10"/>
      <c r="CK8" s="10"/>
      <c r="CL8" s="10"/>
      <c r="CM8" s="10"/>
    </row>
    <row r="9" spans="1:101">
      <c r="A9" s="2">
        <v>1991</v>
      </c>
      <c r="B9" s="3" t="s">
        <v>84</v>
      </c>
      <c r="C9" s="4">
        <v>401.1</v>
      </c>
      <c r="D9" s="4">
        <v>49</v>
      </c>
      <c r="E9" s="4">
        <v>141.1</v>
      </c>
      <c r="F9" s="4">
        <v>23.6</v>
      </c>
      <c r="G9" s="4">
        <f t="shared" si="0"/>
        <v>614.80000000000007</v>
      </c>
      <c r="H9" s="4">
        <v>132</v>
      </c>
      <c r="I9" s="4">
        <v>9.1</v>
      </c>
      <c r="J9" s="4">
        <v>21.9</v>
      </c>
      <c r="K9" s="4">
        <v>13.1</v>
      </c>
      <c r="L9" s="4">
        <f t="shared" si="1"/>
        <v>176.1</v>
      </c>
      <c r="M9" s="4">
        <v>15.7</v>
      </c>
      <c r="N9" s="4">
        <v>15.6</v>
      </c>
      <c r="O9" s="4">
        <v>0</v>
      </c>
      <c r="P9" s="4">
        <v>0</v>
      </c>
      <c r="Q9" s="4">
        <f t="shared" si="2"/>
        <v>31.299999999999997</v>
      </c>
      <c r="R9" s="4">
        <v>2.9</v>
      </c>
      <c r="S9" s="4">
        <v>4.4000000000000004</v>
      </c>
      <c r="T9" s="4">
        <v>0</v>
      </c>
      <c r="U9" s="4">
        <v>0</v>
      </c>
      <c r="V9" s="4">
        <f t="shared" si="3"/>
        <v>7.3000000000000007</v>
      </c>
      <c r="W9" s="4">
        <v>79.2</v>
      </c>
      <c r="X9" s="4">
        <v>79.2</v>
      </c>
      <c r="Y9" s="4">
        <v>0</v>
      </c>
      <c r="Z9" s="4">
        <v>0</v>
      </c>
      <c r="AA9" s="4">
        <f t="shared" si="4"/>
        <v>158.4</v>
      </c>
      <c r="AB9" s="4">
        <v>70.3</v>
      </c>
      <c r="AC9" s="4">
        <v>0.1</v>
      </c>
      <c r="AD9" s="4">
        <v>1.3</v>
      </c>
      <c r="AE9" s="4">
        <v>11</v>
      </c>
      <c r="AF9" s="4">
        <f t="shared" si="5"/>
        <v>82.699999999999989</v>
      </c>
      <c r="AG9" s="4">
        <v>31.8</v>
      </c>
      <c r="AH9" s="4">
        <v>70.400000000000006</v>
      </c>
      <c r="AI9" s="4">
        <v>22.7</v>
      </c>
      <c r="AJ9" s="4">
        <v>174.2</v>
      </c>
      <c r="AK9" s="4">
        <f t="shared" si="6"/>
        <v>299.10000000000002</v>
      </c>
      <c r="AL9" s="4">
        <v>480.4</v>
      </c>
      <c r="AM9" s="4">
        <v>129.5</v>
      </c>
      <c r="AN9" s="4">
        <v>389.4</v>
      </c>
      <c r="AO9" s="4">
        <v>27.5</v>
      </c>
      <c r="AP9" s="4">
        <f t="shared" si="7"/>
        <v>1026.8</v>
      </c>
      <c r="AU9" s="4">
        <f t="shared" si="8"/>
        <v>0</v>
      </c>
      <c r="AV9" s="4">
        <v>0</v>
      </c>
      <c r="AW9" s="4">
        <v>0</v>
      </c>
      <c r="AX9" s="4">
        <v>0</v>
      </c>
      <c r="AY9" s="4">
        <v>13.1</v>
      </c>
      <c r="AZ9" s="4">
        <f t="shared" si="9"/>
        <v>13.1</v>
      </c>
      <c r="BA9" s="4">
        <v>0</v>
      </c>
      <c r="BB9" s="4">
        <v>0</v>
      </c>
      <c r="BC9" s="4">
        <v>1</v>
      </c>
      <c r="BD9" s="4">
        <v>11</v>
      </c>
      <c r="BE9" s="4">
        <f t="shared" si="10"/>
        <v>12</v>
      </c>
      <c r="BF9" s="4">
        <v>0</v>
      </c>
      <c r="BG9" s="4">
        <v>65</v>
      </c>
      <c r="BH9" s="4">
        <v>20.8</v>
      </c>
      <c r="BI9" s="4">
        <v>174.2</v>
      </c>
      <c r="BJ9" s="4">
        <f t="shared" si="11"/>
        <v>260</v>
      </c>
      <c r="BK9" s="4">
        <v>0</v>
      </c>
      <c r="BL9" s="4">
        <v>0</v>
      </c>
      <c r="BM9" s="4">
        <v>0</v>
      </c>
      <c r="BN9" s="4">
        <v>0</v>
      </c>
      <c r="BO9" s="4">
        <f t="shared" si="12"/>
        <v>0</v>
      </c>
      <c r="BP9" s="4">
        <v>0</v>
      </c>
      <c r="BQ9" s="4">
        <v>0</v>
      </c>
      <c r="BR9" s="4">
        <v>0</v>
      </c>
      <c r="BS9" s="4">
        <v>9.3000000000000007</v>
      </c>
      <c r="BT9" s="4">
        <f t="shared" si="13"/>
        <v>9.3000000000000007</v>
      </c>
      <c r="BU9" s="4">
        <v>0</v>
      </c>
      <c r="BV9" s="4">
        <v>0</v>
      </c>
      <c r="BW9" s="4">
        <v>0</v>
      </c>
      <c r="BX9" s="4">
        <v>41.8</v>
      </c>
      <c r="BY9" s="4">
        <f t="shared" si="14"/>
        <v>41.8</v>
      </c>
      <c r="BZ9" s="4">
        <f t="shared" si="15"/>
        <v>1213.4000000000001</v>
      </c>
      <c r="CA9" s="4">
        <f t="shared" si="16"/>
        <v>357.3</v>
      </c>
      <c r="CB9" s="4">
        <f t="shared" si="17"/>
        <v>576.4</v>
      </c>
      <c r="CC9" s="4">
        <f t="shared" si="18"/>
        <v>249.39999999999998</v>
      </c>
      <c r="CD9" s="4">
        <f t="shared" si="19"/>
        <v>2396.5</v>
      </c>
      <c r="CE9" s="4">
        <f t="shared" si="20"/>
        <v>0</v>
      </c>
      <c r="CF9" s="4">
        <f t="shared" si="21"/>
        <v>65</v>
      </c>
      <c r="CG9" s="4">
        <f t="shared" si="22"/>
        <v>21.8</v>
      </c>
      <c r="CH9" s="4">
        <f t="shared" si="23"/>
        <v>249.39999999999998</v>
      </c>
      <c r="CI9" s="4">
        <f t="shared" si="24"/>
        <v>336.2</v>
      </c>
      <c r="CJ9" s="10"/>
      <c r="CK9" s="10"/>
      <c r="CL9" s="10"/>
      <c r="CM9" s="10"/>
    </row>
    <row r="10" spans="1:101">
      <c r="A10" s="2">
        <v>1991</v>
      </c>
      <c r="B10" s="3" t="s">
        <v>85</v>
      </c>
      <c r="C10" s="4">
        <v>4248</v>
      </c>
      <c r="D10" s="4">
        <v>715.2</v>
      </c>
      <c r="E10" s="4">
        <v>1871.8</v>
      </c>
      <c r="F10" s="4">
        <v>0</v>
      </c>
      <c r="G10" s="4">
        <f t="shared" si="0"/>
        <v>6835</v>
      </c>
      <c r="H10" s="4">
        <v>1533</v>
      </c>
      <c r="I10" s="4">
        <v>35.1</v>
      </c>
      <c r="J10" s="4">
        <v>862.2</v>
      </c>
      <c r="K10" s="4">
        <v>0</v>
      </c>
      <c r="L10" s="4">
        <f t="shared" si="1"/>
        <v>2430.3000000000002</v>
      </c>
      <c r="M10" s="4">
        <v>221.3</v>
      </c>
      <c r="N10" s="4">
        <v>265.3</v>
      </c>
      <c r="O10" s="4">
        <v>0</v>
      </c>
      <c r="P10" s="4">
        <v>0</v>
      </c>
      <c r="Q10" s="4">
        <f t="shared" si="2"/>
        <v>486.6</v>
      </c>
      <c r="R10" s="4">
        <v>22.1</v>
      </c>
      <c r="S10" s="4">
        <v>23.9</v>
      </c>
      <c r="T10" s="4">
        <v>0</v>
      </c>
      <c r="U10" s="4">
        <v>0</v>
      </c>
      <c r="V10" s="4">
        <f t="shared" si="3"/>
        <v>46</v>
      </c>
      <c r="W10" s="4">
        <v>1107.7</v>
      </c>
      <c r="X10" s="4">
        <v>1672.9</v>
      </c>
      <c r="Y10" s="4">
        <v>394</v>
      </c>
      <c r="Z10" s="4">
        <v>0</v>
      </c>
      <c r="AA10" s="4">
        <f t="shared" si="4"/>
        <v>3174.6000000000004</v>
      </c>
      <c r="AB10" s="4">
        <v>920</v>
      </c>
      <c r="AC10" s="4">
        <v>9.6</v>
      </c>
      <c r="AD10" s="4">
        <v>32.1</v>
      </c>
      <c r="AE10" s="4">
        <v>0</v>
      </c>
      <c r="AF10" s="4">
        <f t="shared" si="5"/>
        <v>961.7</v>
      </c>
      <c r="AG10" s="4">
        <v>0</v>
      </c>
      <c r="AH10" s="4">
        <v>398.6</v>
      </c>
      <c r="AI10" s="4">
        <v>2259.6999999999998</v>
      </c>
      <c r="AJ10" s="4">
        <v>296.8</v>
      </c>
      <c r="AK10" s="4">
        <f t="shared" si="6"/>
        <v>2955.1</v>
      </c>
      <c r="AL10" s="4">
        <v>2730.1</v>
      </c>
      <c r="AM10" s="4">
        <v>1596.7</v>
      </c>
      <c r="AN10" s="4">
        <v>5685</v>
      </c>
      <c r="AO10" s="4">
        <v>73.5</v>
      </c>
      <c r="AP10" s="4">
        <f t="shared" si="7"/>
        <v>10085.299999999999</v>
      </c>
      <c r="AU10" s="4">
        <f t="shared" si="8"/>
        <v>0</v>
      </c>
      <c r="AV10" s="4">
        <v>5.2</v>
      </c>
      <c r="AW10" s="4">
        <v>0</v>
      </c>
      <c r="AX10" s="4">
        <v>658.6</v>
      </c>
      <c r="AY10" s="4">
        <v>0</v>
      </c>
      <c r="AZ10" s="4">
        <f t="shared" si="9"/>
        <v>663.80000000000007</v>
      </c>
      <c r="BA10" s="4">
        <v>123</v>
      </c>
      <c r="BB10" s="4">
        <v>0</v>
      </c>
      <c r="BC10" s="4">
        <v>1</v>
      </c>
      <c r="BD10" s="4">
        <v>0</v>
      </c>
      <c r="BE10" s="4">
        <f t="shared" si="10"/>
        <v>124</v>
      </c>
      <c r="BF10" s="4">
        <v>0</v>
      </c>
      <c r="BG10" s="4">
        <v>398.6</v>
      </c>
      <c r="BH10" s="4">
        <v>1511.5</v>
      </c>
      <c r="BI10" s="4">
        <v>296.8</v>
      </c>
      <c r="BJ10" s="4">
        <f t="shared" si="11"/>
        <v>2206.9</v>
      </c>
      <c r="BK10" s="4">
        <v>12.2</v>
      </c>
      <c r="BL10" s="4">
        <v>0</v>
      </c>
      <c r="BM10" s="4">
        <v>12.3</v>
      </c>
      <c r="BN10" s="4">
        <v>0</v>
      </c>
      <c r="BO10" s="4">
        <f t="shared" si="12"/>
        <v>24.5</v>
      </c>
      <c r="BP10" s="4">
        <v>27.6</v>
      </c>
      <c r="BQ10" s="4">
        <v>0.2</v>
      </c>
      <c r="BR10" s="4">
        <v>128.1</v>
      </c>
      <c r="BS10" s="4">
        <v>35.4</v>
      </c>
      <c r="BT10" s="4">
        <f t="shared" si="13"/>
        <v>191.3</v>
      </c>
      <c r="BU10" s="4">
        <v>54.7</v>
      </c>
      <c r="BV10" s="4">
        <v>48.5</v>
      </c>
      <c r="BW10" s="4">
        <v>606</v>
      </c>
      <c r="BX10" s="4">
        <v>38.1</v>
      </c>
      <c r="BY10" s="4">
        <f t="shared" si="14"/>
        <v>747.30000000000007</v>
      </c>
      <c r="BZ10" s="4">
        <f t="shared" si="15"/>
        <v>10782.2</v>
      </c>
      <c r="CA10" s="4">
        <f t="shared" si="16"/>
        <v>4717.3</v>
      </c>
      <c r="CB10" s="4">
        <f t="shared" si="17"/>
        <v>11104.8</v>
      </c>
      <c r="CC10" s="4">
        <f t="shared" si="18"/>
        <v>370.3</v>
      </c>
      <c r="CD10" s="4">
        <f t="shared" si="19"/>
        <v>26974.6</v>
      </c>
      <c r="CE10" s="4">
        <f t="shared" si="20"/>
        <v>222.7</v>
      </c>
      <c r="CF10" s="4">
        <f t="shared" si="21"/>
        <v>447.3</v>
      </c>
      <c r="CG10" s="4">
        <f t="shared" si="22"/>
        <v>2917.5</v>
      </c>
      <c r="CH10" s="4">
        <f t="shared" si="23"/>
        <v>370.3</v>
      </c>
      <c r="CI10" s="4">
        <f t="shared" si="24"/>
        <v>3957.8</v>
      </c>
      <c r="CJ10" s="10"/>
      <c r="CK10" s="10"/>
      <c r="CL10" s="10"/>
      <c r="CM10" s="10"/>
    </row>
    <row r="11" spans="1:101">
      <c r="A11" s="2">
        <v>1991</v>
      </c>
      <c r="B11" s="3" t="s">
        <v>86</v>
      </c>
      <c r="C11" s="4">
        <v>2844.8</v>
      </c>
      <c r="D11" s="4">
        <v>415.3</v>
      </c>
      <c r="E11" s="4">
        <v>0.4</v>
      </c>
      <c r="F11" s="4">
        <v>77.3</v>
      </c>
      <c r="G11" s="4">
        <f t="shared" si="0"/>
        <v>3337.8000000000006</v>
      </c>
      <c r="H11" s="4">
        <v>1060.8</v>
      </c>
      <c r="I11" s="4">
        <v>17.2</v>
      </c>
      <c r="J11" s="4">
        <v>868.1</v>
      </c>
      <c r="K11" s="4">
        <v>52.3</v>
      </c>
      <c r="L11" s="4">
        <f t="shared" si="1"/>
        <v>1998.3999999999999</v>
      </c>
      <c r="M11" s="4">
        <v>136.9</v>
      </c>
      <c r="N11" s="4">
        <v>218.8</v>
      </c>
      <c r="O11" s="4">
        <v>0</v>
      </c>
      <c r="P11" s="4">
        <v>0</v>
      </c>
      <c r="Q11" s="4">
        <f t="shared" si="2"/>
        <v>355.70000000000005</v>
      </c>
      <c r="R11" s="4">
        <v>0</v>
      </c>
      <c r="S11" s="4">
        <v>0</v>
      </c>
      <c r="T11" s="4">
        <v>0</v>
      </c>
      <c r="U11" s="4">
        <v>0</v>
      </c>
      <c r="V11" s="4">
        <f t="shared" si="3"/>
        <v>0</v>
      </c>
      <c r="W11" s="4">
        <v>732.3</v>
      </c>
      <c r="X11" s="4">
        <v>1310.8</v>
      </c>
      <c r="Y11" s="4">
        <v>35.200000000000003</v>
      </c>
      <c r="Z11" s="4">
        <v>0</v>
      </c>
      <c r="AA11" s="4">
        <f t="shared" si="4"/>
        <v>2078.2999999999997</v>
      </c>
      <c r="AB11" s="4">
        <v>463.2</v>
      </c>
      <c r="AC11" s="4">
        <v>1.3</v>
      </c>
      <c r="AD11" s="4">
        <v>13.2</v>
      </c>
      <c r="AE11" s="4">
        <v>28.8</v>
      </c>
      <c r="AF11" s="4">
        <f t="shared" si="5"/>
        <v>506.5</v>
      </c>
      <c r="AG11" s="4">
        <v>17.8</v>
      </c>
      <c r="AH11" s="4">
        <v>460.5</v>
      </c>
      <c r="AI11" s="4">
        <v>533.29999999999995</v>
      </c>
      <c r="AJ11" s="4">
        <v>125.5</v>
      </c>
      <c r="AK11" s="4">
        <f t="shared" si="6"/>
        <v>1137.0999999999999</v>
      </c>
      <c r="AL11" s="4">
        <v>2117.6999999999998</v>
      </c>
      <c r="AM11" s="4">
        <v>539.6</v>
      </c>
      <c r="AN11" s="4">
        <v>573.70000000000005</v>
      </c>
      <c r="AO11" s="4">
        <v>100.7</v>
      </c>
      <c r="AP11" s="4">
        <f t="shared" si="7"/>
        <v>3331.7</v>
      </c>
      <c r="AU11" s="4">
        <f t="shared" si="8"/>
        <v>0</v>
      </c>
      <c r="AV11" s="4">
        <v>47</v>
      </c>
      <c r="AW11" s="4">
        <v>0</v>
      </c>
      <c r="AX11" s="4">
        <v>0</v>
      </c>
      <c r="AY11" s="4">
        <v>52.3</v>
      </c>
      <c r="AZ11" s="4">
        <f t="shared" si="9"/>
        <v>99.3</v>
      </c>
      <c r="BA11" s="4">
        <v>0.2</v>
      </c>
      <c r="BB11" s="4">
        <v>0</v>
      </c>
      <c r="BC11" s="4">
        <v>0</v>
      </c>
      <c r="BD11" s="4">
        <v>28.8</v>
      </c>
      <c r="BE11" s="4">
        <f t="shared" si="10"/>
        <v>29</v>
      </c>
      <c r="BF11" s="4">
        <v>13.9</v>
      </c>
      <c r="BG11" s="4">
        <v>448.8</v>
      </c>
      <c r="BH11" s="4">
        <v>183.9</v>
      </c>
      <c r="BI11" s="4">
        <v>125.5</v>
      </c>
      <c r="BJ11" s="4">
        <f t="shared" si="11"/>
        <v>772.1</v>
      </c>
      <c r="BK11" s="4">
        <v>2</v>
      </c>
      <c r="BL11" s="4">
        <v>29.7</v>
      </c>
      <c r="BM11" s="4">
        <v>0</v>
      </c>
      <c r="BN11" s="4">
        <v>0</v>
      </c>
      <c r="BO11" s="4">
        <f t="shared" si="12"/>
        <v>31.7</v>
      </c>
      <c r="BP11" s="4">
        <v>0.6</v>
      </c>
      <c r="BQ11" s="4">
        <v>0</v>
      </c>
      <c r="BR11" s="4">
        <v>0</v>
      </c>
      <c r="BS11" s="4">
        <v>0</v>
      </c>
      <c r="BT11" s="4">
        <f t="shared" si="13"/>
        <v>0.6</v>
      </c>
      <c r="BU11" s="4">
        <v>27.2</v>
      </c>
      <c r="BV11" s="4">
        <v>0</v>
      </c>
      <c r="BW11" s="4">
        <v>0</v>
      </c>
      <c r="BX11" s="4">
        <v>178</v>
      </c>
      <c r="BY11" s="4">
        <f t="shared" si="14"/>
        <v>205.2</v>
      </c>
      <c r="BZ11" s="4">
        <f t="shared" si="15"/>
        <v>7373.5</v>
      </c>
      <c r="CA11" s="4">
        <f t="shared" si="16"/>
        <v>2963.4999999999995</v>
      </c>
      <c r="CB11" s="4">
        <f t="shared" si="17"/>
        <v>2023.9</v>
      </c>
      <c r="CC11" s="4">
        <f t="shared" si="18"/>
        <v>384.59999999999997</v>
      </c>
      <c r="CD11" s="4">
        <f t="shared" si="19"/>
        <v>12745.5</v>
      </c>
      <c r="CE11" s="4">
        <f t="shared" si="20"/>
        <v>90.9</v>
      </c>
      <c r="CF11" s="4">
        <f t="shared" si="21"/>
        <v>478.5</v>
      </c>
      <c r="CG11" s="4">
        <f t="shared" si="22"/>
        <v>183.9</v>
      </c>
      <c r="CH11" s="4">
        <f t="shared" si="23"/>
        <v>384.6</v>
      </c>
      <c r="CI11" s="4">
        <f t="shared" si="24"/>
        <v>1137.9000000000001</v>
      </c>
      <c r="CJ11" s="10"/>
      <c r="CK11" s="10"/>
      <c r="CL11" s="10"/>
      <c r="CM11" s="10"/>
      <c r="CN11" s="10"/>
    </row>
    <row r="12" spans="1:101">
      <c r="A12" s="2">
        <v>1991</v>
      </c>
      <c r="B12" s="3" t="s">
        <v>87</v>
      </c>
      <c r="C12" s="4">
        <v>652</v>
      </c>
      <c r="D12" s="4">
        <v>68.8</v>
      </c>
      <c r="E12" s="4">
        <v>17.5</v>
      </c>
      <c r="F12" s="4">
        <v>0</v>
      </c>
      <c r="G12" s="4">
        <f t="shared" si="0"/>
        <v>738.3</v>
      </c>
      <c r="H12" s="4">
        <v>309.60000000000002</v>
      </c>
      <c r="I12" s="4">
        <v>2.5</v>
      </c>
      <c r="J12" s="4">
        <v>67.400000000000006</v>
      </c>
      <c r="K12" s="4">
        <v>0</v>
      </c>
      <c r="L12" s="4">
        <f t="shared" si="1"/>
        <v>379.5</v>
      </c>
      <c r="M12" s="4">
        <v>42</v>
      </c>
      <c r="N12" s="4">
        <v>54</v>
      </c>
      <c r="O12" s="4">
        <v>0</v>
      </c>
      <c r="P12" s="4">
        <v>0</v>
      </c>
      <c r="Q12" s="4">
        <f t="shared" si="2"/>
        <v>96</v>
      </c>
      <c r="R12" s="4">
        <v>35</v>
      </c>
      <c r="S12" s="4">
        <v>1</v>
      </c>
      <c r="T12" s="4">
        <v>0</v>
      </c>
      <c r="U12" s="4">
        <v>0</v>
      </c>
      <c r="V12" s="4">
        <f t="shared" si="3"/>
        <v>36</v>
      </c>
      <c r="W12" s="4">
        <v>142</v>
      </c>
      <c r="X12" s="4">
        <v>122</v>
      </c>
      <c r="Y12" s="4">
        <v>0</v>
      </c>
      <c r="Z12" s="4">
        <v>0</v>
      </c>
      <c r="AA12" s="4">
        <f t="shared" si="4"/>
        <v>264</v>
      </c>
      <c r="AB12" s="4">
        <v>80.599999999999994</v>
      </c>
      <c r="AC12" s="4">
        <v>0.7</v>
      </c>
      <c r="AD12" s="4">
        <v>2</v>
      </c>
      <c r="AE12" s="4">
        <v>0</v>
      </c>
      <c r="AF12" s="4">
        <f t="shared" si="5"/>
        <v>83.3</v>
      </c>
      <c r="AG12" s="4">
        <v>36.799999999999997</v>
      </c>
      <c r="AH12" s="4">
        <v>199.6</v>
      </c>
      <c r="AI12" s="4">
        <v>454.5</v>
      </c>
      <c r="AJ12" s="4">
        <v>322.60000000000002</v>
      </c>
      <c r="AK12" s="4">
        <f t="shared" si="6"/>
        <v>1013.5</v>
      </c>
      <c r="AL12" s="4">
        <v>1511.6</v>
      </c>
      <c r="AM12" s="4">
        <v>156.9</v>
      </c>
      <c r="AN12" s="4">
        <v>435.2</v>
      </c>
      <c r="AO12" s="4">
        <v>251.3</v>
      </c>
      <c r="AP12" s="4">
        <f t="shared" si="7"/>
        <v>2355</v>
      </c>
      <c r="AU12" s="4">
        <f t="shared" si="8"/>
        <v>0</v>
      </c>
      <c r="AV12" s="4">
        <v>0</v>
      </c>
      <c r="AW12" s="4">
        <v>0</v>
      </c>
      <c r="AX12" s="4">
        <v>0</v>
      </c>
      <c r="AY12" s="4">
        <v>0</v>
      </c>
      <c r="AZ12" s="4">
        <f t="shared" si="9"/>
        <v>0</v>
      </c>
      <c r="BA12" s="4">
        <v>0</v>
      </c>
      <c r="BB12" s="4">
        <v>0</v>
      </c>
      <c r="BC12" s="4">
        <v>0</v>
      </c>
      <c r="BD12" s="4">
        <v>0</v>
      </c>
      <c r="BE12" s="4">
        <f t="shared" si="10"/>
        <v>0</v>
      </c>
      <c r="BF12" s="4">
        <v>35.200000000000003</v>
      </c>
      <c r="BG12" s="4">
        <v>198</v>
      </c>
      <c r="BH12" s="4">
        <v>30.3</v>
      </c>
      <c r="BI12" s="4">
        <v>322.60000000000002</v>
      </c>
      <c r="BJ12" s="4">
        <f t="shared" si="11"/>
        <v>586.1</v>
      </c>
      <c r="BK12" s="4">
        <v>0</v>
      </c>
      <c r="BL12" s="4">
        <v>0</v>
      </c>
      <c r="BM12" s="4">
        <v>0</v>
      </c>
      <c r="BN12" s="4">
        <v>0</v>
      </c>
      <c r="BO12" s="4">
        <f t="shared" si="12"/>
        <v>0</v>
      </c>
      <c r="BP12" s="4">
        <v>0</v>
      </c>
      <c r="BQ12" s="4">
        <v>0</v>
      </c>
      <c r="BR12" s="4">
        <v>0</v>
      </c>
      <c r="BS12" s="4">
        <v>0</v>
      </c>
      <c r="BT12" s="4">
        <f t="shared" si="13"/>
        <v>0</v>
      </c>
      <c r="BU12" s="4">
        <v>191.2</v>
      </c>
      <c r="BV12" s="4">
        <v>1.9</v>
      </c>
      <c r="BW12" s="4">
        <v>55.9</v>
      </c>
      <c r="BX12" s="4">
        <v>251.3</v>
      </c>
      <c r="BY12" s="4">
        <f t="shared" si="14"/>
        <v>500.3</v>
      </c>
      <c r="BZ12" s="4">
        <f t="shared" si="15"/>
        <v>2809.5999999999995</v>
      </c>
      <c r="CA12" s="4">
        <f t="shared" si="16"/>
        <v>605.5</v>
      </c>
      <c r="CB12" s="4">
        <f t="shared" si="17"/>
        <v>976.59999999999991</v>
      </c>
      <c r="CC12" s="4">
        <f t="shared" si="18"/>
        <v>573.90000000000009</v>
      </c>
      <c r="CD12" s="4">
        <f t="shared" si="19"/>
        <v>4965.5999999999985</v>
      </c>
      <c r="CE12" s="4">
        <f t="shared" si="20"/>
        <v>226.39999999999998</v>
      </c>
      <c r="CF12" s="4">
        <f t="shared" si="21"/>
        <v>199.9</v>
      </c>
      <c r="CG12" s="4">
        <f t="shared" si="22"/>
        <v>86.2</v>
      </c>
      <c r="CH12" s="4">
        <f t="shared" si="23"/>
        <v>573.90000000000009</v>
      </c>
      <c r="CI12" s="4">
        <f t="shared" si="24"/>
        <v>1086.4000000000001</v>
      </c>
      <c r="CN12" s="10"/>
    </row>
    <row r="13" spans="1:101">
      <c r="A13" s="2">
        <v>1991</v>
      </c>
      <c r="B13" s="3" t="s">
        <v>88</v>
      </c>
      <c r="C13" s="4">
        <v>460.5</v>
      </c>
      <c r="D13" s="4">
        <v>64.599999999999994</v>
      </c>
      <c r="E13" s="4">
        <v>38.299999999999997</v>
      </c>
      <c r="F13" s="4">
        <v>0</v>
      </c>
      <c r="G13" s="4">
        <f t="shared" si="0"/>
        <v>563.4</v>
      </c>
      <c r="H13" s="4">
        <v>167.3</v>
      </c>
      <c r="I13" s="4">
        <v>0.6</v>
      </c>
      <c r="J13" s="4">
        <v>61.6</v>
      </c>
      <c r="K13" s="4">
        <v>0.5</v>
      </c>
      <c r="L13" s="4">
        <f t="shared" si="1"/>
        <v>230</v>
      </c>
      <c r="M13" s="4">
        <v>5.0999999999999996</v>
      </c>
      <c r="N13" s="4">
        <v>9.8000000000000007</v>
      </c>
      <c r="O13" s="4">
        <v>7.4</v>
      </c>
      <c r="P13" s="4">
        <v>0</v>
      </c>
      <c r="Q13" s="4">
        <f t="shared" si="2"/>
        <v>22.3</v>
      </c>
      <c r="R13" s="4">
        <v>5.6</v>
      </c>
      <c r="S13" s="4">
        <v>0</v>
      </c>
      <c r="T13" s="4">
        <v>0</v>
      </c>
      <c r="U13" s="4">
        <v>0</v>
      </c>
      <c r="V13" s="4">
        <f t="shared" si="3"/>
        <v>5.6</v>
      </c>
      <c r="W13" s="4">
        <v>47.9</v>
      </c>
      <c r="X13" s="4">
        <v>149.4</v>
      </c>
      <c r="Y13" s="4">
        <v>6</v>
      </c>
      <c r="Z13" s="4">
        <v>0</v>
      </c>
      <c r="AA13" s="4">
        <f t="shared" si="4"/>
        <v>203.3</v>
      </c>
      <c r="AB13" s="4">
        <v>42.5</v>
      </c>
      <c r="AC13" s="4">
        <v>3.4</v>
      </c>
      <c r="AD13" s="4">
        <v>14.9</v>
      </c>
      <c r="AE13" s="4">
        <v>3</v>
      </c>
      <c r="AF13" s="4">
        <f t="shared" si="5"/>
        <v>63.8</v>
      </c>
      <c r="AG13" s="4">
        <v>0</v>
      </c>
      <c r="AH13" s="4">
        <v>105.8</v>
      </c>
      <c r="AI13" s="4">
        <v>113.9</v>
      </c>
      <c r="AJ13" s="4">
        <v>0</v>
      </c>
      <c r="AK13" s="4">
        <f t="shared" si="6"/>
        <v>219.7</v>
      </c>
      <c r="AL13" s="4">
        <v>188.4</v>
      </c>
      <c r="AM13" s="4">
        <v>269.10000000000002</v>
      </c>
      <c r="AN13" s="4">
        <v>209.4</v>
      </c>
      <c r="AO13" s="4">
        <v>2.8</v>
      </c>
      <c r="AP13" s="4">
        <f t="shared" si="7"/>
        <v>669.69999999999993</v>
      </c>
      <c r="AU13" s="4">
        <f t="shared" si="8"/>
        <v>0</v>
      </c>
      <c r="AV13" s="4">
        <v>0</v>
      </c>
      <c r="AW13" s="4">
        <v>0</v>
      </c>
      <c r="AX13" s="4">
        <v>21.1</v>
      </c>
      <c r="AY13" s="4">
        <v>0.5</v>
      </c>
      <c r="AZ13" s="4">
        <f t="shared" si="9"/>
        <v>21.6</v>
      </c>
      <c r="BA13" s="4">
        <v>0</v>
      </c>
      <c r="BB13" s="4">
        <v>0</v>
      </c>
      <c r="BC13" s="4">
        <v>5.7</v>
      </c>
      <c r="BD13" s="4">
        <v>2.8</v>
      </c>
      <c r="BE13" s="4">
        <f t="shared" si="10"/>
        <v>8.5</v>
      </c>
      <c r="BF13" s="4">
        <v>0</v>
      </c>
      <c r="BG13" s="4">
        <v>89.7</v>
      </c>
      <c r="BH13" s="4">
        <v>23.1</v>
      </c>
      <c r="BI13" s="4">
        <v>0</v>
      </c>
      <c r="BJ13" s="4">
        <f t="shared" si="11"/>
        <v>112.80000000000001</v>
      </c>
      <c r="BK13" s="4">
        <v>0</v>
      </c>
      <c r="BL13" s="4">
        <v>0</v>
      </c>
      <c r="BM13" s="4">
        <v>0</v>
      </c>
      <c r="BN13" s="4">
        <v>0</v>
      </c>
      <c r="BO13" s="4">
        <f t="shared" si="12"/>
        <v>0</v>
      </c>
      <c r="BP13" s="4">
        <v>0</v>
      </c>
      <c r="BQ13" s="4">
        <v>0</v>
      </c>
      <c r="BR13" s="4">
        <v>0</v>
      </c>
      <c r="BS13" s="4">
        <v>0</v>
      </c>
      <c r="BT13" s="4">
        <f t="shared" si="13"/>
        <v>0</v>
      </c>
      <c r="BU13" s="4">
        <v>0</v>
      </c>
      <c r="BV13" s="4">
        <v>0</v>
      </c>
      <c r="BW13" s="4">
        <v>12.3</v>
      </c>
      <c r="BX13" s="4">
        <v>2.8</v>
      </c>
      <c r="BY13" s="4">
        <f t="shared" si="14"/>
        <v>15.100000000000001</v>
      </c>
      <c r="BZ13" s="4">
        <f t="shared" si="15"/>
        <v>917.3</v>
      </c>
      <c r="CA13" s="4">
        <f t="shared" si="16"/>
        <v>602.70000000000005</v>
      </c>
      <c r="CB13" s="4">
        <f t="shared" si="17"/>
        <v>451.5</v>
      </c>
      <c r="CC13" s="4">
        <f t="shared" si="18"/>
        <v>6.3</v>
      </c>
      <c r="CD13" s="4">
        <f t="shared" si="19"/>
        <v>1977.8</v>
      </c>
      <c r="CE13" s="4">
        <f t="shared" si="20"/>
        <v>0</v>
      </c>
      <c r="CF13" s="4">
        <f t="shared" si="21"/>
        <v>89.7</v>
      </c>
      <c r="CG13" s="4">
        <f t="shared" si="22"/>
        <v>62.2</v>
      </c>
      <c r="CH13" s="4">
        <f t="shared" si="23"/>
        <v>6.1</v>
      </c>
      <c r="CI13" s="4">
        <f t="shared" si="24"/>
        <v>158</v>
      </c>
      <c r="CN13" s="8"/>
    </row>
    <row r="14" spans="1:101">
      <c r="A14" s="2">
        <v>1991</v>
      </c>
      <c r="B14" s="3" t="s">
        <v>89</v>
      </c>
      <c r="C14" s="4">
        <v>3224</v>
      </c>
      <c r="D14" s="4">
        <v>624</v>
      </c>
      <c r="E14" s="4">
        <v>23</v>
      </c>
      <c r="F14" s="4">
        <v>7</v>
      </c>
      <c r="G14" s="4">
        <f t="shared" si="0"/>
        <v>3878</v>
      </c>
      <c r="H14" s="4">
        <v>1570</v>
      </c>
      <c r="I14" s="4">
        <v>7</v>
      </c>
      <c r="J14" s="4">
        <v>453</v>
      </c>
      <c r="K14" s="4">
        <v>61</v>
      </c>
      <c r="L14" s="4">
        <f t="shared" si="1"/>
        <v>2091</v>
      </c>
      <c r="M14" s="4">
        <v>440</v>
      </c>
      <c r="N14" s="4">
        <v>423</v>
      </c>
      <c r="O14" s="4">
        <v>0</v>
      </c>
      <c r="P14" s="4">
        <v>0</v>
      </c>
      <c r="Q14" s="4">
        <f t="shared" si="2"/>
        <v>863</v>
      </c>
      <c r="R14" s="4">
        <v>252</v>
      </c>
      <c r="S14" s="4">
        <v>22</v>
      </c>
      <c r="T14" s="4">
        <v>0</v>
      </c>
      <c r="U14" s="4">
        <v>0</v>
      </c>
      <c r="V14" s="4">
        <f t="shared" si="3"/>
        <v>274</v>
      </c>
      <c r="W14" s="4">
        <v>1493</v>
      </c>
      <c r="X14" s="4">
        <v>1278</v>
      </c>
      <c r="Y14" s="4">
        <v>0</v>
      </c>
      <c r="Z14" s="4">
        <v>0</v>
      </c>
      <c r="AA14" s="4">
        <f t="shared" si="4"/>
        <v>2771</v>
      </c>
      <c r="AB14" s="4">
        <v>543</v>
      </c>
      <c r="AC14" s="4">
        <v>0</v>
      </c>
      <c r="AD14" s="4">
        <v>30</v>
      </c>
      <c r="AE14" s="4">
        <v>90</v>
      </c>
      <c r="AF14" s="4">
        <f t="shared" si="5"/>
        <v>663</v>
      </c>
      <c r="AG14" s="4">
        <v>48</v>
      </c>
      <c r="AH14" s="4">
        <v>109</v>
      </c>
      <c r="AI14" s="4">
        <v>2099</v>
      </c>
      <c r="AJ14" s="4">
        <v>339</v>
      </c>
      <c r="AK14" s="4">
        <f t="shared" si="6"/>
        <v>2595</v>
      </c>
      <c r="AL14" s="4">
        <v>2870</v>
      </c>
      <c r="AM14" s="4">
        <v>1370</v>
      </c>
      <c r="AN14" s="4">
        <v>2831</v>
      </c>
      <c r="AO14" s="4">
        <v>239</v>
      </c>
      <c r="AP14" s="4">
        <f t="shared" si="7"/>
        <v>7310</v>
      </c>
      <c r="AU14" s="4">
        <f t="shared" si="8"/>
        <v>0</v>
      </c>
      <c r="AV14" s="4">
        <v>4</v>
      </c>
      <c r="AW14" s="4">
        <v>0</v>
      </c>
      <c r="AX14" s="4">
        <v>7</v>
      </c>
      <c r="AY14" s="4">
        <v>67</v>
      </c>
      <c r="AZ14" s="4">
        <f t="shared" si="9"/>
        <v>78</v>
      </c>
      <c r="BA14" s="4">
        <v>2</v>
      </c>
      <c r="BB14" s="4">
        <v>0</v>
      </c>
      <c r="BC14" s="4">
        <v>0</v>
      </c>
      <c r="BD14" s="4">
        <v>90</v>
      </c>
      <c r="BE14" s="4">
        <f t="shared" si="10"/>
        <v>92</v>
      </c>
      <c r="BF14" s="4">
        <v>0</v>
      </c>
      <c r="BG14" s="4">
        <v>0</v>
      </c>
      <c r="BH14" s="4">
        <v>1028</v>
      </c>
      <c r="BI14" s="4">
        <v>339</v>
      </c>
      <c r="BJ14" s="4">
        <f t="shared" si="11"/>
        <v>1367</v>
      </c>
      <c r="BK14" s="4">
        <v>0</v>
      </c>
      <c r="BL14" s="4">
        <v>0</v>
      </c>
      <c r="BM14" s="4">
        <v>0</v>
      </c>
      <c r="BN14" s="4">
        <v>0</v>
      </c>
      <c r="BO14" s="4">
        <f t="shared" si="12"/>
        <v>0</v>
      </c>
      <c r="BP14" s="4">
        <v>0</v>
      </c>
      <c r="BQ14" s="4">
        <v>0</v>
      </c>
      <c r="BR14" s="4">
        <v>15</v>
      </c>
      <c r="BS14" s="4">
        <v>101</v>
      </c>
      <c r="BT14" s="4">
        <f t="shared" si="13"/>
        <v>116</v>
      </c>
      <c r="BU14" s="4">
        <v>9</v>
      </c>
      <c r="BV14" s="4">
        <v>0</v>
      </c>
      <c r="BW14" s="4">
        <v>19</v>
      </c>
      <c r="BX14" s="4">
        <v>139</v>
      </c>
      <c r="BY14" s="4">
        <f t="shared" si="14"/>
        <v>167</v>
      </c>
      <c r="BZ14" s="4">
        <f t="shared" si="15"/>
        <v>10440</v>
      </c>
      <c r="CA14" s="4">
        <f t="shared" si="16"/>
        <v>3833</v>
      </c>
      <c r="CB14" s="4">
        <f t="shared" si="17"/>
        <v>5436</v>
      </c>
      <c r="CC14" s="4">
        <f t="shared" si="18"/>
        <v>736</v>
      </c>
      <c r="CD14" s="4">
        <f t="shared" si="19"/>
        <v>20445</v>
      </c>
      <c r="CE14" s="4">
        <f t="shared" si="20"/>
        <v>15</v>
      </c>
      <c r="CF14" s="4">
        <f t="shared" si="21"/>
        <v>0</v>
      </c>
      <c r="CG14" s="4">
        <f t="shared" si="22"/>
        <v>1069</v>
      </c>
      <c r="CH14" s="4">
        <f t="shared" si="23"/>
        <v>736</v>
      </c>
      <c r="CI14" s="4">
        <f t="shared" si="24"/>
        <v>1820</v>
      </c>
      <c r="CN14" s="10"/>
    </row>
    <row r="15" spans="1:101">
      <c r="A15" s="2">
        <v>1991</v>
      </c>
      <c r="B15" s="3" t="s">
        <v>90</v>
      </c>
      <c r="C15" s="4">
        <v>2471.3000000000002</v>
      </c>
      <c r="D15" s="4">
        <v>225.9</v>
      </c>
      <c r="E15" s="4">
        <v>19.3</v>
      </c>
      <c r="F15" s="4">
        <v>0</v>
      </c>
      <c r="G15" s="4">
        <f t="shared" si="0"/>
        <v>2716.5000000000005</v>
      </c>
      <c r="H15" s="4">
        <v>945.9</v>
      </c>
      <c r="I15" s="4">
        <v>38.9</v>
      </c>
      <c r="J15" s="4">
        <v>10.6</v>
      </c>
      <c r="K15" s="4">
        <v>38.700000000000003</v>
      </c>
      <c r="L15" s="4">
        <f t="shared" si="1"/>
        <v>1034.0999999999999</v>
      </c>
      <c r="M15" s="4">
        <v>40.9</v>
      </c>
      <c r="N15" s="4">
        <v>118.8</v>
      </c>
      <c r="O15" s="4">
        <v>0</v>
      </c>
      <c r="P15" s="4">
        <v>0</v>
      </c>
      <c r="Q15" s="4">
        <f t="shared" si="2"/>
        <v>159.69999999999999</v>
      </c>
      <c r="R15" s="4">
        <v>0</v>
      </c>
      <c r="S15" s="4">
        <v>0</v>
      </c>
      <c r="T15" s="4">
        <v>0</v>
      </c>
      <c r="U15" s="4">
        <v>0</v>
      </c>
      <c r="V15" s="4">
        <f t="shared" si="3"/>
        <v>0</v>
      </c>
      <c r="W15" s="4">
        <v>658.8</v>
      </c>
      <c r="X15" s="4">
        <v>1060.9000000000001</v>
      </c>
      <c r="Y15" s="4">
        <v>4.2</v>
      </c>
      <c r="Z15" s="4">
        <v>0</v>
      </c>
      <c r="AA15" s="4">
        <f t="shared" si="4"/>
        <v>1723.9</v>
      </c>
      <c r="AB15" s="4">
        <v>254.4</v>
      </c>
      <c r="AC15" s="4">
        <v>0</v>
      </c>
      <c r="AD15" s="4">
        <v>34.5</v>
      </c>
      <c r="AE15" s="4">
        <v>21.3</v>
      </c>
      <c r="AF15" s="4">
        <f t="shared" si="5"/>
        <v>310.2</v>
      </c>
      <c r="AG15" s="4">
        <v>1.5</v>
      </c>
      <c r="AH15" s="4">
        <v>272.3</v>
      </c>
      <c r="AI15" s="4">
        <v>730.7</v>
      </c>
      <c r="AJ15" s="4">
        <v>59.4</v>
      </c>
      <c r="AK15" s="4">
        <f t="shared" si="6"/>
        <v>1063.9000000000001</v>
      </c>
      <c r="AL15" s="4">
        <v>1575.5</v>
      </c>
      <c r="AM15" s="4">
        <v>866.5</v>
      </c>
      <c r="AN15" s="4">
        <v>367.8</v>
      </c>
      <c r="AO15" s="4">
        <v>0</v>
      </c>
      <c r="AP15" s="4">
        <f t="shared" si="7"/>
        <v>2809.8</v>
      </c>
      <c r="AU15" s="4">
        <f t="shared" si="8"/>
        <v>0</v>
      </c>
      <c r="AV15" s="4">
        <v>11.4</v>
      </c>
      <c r="AW15" s="4">
        <v>0</v>
      </c>
      <c r="AX15" s="4">
        <v>0</v>
      </c>
      <c r="AY15" s="4">
        <v>38.700000000000003</v>
      </c>
      <c r="AZ15" s="4">
        <f t="shared" si="9"/>
        <v>50.1</v>
      </c>
      <c r="BA15" s="4">
        <v>6</v>
      </c>
      <c r="BB15" s="4">
        <v>0</v>
      </c>
      <c r="BC15" s="4">
        <v>34.5</v>
      </c>
      <c r="BD15" s="4">
        <v>21.3</v>
      </c>
      <c r="BE15" s="4">
        <f t="shared" si="10"/>
        <v>61.8</v>
      </c>
      <c r="BF15" s="4">
        <v>1.5</v>
      </c>
      <c r="BG15" s="4">
        <v>207.3</v>
      </c>
      <c r="BH15" s="4">
        <v>514.29999999999995</v>
      </c>
      <c r="BI15" s="4">
        <v>59.4</v>
      </c>
      <c r="BJ15" s="4">
        <f t="shared" si="11"/>
        <v>782.49999999999989</v>
      </c>
      <c r="BK15" s="4">
        <v>0</v>
      </c>
      <c r="BL15" s="4">
        <v>0</v>
      </c>
      <c r="BM15" s="4">
        <v>0</v>
      </c>
      <c r="BN15" s="4">
        <v>0</v>
      </c>
      <c r="BO15" s="4">
        <f t="shared" si="12"/>
        <v>0</v>
      </c>
      <c r="BP15" s="4">
        <v>0</v>
      </c>
      <c r="BQ15" s="4">
        <v>0</v>
      </c>
      <c r="BR15" s="4">
        <v>14.8</v>
      </c>
      <c r="BS15" s="4">
        <v>0</v>
      </c>
      <c r="BT15" s="4">
        <f t="shared" si="13"/>
        <v>14.8</v>
      </c>
      <c r="BU15" s="4">
        <v>65.2</v>
      </c>
      <c r="BV15" s="4">
        <v>0</v>
      </c>
      <c r="BW15" s="4">
        <v>34.5</v>
      </c>
      <c r="BX15" s="4">
        <v>0</v>
      </c>
      <c r="BY15" s="4">
        <f t="shared" si="14"/>
        <v>99.7</v>
      </c>
      <c r="BZ15" s="4">
        <f t="shared" si="15"/>
        <v>5948.3</v>
      </c>
      <c r="CA15" s="4">
        <f t="shared" si="16"/>
        <v>2583.3000000000002</v>
      </c>
      <c r="CB15" s="4">
        <f t="shared" si="17"/>
        <v>1167.1000000000001</v>
      </c>
      <c r="CC15" s="4">
        <f t="shared" si="18"/>
        <v>119.4</v>
      </c>
      <c r="CD15" s="4">
        <f t="shared" si="19"/>
        <v>9818.1</v>
      </c>
      <c r="CE15" s="4">
        <f t="shared" si="20"/>
        <v>84.1</v>
      </c>
      <c r="CF15" s="4">
        <f t="shared" si="21"/>
        <v>207.3</v>
      </c>
      <c r="CG15" s="4">
        <f t="shared" si="22"/>
        <v>598.09999999999991</v>
      </c>
      <c r="CH15" s="4">
        <f t="shared" si="23"/>
        <v>119.4</v>
      </c>
      <c r="CI15" s="4">
        <f t="shared" si="24"/>
        <v>1008.8999999999999</v>
      </c>
    </row>
    <row r="16" spans="1:101">
      <c r="A16" s="2">
        <v>1991</v>
      </c>
      <c r="B16" s="3" t="s">
        <v>91</v>
      </c>
      <c r="C16" s="4">
        <v>1195.0999999999999</v>
      </c>
      <c r="D16" s="4">
        <v>163.6</v>
      </c>
      <c r="E16" s="4">
        <v>12</v>
      </c>
      <c r="F16" s="4">
        <v>0</v>
      </c>
      <c r="G16" s="4">
        <f t="shared" si="0"/>
        <v>1370.6999999999998</v>
      </c>
      <c r="H16" s="4">
        <v>641.79999999999995</v>
      </c>
      <c r="I16" s="4">
        <v>191.3</v>
      </c>
      <c r="J16" s="4">
        <v>1024.4000000000001</v>
      </c>
      <c r="K16" s="4">
        <v>0</v>
      </c>
      <c r="L16" s="4">
        <f t="shared" si="1"/>
        <v>1857.5</v>
      </c>
      <c r="M16" s="4">
        <v>44.7</v>
      </c>
      <c r="N16" s="4">
        <v>84.9</v>
      </c>
      <c r="O16" s="4">
        <v>35.1</v>
      </c>
      <c r="P16" s="4">
        <v>0</v>
      </c>
      <c r="Q16" s="4">
        <f t="shared" si="2"/>
        <v>164.70000000000002</v>
      </c>
      <c r="R16" s="4">
        <v>18</v>
      </c>
      <c r="S16" s="4">
        <v>0</v>
      </c>
      <c r="T16" s="4">
        <v>0</v>
      </c>
      <c r="U16" s="4">
        <v>0</v>
      </c>
      <c r="V16" s="4">
        <f t="shared" si="3"/>
        <v>18</v>
      </c>
      <c r="W16" s="4">
        <v>233.5</v>
      </c>
      <c r="X16" s="4">
        <v>468.2</v>
      </c>
      <c r="Y16" s="4">
        <v>57.3</v>
      </c>
      <c r="Z16" s="4">
        <v>0</v>
      </c>
      <c r="AA16" s="4">
        <f t="shared" si="4"/>
        <v>759</v>
      </c>
      <c r="AB16" s="4">
        <v>109.1</v>
      </c>
      <c r="AC16" s="4">
        <v>0.1</v>
      </c>
      <c r="AD16" s="4">
        <v>19.2</v>
      </c>
      <c r="AE16" s="4">
        <v>0</v>
      </c>
      <c r="AF16" s="4">
        <f t="shared" si="5"/>
        <v>128.39999999999998</v>
      </c>
      <c r="AG16" s="4">
        <v>0</v>
      </c>
      <c r="AH16" s="4">
        <v>189.8</v>
      </c>
      <c r="AI16" s="4">
        <v>590.20000000000005</v>
      </c>
      <c r="AJ16" s="4">
        <v>0</v>
      </c>
      <c r="AK16" s="4">
        <f t="shared" si="6"/>
        <v>780</v>
      </c>
      <c r="AL16" s="4">
        <v>902</v>
      </c>
      <c r="AM16" s="4">
        <v>323.89999999999998</v>
      </c>
      <c r="AN16" s="4">
        <v>1033.5</v>
      </c>
      <c r="AO16" s="4">
        <v>0</v>
      </c>
      <c r="AP16" s="4">
        <f t="shared" si="7"/>
        <v>2259.4</v>
      </c>
      <c r="AU16" s="4">
        <f t="shared" si="8"/>
        <v>0</v>
      </c>
      <c r="AV16" s="4">
        <v>0.9</v>
      </c>
      <c r="AW16" s="4">
        <v>0</v>
      </c>
      <c r="AX16" s="4">
        <v>1.9</v>
      </c>
      <c r="AY16" s="4">
        <v>0</v>
      </c>
      <c r="AZ16" s="4">
        <f t="shared" si="9"/>
        <v>2.8</v>
      </c>
      <c r="BA16" s="4">
        <v>0</v>
      </c>
      <c r="BB16" s="4">
        <v>0</v>
      </c>
      <c r="BC16" s="4">
        <v>0</v>
      </c>
      <c r="BD16" s="4">
        <v>0</v>
      </c>
      <c r="BE16" s="4">
        <f t="shared" si="10"/>
        <v>0</v>
      </c>
      <c r="BF16" s="4">
        <v>0</v>
      </c>
      <c r="BG16" s="4">
        <v>0</v>
      </c>
      <c r="BH16" s="4">
        <v>1</v>
      </c>
      <c r="BI16" s="4">
        <v>0</v>
      </c>
      <c r="BJ16" s="4">
        <f t="shared" si="11"/>
        <v>1</v>
      </c>
      <c r="BK16" s="4">
        <v>0</v>
      </c>
      <c r="BL16" s="4">
        <v>0</v>
      </c>
      <c r="BM16" s="4">
        <v>0</v>
      </c>
      <c r="BN16" s="4">
        <v>0</v>
      </c>
      <c r="BO16" s="4">
        <f t="shared" si="12"/>
        <v>0</v>
      </c>
      <c r="BP16" s="4">
        <v>0</v>
      </c>
      <c r="BQ16" s="4">
        <v>0</v>
      </c>
      <c r="BR16" s="4">
        <v>4.3</v>
      </c>
      <c r="BS16" s="4">
        <v>0</v>
      </c>
      <c r="BT16" s="4">
        <f t="shared" si="13"/>
        <v>4.3</v>
      </c>
      <c r="BU16" s="4">
        <v>0</v>
      </c>
      <c r="BV16" s="4">
        <v>0</v>
      </c>
      <c r="BW16" s="4">
        <v>1</v>
      </c>
      <c r="BX16" s="4">
        <v>0</v>
      </c>
      <c r="BY16" s="4">
        <f t="shared" si="14"/>
        <v>1</v>
      </c>
      <c r="BZ16" s="4">
        <f t="shared" si="15"/>
        <v>3144.2</v>
      </c>
      <c r="CA16" s="4">
        <f t="shared" si="16"/>
        <v>1421.8000000000002</v>
      </c>
      <c r="CB16" s="4">
        <f t="shared" si="17"/>
        <v>2771.7</v>
      </c>
      <c r="CC16" s="4">
        <f t="shared" si="18"/>
        <v>0</v>
      </c>
      <c r="CD16" s="4">
        <f t="shared" si="19"/>
        <v>7337.7</v>
      </c>
      <c r="CE16" s="4">
        <f t="shared" si="20"/>
        <v>0.9</v>
      </c>
      <c r="CF16" s="4">
        <f t="shared" si="21"/>
        <v>0</v>
      </c>
      <c r="CG16" s="4">
        <f t="shared" si="22"/>
        <v>8.1999999999999993</v>
      </c>
      <c r="CH16" s="4">
        <f t="shared" si="23"/>
        <v>0</v>
      </c>
      <c r="CI16" s="4">
        <f t="shared" si="24"/>
        <v>9.1</v>
      </c>
    </row>
    <row r="17" spans="1:92">
      <c r="A17" s="2">
        <v>1991</v>
      </c>
      <c r="B17" s="3" t="s">
        <v>92</v>
      </c>
      <c r="C17" s="4">
        <v>966.9</v>
      </c>
      <c r="D17" s="4">
        <v>134</v>
      </c>
      <c r="E17" s="4">
        <v>85.7</v>
      </c>
      <c r="F17" s="4">
        <v>0</v>
      </c>
      <c r="G17" s="4">
        <f t="shared" si="0"/>
        <v>1186.6000000000001</v>
      </c>
      <c r="H17" s="4">
        <v>468.8</v>
      </c>
      <c r="I17" s="4">
        <v>106.6</v>
      </c>
      <c r="J17" s="4">
        <v>446.6</v>
      </c>
      <c r="K17" s="4">
        <v>8.5</v>
      </c>
      <c r="L17" s="4">
        <f t="shared" si="1"/>
        <v>1030.5</v>
      </c>
      <c r="M17" s="4">
        <v>45.6</v>
      </c>
      <c r="N17" s="4">
        <v>59.3</v>
      </c>
      <c r="O17" s="4">
        <v>0</v>
      </c>
      <c r="P17" s="4">
        <v>0</v>
      </c>
      <c r="Q17" s="4">
        <f t="shared" si="2"/>
        <v>104.9</v>
      </c>
      <c r="R17" s="4">
        <v>12.5</v>
      </c>
      <c r="S17" s="4">
        <v>15.3</v>
      </c>
      <c r="T17" s="4">
        <v>1.4</v>
      </c>
      <c r="U17" s="4">
        <v>0</v>
      </c>
      <c r="V17" s="4">
        <f t="shared" si="3"/>
        <v>29.2</v>
      </c>
      <c r="W17" s="4">
        <v>201.8</v>
      </c>
      <c r="X17" s="4">
        <v>260.60000000000002</v>
      </c>
      <c r="Y17" s="4">
        <v>23.1</v>
      </c>
      <c r="Z17" s="4">
        <v>0</v>
      </c>
      <c r="AA17" s="4">
        <f t="shared" si="4"/>
        <v>485.50000000000006</v>
      </c>
      <c r="AB17" s="4">
        <v>136.19999999999999</v>
      </c>
      <c r="AC17" s="4">
        <v>0.2</v>
      </c>
      <c r="AD17" s="4">
        <v>13.9</v>
      </c>
      <c r="AE17" s="4">
        <v>0</v>
      </c>
      <c r="AF17" s="4">
        <f t="shared" si="5"/>
        <v>150.29999999999998</v>
      </c>
      <c r="AG17" s="4">
        <v>83.4</v>
      </c>
      <c r="AH17" s="4">
        <v>165.7</v>
      </c>
      <c r="AI17" s="4">
        <v>335</v>
      </c>
      <c r="AJ17" s="4">
        <v>21.6</v>
      </c>
      <c r="AK17" s="4">
        <f t="shared" si="6"/>
        <v>605.70000000000005</v>
      </c>
      <c r="AL17" s="4">
        <v>580.20000000000005</v>
      </c>
      <c r="AM17" s="4">
        <v>248.1</v>
      </c>
      <c r="AN17" s="4">
        <v>661.2</v>
      </c>
      <c r="AO17" s="4">
        <v>0</v>
      </c>
      <c r="AP17" s="4">
        <f t="shared" si="7"/>
        <v>1489.5</v>
      </c>
      <c r="AU17" s="4">
        <f t="shared" si="8"/>
        <v>0</v>
      </c>
      <c r="AV17" s="4">
        <v>1.7</v>
      </c>
      <c r="AW17" s="4">
        <v>0.9</v>
      </c>
      <c r="AX17" s="4">
        <v>22.6</v>
      </c>
      <c r="AY17" s="4">
        <v>8.5</v>
      </c>
      <c r="AZ17" s="4">
        <f t="shared" si="9"/>
        <v>33.700000000000003</v>
      </c>
      <c r="BA17" s="4">
        <v>4</v>
      </c>
      <c r="BB17" s="4">
        <v>0</v>
      </c>
      <c r="BC17" s="4">
        <v>4.7</v>
      </c>
      <c r="BD17" s="4">
        <v>0</v>
      </c>
      <c r="BE17" s="4">
        <f t="shared" si="10"/>
        <v>8.6999999999999993</v>
      </c>
      <c r="BF17" s="4">
        <v>74.400000000000006</v>
      </c>
      <c r="BG17" s="4">
        <v>160.30000000000001</v>
      </c>
      <c r="BH17" s="4">
        <v>64.2</v>
      </c>
      <c r="BI17" s="4">
        <v>0</v>
      </c>
      <c r="BJ17" s="4">
        <f t="shared" si="11"/>
        <v>298.90000000000003</v>
      </c>
      <c r="BK17" s="4">
        <v>0</v>
      </c>
      <c r="BL17" s="4">
        <v>0</v>
      </c>
      <c r="BM17" s="4">
        <v>0</v>
      </c>
      <c r="BN17" s="4">
        <v>0</v>
      </c>
      <c r="BO17" s="4">
        <f t="shared" si="12"/>
        <v>0</v>
      </c>
      <c r="BP17" s="4">
        <v>0</v>
      </c>
      <c r="BQ17" s="4">
        <v>0</v>
      </c>
      <c r="BR17" s="4">
        <v>0</v>
      </c>
      <c r="BS17" s="4">
        <v>0</v>
      </c>
      <c r="BT17" s="4">
        <f t="shared" si="13"/>
        <v>0</v>
      </c>
      <c r="BU17" s="4">
        <v>3.1</v>
      </c>
      <c r="BV17" s="4">
        <v>1.4</v>
      </c>
      <c r="BW17" s="4">
        <v>10.7</v>
      </c>
      <c r="BX17" s="4">
        <v>0</v>
      </c>
      <c r="BY17" s="4">
        <f t="shared" si="14"/>
        <v>15.2</v>
      </c>
      <c r="BZ17" s="4">
        <f t="shared" si="15"/>
        <v>2495.4</v>
      </c>
      <c r="CA17" s="4">
        <f t="shared" si="16"/>
        <v>989.80000000000007</v>
      </c>
      <c r="CB17" s="4">
        <f t="shared" si="17"/>
        <v>1566.9</v>
      </c>
      <c r="CC17" s="4">
        <f t="shared" si="18"/>
        <v>30.1</v>
      </c>
      <c r="CD17" s="4">
        <f t="shared" si="19"/>
        <v>5082.2000000000007</v>
      </c>
      <c r="CE17" s="4">
        <f t="shared" si="20"/>
        <v>83.2</v>
      </c>
      <c r="CF17" s="4">
        <f t="shared" si="21"/>
        <v>162.60000000000002</v>
      </c>
      <c r="CG17" s="4">
        <f t="shared" si="22"/>
        <v>102.2</v>
      </c>
      <c r="CH17" s="4">
        <f t="shared" si="23"/>
        <v>8.5</v>
      </c>
      <c r="CI17" s="4">
        <f t="shared" si="24"/>
        <v>356.5</v>
      </c>
    </row>
    <row r="18" spans="1:92">
      <c r="A18" s="2">
        <v>1991</v>
      </c>
      <c r="B18" s="3" t="s">
        <v>93</v>
      </c>
      <c r="C18" s="4">
        <v>2024.3</v>
      </c>
      <c r="D18" s="4">
        <v>299.39999999999998</v>
      </c>
      <c r="E18" s="4">
        <v>31.6</v>
      </c>
      <c r="F18" s="4">
        <v>0</v>
      </c>
      <c r="G18" s="4">
        <f t="shared" si="0"/>
        <v>2355.2999999999997</v>
      </c>
      <c r="H18" s="4">
        <v>654.5</v>
      </c>
      <c r="I18" s="4">
        <v>1.4</v>
      </c>
      <c r="J18" s="4">
        <v>621.5</v>
      </c>
      <c r="K18" s="4">
        <v>0</v>
      </c>
      <c r="L18" s="4">
        <f t="shared" si="1"/>
        <v>1277.4000000000001</v>
      </c>
      <c r="M18" s="4">
        <v>47.3</v>
      </c>
      <c r="N18" s="4">
        <v>133.1</v>
      </c>
      <c r="O18" s="4">
        <v>2.2999999999999998</v>
      </c>
      <c r="P18" s="4">
        <v>0</v>
      </c>
      <c r="Q18" s="4">
        <f t="shared" si="2"/>
        <v>182.7</v>
      </c>
      <c r="R18" s="4">
        <v>20.9</v>
      </c>
      <c r="S18" s="4">
        <v>36.1</v>
      </c>
      <c r="T18" s="4">
        <v>19.8</v>
      </c>
      <c r="U18" s="4">
        <v>0</v>
      </c>
      <c r="V18" s="4">
        <f t="shared" si="3"/>
        <v>76.8</v>
      </c>
      <c r="W18" s="4">
        <v>310.10000000000002</v>
      </c>
      <c r="X18" s="4">
        <v>992.1</v>
      </c>
      <c r="Y18" s="4">
        <v>141.30000000000001</v>
      </c>
      <c r="Z18" s="4">
        <v>0</v>
      </c>
      <c r="AA18" s="4">
        <f t="shared" si="4"/>
        <v>1443.5</v>
      </c>
      <c r="AB18" s="4">
        <v>160.5</v>
      </c>
      <c r="AC18" s="4">
        <v>0.6</v>
      </c>
      <c r="AD18" s="4">
        <v>10.9</v>
      </c>
      <c r="AE18" s="4">
        <v>0</v>
      </c>
      <c r="AF18" s="4">
        <f t="shared" si="5"/>
        <v>172</v>
      </c>
      <c r="AG18" s="4">
        <v>3.2</v>
      </c>
      <c r="AH18" s="4">
        <v>184.9</v>
      </c>
      <c r="AI18" s="4">
        <v>842.8</v>
      </c>
      <c r="AJ18" s="4">
        <v>0</v>
      </c>
      <c r="AK18" s="4">
        <f t="shared" si="6"/>
        <v>1030.8999999999999</v>
      </c>
      <c r="AL18" s="4">
        <v>961.8</v>
      </c>
      <c r="AM18" s="4">
        <v>480.2</v>
      </c>
      <c r="AN18" s="4">
        <v>754</v>
      </c>
      <c r="AO18" s="4">
        <v>0</v>
      </c>
      <c r="AP18" s="4">
        <f t="shared" si="7"/>
        <v>2196</v>
      </c>
      <c r="AU18" s="4">
        <f t="shared" si="8"/>
        <v>0</v>
      </c>
      <c r="AV18" s="4">
        <v>0</v>
      </c>
      <c r="AW18" s="4">
        <v>0</v>
      </c>
      <c r="AX18" s="4">
        <v>76</v>
      </c>
      <c r="AY18" s="4">
        <v>0</v>
      </c>
      <c r="AZ18" s="4">
        <f t="shared" si="9"/>
        <v>76</v>
      </c>
      <c r="BA18" s="4">
        <v>0</v>
      </c>
      <c r="BB18" s="4">
        <v>0</v>
      </c>
      <c r="BC18" s="4">
        <v>20</v>
      </c>
      <c r="BD18" s="4">
        <v>0</v>
      </c>
      <c r="BE18" s="4">
        <f t="shared" si="10"/>
        <v>20</v>
      </c>
      <c r="BF18" s="4">
        <v>0</v>
      </c>
      <c r="BG18" s="4">
        <v>0</v>
      </c>
      <c r="BH18" s="4">
        <v>4</v>
      </c>
      <c r="BI18" s="4">
        <v>0</v>
      </c>
      <c r="BJ18" s="4">
        <f t="shared" si="11"/>
        <v>4</v>
      </c>
      <c r="BK18" s="4">
        <v>0</v>
      </c>
      <c r="BL18" s="4">
        <v>0</v>
      </c>
      <c r="BM18" s="4">
        <v>0</v>
      </c>
      <c r="BN18" s="4">
        <v>0</v>
      </c>
      <c r="BO18" s="4">
        <f t="shared" si="12"/>
        <v>0</v>
      </c>
      <c r="BP18" s="4">
        <v>0</v>
      </c>
      <c r="BQ18" s="4">
        <v>0</v>
      </c>
      <c r="BR18" s="4">
        <v>15</v>
      </c>
      <c r="BS18" s="4">
        <v>0</v>
      </c>
      <c r="BT18" s="4">
        <f t="shared" si="13"/>
        <v>15</v>
      </c>
      <c r="BU18" s="4">
        <v>0</v>
      </c>
      <c r="BV18" s="4">
        <v>0</v>
      </c>
      <c r="BW18" s="4">
        <v>94</v>
      </c>
      <c r="BX18" s="4">
        <v>0</v>
      </c>
      <c r="BY18" s="4">
        <f t="shared" si="14"/>
        <v>94</v>
      </c>
      <c r="BZ18" s="4">
        <f t="shared" si="15"/>
        <v>4182.6000000000004</v>
      </c>
      <c r="CA18" s="4">
        <f t="shared" si="16"/>
        <v>2127.7999999999997</v>
      </c>
      <c r="CB18" s="4">
        <f t="shared" si="17"/>
        <v>2424.1999999999998</v>
      </c>
      <c r="CC18" s="4">
        <f t="shared" si="18"/>
        <v>0</v>
      </c>
      <c r="CD18" s="4">
        <f t="shared" si="19"/>
        <v>8734.5999999999985</v>
      </c>
      <c r="CE18" s="4">
        <f t="shared" si="20"/>
        <v>0</v>
      </c>
      <c r="CF18" s="4">
        <f t="shared" si="21"/>
        <v>0</v>
      </c>
      <c r="CG18" s="4">
        <f t="shared" si="22"/>
        <v>209</v>
      </c>
      <c r="CH18" s="4">
        <f t="shared" si="23"/>
        <v>0</v>
      </c>
      <c r="CI18" s="4">
        <f t="shared" si="24"/>
        <v>209</v>
      </c>
    </row>
    <row r="19" spans="1:92">
      <c r="A19" s="2">
        <v>1991</v>
      </c>
      <c r="B19" s="3" t="s">
        <v>94</v>
      </c>
      <c r="C19" s="4">
        <v>1797.3</v>
      </c>
      <c r="D19" s="4">
        <v>343.4</v>
      </c>
      <c r="E19" s="4">
        <v>88.5</v>
      </c>
      <c r="F19" s="4">
        <v>0</v>
      </c>
      <c r="G19" s="4">
        <f t="shared" si="0"/>
        <v>2229.1999999999998</v>
      </c>
      <c r="H19" s="4">
        <v>581</v>
      </c>
      <c r="I19" s="4">
        <v>63.9</v>
      </c>
      <c r="J19" s="4">
        <v>401.9</v>
      </c>
      <c r="K19" s="4">
        <v>29.5</v>
      </c>
      <c r="L19" s="4">
        <f t="shared" si="1"/>
        <v>1076.3</v>
      </c>
      <c r="M19" s="4">
        <v>48.4</v>
      </c>
      <c r="N19" s="4">
        <v>138.5</v>
      </c>
      <c r="O19" s="4">
        <v>0</v>
      </c>
      <c r="P19" s="4">
        <v>0</v>
      </c>
      <c r="Q19" s="4">
        <f t="shared" si="2"/>
        <v>186.9</v>
      </c>
      <c r="R19" s="4">
        <v>0</v>
      </c>
      <c r="S19" s="4">
        <v>0</v>
      </c>
      <c r="T19" s="4">
        <v>0</v>
      </c>
      <c r="U19" s="4">
        <v>0</v>
      </c>
      <c r="V19" s="4">
        <f t="shared" si="3"/>
        <v>0</v>
      </c>
      <c r="W19" s="4">
        <v>367.1</v>
      </c>
      <c r="X19" s="4">
        <v>1360.1</v>
      </c>
      <c r="Y19" s="4">
        <v>79.099999999999994</v>
      </c>
      <c r="Z19" s="4">
        <v>0</v>
      </c>
      <c r="AA19" s="4">
        <f t="shared" si="4"/>
        <v>1806.2999999999997</v>
      </c>
      <c r="AB19" s="4">
        <v>250.6</v>
      </c>
      <c r="AC19" s="4">
        <v>0.3</v>
      </c>
      <c r="AD19" s="4">
        <v>8.1</v>
      </c>
      <c r="AE19" s="4">
        <v>0.5</v>
      </c>
      <c r="AF19" s="4">
        <f t="shared" si="5"/>
        <v>259.5</v>
      </c>
      <c r="AG19" s="4">
        <v>20.5</v>
      </c>
      <c r="AH19" s="4">
        <v>301.5</v>
      </c>
      <c r="AI19" s="4">
        <v>405.1</v>
      </c>
      <c r="AJ19" s="4">
        <v>66.099999999999994</v>
      </c>
      <c r="AK19" s="4">
        <f t="shared" si="6"/>
        <v>793.2</v>
      </c>
      <c r="AL19" s="4">
        <v>1394.3</v>
      </c>
      <c r="AM19" s="4">
        <v>972.7</v>
      </c>
      <c r="AN19" s="4">
        <v>1351.5</v>
      </c>
      <c r="AO19" s="4">
        <v>102.8</v>
      </c>
      <c r="AP19" s="4">
        <f t="shared" si="7"/>
        <v>3821.3</v>
      </c>
      <c r="AU19" s="4">
        <f t="shared" si="8"/>
        <v>0</v>
      </c>
      <c r="AV19" s="4">
        <v>0</v>
      </c>
      <c r="AW19" s="4">
        <v>3.8</v>
      </c>
      <c r="AX19" s="4">
        <v>4.5999999999999996</v>
      </c>
      <c r="AY19" s="4">
        <v>29.5</v>
      </c>
      <c r="AZ19" s="4">
        <f t="shared" si="9"/>
        <v>37.9</v>
      </c>
      <c r="BA19" s="4">
        <v>0</v>
      </c>
      <c r="BB19" s="4">
        <v>0</v>
      </c>
      <c r="BC19" s="4">
        <v>0.1</v>
      </c>
      <c r="BD19" s="4">
        <v>0.5</v>
      </c>
      <c r="BE19" s="4">
        <f t="shared" si="10"/>
        <v>0.6</v>
      </c>
      <c r="BF19" s="4">
        <v>10.3</v>
      </c>
      <c r="BG19" s="4">
        <v>295.8</v>
      </c>
      <c r="BH19" s="4">
        <v>176</v>
      </c>
      <c r="BI19" s="4">
        <v>66.099999999999994</v>
      </c>
      <c r="BJ19" s="4">
        <f t="shared" si="11"/>
        <v>548.20000000000005</v>
      </c>
      <c r="BK19" s="4">
        <v>0</v>
      </c>
      <c r="BL19" s="4">
        <v>0</v>
      </c>
      <c r="BM19" s="4">
        <v>0</v>
      </c>
      <c r="BN19" s="4">
        <v>0</v>
      </c>
      <c r="BO19" s="4">
        <f t="shared" si="12"/>
        <v>0</v>
      </c>
      <c r="BP19" s="4">
        <v>0</v>
      </c>
      <c r="BQ19" s="4">
        <v>0</v>
      </c>
      <c r="BR19" s="4">
        <v>0</v>
      </c>
      <c r="BS19" s="4">
        <v>0</v>
      </c>
      <c r="BT19" s="4">
        <f t="shared" si="13"/>
        <v>0</v>
      </c>
      <c r="BU19" s="4">
        <v>0.2</v>
      </c>
      <c r="BV19" s="4">
        <v>5.0999999999999996</v>
      </c>
      <c r="BW19" s="4">
        <v>6.9</v>
      </c>
      <c r="BX19" s="4">
        <v>102.8</v>
      </c>
      <c r="BY19" s="4">
        <f t="shared" si="14"/>
        <v>115</v>
      </c>
      <c r="BZ19" s="4">
        <f t="shared" si="15"/>
        <v>4459.2</v>
      </c>
      <c r="CA19" s="4">
        <f t="shared" si="16"/>
        <v>3180.3999999999996</v>
      </c>
      <c r="CB19" s="4">
        <f t="shared" si="17"/>
        <v>2334.1999999999998</v>
      </c>
      <c r="CC19" s="4">
        <f t="shared" si="18"/>
        <v>198.89999999999998</v>
      </c>
      <c r="CD19" s="4">
        <f t="shared" si="19"/>
        <v>10172.699999999999</v>
      </c>
      <c r="CE19" s="4">
        <f t="shared" si="20"/>
        <v>10.5</v>
      </c>
      <c r="CF19" s="4">
        <f t="shared" si="21"/>
        <v>304.70000000000005</v>
      </c>
      <c r="CG19" s="4">
        <f t="shared" si="22"/>
        <v>187.6</v>
      </c>
      <c r="CH19" s="4">
        <f t="shared" si="23"/>
        <v>198.89999999999998</v>
      </c>
      <c r="CI19" s="4">
        <f t="shared" si="24"/>
        <v>701.7</v>
      </c>
    </row>
    <row r="20" spans="1:92">
      <c r="A20" s="2">
        <v>1991</v>
      </c>
      <c r="B20" s="3" t="s">
        <v>95</v>
      </c>
      <c r="C20" s="4">
        <v>580</v>
      </c>
      <c r="D20" s="4">
        <v>62.5</v>
      </c>
      <c r="E20" s="4">
        <v>0.4</v>
      </c>
      <c r="F20" s="4">
        <v>0.4</v>
      </c>
      <c r="G20" s="4">
        <f t="shared" si="0"/>
        <v>643.29999999999995</v>
      </c>
      <c r="H20" s="4">
        <v>164.1</v>
      </c>
      <c r="I20" s="4">
        <v>5.6</v>
      </c>
      <c r="J20" s="4">
        <v>0.2</v>
      </c>
      <c r="K20" s="4">
        <v>12.4</v>
      </c>
      <c r="L20" s="4">
        <f t="shared" si="1"/>
        <v>182.29999999999998</v>
      </c>
      <c r="M20" s="4">
        <v>41.4</v>
      </c>
      <c r="N20" s="4">
        <v>66.900000000000006</v>
      </c>
      <c r="O20" s="4">
        <v>37.5</v>
      </c>
      <c r="P20" s="4">
        <v>0</v>
      </c>
      <c r="Q20" s="4">
        <f t="shared" si="2"/>
        <v>145.80000000000001</v>
      </c>
      <c r="R20" s="4">
        <v>47.1</v>
      </c>
      <c r="S20" s="4">
        <v>8.1999999999999993</v>
      </c>
      <c r="T20" s="4">
        <v>0</v>
      </c>
      <c r="U20" s="4">
        <v>0</v>
      </c>
      <c r="V20" s="4">
        <f t="shared" si="3"/>
        <v>55.3</v>
      </c>
      <c r="W20" s="4">
        <v>169</v>
      </c>
      <c r="X20" s="4">
        <v>314.7</v>
      </c>
      <c r="Y20" s="4">
        <v>2.2000000000000002</v>
      </c>
      <c r="Z20" s="4">
        <v>0</v>
      </c>
      <c r="AA20" s="4">
        <f t="shared" si="4"/>
        <v>485.9</v>
      </c>
      <c r="AB20" s="4">
        <v>60.7</v>
      </c>
      <c r="AC20" s="4">
        <v>1.7</v>
      </c>
      <c r="AD20" s="4">
        <v>0.4</v>
      </c>
      <c r="AE20" s="4">
        <v>5.9</v>
      </c>
      <c r="AF20" s="4">
        <f t="shared" si="5"/>
        <v>68.7</v>
      </c>
      <c r="AG20" s="4">
        <v>3.8</v>
      </c>
      <c r="AH20" s="4">
        <v>72.7</v>
      </c>
      <c r="AI20" s="4">
        <v>197</v>
      </c>
      <c r="AJ20" s="4">
        <v>13</v>
      </c>
      <c r="AK20" s="4">
        <f t="shared" si="6"/>
        <v>286.5</v>
      </c>
      <c r="AL20" s="4">
        <v>484.9</v>
      </c>
      <c r="AM20" s="4">
        <v>195</v>
      </c>
      <c r="AN20" s="4">
        <v>171.9</v>
      </c>
      <c r="AO20" s="4">
        <v>49.2</v>
      </c>
      <c r="AP20" s="4">
        <f t="shared" si="7"/>
        <v>901</v>
      </c>
      <c r="AU20" s="4">
        <f t="shared" si="8"/>
        <v>0</v>
      </c>
      <c r="AV20" s="4">
        <v>0</v>
      </c>
      <c r="AW20" s="4">
        <v>0</v>
      </c>
      <c r="AX20" s="4">
        <v>0</v>
      </c>
      <c r="AY20" s="4">
        <v>12.4</v>
      </c>
      <c r="AZ20" s="4">
        <f t="shared" si="9"/>
        <v>12.4</v>
      </c>
      <c r="BA20" s="4">
        <v>2.9</v>
      </c>
      <c r="BB20" s="4">
        <v>0.5</v>
      </c>
      <c r="BC20" s="4">
        <v>4.9000000000000004</v>
      </c>
      <c r="BD20" s="4">
        <v>5.9</v>
      </c>
      <c r="BE20" s="4">
        <f t="shared" si="10"/>
        <v>14.200000000000001</v>
      </c>
      <c r="BF20" s="4">
        <v>0.5</v>
      </c>
      <c r="BG20" s="4">
        <v>49</v>
      </c>
      <c r="BH20" s="4">
        <v>31.6</v>
      </c>
      <c r="BI20" s="4">
        <v>7.4</v>
      </c>
      <c r="BJ20" s="4">
        <f t="shared" si="11"/>
        <v>88.5</v>
      </c>
      <c r="BK20" s="4">
        <v>0.5</v>
      </c>
      <c r="BL20" s="4">
        <v>0</v>
      </c>
      <c r="BM20" s="4">
        <v>0</v>
      </c>
      <c r="BN20" s="4">
        <v>0</v>
      </c>
      <c r="BO20" s="4">
        <f t="shared" si="12"/>
        <v>0.5</v>
      </c>
      <c r="BP20" s="4">
        <v>0.1</v>
      </c>
      <c r="BQ20" s="4">
        <v>0.1</v>
      </c>
      <c r="BR20" s="4">
        <v>0.8</v>
      </c>
      <c r="BS20" s="4">
        <v>0</v>
      </c>
      <c r="BT20" s="4">
        <f t="shared" si="13"/>
        <v>1</v>
      </c>
      <c r="BU20" s="4">
        <v>7.4</v>
      </c>
      <c r="BV20" s="4">
        <v>2.5</v>
      </c>
      <c r="BW20" s="4">
        <v>5.7</v>
      </c>
      <c r="BX20" s="4">
        <v>3.1</v>
      </c>
      <c r="BY20" s="4">
        <f t="shared" si="14"/>
        <v>18.700000000000003</v>
      </c>
      <c r="BZ20" s="4">
        <f t="shared" si="15"/>
        <v>1551</v>
      </c>
      <c r="CA20" s="4">
        <f t="shared" si="16"/>
        <v>727.3</v>
      </c>
      <c r="CB20" s="4">
        <f t="shared" si="17"/>
        <v>409.6</v>
      </c>
      <c r="CC20" s="4">
        <f t="shared" si="18"/>
        <v>80.900000000000006</v>
      </c>
      <c r="CD20" s="4">
        <f t="shared" si="19"/>
        <v>2768.8</v>
      </c>
      <c r="CE20" s="4">
        <f t="shared" si="20"/>
        <v>11.4</v>
      </c>
      <c r="CF20" s="4">
        <f t="shared" si="21"/>
        <v>52.1</v>
      </c>
      <c r="CG20" s="4">
        <f t="shared" si="22"/>
        <v>43</v>
      </c>
      <c r="CH20" s="4">
        <f t="shared" si="23"/>
        <v>28.800000000000004</v>
      </c>
      <c r="CI20" s="4">
        <f t="shared" si="24"/>
        <v>135.30000000000001</v>
      </c>
    </row>
    <row r="21" spans="1:92">
      <c r="A21" s="2">
        <v>1991</v>
      </c>
      <c r="B21" s="3" t="s">
        <v>96</v>
      </c>
      <c r="C21" s="4">
        <v>1812</v>
      </c>
      <c r="D21" s="4">
        <v>219</v>
      </c>
      <c r="E21" s="4">
        <v>17</v>
      </c>
      <c r="F21" s="4">
        <v>86.1</v>
      </c>
      <c r="G21" s="4">
        <f t="shared" si="0"/>
        <v>2134.1</v>
      </c>
      <c r="H21" s="4">
        <v>814.7</v>
      </c>
      <c r="I21" s="4">
        <v>195.1</v>
      </c>
      <c r="J21" s="4">
        <v>684.9</v>
      </c>
      <c r="K21" s="4">
        <v>86</v>
      </c>
      <c r="L21" s="4">
        <f t="shared" si="1"/>
        <v>1780.7</v>
      </c>
      <c r="M21" s="4">
        <v>140.6</v>
      </c>
      <c r="N21" s="4">
        <v>143.30000000000001</v>
      </c>
      <c r="O21" s="4">
        <v>36</v>
      </c>
      <c r="P21" s="4">
        <v>0</v>
      </c>
      <c r="Q21" s="4">
        <f t="shared" si="2"/>
        <v>319.89999999999998</v>
      </c>
      <c r="R21" s="4">
        <v>64</v>
      </c>
      <c r="S21" s="4">
        <v>4</v>
      </c>
      <c r="T21" s="4">
        <v>3</v>
      </c>
      <c r="U21" s="4">
        <v>0</v>
      </c>
      <c r="V21" s="4">
        <f t="shared" si="3"/>
        <v>71</v>
      </c>
      <c r="W21" s="4">
        <v>700.1</v>
      </c>
      <c r="X21" s="4">
        <v>613.1</v>
      </c>
      <c r="Y21" s="4">
        <v>10.199999999999999</v>
      </c>
      <c r="Z21" s="4">
        <v>0</v>
      </c>
      <c r="AA21" s="4">
        <f t="shared" si="4"/>
        <v>1323.4</v>
      </c>
      <c r="AB21" s="4">
        <v>312</v>
      </c>
      <c r="AC21" s="4">
        <v>0</v>
      </c>
      <c r="AD21" s="4">
        <v>24</v>
      </c>
      <c r="AE21" s="4">
        <v>53.6</v>
      </c>
      <c r="AF21" s="4">
        <f t="shared" si="5"/>
        <v>389.6</v>
      </c>
      <c r="AG21" s="4">
        <v>0</v>
      </c>
      <c r="AH21" s="4">
        <v>415.8</v>
      </c>
      <c r="AI21" s="4">
        <v>1596.3</v>
      </c>
      <c r="AJ21" s="4">
        <v>326.60000000000002</v>
      </c>
      <c r="AK21" s="4">
        <f t="shared" si="6"/>
        <v>2338.6999999999998</v>
      </c>
      <c r="AL21" s="4">
        <v>2360</v>
      </c>
      <c r="AM21" s="4">
        <v>593</v>
      </c>
      <c r="AN21" s="4">
        <v>548</v>
      </c>
      <c r="AO21" s="4">
        <v>411.1</v>
      </c>
      <c r="AP21" s="4">
        <f t="shared" si="7"/>
        <v>3912.1</v>
      </c>
      <c r="AU21" s="4">
        <f t="shared" si="8"/>
        <v>0</v>
      </c>
      <c r="AV21" s="4">
        <v>0</v>
      </c>
      <c r="AW21" s="4">
        <v>0</v>
      </c>
      <c r="AX21" s="4">
        <v>8.3000000000000007</v>
      </c>
      <c r="AY21" s="4">
        <v>86.1</v>
      </c>
      <c r="AZ21" s="4">
        <f t="shared" si="9"/>
        <v>94.399999999999991</v>
      </c>
      <c r="BA21" s="4">
        <v>12.3</v>
      </c>
      <c r="BB21" s="4">
        <v>0</v>
      </c>
      <c r="BC21" s="4">
        <v>15</v>
      </c>
      <c r="BD21" s="4">
        <v>53.6</v>
      </c>
      <c r="BE21" s="4">
        <f t="shared" si="10"/>
        <v>80.900000000000006</v>
      </c>
      <c r="BF21" s="4">
        <v>0</v>
      </c>
      <c r="BG21" s="4">
        <v>312.3</v>
      </c>
      <c r="BH21" s="4">
        <v>547.4</v>
      </c>
      <c r="BI21" s="4">
        <v>326.60000000000002</v>
      </c>
      <c r="BJ21" s="4">
        <f t="shared" si="11"/>
        <v>1186.3000000000002</v>
      </c>
      <c r="BK21" s="4">
        <v>17.7</v>
      </c>
      <c r="BL21" s="4">
        <v>0</v>
      </c>
      <c r="BM21" s="4">
        <v>28.7</v>
      </c>
      <c r="BN21" s="4">
        <v>0</v>
      </c>
      <c r="BO21" s="4">
        <f t="shared" si="12"/>
        <v>46.4</v>
      </c>
      <c r="BP21" s="4">
        <v>7.5</v>
      </c>
      <c r="BQ21" s="4">
        <v>79.599999999999994</v>
      </c>
      <c r="BR21" s="4">
        <v>0</v>
      </c>
      <c r="BS21" s="4">
        <v>0</v>
      </c>
      <c r="BT21" s="4">
        <f t="shared" si="13"/>
        <v>87.1</v>
      </c>
      <c r="BU21" s="4">
        <v>50.7</v>
      </c>
      <c r="BV21" s="4">
        <v>5.2</v>
      </c>
      <c r="BW21" s="4">
        <v>59.9</v>
      </c>
      <c r="BX21" s="4">
        <v>243.4</v>
      </c>
      <c r="BY21" s="4">
        <f t="shared" si="14"/>
        <v>359.20000000000005</v>
      </c>
      <c r="BZ21" s="4">
        <f t="shared" si="15"/>
        <v>6203.4</v>
      </c>
      <c r="CA21" s="4">
        <f t="shared" si="16"/>
        <v>2183.3000000000002</v>
      </c>
      <c r="CB21" s="4">
        <f t="shared" si="17"/>
        <v>2919.4</v>
      </c>
      <c r="CC21" s="4">
        <f t="shared" si="18"/>
        <v>963.4</v>
      </c>
      <c r="CD21" s="4">
        <f t="shared" si="19"/>
        <v>12269.5</v>
      </c>
      <c r="CE21" s="4">
        <f t="shared" si="20"/>
        <v>88.2</v>
      </c>
      <c r="CF21" s="4">
        <f t="shared" si="21"/>
        <v>397.09999999999997</v>
      </c>
      <c r="CG21" s="4">
        <f t="shared" si="22"/>
        <v>659.3</v>
      </c>
      <c r="CH21" s="4">
        <f t="shared" si="23"/>
        <v>709.7</v>
      </c>
      <c r="CI21" s="4">
        <f t="shared" si="24"/>
        <v>1854.3</v>
      </c>
      <c r="CN21" s="10"/>
    </row>
    <row r="22" spans="1:92">
      <c r="A22" s="2">
        <v>1991</v>
      </c>
      <c r="B22" s="3" t="s">
        <v>97</v>
      </c>
      <c r="C22" s="4">
        <v>1458</v>
      </c>
      <c r="D22" s="4">
        <v>0</v>
      </c>
      <c r="E22" s="4">
        <v>0</v>
      </c>
      <c r="F22" s="4">
        <v>0</v>
      </c>
      <c r="G22" s="4">
        <f t="shared" si="0"/>
        <v>1458</v>
      </c>
      <c r="H22" s="4">
        <v>609</v>
      </c>
      <c r="I22" s="4">
        <v>0</v>
      </c>
      <c r="J22" s="4">
        <v>45</v>
      </c>
      <c r="K22" s="4">
        <v>47</v>
      </c>
      <c r="L22" s="4">
        <f t="shared" si="1"/>
        <v>701</v>
      </c>
      <c r="M22" s="4">
        <v>387</v>
      </c>
      <c r="N22" s="4">
        <v>371</v>
      </c>
      <c r="O22" s="4">
        <v>0</v>
      </c>
      <c r="P22" s="4">
        <v>0</v>
      </c>
      <c r="Q22" s="4">
        <f t="shared" si="2"/>
        <v>758</v>
      </c>
      <c r="R22" s="4">
        <v>334</v>
      </c>
      <c r="S22" s="4">
        <v>0</v>
      </c>
      <c r="T22" s="4">
        <v>0</v>
      </c>
      <c r="U22" s="4">
        <v>0</v>
      </c>
      <c r="V22" s="4">
        <f t="shared" si="3"/>
        <v>334</v>
      </c>
      <c r="W22" s="4">
        <v>1442</v>
      </c>
      <c r="X22" s="4">
        <v>1323</v>
      </c>
      <c r="Y22" s="4">
        <v>0</v>
      </c>
      <c r="Z22" s="4">
        <v>0</v>
      </c>
      <c r="AA22" s="4">
        <f t="shared" si="4"/>
        <v>2765</v>
      </c>
      <c r="AB22" s="4">
        <v>404</v>
      </c>
      <c r="AC22" s="4">
        <v>2</v>
      </c>
      <c r="AD22" s="4">
        <v>38</v>
      </c>
      <c r="AE22" s="4">
        <v>265</v>
      </c>
      <c r="AF22" s="4">
        <f t="shared" si="5"/>
        <v>709</v>
      </c>
      <c r="AG22" s="4">
        <v>406</v>
      </c>
      <c r="AH22" s="4">
        <v>264</v>
      </c>
      <c r="AI22" s="4">
        <v>144</v>
      </c>
      <c r="AJ22" s="4">
        <v>162</v>
      </c>
      <c r="AK22" s="4">
        <f t="shared" si="6"/>
        <v>976</v>
      </c>
      <c r="AL22" s="4">
        <v>6107</v>
      </c>
      <c r="AM22" s="4">
        <v>1083</v>
      </c>
      <c r="AN22" s="4">
        <v>711</v>
      </c>
      <c r="AO22" s="4">
        <v>506</v>
      </c>
      <c r="AP22" s="4">
        <f t="shared" si="7"/>
        <v>8407</v>
      </c>
      <c r="AU22" s="4">
        <f t="shared" si="8"/>
        <v>0</v>
      </c>
      <c r="AV22" s="4">
        <v>0</v>
      </c>
      <c r="AW22" s="4">
        <v>0</v>
      </c>
      <c r="AX22" s="4">
        <v>0</v>
      </c>
      <c r="AY22" s="4">
        <v>45</v>
      </c>
      <c r="AZ22" s="4">
        <f t="shared" si="9"/>
        <v>45</v>
      </c>
      <c r="BA22" s="4">
        <v>0</v>
      </c>
      <c r="BB22" s="4">
        <v>0</v>
      </c>
      <c r="BC22" s="4">
        <v>0</v>
      </c>
      <c r="BD22" s="4">
        <v>38</v>
      </c>
      <c r="BE22" s="4">
        <f t="shared" si="10"/>
        <v>38</v>
      </c>
      <c r="BF22" s="4">
        <v>0</v>
      </c>
      <c r="BG22" s="4">
        <v>351</v>
      </c>
      <c r="BH22" s="4">
        <v>0</v>
      </c>
      <c r="BI22" s="4">
        <v>144</v>
      </c>
      <c r="BJ22" s="4">
        <f t="shared" si="11"/>
        <v>495</v>
      </c>
      <c r="BK22" s="4">
        <v>0</v>
      </c>
      <c r="BL22" s="4">
        <v>0</v>
      </c>
      <c r="BM22" s="4">
        <v>0</v>
      </c>
      <c r="BN22" s="4">
        <v>76</v>
      </c>
      <c r="BO22" s="4">
        <f t="shared" si="12"/>
        <v>76</v>
      </c>
      <c r="BP22" s="4">
        <v>0</v>
      </c>
      <c r="BQ22" s="4">
        <v>0</v>
      </c>
      <c r="BR22" s="4">
        <v>0</v>
      </c>
      <c r="BS22" s="4">
        <v>209</v>
      </c>
      <c r="BT22" s="4">
        <f t="shared" si="13"/>
        <v>209</v>
      </c>
      <c r="BU22" s="4">
        <v>0</v>
      </c>
      <c r="BV22" s="4">
        <v>0</v>
      </c>
      <c r="BW22" s="4">
        <v>0</v>
      </c>
      <c r="BX22" s="4">
        <v>308</v>
      </c>
      <c r="BY22" s="4">
        <f t="shared" si="14"/>
        <v>308</v>
      </c>
      <c r="BZ22" s="4">
        <f t="shared" si="15"/>
        <v>11147</v>
      </c>
      <c r="CA22" s="4">
        <f t="shared" si="16"/>
        <v>3043</v>
      </c>
      <c r="CB22" s="4">
        <f t="shared" si="17"/>
        <v>938</v>
      </c>
      <c r="CC22" s="4">
        <f t="shared" si="18"/>
        <v>980</v>
      </c>
      <c r="CD22" s="4">
        <f t="shared" si="19"/>
        <v>16108</v>
      </c>
      <c r="CE22" s="4">
        <f t="shared" si="20"/>
        <v>0</v>
      </c>
      <c r="CF22" s="4">
        <f t="shared" si="21"/>
        <v>351</v>
      </c>
      <c r="CG22" s="4">
        <f t="shared" si="22"/>
        <v>0</v>
      </c>
      <c r="CH22" s="4">
        <f t="shared" si="23"/>
        <v>820</v>
      </c>
      <c r="CI22" s="4">
        <f t="shared" si="24"/>
        <v>1171</v>
      </c>
      <c r="CJ22" s="11"/>
      <c r="CK22" s="11"/>
      <c r="CL22" s="11"/>
      <c r="CM22" s="11"/>
      <c r="CN22" s="11"/>
    </row>
    <row r="23" spans="1:92">
      <c r="A23" s="2">
        <v>1991</v>
      </c>
      <c r="B23" s="3" t="s">
        <v>98</v>
      </c>
      <c r="C23" s="4">
        <v>1008</v>
      </c>
      <c r="D23" s="4">
        <v>600</v>
      </c>
      <c r="E23" s="4">
        <v>2194</v>
      </c>
      <c r="F23" s="4">
        <v>0</v>
      </c>
      <c r="G23" s="4">
        <f t="shared" si="0"/>
        <v>3802</v>
      </c>
      <c r="H23" s="4">
        <v>1447</v>
      </c>
      <c r="I23" s="4">
        <v>3</v>
      </c>
      <c r="J23" s="4">
        <v>0</v>
      </c>
      <c r="K23" s="4">
        <v>0</v>
      </c>
      <c r="L23" s="4">
        <f t="shared" si="1"/>
        <v>1450</v>
      </c>
      <c r="M23" s="4">
        <v>525.6</v>
      </c>
      <c r="N23" s="4">
        <v>578.29999999999995</v>
      </c>
      <c r="O23" s="4">
        <v>163.80000000000001</v>
      </c>
      <c r="P23" s="4">
        <v>0</v>
      </c>
      <c r="Q23" s="4">
        <f t="shared" si="2"/>
        <v>1267.7</v>
      </c>
      <c r="R23" s="4">
        <v>353.7</v>
      </c>
      <c r="S23" s="4">
        <v>16.899999999999999</v>
      </c>
      <c r="T23" s="4">
        <v>0</v>
      </c>
      <c r="U23" s="4">
        <v>0</v>
      </c>
      <c r="V23" s="4">
        <f t="shared" si="3"/>
        <v>370.59999999999997</v>
      </c>
      <c r="W23" s="4">
        <v>1132.2</v>
      </c>
      <c r="X23" s="4">
        <v>1833</v>
      </c>
      <c r="Y23" s="4">
        <v>418.6</v>
      </c>
      <c r="Z23" s="4">
        <v>0</v>
      </c>
      <c r="AA23" s="4">
        <f t="shared" si="4"/>
        <v>3383.7999999999997</v>
      </c>
      <c r="AB23" s="4">
        <v>786</v>
      </c>
      <c r="AC23" s="4">
        <v>2.2000000000000002</v>
      </c>
      <c r="AD23" s="4">
        <v>20</v>
      </c>
      <c r="AE23" s="4">
        <v>0</v>
      </c>
      <c r="AF23" s="4">
        <f t="shared" si="5"/>
        <v>808.2</v>
      </c>
      <c r="AG23" s="4">
        <v>0</v>
      </c>
      <c r="AH23" s="4">
        <v>329</v>
      </c>
      <c r="AI23" s="4">
        <v>1355</v>
      </c>
      <c r="AJ23" s="4">
        <v>0</v>
      </c>
      <c r="AK23" s="4">
        <f t="shared" si="6"/>
        <v>1684</v>
      </c>
      <c r="AL23" s="4">
        <v>2522</v>
      </c>
      <c r="AM23" s="4">
        <v>1421</v>
      </c>
      <c r="AN23" s="4">
        <v>1411</v>
      </c>
      <c r="AO23" s="4">
        <v>0</v>
      </c>
      <c r="AP23" s="4">
        <f t="shared" si="7"/>
        <v>5354</v>
      </c>
      <c r="AU23" s="4">
        <f t="shared" si="8"/>
        <v>0</v>
      </c>
      <c r="AV23" s="4">
        <v>89.1</v>
      </c>
      <c r="AW23" s="4">
        <v>0</v>
      </c>
      <c r="AX23" s="4">
        <v>0</v>
      </c>
      <c r="AY23" s="4">
        <v>0</v>
      </c>
      <c r="AZ23" s="4">
        <f t="shared" si="9"/>
        <v>89.1</v>
      </c>
      <c r="BA23" s="4">
        <v>1.3</v>
      </c>
      <c r="BB23" s="4">
        <v>0</v>
      </c>
      <c r="BC23" s="4">
        <v>0</v>
      </c>
      <c r="BD23" s="4">
        <v>0</v>
      </c>
      <c r="BE23" s="4">
        <f t="shared" si="10"/>
        <v>1.3</v>
      </c>
      <c r="BF23" s="4">
        <v>0</v>
      </c>
      <c r="BG23" s="4">
        <v>290</v>
      </c>
      <c r="BH23" s="4">
        <v>158</v>
      </c>
      <c r="BI23" s="4">
        <v>0</v>
      </c>
      <c r="BJ23" s="4">
        <f t="shared" si="11"/>
        <v>448</v>
      </c>
      <c r="BK23" s="4">
        <v>0</v>
      </c>
      <c r="BL23" s="4">
        <v>0</v>
      </c>
      <c r="BM23" s="4">
        <v>0</v>
      </c>
      <c r="BN23" s="4">
        <v>0</v>
      </c>
      <c r="BO23" s="4">
        <f t="shared" si="12"/>
        <v>0</v>
      </c>
      <c r="BP23" s="4">
        <v>1</v>
      </c>
      <c r="BQ23" s="4">
        <v>1</v>
      </c>
      <c r="BR23" s="4">
        <v>9</v>
      </c>
      <c r="BS23" s="4">
        <v>0</v>
      </c>
      <c r="BT23" s="4">
        <f t="shared" si="13"/>
        <v>11</v>
      </c>
      <c r="BU23" s="4">
        <v>134.9</v>
      </c>
      <c r="BV23" s="4">
        <v>6.8</v>
      </c>
      <c r="BW23" s="4">
        <v>43</v>
      </c>
      <c r="BX23" s="4">
        <v>0</v>
      </c>
      <c r="BY23" s="4">
        <f t="shared" si="14"/>
        <v>184.70000000000002</v>
      </c>
      <c r="BZ23" s="4">
        <f t="shared" si="15"/>
        <v>7774.5</v>
      </c>
      <c r="CA23" s="4">
        <f t="shared" si="16"/>
        <v>4783.3999999999996</v>
      </c>
      <c r="CB23" s="4">
        <f t="shared" si="17"/>
        <v>5562.4</v>
      </c>
      <c r="CC23" s="4">
        <f t="shared" si="18"/>
        <v>0</v>
      </c>
      <c r="CD23" s="4">
        <f t="shared" si="19"/>
        <v>18120.3</v>
      </c>
      <c r="CE23" s="4">
        <f t="shared" si="20"/>
        <v>226.3</v>
      </c>
      <c r="CF23" s="4">
        <f t="shared" si="21"/>
        <v>297.8</v>
      </c>
      <c r="CG23" s="4">
        <f t="shared" si="22"/>
        <v>210</v>
      </c>
      <c r="CH23" s="4">
        <f t="shared" si="23"/>
        <v>0</v>
      </c>
      <c r="CI23" s="4">
        <f t="shared" si="24"/>
        <v>734.1</v>
      </c>
    </row>
    <row r="24" spans="1:92">
      <c r="A24" s="2">
        <v>1991</v>
      </c>
      <c r="B24" s="3" t="s">
        <v>99</v>
      </c>
      <c r="C24" s="4">
        <v>2127.1999999999998</v>
      </c>
      <c r="D24" s="4">
        <v>231.1</v>
      </c>
      <c r="E24" s="4">
        <v>3.2</v>
      </c>
      <c r="F24" s="4">
        <v>7.3</v>
      </c>
      <c r="G24" s="4">
        <f t="shared" si="0"/>
        <v>2368.7999999999997</v>
      </c>
      <c r="H24" s="4">
        <v>1338.8</v>
      </c>
      <c r="I24" s="4">
        <v>32.4</v>
      </c>
      <c r="J24" s="4">
        <v>7.7</v>
      </c>
      <c r="K24" s="4">
        <v>34.5</v>
      </c>
      <c r="L24" s="4">
        <f t="shared" si="1"/>
        <v>1413.4</v>
      </c>
      <c r="M24" s="4">
        <v>104.3</v>
      </c>
      <c r="N24" s="4">
        <v>171.3</v>
      </c>
      <c r="O24" s="4">
        <v>0</v>
      </c>
      <c r="P24" s="4">
        <v>0</v>
      </c>
      <c r="Q24" s="4">
        <f t="shared" si="2"/>
        <v>275.60000000000002</v>
      </c>
      <c r="R24" s="4">
        <v>105</v>
      </c>
      <c r="S24" s="4">
        <v>0</v>
      </c>
      <c r="T24" s="4">
        <v>0</v>
      </c>
      <c r="U24" s="4">
        <v>0</v>
      </c>
      <c r="V24" s="4">
        <f t="shared" si="3"/>
        <v>105</v>
      </c>
      <c r="W24" s="4">
        <v>695.5</v>
      </c>
      <c r="X24" s="4">
        <v>867.8</v>
      </c>
      <c r="Y24" s="4">
        <v>0</v>
      </c>
      <c r="Z24" s="4">
        <v>0</v>
      </c>
      <c r="AA24" s="4">
        <f t="shared" si="4"/>
        <v>1563.3</v>
      </c>
      <c r="AB24" s="4">
        <v>142.6</v>
      </c>
      <c r="AC24" s="4">
        <v>3.1</v>
      </c>
      <c r="AD24" s="4">
        <v>7.4</v>
      </c>
      <c r="AE24" s="4">
        <v>6.8</v>
      </c>
      <c r="AF24" s="4">
        <f t="shared" si="5"/>
        <v>159.9</v>
      </c>
      <c r="AG24" s="4">
        <v>12.3</v>
      </c>
      <c r="AH24" s="4">
        <v>75</v>
      </c>
      <c r="AI24" s="4">
        <v>1048.5999999999999</v>
      </c>
      <c r="AJ24" s="4">
        <v>3.5</v>
      </c>
      <c r="AK24" s="4">
        <f t="shared" si="6"/>
        <v>1139.3999999999999</v>
      </c>
      <c r="AL24" s="4">
        <v>2494.4</v>
      </c>
      <c r="AM24" s="4">
        <v>629.6</v>
      </c>
      <c r="AN24" s="4">
        <v>632</v>
      </c>
      <c r="AO24" s="4">
        <v>176.5</v>
      </c>
      <c r="AP24" s="4">
        <f t="shared" si="7"/>
        <v>3932.5</v>
      </c>
      <c r="AU24" s="4">
        <f t="shared" si="8"/>
        <v>0</v>
      </c>
      <c r="AV24" s="4">
        <v>38.799999999999997</v>
      </c>
      <c r="AW24" s="4">
        <v>1.9</v>
      </c>
      <c r="AX24" s="4">
        <v>0.1</v>
      </c>
      <c r="AY24" s="4">
        <v>34.5</v>
      </c>
      <c r="AZ24" s="4">
        <f t="shared" si="9"/>
        <v>75.3</v>
      </c>
      <c r="BA24" s="4">
        <v>2.2000000000000002</v>
      </c>
      <c r="BB24" s="4">
        <v>0.2</v>
      </c>
      <c r="BC24" s="4">
        <v>0.2</v>
      </c>
      <c r="BD24" s="4">
        <v>6.8</v>
      </c>
      <c r="BE24" s="4">
        <f t="shared" si="10"/>
        <v>9.4</v>
      </c>
      <c r="BF24" s="4">
        <v>0</v>
      </c>
      <c r="BG24" s="4">
        <v>42.3</v>
      </c>
      <c r="BH24" s="4">
        <v>372.6</v>
      </c>
      <c r="BI24" s="4">
        <v>3.5</v>
      </c>
      <c r="BJ24" s="4">
        <f t="shared" si="11"/>
        <v>418.40000000000003</v>
      </c>
      <c r="BK24" s="4">
        <v>0</v>
      </c>
      <c r="BL24" s="4">
        <v>0</v>
      </c>
      <c r="BM24" s="4">
        <v>0</v>
      </c>
      <c r="BN24" s="4">
        <v>0</v>
      </c>
      <c r="BO24" s="4">
        <f t="shared" si="12"/>
        <v>0</v>
      </c>
      <c r="BP24" s="4">
        <v>2.4</v>
      </c>
      <c r="BQ24" s="4">
        <v>0.7</v>
      </c>
      <c r="BR24" s="4">
        <v>10.8</v>
      </c>
      <c r="BS24" s="4">
        <v>42.4</v>
      </c>
      <c r="BT24" s="4">
        <f t="shared" si="13"/>
        <v>56.3</v>
      </c>
      <c r="BU24" s="4">
        <v>17.3</v>
      </c>
      <c r="BV24" s="4">
        <v>5.7</v>
      </c>
      <c r="BW24" s="4">
        <v>9.1</v>
      </c>
      <c r="BX24" s="4">
        <v>141.4</v>
      </c>
      <c r="BY24" s="4">
        <f t="shared" si="14"/>
        <v>173.5</v>
      </c>
      <c r="BZ24" s="4">
        <f t="shared" si="15"/>
        <v>7020.1</v>
      </c>
      <c r="CA24" s="4">
        <f t="shared" si="16"/>
        <v>2010.2999999999997</v>
      </c>
      <c r="CB24" s="4">
        <f t="shared" si="17"/>
        <v>1698.8999999999999</v>
      </c>
      <c r="CC24" s="4">
        <f t="shared" si="18"/>
        <v>228.6</v>
      </c>
      <c r="CD24" s="4">
        <f t="shared" si="19"/>
        <v>10957.9</v>
      </c>
      <c r="CE24" s="4">
        <f t="shared" si="20"/>
        <v>60.7</v>
      </c>
      <c r="CF24" s="4">
        <f t="shared" si="21"/>
        <v>50.800000000000004</v>
      </c>
      <c r="CG24" s="4">
        <f t="shared" si="22"/>
        <v>392.80000000000007</v>
      </c>
      <c r="CH24" s="4">
        <f t="shared" si="23"/>
        <v>228.6</v>
      </c>
      <c r="CI24" s="4">
        <f t="shared" si="24"/>
        <v>732.90000000000009</v>
      </c>
    </row>
    <row r="25" spans="1:92">
      <c r="A25" s="2">
        <v>1991</v>
      </c>
      <c r="B25" s="3" t="s">
        <v>100</v>
      </c>
      <c r="C25" s="4">
        <v>0</v>
      </c>
      <c r="D25" s="4">
        <v>0</v>
      </c>
      <c r="E25" s="4">
        <v>0</v>
      </c>
      <c r="F25" s="4">
        <v>0</v>
      </c>
      <c r="G25" s="4">
        <f t="shared" si="0"/>
        <v>0</v>
      </c>
      <c r="H25" s="4">
        <v>0</v>
      </c>
      <c r="I25" s="4">
        <v>0</v>
      </c>
      <c r="J25" s="4">
        <v>0</v>
      </c>
      <c r="K25" s="4">
        <v>0</v>
      </c>
      <c r="L25" s="4">
        <f t="shared" si="1"/>
        <v>0</v>
      </c>
      <c r="M25" s="4">
        <v>0</v>
      </c>
      <c r="N25" s="4">
        <v>0</v>
      </c>
      <c r="O25" s="4">
        <v>0</v>
      </c>
      <c r="P25" s="4">
        <v>0</v>
      </c>
      <c r="Q25" s="4">
        <f t="shared" si="2"/>
        <v>0</v>
      </c>
      <c r="R25" s="4">
        <v>0</v>
      </c>
      <c r="S25" s="4">
        <v>0</v>
      </c>
      <c r="T25" s="4">
        <v>0</v>
      </c>
      <c r="U25" s="4">
        <v>0</v>
      </c>
      <c r="V25" s="4">
        <f t="shared" si="3"/>
        <v>0</v>
      </c>
      <c r="W25" s="4">
        <v>0</v>
      </c>
      <c r="X25" s="4">
        <v>0</v>
      </c>
      <c r="Y25" s="4">
        <v>0</v>
      </c>
      <c r="Z25" s="4">
        <v>0</v>
      </c>
      <c r="AA25" s="4">
        <f t="shared" si="4"/>
        <v>0</v>
      </c>
      <c r="AB25" s="4">
        <v>0</v>
      </c>
      <c r="AC25" s="4">
        <v>0</v>
      </c>
      <c r="AD25" s="4">
        <v>0</v>
      </c>
      <c r="AE25" s="4">
        <v>0</v>
      </c>
      <c r="AF25" s="4">
        <f t="shared" si="5"/>
        <v>0</v>
      </c>
      <c r="AG25" s="4">
        <v>0</v>
      </c>
      <c r="AH25" s="4">
        <v>0</v>
      </c>
      <c r="AI25" s="4">
        <v>0</v>
      </c>
      <c r="AJ25" s="4">
        <v>0</v>
      </c>
      <c r="AK25" s="4">
        <f t="shared" si="6"/>
        <v>0</v>
      </c>
      <c r="AL25" s="4">
        <v>0</v>
      </c>
      <c r="AM25" s="4">
        <v>0</v>
      </c>
      <c r="AN25" s="4">
        <v>0</v>
      </c>
      <c r="AO25" s="4">
        <v>0</v>
      </c>
      <c r="AP25" s="4">
        <f t="shared" si="7"/>
        <v>0</v>
      </c>
      <c r="AU25" s="4">
        <f t="shared" si="8"/>
        <v>0</v>
      </c>
      <c r="AV25" s="4">
        <v>0</v>
      </c>
      <c r="AW25" s="4">
        <v>0</v>
      </c>
      <c r="AX25" s="4">
        <v>0</v>
      </c>
      <c r="AY25" s="4">
        <v>0</v>
      </c>
      <c r="AZ25" s="4">
        <f t="shared" si="9"/>
        <v>0</v>
      </c>
      <c r="BA25" s="4">
        <v>0</v>
      </c>
      <c r="BB25" s="4">
        <v>0</v>
      </c>
      <c r="BC25" s="4">
        <v>0</v>
      </c>
      <c r="BD25" s="4">
        <v>0</v>
      </c>
      <c r="BE25" s="4">
        <f t="shared" si="10"/>
        <v>0</v>
      </c>
      <c r="BF25" s="4">
        <v>0</v>
      </c>
      <c r="BG25" s="4">
        <v>0</v>
      </c>
      <c r="BH25" s="4">
        <v>0</v>
      </c>
      <c r="BI25" s="4">
        <v>0</v>
      </c>
      <c r="BJ25" s="4">
        <f t="shared" si="11"/>
        <v>0</v>
      </c>
      <c r="BK25" s="4">
        <v>0</v>
      </c>
      <c r="BL25" s="4">
        <v>0</v>
      </c>
      <c r="BM25" s="4">
        <v>0</v>
      </c>
      <c r="BN25" s="4">
        <v>0</v>
      </c>
      <c r="BO25" s="4">
        <f t="shared" si="12"/>
        <v>0</v>
      </c>
      <c r="BP25" s="4">
        <v>0</v>
      </c>
      <c r="BQ25" s="4">
        <v>0</v>
      </c>
      <c r="BR25" s="4">
        <v>0</v>
      </c>
      <c r="BS25" s="4">
        <v>0</v>
      </c>
      <c r="BT25" s="4">
        <f t="shared" si="13"/>
        <v>0</v>
      </c>
      <c r="BU25" s="4">
        <v>0</v>
      </c>
      <c r="BV25" s="4">
        <v>0</v>
      </c>
      <c r="BW25" s="4">
        <v>0</v>
      </c>
      <c r="BX25" s="4">
        <v>0</v>
      </c>
      <c r="BY25" s="4">
        <f t="shared" si="14"/>
        <v>0</v>
      </c>
      <c r="BZ25" s="4">
        <f t="shared" si="15"/>
        <v>0</v>
      </c>
      <c r="CA25" s="4">
        <f t="shared" si="16"/>
        <v>0</v>
      </c>
      <c r="CB25" s="4">
        <f t="shared" si="17"/>
        <v>0</v>
      </c>
      <c r="CC25" s="4">
        <f t="shared" si="18"/>
        <v>0</v>
      </c>
      <c r="CD25" s="4">
        <f t="shared" si="19"/>
        <v>0</v>
      </c>
      <c r="CE25" s="4">
        <f t="shared" si="20"/>
        <v>0</v>
      </c>
      <c r="CF25" s="4">
        <f t="shared" si="21"/>
        <v>0</v>
      </c>
      <c r="CG25" s="4">
        <f t="shared" si="22"/>
        <v>0</v>
      </c>
      <c r="CH25" s="4">
        <f t="shared" si="23"/>
        <v>0</v>
      </c>
      <c r="CI25" s="4">
        <f t="shared" si="24"/>
        <v>0</v>
      </c>
    </row>
    <row r="26" spans="1:92">
      <c r="A26" s="2">
        <v>1991</v>
      </c>
      <c r="B26" s="3" t="s">
        <v>101</v>
      </c>
      <c r="C26" s="4">
        <v>1534.1</v>
      </c>
      <c r="D26" s="4">
        <v>279.60000000000002</v>
      </c>
      <c r="E26" s="4">
        <v>500.8</v>
      </c>
      <c r="F26" s="4">
        <v>0</v>
      </c>
      <c r="G26" s="4">
        <f t="shared" si="0"/>
        <v>2314.5</v>
      </c>
      <c r="H26" s="4">
        <v>610.29999999999995</v>
      </c>
      <c r="I26" s="4">
        <v>5</v>
      </c>
      <c r="J26" s="4">
        <v>26.4</v>
      </c>
      <c r="K26" s="4">
        <v>10.7</v>
      </c>
      <c r="L26" s="4">
        <f t="shared" si="1"/>
        <v>652.4</v>
      </c>
      <c r="M26" s="4">
        <v>97.7</v>
      </c>
      <c r="N26" s="4">
        <v>143.69999999999999</v>
      </c>
      <c r="O26" s="4">
        <v>0</v>
      </c>
      <c r="P26" s="4">
        <v>0</v>
      </c>
      <c r="Q26" s="4">
        <f t="shared" si="2"/>
        <v>241.39999999999998</v>
      </c>
      <c r="R26" s="4">
        <v>3.3</v>
      </c>
      <c r="S26" s="4">
        <v>0.8</v>
      </c>
      <c r="T26" s="4">
        <v>0</v>
      </c>
      <c r="U26" s="4">
        <v>0</v>
      </c>
      <c r="V26" s="4">
        <f t="shared" si="3"/>
        <v>4.0999999999999996</v>
      </c>
      <c r="W26" s="4">
        <v>308.2</v>
      </c>
      <c r="X26" s="4">
        <v>730</v>
      </c>
      <c r="Y26" s="4">
        <v>142.9</v>
      </c>
      <c r="Z26" s="4">
        <v>0</v>
      </c>
      <c r="AA26" s="4">
        <f t="shared" si="4"/>
        <v>1181.1000000000001</v>
      </c>
      <c r="AB26" s="4">
        <v>168.5</v>
      </c>
      <c r="AC26" s="4">
        <v>1.3</v>
      </c>
      <c r="AD26" s="4">
        <v>11.4</v>
      </c>
      <c r="AE26" s="4">
        <v>0.8</v>
      </c>
      <c r="AF26" s="4">
        <f t="shared" si="5"/>
        <v>182.00000000000003</v>
      </c>
      <c r="AG26" s="4">
        <v>2.8</v>
      </c>
      <c r="AH26" s="4">
        <v>8.1999999999999993</v>
      </c>
      <c r="AI26" s="4">
        <v>751.8</v>
      </c>
      <c r="AJ26" s="4">
        <v>1.7</v>
      </c>
      <c r="AK26" s="4">
        <f t="shared" si="6"/>
        <v>764.5</v>
      </c>
      <c r="AL26" s="4">
        <v>1484.1</v>
      </c>
      <c r="AM26" s="4">
        <v>537.29999999999995</v>
      </c>
      <c r="AN26" s="4">
        <v>803.6</v>
      </c>
      <c r="AO26" s="4">
        <v>32.9</v>
      </c>
      <c r="AP26" s="4">
        <f t="shared" si="7"/>
        <v>2857.9</v>
      </c>
      <c r="AU26" s="4">
        <f t="shared" si="8"/>
        <v>0</v>
      </c>
      <c r="AV26" s="4">
        <v>8</v>
      </c>
      <c r="AW26" s="4">
        <v>0</v>
      </c>
      <c r="AX26" s="4">
        <v>0</v>
      </c>
      <c r="AY26" s="4">
        <v>10.7</v>
      </c>
      <c r="AZ26" s="4">
        <f t="shared" si="9"/>
        <v>18.7</v>
      </c>
      <c r="BA26" s="4">
        <v>1.7</v>
      </c>
      <c r="BB26" s="4">
        <v>0</v>
      </c>
      <c r="BC26" s="4">
        <v>0</v>
      </c>
      <c r="BD26" s="4">
        <v>0.8</v>
      </c>
      <c r="BE26" s="4">
        <f t="shared" si="10"/>
        <v>2.5</v>
      </c>
      <c r="BF26" s="4">
        <v>0</v>
      </c>
      <c r="BG26" s="4">
        <v>0</v>
      </c>
      <c r="BH26" s="4">
        <v>751.8</v>
      </c>
      <c r="BI26" s="4">
        <v>1.7</v>
      </c>
      <c r="BJ26" s="4">
        <f t="shared" si="11"/>
        <v>753.5</v>
      </c>
      <c r="BK26" s="4">
        <v>0</v>
      </c>
      <c r="BL26" s="4">
        <v>0</v>
      </c>
      <c r="BM26" s="4">
        <v>0</v>
      </c>
      <c r="BN26" s="4">
        <v>0</v>
      </c>
      <c r="BO26" s="4">
        <f t="shared" si="12"/>
        <v>0</v>
      </c>
      <c r="BP26" s="4">
        <v>0</v>
      </c>
      <c r="BQ26" s="4">
        <v>8.6</v>
      </c>
      <c r="BR26" s="4">
        <v>0</v>
      </c>
      <c r="BS26" s="4">
        <v>23.4</v>
      </c>
      <c r="BT26" s="4">
        <f t="shared" si="13"/>
        <v>32</v>
      </c>
      <c r="BU26" s="4">
        <v>7.7</v>
      </c>
      <c r="BV26" s="4">
        <v>1.4</v>
      </c>
      <c r="BW26" s="4">
        <v>33.5</v>
      </c>
      <c r="BX26" s="4">
        <v>8.3000000000000007</v>
      </c>
      <c r="BY26" s="4">
        <f t="shared" si="14"/>
        <v>50.900000000000006</v>
      </c>
      <c r="BZ26" s="4">
        <f t="shared" si="15"/>
        <v>4209</v>
      </c>
      <c r="CA26" s="4">
        <f t="shared" si="16"/>
        <v>1705.8999999999999</v>
      </c>
      <c r="CB26" s="4">
        <f t="shared" si="17"/>
        <v>2236.9</v>
      </c>
      <c r="CC26" s="4">
        <f t="shared" si="18"/>
        <v>46.099999999999994</v>
      </c>
      <c r="CD26" s="4">
        <f t="shared" si="19"/>
        <v>8197.9</v>
      </c>
      <c r="CE26" s="4">
        <f t="shared" si="20"/>
        <v>17.399999999999999</v>
      </c>
      <c r="CF26" s="4">
        <f t="shared" si="21"/>
        <v>10</v>
      </c>
      <c r="CG26" s="4">
        <f t="shared" si="22"/>
        <v>785.3</v>
      </c>
      <c r="CH26" s="4">
        <f t="shared" si="23"/>
        <v>44.899999999999991</v>
      </c>
      <c r="CI26" s="4">
        <f t="shared" si="24"/>
        <v>857.59999999999991</v>
      </c>
    </row>
    <row r="27" spans="1:92">
      <c r="A27" s="2">
        <v>1991</v>
      </c>
      <c r="B27" s="3" t="s">
        <v>102</v>
      </c>
      <c r="C27" s="4">
        <v>47.7</v>
      </c>
      <c r="D27" s="4">
        <v>7.7</v>
      </c>
      <c r="E27" s="4">
        <v>368.8</v>
      </c>
      <c r="F27" s="4">
        <v>0</v>
      </c>
      <c r="G27" s="4">
        <f t="shared" si="0"/>
        <v>424.20000000000005</v>
      </c>
      <c r="H27" s="4">
        <v>112</v>
      </c>
      <c r="I27" s="4">
        <v>11.5</v>
      </c>
      <c r="J27" s="4">
        <v>51.1</v>
      </c>
      <c r="K27" s="4">
        <v>0</v>
      </c>
      <c r="L27" s="4">
        <f t="shared" si="1"/>
        <v>174.6</v>
      </c>
      <c r="M27" s="4">
        <v>11</v>
      </c>
      <c r="N27" s="4">
        <v>29.3</v>
      </c>
      <c r="O27" s="4">
        <v>0.6</v>
      </c>
      <c r="P27" s="4">
        <v>0</v>
      </c>
      <c r="Q27" s="4">
        <f t="shared" si="2"/>
        <v>40.9</v>
      </c>
      <c r="R27" s="4">
        <v>2</v>
      </c>
      <c r="S27" s="4">
        <v>0</v>
      </c>
      <c r="T27" s="4">
        <v>0</v>
      </c>
      <c r="U27" s="4">
        <v>0</v>
      </c>
      <c r="V27" s="4">
        <f t="shared" si="3"/>
        <v>2</v>
      </c>
      <c r="W27" s="4">
        <v>54</v>
      </c>
      <c r="X27" s="4">
        <v>158.4</v>
      </c>
      <c r="Y27" s="4">
        <v>7</v>
      </c>
      <c r="Z27" s="4">
        <v>0</v>
      </c>
      <c r="AA27" s="4">
        <f t="shared" si="4"/>
        <v>219.4</v>
      </c>
      <c r="AB27" s="4">
        <v>28.4</v>
      </c>
      <c r="AC27" s="4">
        <v>0.8</v>
      </c>
      <c r="AD27" s="4">
        <v>3.6</v>
      </c>
      <c r="AE27" s="4">
        <v>0</v>
      </c>
      <c r="AF27" s="4">
        <f t="shared" si="5"/>
        <v>32.799999999999997</v>
      </c>
      <c r="AG27" s="4">
        <v>5.4</v>
      </c>
      <c r="AH27" s="4">
        <v>108.8</v>
      </c>
      <c r="AI27" s="4">
        <v>155.4</v>
      </c>
      <c r="AJ27" s="4">
        <v>18.2</v>
      </c>
      <c r="AK27" s="4">
        <f t="shared" si="6"/>
        <v>287.8</v>
      </c>
      <c r="AL27" s="4">
        <v>197</v>
      </c>
      <c r="AM27" s="4">
        <v>201.1</v>
      </c>
      <c r="AN27" s="4">
        <v>374</v>
      </c>
      <c r="AO27" s="4">
        <v>1.2</v>
      </c>
      <c r="AP27" s="4">
        <f t="shared" si="7"/>
        <v>773.30000000000007</v>
      </c>
      <c r="AU27" s="4">
        <f t="shared" si="8"/>
        <v>0</v>
      </c>
      <c r="AV27" s="4">
        <v>0</v>
      </c>
      <c r="AW27" s="4">
        <v>0</v>
      </c>
      <c r="AX27" s="4">
        <v>0</v>
      </c>
      <c r="AY27" s="4">
        <v>0</v>
      </c>
      <c r="AZ27" s="4">
        <f t="shared" si="9"/>
        <v>0</v>
      </c>
      <c r="BA27" s="4">
        <v>0</v>
      </c>
      <c r="BB27" s="4">
        <v>0</v>
      </c>
      <c r="BC27" s="4">
        <v>0</v>
      </c>
      <c r="BD27" s="4">
        <v>0</v>
      </c>
      <c r="BE27" s="4">
        <f t="shared" si="10"/>
        <v>0</v>
      </c>
      <c r="BF27" s="4">
        <v>0</v>
      </c>
      <c r="BG27" s="4">
        <v>0</v>
      </c>
      <c r="BH27" s="4">
        <v>0</v>
      </c>
      <c r="BI27" s="4">
        <v>0</v>
      </c>
      <c r="BJ27" s="4">
        <f t="shared" si="11"/>
        <v>0</v>
      </c>
      <c r="BK27" s="4">
        <v>0</v>
      </c>
      <c r="BL27" s="4">
        <v>0</v>
      </c>
      <c r="BM27" s="4">
        <v>0</v>
      </c>
      <c r="BN27" s="4">
        <v>0</v>
      </c>
      <c r="BO27" s="4">
        <f t="shared" si="12"/>
        <v>0</v>
      </c>
      <c r="BP27" s="4">
        <v>0</v>
      </c>
      <c r="BQ27" s="4">
        <v>0</v>
      </c>
      <c r="BR27" s="4">
        <v>0</v>
      </c>
      <c r="BS27" s="4">
        <v>0</v>
      </c>
      <c r="BT27" s="4">
        <f t="shared" si="13"/>
        <v>0</v>
      </c>
      <c r="BU27" s="4">
        <v>0</v>
      </c>
      <c r="BV27" s="4">
        <v>0</v>
      </c>
      <c r="BW27" s="4">
        <v>0</v>
      </c>
      <c r="BX27" s="4">
        <v>0</v>
      </c>
      <c r="BY27" s="4">
        <f t="shared" si="14"/>
        <v>0</v>
      </c>
      <c r="BZ27" s="4">
        <f t="shared" si="15"/>
        <v>457.5</v>
      </c>
      <c r="CA27" s="4">
        <f t="shared" si="16"/>
        <v>517.6</v>
      </c>
      <c r="CB27" s="4">
        <f t="shared" si="17"/>
        <v>960.50000000000011</v>
      </c>
      <c r="CC27" s="4">
        <f t="shared" si="18"/>
        <v>19.399999999999999</v>
      </c>
      <c r="CD27" s="4">
        <f t="shared" si="19"/>
        <v>1955.0000000000002</v>
      </c>
      <c r="CE27" s="4">
        <f t="shared" si="20"/>
        <v>0</v>
      </c>
      <c r="CF27" s="4">
        <f t="shared" si="21"/>
        <v>0</v>
      </c>
      <c r="CG27" s="4">
        <f t="shared" si="22"/>
        <v>0</v>
      </c>
      <c r="CH27" s="4">
        <f t="shared" si="23"/>
        <v>0</v>
      </c>
      <c r="CI27" s="4">
        <f t="shared" si="24"/>
        <v>0</v>
      </c>
    </row>
    <row r="28" spans="1:92">
      <c r="A28" s="2">
        <v>1991</v>
      </c>
      <c r="B28" s="3" t="s">
        <v>103</v>
      </c>
      <c r="C28" s="4">
        <v>433.1</v>
      </c>
      <c r="D28" s="4">
        <v>97</v>
      </c>
      <c r="E28" s="4">
        <v>2.1</v>
      </c>
      <c r="F28" s="4">
        <v>0</v>
      </c>
      <c r="G28" s="4">
        <f t="shared" si="0"/>
        <v>532.20000000000005</v>
      </c>
      <c r="H28" s="4">
        <v>347.7</v>
      </c>
      <c r="I28" s="4">
        <v>57.2</v>
      </c>
      <c r="J28" s="4">
        <v>364.2</v>
      </c>
      <c r="K28" s="4">
        <v>14.8</v>
      </c>
      <c r="L28" s="4">
        <f t="shared" si="1"/>
        <v>783.89999999999986</v>
      </c>
      <c r="M28" s="4">
        <v>21.5</v>
      </c>
      <c r="N28" s="4">
        <v>34.799999999999997</v>
      </c>
      <c r="O28" s="4">
        <v>0</v>
      </c>
      <c r="P28" s="4">
        <v>0</v>
      </c>
      <c r="Q28" s="4">
        <f t="shared" si="2"/>
        <v>56.3</v>
      </c>
      <c r="R28" s="4">
        <v>6.2</v>
      </c>
      <c r="S28" s="4">
        <v>0.5</v>
      </c>
      <c r="T28" s="4">
        <v>0</v>
      </c>
      <c r="U28" s="4">
        <v>0</v>
      </c>
      <c r="V28" s="4">
        <f t="shared" si="3"/>
        <v>6.7</v>
      </c>
      <c r="W28" s="4">
        <v>125.6</v>
      </c>
      <c r="X28" s="4">
        <v>233.5</v>
      </c>
      <c r="Y28" s="4">
        <v>0</v>
      </c>
      <c r="Z28" s="4">
        <v>0</v>
      </c>
      <c r="AA28" s="4">
        <f t="shared" si="4"/>
        <v>359.1</v>
      </c>
      <c r="AB28" s="4">
        <v>52.1</v>
      </c>
      <c r="AC28" s="4">
        <v>0.7</v>
      </c>
      <c r="AD28" s="4">
        <v>4.4000000000000004</v>
      </c>
      <c r="AE28" s="4">
        <v>0</v>
      </c>
      <c r="AF28" s="4">
        <f t="shared" si="5"/>
        <v>57.2</v>
      </c>
      <c r="AG28" s="4">
        <v>4.9000000000000004</v>
      </c>
      <c r="AH28" s="4">
        <v>2.1</v>
      </c>
      <c r="AI28" s="4">
        <v>340.6</v>
      </c>
      <c r="AJ28" s="4">
        <v>0</v>
      </c>
      <c r="AK28" s="4">
        <f t="shared" si="6"/>
        <v>347.6</v>
      </c>
      <c r="AL28" s="4">
        <v>403.2</v>
      </c>
      <c r="AM28" s="4">
        <v>260.10000000000002</v>
      </c>
      <c r="AN28" s="4">
        <v>327.10000000000002</v>
      </c>
      <c r="AO28" s="4">
        <v>0</v>
      </c>
      <c r="AP28" s="4">
        <f t="shared" si="7"/>
        <v>990.4</v>
      </c>
      <c r="AU28" s="4">
        <f t="shared" si="8"/>
        <v>0</v>
      </c>
      <c r="AV28" s="4">
        <v>19.7</v>
      </c>
      <c r="AW28" s="4">
        <v>1.7</v>
      </c>
      <c r="AX28" s="4">
        <v>24.2</v>
      </c>
      <c r="AY28" s="4">
        <v>14.8</v>
      </c>
      <c r="AZ28" s="4">
        <f t="shared" si="9"/>
        <v>60.399999999999991</v>
      </c>
      <c r="BA28" s="4">
        <v>0.8</v>
      </c>
      <c r="BB28" s="4">
        <v>0</v>
      </c>
      <c r="BC28" s="4">
        <v>0.8</v>
      </c>
      <c r="BD28" s="4">
        <v>0</v>
      </c>
      <c r="BE28" s="4">
        <f t="shared" si="10"/>
        <v>1.6</v>
      </c>
      <c r="BF28" s="4">
        <v>0</v>
      </c>
      <c r="BG28" s="4">
        <v>0</v>
      </c>
      <c r="BH28" s="4">
        <v>327.10000000000002</v>
      </c>
      <c r="BI28" s="4">
        <v>0</v>
      </c>
      <c r="BJ28" s="4">
        <f t="shared" si="11"/>
        <v>327.10000000000002</v>
      </c>
      <c r="BK28" s="4">
        <v>0</v>
      </c>
      <c r="BL28" s="4">
        <v>0</v>
      </c>
      <c r="BM28" s="4">
        <v>0</v>
      </c>
      <c r="BN28" s="4">
        <v>0</v>
      </c>
      <c r="BO28" s="4">
        <f t="shared" si="12"/>
        <v>0</v>
      </c>
      <c r="BP28" s="4">
        <v>0</v>
      </c>
      <c r="BQ28" s="4">
        <v>0</v>
      </c>
      <c r="BR28" s="4">
        <v>0</v>
      </c>
      <c r="BS28" s="4">
        <v>0</v>
      </c>
      <c r="BT28" s="4">
        <f t="shared" si="13"/>
        <v>0</v>
      </c>
      <c r="BU28" s="4">
        <v>10.1</v>
      </c>
      <c r="BV28" s="4">
        <v>5.5</v>
      </c>
      <c r="BW28" s="4">
        <v>0</v>
      </c>
      <c r="BX28" s="4">
        <v>0</v>
      </c>
      <c r="BY28" s="4">
        <f t="shared" si="14"/>
        <v>15.6</v>
      </c>
      <c r="BZ28" s="4">
        <f t="shared" si="15"/>
        <v>1394.3</v>
      </c>
      <c r="CA28" s="4">
        <f t="shared" si="16"/>
        <v>685.90000000000009</v>
      </c>
      <c r="CB28" s="4">
        <f t="shared" si="17"/>
        <v>1038.4000000000001</v>
      </c>
      <c r="CC28" s="4">
        <f t="shared" si="18"/>
        <v>14.8</v>
      </c>
      <c r="CD28" s="4">
        <f t="shared" si="19"/>
        <v>3133.4</v>
      </c>
      <c r="CE28" s="4">
        <f t="shared" si="20"/>
        <v>30.6</v>
      </c>
      <c r="CF28" s="4">
        <f t="shared" si="21"/>
        <v>7.2</v>
      </c>
      <c r="CG28" s="4">
        <f t="shared" si="22"/>
        <v>352.1</v>
      </c>
      <c r="CH28" s="4">
        <f t="shared" si="23"/>
        <v>14.8</v>
      </c>
      <c r="CI28" s="4">
        <f t="shared" si="24"/>
        <v>404.70000000000005</v>
      </c>
      <c r="CJ28" s="12"/>
      <c r="CK28" s="12"/>
      <c r="CL28" s="12"/>
      <c r="CM28" s="12"/>
      <c r="CN28" s="12"/>
    </row>
    <row r="29" spans="1:92">
      <c r="A29" s="2">
        <v>1991</v>
      </c>
      <c r="B29" s="3" t="s">
        <v>104</v>
      </c>
      <c r="C29" s="4">
        <v>0</v>
      </c>
      <c r="D29" s="4">
        <v>0</v>
      </c>
      <c r="E29" s="4">
        <v>0</v>
      </c>
      <c r="F29" s="4">
        <v>0</v>
      </c>
      <c r="G29" s="4">
        <f t="shared" si="0"/>
        <v>0</v>
      </c>
      <c r="H29" s="4">
        <v>0</v>
      </c>
      <c r="I29" s="4">
        <v>0</v>
      </c>
      <c r="J29" s="4">
        <v>0</v>
      </c>
      <c r="K29" s="4">
        <v>0</v>
      </c>
      <c r="L29" s="4">
        <f t="shared" si="1"/>
        <v>0</v>
      </c>
      <c r="M29" s="4">
        <v>0</v>
      </c>
      <c r="N29" s="4">
        <v>0</v>
      </c>
      <c r="O29" s="4">
        <v>0</v>
      </c>
      <c r="P29" s="4">
        <v>0</v>
      </c>
      <c r="Q29" s="4">
        <f t="shared" si="2"/>
        <v>0</v>
      </c>
      <c r="R29" s="4">
        <v>0</v>
      </c>
      <c r="S29" s="4">
        <v>0</v>
      </c>
      <c r="T29" s="4">
        <v>0</v>
      </c>
      <c r="U29" s="4">
        <v>0</v>
      </c>
      <c r="V29" s="4">
        <f t="shared" si="3"/>
        <v>0</v>
      </c>
      <c r="W29" s="4">
        <v>0</v>
      </c>
      <c r="X29" s="4">
        <v>0</v>
      </c>
      <c r="Y29" s="4">
        <v>0</v>
      </c>
      <c r="Z29" s="4">
        <v>0</v>
      </c>
      <c r="AA29" s="4">
        <f t="shared" si="4"/>
        <v>0</v>
      </c>
      <c r="AB29" s="4">
        <v>0</v>
      </c>
      <c r="AC29" s="4">
        <v>0</v>
      </c>
      <c r="AD29" s="4">
        <v>0</v>
      </c>
      <c r="AE29" s="4">
        <v>0</v>
      </c>
      <c r="AF29" s="4">
        <f t="shared" si="5"/>
        <v>0</v>
      </c>
      <c r="AG29" s="4">
        <v>0</v>
      </c>
      <c r="AH29" s="4">
        <v>0</v>
      </c>
      <c r="AI29" s="4">
        <v>0</v>
      </c>
      <c r="AJ29" s="4">
        <v>0</v>
      </c>
      <c r="AK29" s="4">
        <f t="shared" si="6"/>
        <v>0</v>
      </c>
      <c r="AL29" s="4">
        <v>0</v>
      </c>
      <c r="AM29" s="4">
        <v>0</v>
      </c>
      <c r="AN29" s="4">
        <v>0</v>
      </c>
      <c r="AO29" s="4">
        <v>0</v>
      </c>
      <c r="AP29" s="4">
        <f t="shared" si="7"/>
        <v>0</v>
      </c>
      <c r="AU29" s="4">
        <f t="shared" si="8"/>
        <v>0</v>
      </c>
      <c r="AV29" s="4">
        <v>0</v>
      </c>
      <c r="AW29" s="4">
        <v>0</v>
      </c>
      <c r="AX29" s="4">
        <v>0</v>
      </c>
      <c r="AY29" s="4">
        <v>0</v>
      </c>
      <c r="AZ29" s="4">
        <f t="shared" si="9"/>
        <v>0</v>
      </c>
      <c r="BA29" s="4">
        <v>0</v>
      </c>
      <c r="BB29" s="4">
        <v>0</v>
      </c>
      <c r="BC29" s="4">
        <v>0</v>
      </c>
      <c r="BD29" s="4">
        <v>0</v>
      </c>
      <c r="BE29" s="4">
        <f t="shared" si="10"/>
        <v>0</v>
      </c>
      <c r="BF29" s="4">
        <v>0</v>
      </c>
      <c r="BG29" s="4">
        <v>0</v>
      </c>
      <c r="BH29" s="4">
        <v>0</v>
      </c>
      <c r="BI29" s="4">
        <v>0</v>
      </c>
      <c r="BJ29" s="4">
        <f t="shared" si="11"/>
        <v>0</v>
      </c>
      <c r="BK29" s="4">
        <v>0</v>
      </c>
      <c r="BL29" s="4">
        <v>0</v>
      </c>
      <c r="BM29" s="4">
        <v>0</v>
      </c>
      <c r="BN29" s="4">
        <v>0</v>
      </c>
      <c r="BO29" s="4">
        <f t="shared" si="12"/>
        <v>0</v>
      </c>
      <c r="BP29" s="4">
        <v>0</v>
      </c>
      <c r="BQ29" s="4">
        <v>0</v>
      </c>
      <c r="BR29" s="4">
        <v>0</v>
      </c>
      <c r="BS29" s="4">
        <v>0</v>
      </c>
      <c r="BT29" s="4">
        <f t="shared" si="13"/>
        <v>0</v>
      </c>
      <c r="BU29" s="4">
        <v>0</v>
      </c>
      <c r="BV29" s="4">
        <v>0</v>
      </c>
      <c r="BW29" s="4">
        <v>0</v>
      </c>
      <c r="BX29" s="4">
        <v>0</v>
      </c>
      <c r="BY29" s="4">
        <f t="shared" si="14"/>
        <v>0</v>
      </c>
      <c r="BZ29" s="4">
        <f t="shared" si="15"/>
        <v>0</v>
      </c>
      <c r="CA29" s="4">
        <f t="shared" si="16"/>
        <v>0</v>
      </c>
      <c r="CB29" s="4">
        <f t="shared" si="17"/>
        <v>0</v>
      </c>
      <c r="CC29" s="4">
        <f t="shared" si="18"/>
        <v>0</v>
      </c>
      <c r="CD29" s="4">
        <f t="shared" si="19"/>
        <v>0</v>
      </c>
      <c r="CE29" s="4">
        <f t="shared" si="20"/>
        <v>0</v>
      </c>
      <c r="CF29" s="4">
        <f t="shared" si="21"/>
        <v>0</v>
      </c>
      <c r="CG29" s="4">
        <f t="shared" si="22"/>
        <v>0</v>
      </c>
      <c r="CH29" s="4">
        <f t="shared" si="23"/>
        <v>0</v>
      </c>
      <c r="CI29" s="4">
        <f t="shared" si="24"/>
        <v>0</v>
      </c>
    </row>
    <row r="30" spans="1:92">
      <c r="A30" s="2">
        <v>1991</v>
      </c>
      <c r="B30" s="3" t="s">
        <v>105</v>
      </c>
      <c r="C30" s="4">
        <v>46.4</v>
      </c>
      <c r="D30" s="4">
        <v>53.3</v>
      </c>
      <c r="E30" s="4">
        <v>35</v>
      </c>
      <c r="F30" s="4">
        <v>7</v>
      </c>
      <c r="G30" s="4">
        <f t="shared" si="0"/>
        <v>141.69999999999999</v>
      </c>
      <c r="H30" s="4">
        <v>71.599999999999994</v>
      </c>
      <c r="I30" s="4">
        <v>2.2000000000000002</v>
      </c>
      <c r="J30" s="4">
        <v>19.5</v>
      </c>
      <c r="K30" s="4">
        <v>5.7</v>
      </c>
      <c r="L30" s="4">
        <f t="shared" si="1"/>
        <v>99</v>
      </c>
      <c r="M30" s="4">
        <v>18.7</v>
      </c>
      <c r="N30" s="4">
        <v>20.9</v>
      </c>
      <c r="O30" s="4">
        <v>2.2000000000000002</v>
      </c>
      <c r="P30" s="4">
        <v>0</v>
      </c>
      <c r="Q30" s="4">
        <f t="shared" si="2"/>
        <v>41.8</v>
      </c>
      <c r="R30" s="4">
        <v>4.5</v>
      </c>
      <c r="S30" s="4">
        <v>0.6</v>
      </c>
      <c r="T30" s="4">
        <v>3</v>
      </c>
      <c r="U30" s="4">
        <v>0</v>
      </c>
      <c r="V30" s="4">
        <f t="shared" si="3"/>
        <v>8.1</v>
      </c>
      <c r="W30" s="4">
        <v>98.8</v>
      </c>
      <c r="X30" s="4">
        <v>169.2</v>
      </c>
      <c r="Y30" s="4">
        <v>70.400000000000006</v>
      </c>
      <c r="Z30" s="4">
        <v>0</v>
      </c>
      <c r="AA30" s="4">
        <f t="shared" si="4"/>
        <v>338.4</v>
      </c>
      <c r="AB30" s="4">
        <v>30.3</v>
      </c>
      <c r="AC30" s="4">
        <v>0</v>
      </c>
      <c r="AD30" s="4">
        <v>2.6</v>
      </c>
      <c r="AE30" s="4">
        <v>3.6</v>
      </c>
      <c r="AF30" s="4">
        <f t="shared" si="5"/>
        <v>36.5</v>
      </c>
      <c r="AG30" s="4">
        <v>2.6</v>
      </c>
      <c r="AH30" s="4">
        <v>61.8</v>
      </c>
      <c r="AI30" s="4">
        <v>169.5</v>
      </c>
      <c r="AJ30" s="4">
        <v>0.9</v>
      </c>
      <c r="AK30" s="4">
        <f t="shared" si="6"/>
        <v>234.79999999999998</v>
      </c>
      <c r="AL30" s="4">
        <v>420.1</v>
      </c>
      <c r="AM30" s="4">
        <v>151.80000000000001</v>
      </c>
      <c r="AN30" s="4">
        <v>103.9</v>
      </c>
      <c r="AO30" s="4">
        <v>24.7</v>
      </c>
      <c r="AP30" s="4">
        <f t="shared" si="7"/>
        <v>700.50000000000011</v>
      </c>
      <c r="AU30" s="4">
        <f t="shared" si="8"/>
        <v>0</v>
      </c>
      <c r="AV30" s="4">
        <v>0.9</v>
      </c>
      <c r="AW30" s="4">
        <v>0</v>
      </c>
      <c r="AX30" s="4">
        <v>0</v>
      </c>
      <c r="AY30" s="4">
        <v>5.7</v>
      </c>
      <c r="AZ30" s="4">
        <f t="shared" si="9"/>
        <v>6.6000000000000005</v>
      </c>
      <c r="BA30" s="4">
        <v>0.1</v>
      </c>
      <c r="BB30" s="4">
        <v>0</v>
      </c>
      <c r="BC30" s="4">
        <v>0</v>
      </c>
      <c r="BD30" s="4">
        <v>3.6</v>
      </c>
      <c r="BE30" s="4">
        <f t="shared" si="10"/>
        <v>3.7</v>
      </c>
      <c r="BF30" s="4">
        <v>0.3</v>
      </c>
      <c r="BG30" s="4">
        <v>0</v>
      </c>
      <c r="BH30" s="4">
        <v>60.2</v>
      </c>
      <c r="BI30" s="4">
        <v>0.9</v>
      </c>
      <c r="BJ30" s="4">
        <f t="shared" si="11"/>
        <v>61.4</v>
      </c>
      <c r="BK30" s="4">
        <v>0</v>
      </c>
      <c r="BL30" s="4">
        <v>0</v>
      </c>
      <c r="BM30" s="4">
        <v>0</v>
      </c>
      <c r="BN30" s="4">
        <v>0</v>
      </c>
      <c r="BO30" s="4">
        <f t="shared" si="12"/>
        <v>0</v>
      </c>
      <c r="BP30" s="4">
        <v>0.6</v>
      </c>
      <c r="BQ30" s="4">
        <v>0.3</v>
      </c>
      <c r="BR30" s="4">
        <v>0</v>
      </c>
      <c r="BS30" s="4">
        <v>8.4</v>
      </c>
      <c r="BT30" s="4">
        <f t="shared" si="13"/>
        <v>9.3000000000000007</v>
      </c>
      <c r="BU30" s="4">
        <v>5.2</v>
      </c>
      <c r="BV30" s="4">
        <v>1.4</v>
      </c>
      <c r="BW30" s="4">
        <v>0</v>
      </c>
      <c r="BX30" s="4">
        <v>26.6</v>
      </c>
      <c r="BY30" s="4">
        <f t="shared" si="14"/>
        <v>33.200000000000003</v>
      </c>
      <c r="BZ30" s="4">
        <f t="shared" si="15"/>
        <v>693</v>
      </c>
      <c r="CA30" s="4">
        <f t="shared" si="16"/>
        <v>459.8</v>
      </c>
      <c r="CB30" s="4">
        <f t="shared" si="17"/>
        <v>406.1</v>
      </c>
      <c r="CC30" s="4">
        <f t="shared" si="18"/>
        <v>41.9</v>
      </c>
      <c r="CD30" s="4">
        <f t="shared" si="19"/>
        <v>1600.8000000000002</v>
      </c>
      <c r="CE30" s="4">
        <f t="shared" si="20"/>
        <v>7.1</v>
      </c>
      <c r="CF30" s="4">
        <f t="shared" si="21"/>
        <v>1.7</v>
      </c>
      <c r="CG30" s="4">
        <f t="shared" si="22"/>
        <v>60.2</v>
      </c>
      <c r="CH30" s="4">
        <f t="shared" si="23"/>
        <v>45.2</v>
      </c>
      <c r="CI30" s="4">
        <f t="shared" si="24"/>
        <v>114.2</v>
      </c>
    </row>
    <row r="31" spans="1:92">
      <c r="A31" s="2">
        <v>1991</v>
      </c>
      <c r="B31" s="3" t="s">
        <v>106</v>
      </c>
      <c r="C31" s="4">
        <v>3721.7</v>
      </c>
      <c r="D31" s="4">
        <v>385.8</v>
      </c>
      <c r="E31" s="4">
        <v>0</v>
      </c>
      <c r="F31" s="4">
        <v>0</v>
      </c>
      <c r="G31" s="4">
        <f t="shared" si="0"/>
        <v>4107.5</v>
      </c>
      <c r="H31" s="4">
        <v>889.5</v>
      </c>
      <c r="I31" s="4">
        <v>16.100000000000001</v>
      </c>
      <c r="J31" s="4">
        <v>0</v>
      </c>
      <c r="K31" s="4">
        <v>9.1</v>
      </c>
      <c r="L31" s="4">
        <f t="shared" si="1"/>
        <v>914.7</v>
      </c>
      <c r="M31" s="4">
        <v>191.2</v>
      </c>
      <c r="N31" s="4">
        <v>239.2</v>
      </c>
      <c r="O31" s="4">
        <v>0</v>
      </c>
      <c r="P31" s="4">
        <v>0</v>
      </c>
      <c r="Q31" s="4">
        <f t="shared" si="2"/>
        <v>430.4</v>
      </c>
      <c r="R31" s="4">
        <v>132.69999999999999</v>
      </c>
      <c r="S31" s="4">
        <v>62.3</v>
      </c>
      <c r="T31" s="4">
        <v>0</v>
      </c>
      <c r="U31" s="4">
        <v>0</v>
      </c>
      <c r="V31" s="4">
        <f t="shared" si="3"/>
        <v>195</v>
      </c>
      <c r="W31" s="4">
        <v>1145.7</v>
      </c>
      <c r="X31" s="4">
        <v>1381.8</v>
      </c>
      <c r="Y31" s="4">
        <v>459.7</v>
      </c>
      <c r="Z31" s="4">
        <v>0</v>
      </c>
      <c r="AA31" s="4">
        <f t="shared" si="4"/>
        <v>2987.2</v>
      </c>
      <c r="AB31" s="4">
        <v>616.20000000000005</v>
      </c>
      <c r="AC31" s="4">
        <v>4.5999999999999996</v>
      </c>
      <c r="AD31" s="4">
        <v>0</v>
      </c>
      <c r="AE31" s="4">
        <v>12.8</v>
      </c>
      <c r="AF31" s="4">
        <f t="shared" si="5"/>
        <v>633.6</v>
      </c>
      <c r="AG31" s="4">
        <v>716.9</v>
      </c>
      <c r="AH31" s="4">
        <v>335.1</v>
      </c>
      <c r="AI31" s="4">
        <v>31.6</v>
      </c>
      <c r="AJ31" s="4">
        <v>17.5</v>
      </c>
      <c r="AK31" s="4">
        <f t="shared" si="6"/>
        <v>1101.0999999999999</v>
      </c>
      <c r="AL31" s="4">
        <v>4772.3999999999996</v>
      </c>
      <c r="AM31" s="4">
        <v>832.2</v>
      </c>
      <c r="AN31" s="4">
        <v>1499.3</v>
      </c>
      <c r="AO31" s="4">
        <v>251.7</v>
      </c>
      <c r="AP31" s="4">
        <f t="shared" si="7"/>
        <v>7355.5999999999995</v>
      </c>
      <c r="AU31" s="4">
        <f t="shared" si="8"/>
        <v>0</v>
      </c>
      <c r="AV31" s="4">
        <v>0.4</v>
      </c>
      <c r="AW31" s="4">
        <v>0</v>
      </c>
      <c r="AX31" s="4">
        <v>0</v>
      </c>
      <c r="AY31" s="4">
        <v>9.1</v>
      </c>
      <c r="AZ31" s="4">
        <f t="shared" si="9"/>
        <v>9.5</v>
      </c>
      <c r="BA31" s="4">
        <v>4.0999999999999996</v>
      </c>
      <c r="BB31" s="4">
        <v>0</v>
      </c>
      <c r="BC31" s="4">
        <v>0</v>
      </c>
      <c r="BD31" s="4">
        <v>12.8</v>
      </c>
      <c r="BE31" s="4">
        <f t="shared" si="10"/>
        <v>16.899999999999999</v>
      </c>
      <c r="BF31" s="4">
        <v>331</v>
      </c>
      <c r="BG31" s="4">
        <v>293.8</v>
      </c>
      <c r="BH31" s="4">
        <v>31.6</v>
      </c>
      <c r="BI31" s="4">
        <v>17.5</v>
      </c>
      <c r="BJ31" s="4">
        <f t="shared" si="11"/>
        <v>673.9</v>
      </c>
      <c r="BK31" s="4">
        <v>0</v>
      </c>
      <c r="BL31" s="4">
        <v>0</v>
      </c>
      <c r="BM31" s="4">
        <v>0</v>
      </c>
      <c r="BN31" s="4">
        <v>0</v>
      </c>
      <c r="BO31" s="4">
        <f t="shared" si="12"/>
        <v>0</v>
      </c>
      <c r="BP31" s="4">
        <v>5.0999999999999996</v>
      </c>
      <c r="BQ31" s="4">
        <v>105.6</v>
      </c>
      <c r="BR31" s="4">
        <v>0</v>
      </c>
      <c r="BS31" s="4">
        <v>200</v>
      </c>
      <c r="BT31" s="4">
        <f t="shared" si="13"/>
        <v>310.7</v>
      </c>
      <c r="BU31" s="4">
        <v>16.5</v>
      </c>
      <c r="BV31" s="4">
        <v>0</v>
      </c>
      <c r="BW31" s="4">
        <v>0</v>
      </c>
      <c r="BX31" s="4">
        <v>51.7</v>
      </c>
      <c r="BY31" s="4">
        <f t="shared" si="14"/>
        <v>68.2</v>
      </c>
      <c r="BZ31" s="4">
        <f t="shared" si="15"/>
        <v>12186.3</v>
      </c>
      <c r="CA31" s="4">
        <f t="shared" si="16"/>
        <v>3257.0999999999995</v>
      </c>
      <c r="CB31" s="4">
        <f t="shared" si="17"/>
        <v>1990.6</v>
      </c>
      <c r="CC31" s="4">
        <f t="shared" si="18"/>
        <v>291.09999999999997</v>
      </c>
      <c r="CD31" s="4">
        <f t="shared" si="19"/>
        <v>17725.099999999995</v>
      </c>
      <c r="CE31" s="4">
        <f t="shared" si="20"/>
        <v>357.1</v>
      </c>
      <c r="CF31" s="4">
        <f t="shared" si="21"/>
        <v>399.4</v>
      </c>
      <c r="CG31" s="4">
        <f t="shared" si="22"/>
        <v>31.6</v>
      </c>
      <c r="CH31" s="4">
        <f t="shared" si="23"/>
        <v>291.10000000000002</v>
      </c>
      <c r="CI31" s="4">
        <f t="shared" si="24"/>
        <v>1079.2</v>
      </c>
    </row>
    <row r="32" spans="1:92">
      <c r="A32" s="2">
        <v>1991</v>
      </c>
      <c r="B32" s="3" t="s">
        <v>107</v>
      </c>
      <c r="C32" s="4">
        <v>962.4</v>
      </c>
      <c r="D32" s="4">
        <v>156.30000000000001</v>
      </c>
      <c r="E32" s="4">
        <v>0</v>
      </c>
      <c r="F32" s="4">
        <v>0</v>
      </c>
      <c r="G32" s="4">
        <f t="shared" si="0"/>
        <v>1118.7</v>
      </c>
      <c r="H32" s="4">
        <v>334.5</v>
      </c>
      <c r="I32" s="4">
        <v>1.1000000000000001</v>
      </c>
      <c r="J32" s="4">
        <v>369.1</v>
      </c>
      <c r="K32" s="4">
        <v>7.8</v>
      </c>
      <c r="L32" s="4">
        <f t="shared" si="1"/>
        <v>712.5</v>
      </c>
      <c r="M32" s="4">
        <v>17.5</v>
      </c>
      <c r="N32" s="4">
        <v>54.9</v>
      </c>
      <c r="O32" s="4">
        <v>7.3</v>
      </c>
      <c r="P32" s="4">
        <v>0</v>
      </c>
      <c r="Q32" s="4">
        <f t="shared" si="2"/>
        <v>79.7</v>
      </c>
      <c r="R32" s="4">
        <v>2.8</v>
      </c>
      <c r="S32" s="4">
        <v>0</v>
      </c>
      <c r="T32" s="4">
        <v>0</v>
      </c>
      <c r="U32" s="4">
        <v>0</v>
      </c>
      <c r="V32" s="4">
        <f t="shared" si="3"/>
        <v>2.8</v>
      </c>
      <c r="W32" s="4">
        <v>95.6</v>
      </c>
      <c r="X32" s="4">
        <v>273.3</v>
      </c>
      <c r="Y32" s="4">
        <v>1.6</v>
      </c>
      <c r="Z32" s="4">
        <v>0</v>
      </c>
      <c r="AA32" s="4">
        <f t="shared" si="4"/>
        <v>370.5</v>
      </c>
      <c r="AB32" s="4">
        <v>87.9</v>
      </c>
      <c r="AC32" s="4">
        <v>0.7</v>
      </c>
      <c r="AD32" s="4">
        <v>11.7</v>
      </c>
      <c r="AE32" s="4">
        <v>0.2</v>
      </c>
      <c r="AF32" s="4">
        <f t="shared" si="5"/>
        <v>100.50000000000001</v>
      </c>
      <c r="AG32" s="4">
        <v>1.9</v>
      </c>
      <c r="AH32" s="4">
        <v>118.1</v>
      </c>
      <c r="AI32" s="4">
        <v>270.5</v>
      </c>
      <c r="AJ32" s="4">
        <v>1</v>
      </c>
      <c r="AK32" s="4">
        <f t="shared" si="6"/>
        <v>391.5</v>
      </c>
      <c r="AL32" s="4">
        <v>434.5</v>
      </c>
      <c r="AM32" s="4">
        <v>266.8</v>
      </c>
      <c r="AN32" s="4">
        <v>387.8</v>
      </c>
      <c r="AO32" s="4">
        <v>13.4</v>
      </c>
      <c r="AP32" s="4">
        <f t="shared" si="7"/>
        <v>1102.5</v>
      </c>
      <c r="AU32" s="4">
        <f t="shared" si="8"/>
        <v>0</v>
      </c>
      <c r="AV32" s="4">
        <v>0</v>
      </c>
      <c r="AW32" s="4">
        <v>0</v>
      </c>
      <c r="AX32" s="4">
        <v>0</v>
      </c>
      <c r="AY32" s="4">
        <v>7.8</v>
      </c>
      <c r="AZ32" s="4">
        <f t="shared" si="9"/>
        <v>7.8</v>
      </c>
      <c r="BA32" s="4">
        <v>0</v>
      </c>
      <c r="BB32" s="4">
        <v>0</v>
      </c>
      <c r="BC32" s="4">
        <v>0</v>
      </c>
      <c r="BD32" s="4">
        <v>0.2</v>
      </c>
      <c r="BE32" s="4">
        <f t="shared" si="10"/>
        <v>0.2</v>
      </c>
      <c r="BF32" s="4">
        <v>0</v>
      </c>
      <c r="BG32" s="4">
        <v>0</v>
      </c>
      <c r="BH32" s="4">
        <v>0</v>
      </c>
      <c r="BI32" s="4">
        <v>1</v>
      </c>
      <c r="BJ32" s="4">
        <f t="shared" si="11"/>
        <v>1</v>
      </c>
      <c r="BK32" s="4">
        <v>0</v>
      </c>
      <c r="BL32" s="4">
        <v>0</v>
      </c>
      <c r="BM32" s="4">
        <v>0</v>
      </c>
      <c r="BN32" s="4">
        <v>0</v>
      </c>
      <c r="BO32" s="4">
        <f t="shared" si="12"/>
        <v>0</v>
      </c>
      <c r="BP32" s="4">
        <v>0</v>
      </c>
      <c r="BQ32" s="4">
        <v>0</v>
      </c>
      <c r="BR32" s="4">
        <v>0</v>
      </c>
      <c r="BS32" s="4">
        <v>0.7</v>
      </c>
      <c r="BT32" s="4">
        <f t="shared" si="13"/>
        <v>0.7</v>
      </c>
      <c r="BU32" s="4">
        <v>0</v>
      </c>
      <c r="BV32" s="4">
        <v>0</v>
      </c>
      <c r="BW32" s="4">
        <v>0</v>
      </c>
      <c r="BX32" s="4">
        <v>12.7</v>
      </c>
      <c r="BY32" s="4">
        <f t="shared" si="14"/>
        <v>12.7</v>
      </c>
      <c r="BZ32" s="4">
        <f t="shared" si="15"/>
        <v>1937.1000000000001</v>
      </c>
      <c r="CA32" s="4">
        <f t="shared" si="16"/>
        <v>871.2</v>
      </c>
      <c r="CB32" s="4">
        <f t="shared" si="17"/>
        <v>1048</v>
      </c>
      <c r="CC32" s="4">
        <f t="shared" si="18"/>
        <v>22.4</v>
      </c>
      <c r="CD32" s="4">
        <f t="shared" si="19"/>
        <v>3878.7000000000003</v>
      </c>
      <c r="CE32" s="4">
        <f t="shared" si="20"/>
        <v>0</v>
      </c>
      <c r="CF32" s="4">
        <f t="shared" si="21"/>
        <v>0</v>
      </c>
      <c r="CG32" s="4">
        <f t="shared" si="22"/>
        <v>0</v>
      </c>
      <c r="CH32" s="4">
        <f t="shared" si="23"/>
        <v>22.4</v>
      </c>
      <c r="CI32" s="4">
        <f t="shared" si="24"/>
        <v>22.4</v>
      </c>
      <c r="CJ32" s="11"/>
      <c r="CK32" s="11"/>
      <c r="CL32" s="11"/>
      <c r="CM32" s="11"/>
      <c r="CN32" s="11"/>
    </row>
    <row r="33" spans="1:92">
      <c r="A33" s="2">
        <v>1991</v>
      </c>
      <c r="B33" s="3" t="s">
        <v>108</v>
      </c>
      <c r="C33" s="4">
        <v>7776.7</v>
      </c>
      <c r="D33" s="4">
        <v>1073.0999999999999</v>
      </c>
      <c r="E33" s="4">
        <v>1785.3</v>
      </c>
      <c r="F33" s="4">
        <v>0</v>
      </c>
      <c r="G33" s="4">
        <f t="shared" si="0"/>
        <v>10635.099999999999</v>
      </c>
      <c r="H33" s="4">
        <v>2497.6</v>
      </c>
      <c r="I33" s="4">
        <v>64.599999999999994</v>
      </c>
      <c r="J33" s="4">
        <v>1607</v>
      </c>
      <c r="K33" s="4">
        <v>99</v>
      </c>
      <c r="L33" s="4">
        <f t="shared" si="1"/>
        <v>4268.2</v>
      </c>
      <c r="M33" s="4">
        <v>568.79999999999995</v>
      </c>
      <c r="N33" s="4">
        <v>1137.5999999999999</v>
      </c>
      <c r="O33" s="4">
        <v>0</v>
      </c>
      <c r="P33" s="4">
        <v>0</v>
      </c>
      <c r="Q33" s="4">
        <f t="shared" si="2"/>
        <v>1706.3999999999999</v>
      </c>
      <c r="R33" s="4">
        <v>1001</v>
      </c>
      <c r="S33" s="4">
        <v>1498</v>
      </c>
      <c r="T33" s="4">
        <v>0</v>
      </c>
      <c r="U33" s="4">
        <v>0</v>
      </c>
      <c r="V33" s="4">
        <f t="shared" si="3"/>
        <v>2499</v>
      </c>
      <c r="W33" s="4">
        <v>4031.8</v>
      </c>
      <c r="X33" s="4">
        <v>5397.7</v>
      </c>
      <c r="Y33" s="4">
        <v>0</v>
      </c>
      <c r="Z33" s="4">
        <v>0</v>
      </c>
      <c r="AA33" s="4">
        <f t="shared" si="4"/>
        <v>9429.5</v>
      </c>
      <c r="AB33" s="4">
        <v>1945</v>
      </c>
      <c r="AC33" s="4">
        <v>11.6</v>
      </c>
      <c r="AD33" s="4">
        <v>126.3</v>
      </c>
      <c r="AE33" s="4">
        <v>413.2</v>
      </c>
      <c r="AF33" s="4">
        <f t="shared" si="5"/>
        <v>2496.1</v>
      </c>
      <c r="AG33" s="4">
        <v>849.9</v>
      </c>
      <c r="AH33" s="4">
        <v>651.6</v>
      </c>
      <c r="AI33" s="4">
        <v>1796.6</v>
      </c>
      <c r="AJ33" s="4">
        <v>679.7</v>
      </c>
      <c r="AK33" s="4">
        <f t="shared" si="6"/>
        <v>3977.8</v>
      </c>
      <c r="AL33" s="4">
        <v>8959</v>
      </c>
      <c r="AM33" s="4">
        <v>1623.6</v>
      </c>
      <c r="AN33" s="4">
        <v>2725</v>
      </c>
      <c r="AO33" s="4">
        <v>589.6</v>
      </c>
      <c r="AP33" s="4">
        <f t="shared" si="7"/>
        <v>13897.2</v>
      </c>
      <c r="AU33" s="4">
        <f t="shared" si="8"/>
        <v>0</v>
      </c>
      <c r="AV33" s="4">
        <v>0</v>
      </c>
      <c r="AW33" s="4">
        <v>0.1</v>
      </c>
      <c r="AX33" s="4">
        <v>19.7</v>
      </c>
      <c r="AY33" s="4">
        <v>99</v>
      </c>
      <c r="AZ33" s="4">
        <f t="shared" si="9"/>
        <v>118.8</v>
      </c>
      <c r="BA33" s="4">
        <v>0</v>
      </c>
      <c r="BB33" s="4">
        <v>0</v>
      </c>
      <c r="BC33" s="4">
        <v>1.1000000000000001</v>
      </c>
      <c r="BD33" s="4">
        <v>413.2</v>
      </c>
      <c r="BE33" s="4">
        <f t="shared" si="10"/>
        <v>414.3</v>
      </c>
      <c r="BF33" s="4">
        <v>0</v>
      </c>
      <c r="BG33" s="4">
        <v>633.70000000000005</v>
      </c>
      <c r="BH33" s="4">
        <v>351.2</v>
      </c>
      <c r="BI33" s="4">
        <v>679.7</v>
      </c>
      <c r="BJ33" s="4">
        <f t="shared" si="11"/>
        <v>1664.6000000000001</v>
      </c>
      <c r="BK33" s="4">
        <v>0</v>
      </c>
      <c r="BL33" s="4">
        <v>0</v>
      </c>
      <c r="BM33" s="4">
        <v>27.6</v>
      </c>
      <c r="BN33" s="4">
        <v>142.19999999999999</v>
      </c>
      <c r="BO33" s="4">
        <f t="shared" si="12"/>
        <v>169.79999999999998</v>
      </c>
      <c r="BP33" s="4">
        <v>0</v>
      </c>
      <c r="BQ33" s="4">
        <v>130.5</v>
      </c>
      <c r="BR33" s="4">
        <v>62.5</v>
      </c>
      <c r="BS33" s="4">
        <v>189.2</v>
      </c>
      <c r="BT33" s="4">
        <f t="shared" si="13"/>
        <v>382.2</v>
      </c>
      <c r="BU33" s="4">
        <v>0</v>
      </c>
      <c r="BV33" s="4">
        <v>7.9</v>
      </c>
      <c r="BW33" s="4">
        <v>114.6</v>
      </c>
      <c r="BX33" s="4">
        <v>258.2</v>
      </c>
      <c r="BY33" s="4">
        <f t="shared" si="14"/>
        <v>380.7</v>
      </c>
      <c r="BZ33" s="4">
        <f t="shared" si="15"/>
        <v>27629.8</v>
      </c>
      <c r="CA33" s="4">
        <f t="shared" si="16"/>
        <v>11457.800000000001</v>
      </c>
      <c r="CB33" s="4">
        <f t="shared" si="17"/>
        <v>8040.2000000000007</v>
      </c>
      <c r="CC33" s="4">
        <f t="shared" si="18"/>
        <v>1781.5</v>
      </c>
      <c r="CD33" s="4">
        <f t="shared" si="19"/>
        <v>48909.3</v>
      </c>
      <c r="CE33" s="4">
        <f t="shared" si="20"/>
        <v>0</v>
      </c>
      <c r="CF33" s="4">
        <f t="shared" si="21"/>
        <v>772.2</v>
      </c>
      <c r="CG33" s="4">
        <f t="shared" si="22"/>
        <v>576.70000000000005</v>
      </c>
      <c r="CH33" s="4">
        <f t="shared" si="23"/>
        <v>1781.5000000000002</v>
      </c>
      <c r="CI33" s="4">
        <f t="shared" si="24"/>
        <v>3130.4000000000005</v>
      </c>
    </row>
    <row r="34" spans="1:92">
      <c r="A34" s="2">
        <v>1991</v>
      </c>
      <c r="B34" s="3" t="s">
        <v>109</v>
      </c>
      <c r="C34" s="4">
        <v>3176.2</v>
      </c>
      <c r="D34" s="4">
        <v>357.7</v>
      </c>
      <c r="E34" s="4">
        <v>56.9</v>
      </c>
      <c r="F34" s="4">
        <v>0</v>
      </c>
      <c r="G34" s="4">
        <f t="shared" si="0"/>
        <v>3590.7999999999997</v>
      </c>
      <c r="H34" s="4">
        <v>1463.9</v>
      </c>
      <c r="I34" s="4">
        <v>71.099999999999994</v>
      </c>
      <c r="J34" s="4">
        <v>467.6</v>
      </c>
      <c r="K34" s="4">
        <v>0</v>
      </c>
      <c r="L34" s="4">
        <f t="shared" si="1"/>
        <v>2002.6</v>
      </c>
      <c r="M34" s="4">
        <v>47.7</v>
      </c>
      <c r="N34" s="4">
        <v>195.5</v>
      </c>
      <c r="O34" s="4">
        <v>55.1</v>
      </c>
      <c r="P34" s="4">
        <v>0</v>
      </c>
      <c r="Q34" s="4">
        <f t="shared" si="2"/>
        <v>298.3</v>
      </c>
      <c r="R34" s="4">
        <v>34</v>
      </c>
      <c r="S34" s="4">
        <v>0</v>
      </c>
      <c r="T34" s="4">
        <v>34</v>
      </c>
      <c r="U34" s="4">
        <v>0</v>
      </c>
      <c r="V34" s="4">
        <f t="shared" si="3"/>
        <v>68</v>
      </c>
      <c r="W34" s="4">
        <v>476.3</v>
      </c>
      <c r="X34" s="4">
        <v>1238.2</v>
      </c>
      <c r="Y34" s="4">
        <v>84.8</v>
      </c>
      <c r="Z34" s="4">
        <v>0</v>
      </c>
      <c r="AA34" s="4">
        <f t="shared" si="4"/>
        <v>1799.3</v>
      </c>
      <c r="AB34" s="4">
        <v>410.7</v>
      </c>
      <c r="AC34" s="4">
        <v>0</v>
      </c>
      <c r="AD34" s="4">
        <v>7.1</v>
      </c>
      <c r="AE34" s="4">
        <v>75</v>
      </c>
      <c r="AF34" s="4">
        <f t="shared" si="5"/>
        <v>492.8</v>
      </c>
      <c r="AG34" s="4">
        <v>6.4</v>
      </c>
      <c r="AH34" s="4">
        <v>299</v>
      </c>
      <c r="AI34" s="4">
        <v>1194</v>
      </c>
      <c r="AJ34" s="4">
        <v>0</v>
      </c>
      <c r="AK34" s="4">
        <f t="shared" si="6"/>
        <v>1499.4</v>
      </c>
      <c r="AL34" s="4">
        <v>1814.4</v>
      </c>
      <c r="AM34" s="4">
        <v>768.4</v>
      </c>
      <c r="AN34" s="4">
        <v>538.9</v>
      </c>
      <c r="AO34" s="4">
        <v>0</v>
      </c>
      <c r="AP34" s="4">
        <f t="shared" si="7"/>
        <v>3121.7000000000003</v>
      </c>
      <c r="AU34" s="4">
        <f t="shared" si="8"/>
        <v>0</v>
      </c>
      <c r="AV34" s="4">
        <v>10.9</v>
      </c>
      <c r="AW34" s="4">
        <v>0</v>
      </c>
      <c r="AX34" s="4">
        <v>0</v>
      </c>
      <c r="AY34" s="4">
        <v>0</v>
      </c>
      <c r="AZ34" s="4">
        <f t="shared" si="9"/>
        <v>10.9</v>
      </c>
      <c r="BA34" s="4">
        <v>19.3</v>
      </c>
      <c r="BB34" s="4">
        <v>0</v>
      </c>
      <c r="BC34" s="4">
        <v>0</v>
      </c>
      <c r="BD34" s="4">
        <v>75</v>
      </c>
      <c r="BE34" s="4">
        <f t="shared" si="10"/>
        <v>94.3</v>
      </c>
      <c r="BF34" s="4">
        <v>6.4</v>
      </c>
      <c r="BG34" s="4">
        <v>299</v>
      </c>
      <c r="BH34" s="4">
        <v>1079.4000000000001</v>
      </c>
      <c r="BI34" s="4">
        <v>0</v>
      </c>
      <c r="BJ34" s="4">
        <f t="shared" si="11"/>
        <v>1384.8000000000002</v>
      </c>
      <c r="BK34" s="4">
        <v>0</v>
      </c>
      <c r="BL34" s="4">
        <v>0</v>
      </c>
      <c r="BM34" s="4">
        <v>0</v>
      </c>
      <c r="BN34" s="4">
        <v>0</v>
      </c>
      <c r="BO34" s="4">
        <f t="shared" si="12"/>
        <v>0</v>
      </c>
      <c r="BP34" s="4">
        <v>8.8000000000000007</v>
      </c>
      <c r="BQ34" s="4">
        <v>0</v>
      </c>
      <c r="BR34" s="4">
        <v>0</v>
      </c>
      <c r="BS34" s="4">
        <v>0</v>
      </c>
      <c r="BT34" s="4">
        <f t="shared" si="13"/>
        <v>8.8000000000000007</v>
      </c>
      <c r="BU34" s="4">
        <v>67.400000000000006</v>
      </c>
      <c r="BV34" s="4">
        <v>3.9</v>
      </c>
      <c r="BW34" s="4">
        <v>0</v>
      </c>
      <c r="BX34" s="4">
        <v>0</v>
      </c>
      <c r="BY34" s="4">
        <f t="shared" si="14"/>
        <v>71.300000000000011</v>
      </c>
      <c r="BZ34" s="4">
        <f t="shared" si="15"/>
        <v>7429.6</v>
      </c>
      <c r="CA34" s="4">
        <f t="shared" si="16"/>
        <v>2929.9</v>
      </c>
      <c r="CB34" s="4">
        <f t="shared" si="17"/>
        <v>2438.4</v>
      </c>
      <c r="CC34" s="4">
        <f t="shared" si="18"/>
        <v>75</v>
      </c>
      <c r="CD34" s="4">
        <f t="shared" si="19"/>
        <v>12872.9</v>
      </c>
      <c r="CE34" s="4">
        <f t="shared" si="20"/>
        <v>112.80000000000001</v>
      </c>
      <c r="CF34" s="4">
        <f t="shared" si="21"/>
        <v>302.89999999999998</v>
      </c>
      <c r="CG34" s="4">
        <f t="shared" si="22"/>
        <v>1079.4000000000001</v>
      </c>
      <c r="CH34" s="4">
        <f t="shared" si="23"/>
        <v>75</v>
      </c>
      <c r="CI34" s="4">
        <f t="shared" si="24"/>
        <v>1570.1000000000001</v>
      </c>
    </row>
    <row r="35" spans="1:92">
      <c r="A35" s="2">
        <v>1991</v>
      </c>
      <c r="B35" s="3" t="s">
        <v>110</v>
      </c>
      <c r="C35" s="4">
        <v>214.7</v>
      </c>
      <c r="D35" s="4">
        <v>44.7</v>
      </c>
      <c r="E35" s="4">
        <v>26.1</v>
      </c>
      <c r="F35" s="4">
        <v>0</v>
      </c>
      <c r="G35" s="4">
        <f t="shared" si="0"/>
        <v>285.5</v>
      </c>
      <c r="H35" s="4">
        <v>112.9</v>
      </c>
      <c r="I35" s="4">
        <v>0.8</v>
      </c>
      <c r="J35" s="4">
        <v>52.1</v>
      </c>
      <c r="K35" s="4">
        <v>25</v>
      </c>
      <c r="L35" s="4">
        <f t="shared" si="1"/>
        <v>190.8</v>
      </c>
      <c r="M35" s="4">
        <v>5.5</v>
      </c>
      <c r="N35" s="4">
        <v>14.7</v>
      </c>
      <c r="O35" s="4">
        <v>6.7</v>
      </c>
      <c r="P35" s="4">
        <v>0</v>
      </c>
      <c r="Q35" s="4">
        <f t="shared" si="2"/>
        <v>26.9</v>
      </c>
      <c r="R35" s="4">
        <v>0</v>
      </c>
      <c r="S35" s="4">
        <v>0</v>
      </c>
      <c r="T35" s="4">
        <v>0</v>
      </c>
      <c r="U35" s="4">
        <v>0</v>
      </c>
      <c r="V35" s="4">
        <f t="shared" si="3"/>
        <v>0</v>
      </c>
      <c r="W35" s="4">
        <v>53.6</v>
      </c>
      <c r="X35" s="4">
        <v>130.5</v>
      </c>
      <c r="Y35" s="4">
        <v>7.1</v>
      </c>
      <c r="Z35" s="4">
        <v>0</v>
      </c>
      <c r="AA35" s="4">
        <f t="shared" si="4"/>
        <v>191.2</v>
      </c>
      <c r="AB35" s="4">
        <v>10.199999999999999</v>
      </c>
      <c r="AC35" s="4">
        <v>1.9</v>
      </c>
      <c r="AD35" s="4">
        <v>3.7</v>
      </c>
      <c r="AE35" s="4">
        <v>4</v>
      </c>
      <c r="AF35" s="4">
        <f t="shared" si="5"/>
        <v>19.8</v>
      </c>
      <c r="AG35" s="4">
        <v>0.3</v>
      </c>
      <c r="AH35" s="4">
        <v>133.9</v>
      </c>
      <c r="AI35" s="4">
        <v>92.1</v>
      </c>
      <c r="AJ35" s="4">
        <v>0</v>
      </c>
      <c r="AK35" s="4">
        <f t="shared" si="6"/>
        <v>226.3</v>
      </c>
      <c r="AL35" s="4">
        <v>127.5</v>
      </c>
      <c r="AM35" s="4">
        <v>115.4</v>
      </c>
      <c r="AN35" s="4">
        <v>415.1</v>
      </c>
      <c r="AO35" s="4">
        <v>1</v>
      </c>
      <c r="AP35" s="4">
        <f t="shared" si="7"/>
        <v>659</v>
      </c>
      <c r="AU35" s="4">
        <f t="shared" si="8"/>
        <v>0</v>
      </c>
      <c r="AV35" s="4">
        <v>1.5</v>
      </c>
      <c r="AW35" s="4">
        <v>0</v>
      </c>
      <c r="AX35" s="4">
        <v>1.5</v>
      </c>
      <c r="AY35" s="4">
        <v>25</v>
      </c>
      <c r="AZ35" s="4">
        <f t="shared" si="9"/>
        <v>28</v>
      </c>
      <c r="BA35" s="4">
        <v>0.3</v>
      </c>
      <c r="BB35" s="4">
        <v>0</v>
      </c>
      <c r="BC35" s="4">
        <v>0.1</v>
      </c>
      <c r="BD35" s="4">
        <v>4</v>
      </c>
      <c r="BE35" s="4">
        <f t="shared" si="10"/>
        <v>4.4000000000000004</v>
      </c>
      <c r="BF35" s="4">
        <v>0</v>
      </c>
      <c r="BG35" s="4">
        <v>67.5</v>
      </c>
      <c r="BH35" s="4">
        <v>29</v>
      </c>
      <c r="BI35" s="4">
        <v>0</v>
      </c>
      <c r="BJ35" s="4">
        <f t="shared" si="11"/>
        <v>96.5</v>
      </c>
      <c r="BK35" s="4">
        <v>0</v>
      </c>
      <c r="BL35" s="4">
        <v>0</v>
      </c>
      <c r="BM35" s="4">
        <v>0</v>
      </c>
      <c r="BN35" s="4">
        <v>0</v>
      </c>
      <c r="BO35" s="4">
        <f t="shared" si="12"/>
        <v>0</v>
      </c>
      <c r="BP35" s="4">
        <v>0</v>
      </c>
      <c r="BQ35" s="4">
        <v>0</v>
      </c>
      <c r="BR35" s="4">
        <v>0</v>
      </c>
      <c r="BS35" s="4">
        <v>0</v>
      </c>
      <c r="BT35" s="4">
        <f t="shared" si="13"/>
        <v>0</v>
      </c>
      <c r="BU35" s="4">
        <v>1.5</v>
      </c>
      <c r="BV35" s="4">
        <v>5.5</v>
      </c>
      <c r="BW35" s="4">
        <v>3</v>
      </c>
      <c r="BX35" s="4">
        <v>1</v>
      </c>
      <c r="BY35" s="4">
        <f t="shared" si="14"/>
        <v>11</v>
      </c>
      <c r="BZ35" s="4">
        <f t="shared" si="15"/>
        <v>524.70000000000005</v>
      </c>
      <c r="CA35" s="4">
        <f t="shared" si="16"/>
        <v>441.9</v>
      </c>
      <c r="CB35" s="4">
        <f t="shared" si="17"/>
        <v>602.90000000000009</v>
      </c>
      <c r="CC35" s="4">
        <f t="shared" si="18"/>
        <v>30</v>
      </c>
      <c r="CD35" s="4">
        <f t="shared" si="19"/>
        <v>1599.5</v>
      </c>
      <c r="CE35" s="4">
        <f t="shared" si="20"/>
        <v>3.3</v>
      </c>
      <c r="CF35" s="4">
        <f t="shared" si="21"/>
        <v>73</v>
      </c>
      <c r="CG35" s="4">
        <f t="shared" si="22"/>
        <v>33.6</v>
      </c>
      <c r="CH35" s="4">
        <f t="shared" si="23"/>
        <v>30</v>
      </c>
      <c r="CI35" s="4">
        <f t="shared" si="24"/>
        <v>139.9</v>
      </c>
    </row>
    <row r="36" spans="1:92">
      <c r="A36" s="2">
        <v>1991</v>
      </c>
      <c r="B36" s="3" t="s">
        <v>111</v>
      </c>
      <c r="C36" s="4">
        <v>2952.6</v>
      </c>
      <c r="D36" s="4">
        <v>499.8</v>
      </c>
      <c r="E36" s="4">
        <v>725.6</v>
      </c>
      <c r="F36" s="4">
        <v>0</v>
      </c>
      <c r="G36" s="4">
        <f t="shared" si="0"/>
        <v>4178</v>
      </c>
      <c r="H36" s="4">
        <v>1705.4</v>
      </c>
      <c r="I36" s="4">
        <v>6.8</v>
      </c>
      <c r="J36" s="4">
        <v>0.4</v>
      </c>
      <c r="K36" s="4">
        <v>199.9</v>
      </c>
      <c r="L36" s="4">
        <f t="shared" si="1"/>
        <v>1912.5000000000002</v>
      </c>
      <c r="M36" s="4">
        <v>385.7</v>
      </c>
      <c r="N36" s="4">
        <v>484.2</v>
      </c>
      <c r="O36" s="4">
        <v>0</v>
      </c>
      <c r="P36" s="4">
        <v>0</v>
      </c>
      <c r="Q36" s="4">
        <f t="shared" si="2"/>
        <v>869.9</v>
      </c>
      <c r="R36" s="4">
        <v>570</v>
      </c>
      <c r="S36" s="4">
        <v>710</v>
      </c>
      <c r="T36" s="4">
        <v>146.1</v>
      </c>
      <c r="U36" s="4">
        <v>0</v>
      </c>
      <c r="V36" s="4">
        <f t="shared" si="3"/>
        <v>1426.1</v>
      </c>
      <c r="W36" s="4">
        <v>1350.5</v>
      </c>
      <c r="X36" s="4">
        <v>1953.9</v>
      </c>
      <c r="Y36" s="4">
        <v>0</v>
      </c>
      <c r="Z36" s="4">
        <v>0</v>
      </c>
      <c r="AA36" s="4">
        <f t="shared" si="4"/>
        <v>3304.4</v>
      </c>
      <c r="AB36" s="4">
        <v>586.9</v>
      </c>
      <c r="AC36" s="4">
        <v>8.5</v>
      </c>
      <c r="AD36" s="4">
        <v>75.099999999999994</v>
      </c>
      <c r="AE36" s="4">
        <v>52</v>
      </c>
      <c r="AF36" s="4">
        <f t="shared" si="5"/>
        <v>722.5</v>
      </c>
      <c r="AG36" s="4">
        <v>38.200000000000003</v>
      </c>
      <c r="AH36" s="4">
        <v>629.70000000000005</v>
      </c>
      <c r="AI36" s="4">
        <v>629.70000000000005</v>
      </c>
      <c r="AJ36" s="4">
        <v>104.3</v>
      </c>
      <c r="AK36" s="4">
        <f t="shared" si="6"/>
        <v>1401.9</v>
      </c>
      <c r="AL36" s="4">
        <v>2249.5</v>
      </c>
      <c r="AM36" s="4">
        <v>1080.5</v>
      </c>
      <c r="AN36" s="4">
        <v>5915</v>
      </c>
      <c r="AO36" s="4">
        <v>205.4</v>
      </c>
      <c r="AP36" s="4">
        <f t="shared" si="7"/>
        <v>9450.4</v>
      </c>
      <c r="AU36" s="4">
        <f t="shared" si="8"/>
        <v>0</v>
      </c>
      <c r="AV36" s="4">
        <v>0</v>
      </c>
      <c r="AW36" s="4">
        <v>0</v>
      </c>
      <c r="AX36" s="4">
        <v>199.9</v>
      </c>
      <c r="AY36" s="4">
        <v>199.9</v>
      </c>
      <c r="AZ36" s="4">
        <f t="shared" si="9"/>
        <v>399.8</v>
      </c>
      <c r="BA36" s="4">
        <v>3.4</v>
      </c>
      <c r="BB36" s="4">
        <v>0</v>
      </c>
      <c r="BC36" s="4">
        <v>0</v>
      </c>
      <c r="BD36" s="4">
        <v>52.3</v>
      </c>
      <c r="BE36" s="4">
        <f t="shared" si="10"/>
        <v>55.699999999999996</v>
      </c>
      <c r="BF36" s="4">
        <v>0</v>
      </c>
      <c r="BG36" s="4">
        <v>628.79999999999995</v>
      </c>
      <c r="BH36" s="4">
        <v>628.79999999999995</v>
      </c>
      <c r="BI36" s="4">
        <v>104.3</v>
      </c>
      <c r="BJ36" s="4">
        <f t="shared" si="11"/>
        <v>1361.8999999999999</v>
      </c>
      <c r="BK36" s="4">
        <v>0</v>
      </c>
      <c r="BL36" s="4">
        <v>0</v>
      </c>
      <c r="BM36" s="4">
        <v>0</v>
      </c>
      <c r="BN36" s="4">
        <v>0</v>
      </c>
      <c r="BO36" s="4">
        <f t="shared" si="12"/>
        <v>0</v>
      </c>
      <c r="BP36" s="4">
        <v>6.5</v>
      </c>
      <c r="BQ36" s="4">
        <v>0</v>
      </c>
      <c r="BR36" s="4">
        <v>0</v>
      </c>
      <c r="BS36" s="4">
        <v>10.4</v>
      </c>
      <c r="BT36" s="4">
        <f t="shared" si="13"/>
        <v>16.899999999999999</v>
      </c>
      <c r="BU36" s="4">
        <v>11.8</v>
      </c>
      <c r="BV36" s="4">
        <v>0</v>
      </c>
      <c r="BW36" s="4">
        <v>49.4</v>
      </c>
      <c r="BX36" s="4">
        <v>215.8</v>
      </c>
      <c r="BY36" s="4">
        <f t="shared" si="14"/>
        <v>277</v>
      </c>
      <c r="BZ36" s="4">
        <f t="shared" si="15"/>
        <v>9838.7999999999993</v>
      </c>
      <c r="CA36" s="4">
        <f t="shared" si="16"/>
        <v>5373.4</v>
      </c>
      <c r="CB36" s="4">
        <f t="shared" si="17"/>
        <v>7491.9</v>
      </c>
      <c r="CC36" s="4">
        <f t="shared" si="18"/>
        <v>561.6</v>
      </c>
      <c r="CD36" s="4">
        <f t="shared" si="19"/>
        <v>23265.699999999997</v>
      </c>
      <c r="CE36" s="4">
        <f t="shared" si="20"/>
        <v>21.700000000000003</v>
      </c>
      <c r="CF36" s="4">
        <f t="shared" si="21"/>
        <v>628.79999999999995</v>
      </c>
      <c r="CG36" s="4">
        <f t="shared" si="22"/>
        <v>878.09999999999991</v>
      </c>
      <c r="CH36" s="4">
        <f t="shared" si="23"/>
        <v>582.70000000000005</v>
      </c>
      <c r="CI36" s="4">
        <f t="shared" si="24"/>
        <v>2111.3000000000002</v>
      </c>
    </row>
    <row r="37" spans="1:92">
      <c r="A37" s="2">
        <v>1991</v>
      </c>
      <c r="B37" s="3" t="s">
        <v>112</v>
      </c>
      <c r="C37" s="4">
        <v>1143.2</v>
      </c>
      <c r="D37" s="4">
        <v>166.3</v>
      </c>
      <c r="E37" s="4">
        <v>369.7</v>
      </c>
      <c r="F37" s="4">
        <v>0</v>
      </c>
      <c r="G37" s="4">
        <f t="shared" si="0"/>
        <v>1679.2</v>
      </c>
      <c r="H37" s="4">
        <v>487.8</v>
      </c>
      <c r="I37" s="4">
        <v>163.4</v>
      </c>
      <c r="J37" s="4">
        <v>401</v>
      </c>
      <c r="K37" s="4">
        <v>0</v>
      </c>
      <c r="L37" s="4">
        <f t="shared" si="1"/>
        <v>1052.2</v>
      </c>
      <c r="M37" s="4">
        <v>44.4</v>
      </c>
      <c r="N37" s="4">
        <v>100.1</v>
      </c>
      <c r="O37" s="4">
        <v>0</v>
      </c>
      <c r="P37" s="4">
        <v>0</v>
      </c>
      <c r="Q37" s="4">
        <f t="shared" si="2"/>
        <v>144.5</v>
      </c>
      <c r="R37" s="4">
        <v>36.799999999999997</v>
      </c>
      <c r="S37" s="4">
        <v>0</v>
      </c>
      <c r="T37" s="4">
        <v>0</v>
      </c>
      <c r="U37" s="4">
        <v>0</v>
      </c>
      <c r="V37" s="4">
        <f t="shared" si="3"/>
        <v>36.799999999999997</v>
      </c>
      <c r="W37" s="4">
        <v>242.4</v>
      </c>
      <c r="X37" s="4">
        <v>564.9</v>
      </c>
      <c r="Y37" s="4">
        <v>7.7</v>
      </c>
      <c r="Z37" s="4">
        <v>0</v>
      </c>
      <c r="AA37" s="4">
        <f t="shared" si="4"/>
        <v>815</v>
      </c>
      <c r="AB37" s="4">
        <v>168.7</v>
      </c>
      <c r="AC37" s="4">
        <v>0.1</v>
      </c>
      <c r="AD37" s="4">
        <v>15.9</v>
      </c>
      <c r="AE37" s="4">
        <v>0</v>
      </c>
      <c r="AF37" s="4">
        <f t="shared" si="5"/>
        <v>184.7</v>
      </c>
      <c r="AG37" s="4">
        <v>17.2</v>
      </c>
      <c r="AH37" s="4">
        <v>216.8</v>
      </c>
      <c r="AI37" s="4">
        <v>410</v>
      </c>
      <c r="AJ37" s="4">
        <v>0</v>
      </c>
      <c r="AK37" s="4">
        <f t="shared" si="6"/>
        <v>644</v>
      </c>
      <c r="AL37" s="4">
        <v>774</v>
      </c>
      <c r="AM37" s="4">
        <v>386</v>
      </c>
      <c r="AN37" s="4">
        <v>750</v>
      </c>
      <c r="AO37" s="4">
        <v>0</v>
      </c>
      <c r="AP37" s="4">
        <f t="shared" si="7"/>
        <v>1910</v>
      </c>
      <c r="AU37" s="4">
        <f t="shared" si="8"/>
        <v>0</v>
      </c>
      <c r="AV37" s="4">
        <v>2</v>
      </c>
      <c r="AW37" s="4">
        <v>0</v>
      </c>
      <c r="AX37" s="4">
        <v>5</v>
      </c>
      <c r="AY37" s="4">
        <v>0</v>
      </c>
      <c r="AZ37" s="4">
        <f t="shared" si="9"/>
        <v>7</v>
      </c>
      <c r="BA37" s="4">
        <v>12.1</v>
      </c>
      <c r="BB37" s="4">
        <v>0</v>
      </c>
      <c r="BC37" s="4">
        <v>0.4</v>
      </c>
      <c r="BD37" s="4">
        <v>0</v>
      </c>
      <c r="BE37" s="4">
        <f t="shared" si="10"/>
        <v>12.5</v>
      </c>
      <c r="BF37" s="4">
        <v>8.8000000000000007</v>
      </c>
      <c r="BG37" s="4">
        <v>216.8</v>
      </c>
      <c r="BH37" s="4">
        <v>245.2</v>
      </c>
      <c r="BI37" s="4">
        <v>0</v>
      </c>
      <c r="BJ37" s="4">
        <f t="shared" si="11"/>
        <v>470.8</v>
      </c>
      <c r="BK37" s="4">
        <v>0</v>
      </c>
      <c r="BL37" s="4">
        <v>0</v>
      </c>
      <c r="BM37" s="4">
        <v>0</v>
      </c>
      <c r="BN37" s="4">
        <v>0</v>
      </c>
      <c r="BO37" s="4">
        <f t="shared" si="12"/>
        <v>0</v>
      </c>
      <c r="BP37" s="4">
        <v>0</v>
      </c>
      <c r="BQ37" s="4">
        <v>0</v>
      </c>
      <c r="BR37" s="4">
        <v>5.5</v>
      </c>
      <c r="BS37" s="4">
        <v>0</v>
      </c>
      <c r="BT37" s="4">
        <f t="shared" si="13"/>
        <v>5.5</v>
      </c>
      <c r="BU37" s="4">
        <v>4</v>
      </c>
      <c r="BV37" s="4">
        <v>13.7</v>
      </c>
      <c r="BW37" s="4">
        <v>22.2</v>
      </c>
      <c r="BX37" s="4">
        <v>0</v>
      </c>
      <c r="BY37" s="4">
        <f t="shared" si="14"/>
        <v>39.9</v>
      </c>
      <c r="BZ37" s="4">
        <f t="shared" si="15"/>
        <v>2914.5</v>
      </c>
      <c r="CA37" s="4">
        <f t="shared" si="16"/>
        <v>1597.6000000000001</v>
      </c>
      <c r="CB37" s="4">
        <f t="shared" si="17"/>
        <v>1954.3000000000002</v>
      </c>
      <c r="CC37" s="4">
        <f t="shared" si="18"/>
        <v>0</v>
      </c>
      <c r="CD37" s="4">
        <f t="shared" si="19"/>
        <v>6466.4000000000005</v>
      </c>
      <c r="CE37" s="4">
        <f t="shared" si="20"/>
        <v>26.9</v>
      </c>
      <c r="CF37" s="4">
        <f t="shared" si="21"/>
        <v>230.5</v>
      </c>
      <c r="CG37" s="4">
        <f t="shared" si="22"/>
        <v>278.3</v>
      </c>
      <c r="CH37" s="4">
        <f t="shared" si="23"/>
        <v>0</v>
      </c>
      <c r="CI37" s="4">
        <f t="shared" si="24"/>
        <v>535.70000000000005</v>
      </c>
      <c r="CJ37" s="10"/>
      <c r="CK37" s="10"/>
      <c r="CL37" s="10"/>
      <c r="CM37" s="10"/>
      <c r="CN37" s="10"/>
    </row>
    <row r="38" spans="1:92">
      <c r="A38" s="2">
        <v>1991</v>
      </c>
      <c r="B38" s="3" t="s">
        <v>113</v>
      </c>
      <c r="C38" s="4">
        <v>672.1</v>
      </c>
      <c r="D38" s="4">
        <v>132.5</v>
      </c>
      <c r="E38" s="4">
        <v>9.1999999999999993</v>
      </c>
      <c r="F38" s="4">
        <v>0</v>
      </c>
      <c r="G38" s="4">
        <f t="shared" si="0"/>
        <v>813.80000000000007</v>
      </c>
      <c r="H38" s="4">
        <v>355.4</v>
      </c>
      <c r="I38" s="4">
        <v>0.9</v>
      </c>
      <c r="J38" s="4">
        <v>826.7</v>
      </c>
      <c r="K38" s="4">
        <v>0</v>
      </c>
      <c r="L38" s="4">
        <f t="shared" si="1"/>
        <v>1183</v>
      </c>
      <c r="M38" s="4">
        <v>52.6</v>
      </c>
      <c r="N38" s="4">
        <v>104.9</v>
      </c>
      <c r="O38" s="4">
        <v>8.1</v>
      </c>
      <c r="P38" s="4">
        <v>0</v>
      </c>
      <c r="Q38" s="4">
        <f t="shared" si="2"/>
        <v>165.6</v>
      </c>
      <c r="R38" s="4">
        <v>22</v>
      </c>
      <c r="S38" s="4">
        <v>13.1</v>
      </c>
      <c r="T38" s="4">
        <v>0</v>
      </c>
      <c r="U38" s="4">
        <v>0</v>
      </c>
      <c r="V38" s="4">
        <f t="shared" si="3"/>
        <v>35.1</v>
      </c>
      <c r="W38" s="4">
        <v>226</v>
      </c>
      <c r="X38" s="4">
        <v>406.4</v>
      </c>
      <c r="Y38" s="4">
        <v>7.5</v>
      </c>
      <c r="Z38" s="4">
        <v>0</v>
      </c>
      <c r="AA38" s="4">
        <f t="shared" si="4"/>
        <v>639.9</v>
      </c>
      <c r="AB38" s="4">
        <v>149.80000000000001</v>
      </c>
      <c r="AC38" s="4">
        <v>0.2</v>
      </c>
      <c r="AD38" s="4">
        <v>62.9</v>
      </c>
      <c r="AE38" s="4">
        <v>0</v>
      </c>
      <c r="AF38" s="4">
        <f t="shared" si="5"/>
        <v>212.9</v>
      </c>
      <c r="AG38" s="4">
        <v>0.5</v>
      </c>
      <c r="AH38" s="4">
        <v>5.7</v>
      </c>
      <c r="AI38" s="4">
        <v>596.70000000000005</v>
      </c>
      <c r="AJ38" s="4">
        <v>0</v>
      </c>
      <c r="AK38" s="4">
        <f t="shared" si="6"/>
        <v>602.90000000000009</v>
      </c>
      <c r="AL38" s="4">
        <v>724</v>
      </c>
      <c r="AM38" s="4">
        <v>418.1</v>
      </c>
      <c r="AN38" s="4">
        <v>2467.1999999999998</v>
      </c>
      <c r="AO38" s="4">
        <v>0</v>
      </c>
      <c r="AP38" s="4">
        <f t="shared" si="7"/>
        <v>3609.2999999999997</v>
      </c>
      <c r="AU38" s="4">
        <f t="shared" si="8"/>
        <v>0</v>
      </c>
      <c r="AV38" s="4">
        <v>10</v>
      </c>
      <c r="AW38" s="4">
        <v>0</v>
      </c>
      <c r="AX38" s="4">
        <v>62.9</v>
      </c>
      <c r="AY38" s="4">
        <v>0</v>
      </c>
      <c r="AZ38" s="4">
        <f t="shared" si="9"/>
        <v>72.900000000000006</v>
      </c>
      <c r="BA38" s="4">
        <v>3.9</v>
      </c>
      <c r="BB38" s="4">
        <v>0</v>
      </c>
      <c r="BC38" s="4">
        <v>53.6</v>
      </c>
      <c r="BD38" s="4">
        <v>0</v>
      </c>
      <c r="BE38" s="4">
        <f t="shared" si="10"/>
        <v>57.5</v>
      </c>
      <c r="BF38" s="4">
        <v>0</v>
      </c>
      <c r="BG38" s="4">
        <v>0</v>
      </c>
      <c r="BH38" s="4">
        <v>3.6</v>
      </c>
      <c r="BI38" s="4">
        <v>0</v>
      </c>
      <c r="BJ38" s="4">
        <f t="shared" si="11"/>
        <v>3.6</v>
      </c>
      <c r="BK38" s="4">
        <v>0</v>
      </c>
      <c r="BL38" s="4">
        <v>0</v>
      </c>
      <c r="BM38" s="4">
        <v>0</v>
      </c>
      <c r="BN38" s="4">
        <v>0</v>
      </c>
      <c r="BO38" s="4">
        <f t="shared" si="12"/>
        <v>0</v>
      </c>
      <c r="BP38" s="4">
        <v>0</v>
      </c>
      <c r="BQ38" s="4">
        <v>0</v>
      </c>
      <c r="BR38" s="4">
        <v>0</v>
      </c>
      <c r="BS38" s="4">
        <v>0</v>
      </c>
      <c r="BT38" s="4">
        <f t="shared" si="13"/>
        <v>0</v>
      </c>
      <c r="BU38" s="4">
        <v>5.8</v>
      </c>
      <c r="BV38" s="4">
        <v>1.1000000000000001</v>
      </c>
      <c r="BW38" s="4">
        <v>47.9</v>
      </c>
      <c r="BX38" s="4">
        <v>0</v>
      </c>
      <c r="BY38" s="4">
        <f t="shared" si="14"/>
        <v>54.8</v>
      </c>
      <c r="BZ38" s="4">
        <f t="shared" si="15"/>
        <v>2202.3999999999996</v>
      </c>
      <c r="CA38" s="4">
        <f t="shared" si="16"/>
        <v>1081.8000000000002</v>
      </c>
      <c r="CB38" s="4">
        <f t="shared" si="17"/>
        <v>3978.3</v>
      </c>
      <c r="CC38" s="4">
        <f t="shared" si="18"/>
        <v>0</v>
      </c>
      <c r="CD38" s="4">
        <f t="shared" si="19"/>
        <v>7262.5</v>
      </c>
      <c r="CE38" s="4">
        <f t="shared" si="20"/>
        <v>19.7</v>
      </c>
      <c r="CF38" s="4">
        <f t="shared" si="21"/>
        <v>1.1000000000000001</v>
      </c>
      <c r="CG38" s="4">
        <f t="shared" si="22"/>
        <v>168</v>
      </c>
      <c r="CH38" s="4">
        <f t="shared" si="23"/>
        <v>0</v>
      </c>
      <c r="CI38" s="4">
        <f t="shared" si="24"/>
        <v>188.8</v>
      </c>
      <c r="CN38" s="8"/>
    </row>
    <row r="39" spans="1:92">
      <c r="A39" s="2">
        <v>1991</v>
      </c>
      <c r="B39" s="3" t="s">
        <v>114</v>
      </c>
      <c r="C39" s="4">
        <v>4586</v>
      </c>
      <c r="D39" s="4">
        <v>606</v>
      </c>
      <c r="E39" s="4">
        <v>5</v>
      </c>
      <c r="F39" s="4">
        <v>0</v>
      </c>
      <c r="G39" s="4">
        <f t="shared" si="0"/>
        <v>5197</v>
      </c>
      <c r="H39" s="4">
        <v>1252</v>
      </c>
      <c r="I39" s="4">
        <v>187</v>
      </c>
      <c r="J39" s="4">
        <v>59</v>
      </c>
      <c r="K39" s="4">
        <v>24</v>
      </c>
      <c r="L39" s="4">
        <f t="shared" si="1"/>
        <v>1522</v>
      </c>
      <c r="M39" s="4">
        <v>339</v>
      </c>
      <c r="N39" s="4">
        <v>493</v>
      </c>
      <c r="O39" s="4">
        <v>69</v>
      </c>
      <c r="P39" s="4">
        <v>0</v>
      </c>
      <c r="Q39" s="4">
        <f t="shared" si="2"/>
        <v>901</v>
      </c>
      <c r="R39" s="4">
        <v>378</v>
      </c>
      <c r="S39" s="4">
        <v>2</v>
      </c>
      <c r="T39" s="4">
        <v>6</v>
      </c>
      <c r="U39" s="4">
        <v>0</v>
      </c>
      <c r="V39" s="4">
        <f t="shared" si="3"/>
        <v>386</v>
      </c>
      <c r="W39" s="4">
        <v>1510</v>
      </c>
      <c r="X39" s="4">
        <v>2194</v>
      </c>
      <c r="Y39" s="4">
        <v>478</v>
      </c>
      <c r="Z39" s="4">
        <v>0</v>
      </c>
      <c r="AA39" s="4">
        <f t="shared" si="4"/>
        <v>4182</v>
      </c>
      <c r="AB39" s="4">
        <v>405</v>
      </c>
      <c r="AC39" s="4">
        <v>2</v>
      </c>
      <c r="AD39" s="4">
        <v>20</v>
      </c>
      <c r="AE39" s="4">
        <v>47</v>
      </c>
      <c r="AF39" s="4">
        <f t="shared" si="5"/>
        <v>474</v>
      </c>
      <c r="AG39" s="4">
        <v>247</v>
      </c>
      <c r="AH39" s="4">
        <v>753</v>
      </c>
      <c r="AI39" s="4">
        <v>1375</v>
      </c>
      <c r="AJ39" s="4">
        <v>249</v>
      </c>
      <c r="AK39" s="4">
        <f t="shared" si="6"/>
        <v>2624</v>
      </c>
      <c r="AL39" s="4">
        <v>3704</v>
      </c>
      <c r="AM39" s="4">
        <v>1335</v>
      </c>
      <c r="AN39" s="4">
        <v>3418</v>
      </c>
      <c r="AO39" s="4">
        <v>146</v>
      </c>
      <c r="AP39" s="4">
        <f t="shared" si="7"/>
        <v>8603</v>
      </c>
      <c r="AU39" s="4">
        <f t="shared" si="8"/>
        <v>0</v>
      </c>
      <c r="AV39" s="4">
        <v>0</v>
      </c>
      <c r="AW39" s="4">
        <v>0</v>
      </c>
      <c r="AX39" s="4">
        <v>0</v>
      </c>
      <c r="AY39" s="4">
        <v>24</v>
      </c>
      <c r="AZ39" s="4">
        <f t="shared" si="9"/>
        <v>24</v>
      </c>
      <c r="BA39" s="4">
        <v>0</v>
      </c>
      <c r="BB39" s="4">
        <v>0</v>
      </c>
      <c r="BC39" s="4">
        <v>0</v>
      </c>
      <c r="BD39" s="4">
        <v>47</v>
      </c>
      <c r="BE39" s="4">
        <f t="shared" si="10"/>
        <v>47</v>
      </c>
      <c r="BF39" s="4">
        <v>0</v>
      </c>
      <c r="BG39" s="4">
        <v>0</v>
      </c>
      <c r="BH39" s="4">
        <v>0</v>
      </c>
      <c r="BI39" s="4">
        <v>249</v>
      </c>
      <c r="BJ39" s="4">
        <f t="shared" si="11"/>
        <v>249</v>
      </c>
      <c r="BK39" s="4">
        <v>0</v>
      </c>
      <c r="BL39" s="4">
        <v>0</v>
      </c>
      <c r="BM39" s="4">
        <v>0</v>
      </c>
      <c r="BN39" s="4">
        <v>0</v>
      </c>
      <c r="BO39" s="4">
        <f t="shared" si="12"/>
        <v>0</v>
      </c>
      <c r="BP39" s="4">
        <v>0</v>
      </c>
      <c r="BQ39" s="4">
        <v>0</v>
      </c>
      <c r="BR39" s="4">
        <v>0</v>
      </c>
      <c r="BS39" s="4">
        <v>42</v>
      </c>
      <c r="BT39" s="4">
        <f t="shared" si="13"/>
        <v>42</v>
      </c>
      <c r="BU39" s="4">
        <v>0</v>
      </c>
      <c r="BV39" s="4">
        <v>0</v>
      </c>
      <c r="BW39" s="4">
        <v>0</v>
      </c>
      <c r="BX39" s="4">
        <v>104</v>
      </c>
      <c r="BY39" s="4">
        <f t="shared" si="14"/>
        <v>104</v>
      </c>
      <c r="BZ39" s="4">
        <f t="shared" si="15"/>
        <v>12421</v>
      </c>
      <c r="CA39" s="4">
        <f t="shared" si="16"/>
        <v>5572</v>
      </c>
      <c r="CB39" s="4">
        <f t="shared" si="17"/>
        <v>5430</v>
      </c>
      <c r="CC39" s="4">
        <f t="shared" si="18"/>
        <v>466</v>
      </c>
      <c r="CD39" s="4">
        <f t="shared" si="19"/>
        <v>23889</v>
      </c>
      <c r="CE39" s="4">
        <f t="shared" si="20"/>
        <v>0</v>
      </c>
      <c r="CF39" s="4">
        <f t="shared" si="21"/>
        <v>0</v>
      </c>
      <c r="CG39" s="4">
        <f t="shared" si="22"/>
        <v>0</v>
      </c>
      <c r="CH39" s="4">
        <f t="shared" si="23"/>
        <v>466</v>
      </c>
      <c r="CI39" s="4">
        <f t="shared" si="24"/>
        <v>466</v>
      </c>
      <c r="CJ39" s="11"/>
      <c r="CK39" s="11"/>
      <c r="CL39" s="11"/>
      <c r="CM39" s="11"/>
      <c r="CN39" s="11"/>
    </row>
    <row r="40" spans="1:92">
      <c r="A40" s="2">
        <v>1991</v>
      </c>
      <c r="B40" s="3" t="s">
        <v>115</v>
      </c>
      <c r="C40" s="4">
        <v>314.7</v>
      </c>
      <c r="D40" s="4">
        <v>52.6</v>
      </c>
      <c r="E40" s="4">
        <v>10.3</v>
      </c>
      <c r="F40" s="4">
        <v>-1</v>
      </c>
      <c r="G40" s="4">
        <f t="shared" si="0"/>
        <v>376.6</v>
      </c>
      <c r="H40" s="4">
        <v>131.19999999999999</v>
      </c>
      <c r="I40" s="4">
        <v>0.1</v>
      </c>
      <c r="J40" s="4">
        <v>0</v>
      </c>
      <c r="K40" s="4">
        <v>4.2</v>
      </c>
      <c r="L40" s="4">
        <f t="shared" si="1"/>
        <v>135.49999999999997</v>
      </c>
      <c r="M40" s="4">
        <v>47.9</v>
      </c>
      <c r="N40" s="4">
        <v>58.5</v>
      </c>
      <c r="O40" s="4">
        <v>0</v>
      </c>
      <c r="P40" s="4">
        <v>0</v>
      </c>
      <c r="Q40" s="4">
        <f t="shared" si="2"/>
        <v>106.4</v>
      </c>
      <c r="R40" s="4">
        <v>40.9</v>
      </c>
      <c r="S40" s="4">
        <v>0.2</v>
      </c>
      <c r="T40" s="4">
        <v>0</v>
      </c>
      <c r="U40" s="4">
        <v>0</v>
      </c>
      <c r="V40" s="4">
        <f t="shared" si="3"/>
        <v>41.1</v>
      </c>
      <c r="W40" s="4">
        <v>220.2</v>
      </c>
      <c r="X40" s="4">
        <v>258.7</v>
      </c>
      <c r="Y40" s="4">
        <v>0</v>
      </c>
      <c r="Z40" s="4">
        <v>0</v>
      </c>
      <c r="AA40" s="4">
        <f t="shared" si="4"/>
        <v>478.9</v>
      </c>
      <c r="AB40" s="4">
        <v>85.1</v>
      </c>
      <c r="AC40" s="4">
        <v>0</v>
      </c>
      <c r="AD40" s="4">
        <v>0.7</v>
      </c>
      <c r="AE40" s="4">
        <v>0</v>
      </c>
      <c r="AF40" s="4">
        <f t="shared" si="5"/>
        <v>85.8</v>
      </c>
      <c r="AG40" s="4">
        <v>56.7</v>
      </c>
      <c r="AH40" s="4">
        <v>145.69999999999999</v>
      </c>
      <c r="AI40" s="4">
        <v>14.6</v>
      </c>
      <c r="AJ40" s="4">
        <v>36.5</v>
      </c>
      <c r="AK40" s="4">
        <f t="shared" si="6"/>
        <v>253.49999999999997</v>
      </c>
      <c r="AL40" s="4">
        <v>549.70000000000005</v>
      </c>
      <c r="AM40" s="4">
        <v>142.69999999999999</v>
      </c>
      <c r="AN40" s="4">
        <v>50.3</v>
      </c>
      <c r="AO40" s="4">
        <v>60.9</v>
      </c>
      <c r="AP40" s="4">
        <f t="shared" si="7"/>
        <v>803.6</v>
      </c>
      <c r="AU40" s="4">
        <f t="shared" si="8"/>
        <v>0</v>
      </c>
      <c r="AV40" s="4">
        <v>0</v>
      </c>
      <c r="AW40" s="4">
        <v>0</v>
      </c>
      <c r="AX40" s="4">
        <v>0</v>
      </c>
      <c r="AY40" s="4">
        <v>4.3</v>
      </c>
      <c r="AZ40" s="4">
        <f t="shared" si="9"/>
        <v>4.3</v>
      </c>
      <c r="BA40" s="4">
        <v>0</v>
      </c>
      <c r="BB40" s="4">
        <v>0</v>
      </c>
      <c r="BC40" s="4">
        <v>0</v>
      </c>
      <c r="BD40" s="4">
        <v>0</v>
      </c>
      <c r="BE40" s="4">
        <f t="shared" si="10"/>
        <v>0</v>
      </c>
      <c r="BF40" s="4">
        <v>0</v>
      </c>
      <c r="BG40" s="4">
        <v>140</v>
      </c>
      <c r="BH40" s="4">
        <v>0</v>
      </c>
      <c r="BI40" s="4">
        <v>36.5</v>
      </c>
      <c r="BJ40" s="4">
        <f t="shared" si="11"/>
        <v>176.5</v>
      </c>
      <c r="BK40" s="4">
        <v>0</v>
      </c>
      <c r="BL40" s="4">
        <v>0</v>
      </c>
      <c r="BM40" s="4">
        <v>0</v>
      </c>
      <c r="BN40" s="4">
        <v>0</v>
      </c>
      <c r="BO40" s="4">
        <f t="shared" si="12"/>
        <v>0</v>
      </c>
      <c r="BP40" s="4">
        <v>0</v>
      </c>
      <c r="BQ40" s="4">
        <v>0</v>
      </c>
      <c r="BR40" s="4">
        <v>0</v>
      </c>
      <c r="BS40" s="4">
        <v>32.700000000000003</v>
      </c>
      <c r="BT40" s="4">
        <f t="shared" si="13"/>
        <v>32.700000000000003</v>
      </c>
      <c r="BU40" s="4">
        <v>0</v>
      </c>
      <c r="BV40" s="4">
        <v>0</v>
      </c>
      <c r="BW40" s="4">
        <v>0</v>
      </c>
      <c r="BX40" s="4">
        <v>28.2</v>
      </c>
      <c r="BY40" s="4">
        <f t="shared" si="14"/>
        <v>28.2</v>
      </c>
      <c r="BZ40" s="4">
        <f t="shared" si="15"/>
        <v>1446.4</v>
      </c>
      <c r="CA40" s="4">
        <f t="shared" si="16"/>
        <v>658.5</v>
      </c>
      <c r="CB40" s="4">
        <f t="shared" si="17"/>
        <v>75.900000000000006</v>
      </c>
      <c r="CC40" s="4">
        <f t="shared" si="18"/>
        <v>100.6</v>
      </c>
      <c r="CD40" s="4">
        <f t="shared" si="19"/>
        <v>2281.4</v>
      </c>
      <c r="CE40" s="4">
        <f t="shared" si="20"/>
        <v>0</v>
      </c>
      <c r="CF40" s="4">
        <f t="shared" si="21"/>
        <v>140</v>
      </c>
      <c r="CG40" s="4">
        <f t="shared" si="22"/>
        <v>0</v>
      </c>
      <c r="CH40" s="4">
        <f t="shared" si="23"/>
        <v>101.7</v>
      </c>
      <c r="CI40" s="4">
        <f t="shared" si="24"/>
        <v>241.7</v>
      </c>
      <c r="CJ40" s="11"/>
      <c r="CK40" s="11"/>
      <c r="CL40" s="11"/>
      <c r="CM40" s="11"/>
      <c r="CN40" s="11"/>
    </row>
    <row r="41" spans="1:92">
      <c r="A41" s="2">
        <v>1991</v>
      </c>
      <c r="B41" s="3" t="s">
        <v>116</v>
      </c>
      <c r="C41" s="4">
        <v>1168.9000000000001</v>
      </c>
      <c r="D41" s="4">
        <v>220.5</v>
      </c>
      <c r="E41" s="4">
        <v>290.3</v>
      </c>
      <c r="F41" s="4">
        <v>0</v>
      </c>
      <c r="G41" s="4">
        <f t="shared" si="0"/>
        <v>1679.7</v>
      </c>
      <c r="H41" s="4">
        <v>595.4</v>
      </c>
      <c r="I41" s="4">
        <v>110.8</v>
      </c>
      <c r="J41" s="4">
        <v>788.3</v>
      </c>
      <c r="K41" s="4">
        <v>59.3</v>
      </c>
      <c r="L41" s="4">
        <f t="shared" si="1"/>
        <v>1553.8</v>
      </c>
      <c r="M41" s="4">
        <v>26.8</v>
      </c>
      <c r="N41" s="4">
        <v>75.099999999999994</v>
      </c>
      <c r="O41" s="4">
        <v>0</v>
      </c>
      <c r="P41" s="4">
        <v>0</v>
      </c>
      <c r="Q41" s="4">
        <f t="shared" si="2"/>
        <v>101.89999999999999</v>
      </c>
      <c r="R41" s="4">
        <v>11.4</v>
      </c>
      <c r="S41" s="4">
        <v>0</v>
      </c>
      <c r="T41" s="4">
        <v>0</v>
      </c>
      <c r="U41" s="4">
        <v>0</v>
      </c>
      <c r="V41" s="4">
        <f t="shared" si="3"/>
        <v>11.4</v>
      </c>
      <c r="W41" s="4">
        <v>151</v>
      </c>
      <c r="X41" s="4">
        <v>873</v>
      </c>
      <c r="Y41" s="4">
        <v>105.8</v>
      </c>
      <c r="Z41" s="4">
        <v>0</v>
      </c>
      <c r="AA41" s="4">
        <f t="shared" si="4"/>
        <v>1129.8</v>
      </c>
      <c r="AB41" s="4">
        <v>244.7</v>
      </c>
      <c r="AC41" s="4">
        <v>3.9</v>
      </c>
      <c r="AD41" s="4">
        <v>36.6</v>
      </c>
      <c r="AE41" s="4">
        <v>34.700000000000003</v>
      </c>
      <c r="AF41" s="4">
        <f t="shared" si="5"/>
        <v>319.89999999999998</v>
      </c>
      <c r="AG41" s="4">
        <v>3.9</v>
      </c>
      <c r="AH41" s="4">
        <v>174.8</v>
      </c>
      <c r="AI41" s="4">
        <v>507.1</v>
      </c>
      <c r="AJ41" s="4">
        <v>0.5</v>
      </c>
      <c r="AK41" s="4">
        <f t="shared" si="6"/>
        <v>686.30000000000007</v>
      </c>
      <c r="AL41" s="4">
        <v>1250.8</v>
      </c>
      <c r="AM41" s="4">
        <v>792.2</v>
      </c>
      <c r="AN41" s="4">
        <v>432</v>
      </c>
      <c r="AO41" s="4">
        <v>30.9</v>
      </c>
      <c r="AP41" s="4">
        <f t="shared" si="7"/>
        <v>2505.9</v>
      </c>
      <c r="AU41" s="4">
        <f t="shared" si="8"/>
        <v>0</v>
      </c>
      <c r="AV41" s="4">
        <v>0.6</v>
      </c>
      <c r="AW41" s="4">
        <v>0</v>
      </c>
      <c r="AX41" s="4">
        <v>18.899999999999999</v>
      </c>
      <c r="AY41" s="4">
        <v>59.3</v>
      </c>
      <c r="AZ41" s="4">
        <f t="shared" si="9"/>
        <v>78.8</v>
      </c>
      <c r="BA41" s="4">
        <v>0.5</v>
      </c>
      <c r="BB41" s="4">
        <v>0</v>
      </c>
      <c r="BC41" s="4">
        <v>0.2</v>
      </c>
      <c r="BD41" s="4">
        <v>34.700000000000003</v>
      </c>
      <c r="BE41" s="4">
        <f t="shared" si="10"/>
        <v>35.400000000000006</v>
      </c>
      <c r="BF41" s="4">
        <v>0</v>
      </c>
      <c r="BG41" s="4">
        <v>168.6</v>
      </c>
      <c r="BH41" s="4">
        <v>72.099999999999994</v>
      </c>
      <c r="BI41" s="4">
        <v>0.5</v>
      </c>
      <c r="BJ41" s="4">
        <f t="shared" si="11"/>
        <v>241.2</v>
      </c>
      <c r="BK41" s="4">
        <v>0</v>
      </c>
      <c r="BL41" s="4">
        <v>0</v>
      </c>
      <c r="BM41" s="4">
        <v>0</v>
      </c>
      <c r="BN41" s="4">
        <v>0</v>
      </c>
      <c r="BO41" s="4">
        <f t="shared" si="12"/>
        <v>0</v>
      </c>
      <c r="BP41" s="4">
        <v>0.6</v>
      </c>
      <c r="BQ41" s="4">
        <v>0.7</v>
      </c>
      <c r="BR41" s="4">
        <v>1.6</v>
      </c>
      <c r="BS41" s="4">
        <v>3</v>
      </c>
      <c r="BT41" s="4">
        <f t="shared" si="13"/>
        <v>5.9</v>
      </c>
      <c r="BU41" s="4">
        <v>1.9</v>
      </c>
      <c r="BV41" s="4">
        <v>5.5</v>
      </c>
      <c r="BW41" s="4">
        <v>18</v>
      </c>
      <c r="BX41" s="4">
        <v>27.9</v>
      </c>
      <c r="BY41" s="4">
        <f t="shared" si="14"/>
        <v>53.3</v>
      </c>
      <c r="BZ41" s="4">
        <f t="shared" si="15"/>
        <v>3452.9000000000005</v>
      </c>
      <c r="CA41" s="4">
        <f t="shared" si="16"/>
        <v>2250.3000000000002</v>
      </c>
      <c r="CB41" s="4">
        <f t="shared" si="17"/>
        <v>2160.1</v>
      </c>
      <c r="CC41" s="4">
        <f t="shared" si="18"/>
        <v>125.4</v>
      </c>
      <c r="CD41" s="4">
        <f t="shared" si="19"/>
        <v>7988.7000000000007</v>
      </c>
      <c r="CE41" s="4">
        <f t="shared" si="20"/>
        <v>3.6</v>
      </c>
      <c r="CF41" s="4">
        <f t="shared" si="21"/>
        <v>174.79999999999998</v>
      </c>
      <c r="CG41" s="4">
        <f t="shared" si="22"/>
        <v>110.79999999999998</v>
      </c>
      <c r="CH41" s="4">
        <f t="shared" si="23"/>
        <v>125.4</v>
      </c>
      <c r="CI41" s="4">
        <f t="shared" si="24"/>
        <v>414.59999999999991</v>
      </c>
    </row>
    <row r="42" spans="1:92">
      <c r="A42" s="2">
        <v>1991</v>
      </c>
      <c r="B42" s="3" t="s">
        <v>117</v>
      </c>
      <c r="C42" s="4">
        <v>136.9</v>
      </c>
      <c r="D42" s="4">
        <v>52.9</v>
      </c>
      <c r="E42" s="4">
        <v>0.3</v>
      </c>
      <c r="F42" s="4">
        <v>0</v>
      </c>
      <c r="G42" s="4">
        <f t="shared" si="0"/>
        <v>190.10000000000002</v>
      </c>
      <c r="H42" s="4">
        <v>107.7</v>
      </c>
      <c r="I42" s="4">
        <v>33</v>
      </c>
      <c r="J42" s="4">
        <v>71.599999999999994</v>
      </c>
      <c r="K42" s="4">
        <v>0</v>
      </c>
      <c r="L42" s="4">
        <f t="shared" si="1"/>
        <v>212.29999999999998</v>
      </c>
      <c r="M42" s="4">
        <v>6.5</v>
      </c>
      <c r="N42" s="4">
        <v>16.399999999999999</v>
      </c>
      <c r="O42" s="4">
        <v>0</v>
      </c>
      <c r="P42" s="4">
        <v>0</v>
      </c>
      <c r="Q42" s="4">
        <f t="shared" si="2"/>
        <v>22.9</v>
      </c>
      <c r="R42" s="4">
        <v>0.4</v>
      </c>
      <c r="S42" s="4">
        <v>6.6</v>
      </c>
      <c r="T42" s="4">
        <v>0</v>
      </c>
      <c r="U42" s="4">
        <v>0</v>
      </c>
      <c r="V42" s="4">
        <f t="shared" si="3"/>
        <v>7</v>
      </c>
      <c r="W42" s="4">
        <v>53.3</v>
      </c>
      <c r="X42" s="4">
        <v>139.80000000000001</v>
      </c>
      <c r="Y42" s="4">
        <v>0</v>
      </c>
      <c r="Z42" s="4">
        <v>0</v>
      </c>
      <c r="AA42" s="4">
        <f t="shared" si="4"/>
        <v>193.10000000000002</v>
      </c>
      <c r="AB42" s="4">
        <v>20.399999999999999</v>
      </c>
      <c r="AC42" s="4">
        <v>1.2</v>
      </c>
      <c r="AD42" s="4">
        <v>3</v>
      </c>
      <c r="AE42" s="4">
        <v>0</v>
      </c>
      <c r="AF42" s="4">
        <f t="shared" si="5"/>
        <v>24.599999999999998</v>
      </c>
      <c r="AG42" s="4">
        <v>0.5</v>
      </c>
      <c r="AH42" s="4">
        <v>101.7</v>
      </c>
      <c r="AI42" s="4">
        <v>108</v>
      </c>
      <c r="AJ42" s="4">
        <v>0</v>
      </c>
      <c r="AK42" s="4">
        <f t="shared" si="6"/>
        <v>210.2</v>
      </c>
      <c r="AL42" s="4">
        <v>152.5</v>
      </c>
      <c r="AM42" s="4">
        <v>119.4</v>
      </c>
      <c r="AN42" s="4">
        <v>111.6</v>
      </c>
      <c r="AO42" s="4">
        <v>0</v>
      </c>
      <c r="AP42" s="4">
        <f t="shared" si="7"/>
        <v>383.5</v>
      </c>
      <c r="AU42" s="4">
        <f t="shared" si="8"/>
        <v>0</v>
      </c>
      <c r="AV42" s="4">
        <v>1.1000000000000001</v>
      </c>
      <c r="AW42" s="4">
        <v>0.9</v>
      </c>
      <c r="AX42" s="4">
        <v>8.1999999999999993</v>
      </c>
      <c r="AY42" s="4">
        <v>0</v>
      </c>
      <c r="AZ42" s="4">
        <f t="shared" si="9"/>
        <v>10.199999999999999</v>
      </c>
      <c r="BA42" s="4">
        <v>0.8</v>
      </c>
      <c r="BB42" s="4">
        <v>0</v>
      </c>
      <c r="BC42" s="4">
        <v>1.5</v>
      </c>
      <c r="BD42" s="4">
        <v>1.5</v>
      </c>
      <c r="BE42" s="4">
        <f t="shared" si="10"/>
        <v>3.8</v>
      </c>
      <c r="BF42" s="4">
        <v>0</v>
      </c>
      <c r="BG42" s="4">
        <v>94.8</v>
      </c>
      <c r="BH42" s="4">
        <v>40.299999999999997</v>
      </c>
      <c r="BI42" s="4">
        <v>0</v>
      </c>
      <c r="BJ42" s="4">
        <f t="shared" si="11"/>
        <v>135.1</v>
      </c>
      <c r="BK42" s="4">
        <v>0</v>
      </c>
      <c r="BL42" s="4">
        <v>0</v>
      </c>
      <c r="BM42" s="4">
        <v>0</v>
      </c>
      <c r="BN42" s="4">
        <v>0</v>
      </c>
      <c r="BO42" s="4">
        <f t="shared" si="12"/>
        <v>0</v>
      </c>
      <c r="BP42" s="4">
        <v>0</v>
      </c>
      <c r="BQ42" s="4">
        <v>0</v>
      </c>
      <c r="BR42" s="4">
        <v>0</v>
      </c>
      <c r="BS42" s="4">
        <v>0</v>
      </c>
      <c r="BT42" s="4">
        <f t="shared" si="13"/>
        <v>0</v>
      </c>
      <c r="BU42" s="4">
        <v>0</v>
      </c>
      <c r="BV42" s="4">
        <v>0</v>
      </c>
      <c r="BW42" s="4">
        <v>0</v>
      </c>
      <c r="BX42" s="4">
        <v>0</v>
      </c>
      <c r="BY42" s="4">
        <f t="shared" si="14"/>
        <v>0</v>
      </c>
      <c r="BZ42" s="4">
        <f t="shared" si="15"/>
        <v>478.2</v>
      </c>
      <c r="CA42" s="4">
        <f t="shared" si="16"/>
        <v>471</v>
      </c>
      <c r="CB42" s="4">
        <f t="shared" si="17"/>
        <v>294.5</v>
      </c>
      <c r="CC42" s="4">
        <f t="shared" si="18"/>
        <v>0</v>
      </c>
      <c r="CD42" s="4">
        <f t="shared" si="19"/>
        <v>1243.7</v>
      </c>
      <c r="CE42" s="4">
        <f t="shared" si="20"/>
        <v>1.9000000000000001</v>
      </c>
      <c r="CF42" s="4">
        <f t="shared" si="21"/>
        <v>95.7</v>
      </c>
      <c r="CG42" s="4">
        <f t="shared" si="22"/>
        <v>50</v>
      </c>
      <c r="CH42" s="4">
        <f t="shared" si="23"/>
        <v>1.5</v>
      </c>
      <c r="CI42" s="4">
        <f t="shared" si="24"/>
        <v>149.10000000000002</v>
      </c>
    </row>
    <row r="43" spans="1:92">
      <c r="A43" s="2">
        <v>1991</v>
      </c>
      <c r="B43" s="3" t="s">
        <v>118</v>
      </c>
      <c r="C43" s="4">
        <v>1400</v>
      </c>
      <c r="D43" s="4">
        <v>279.39999999999998</v>
      </c>
      <c r="E43" s="4">
        <v>12.1</v>
      </c>
      <c r="F43" s="4">
        <v>0.4</v>
      </c>
      <c r="G43" s="4">
        <f t="shared" si="0"/>
        <v>1691.9</v>
      </c>
      <c r="H43" s="4">
        <v>721</v>
      </c>
      <c r="I43" s="4">
        <v>22.7</v>
      </c>
      <c r="J43" s="4">
        <v>380</v>
      </c>
      <c r="K43" s="4">
        <v>39.4</v>
      </c>
      <c r="L43" s="4">
        <f t="shared" si="1"/>
        <v>1163.1000000000001</v>
      </c>
      <c r="M43" s="4">
        <v>54.1</v>
      </c>
      <c r="N43" s="4">
        <v>123.5</v>
      </c>
      <c r="O43" s="4">
        <v>14.3</v>
      </c>
      <c r="P43" s="4">
        <v>0</v>
      </c>
      <c r="Q43" s="4">
        <f t="shared" si="2"/>
        <v>191.9</v>
      </c>
      <c r="R43" s="4">
        <v>0</v>
      </c>
      <c r="S43" s="4">
        <v>0</v>
      </c>
      <c r="T43" s="4">
        <v>0</v>
      </c>
      <c r="U43" s="4">
        <v>0</v>
      </c>
      <c r="V43" s="4">
        <f t="shared" si="3"/>
        <v>0</v>
      </c>
      <c r="W43" s="4">
        <v>394.1</v>
      </c>
      <c r="X43" s="4">
        <v>1136.4000000000001</v>
      </c>
      <c r="Y43" s="4">
        <v>126</v>
      </c>
      <c r="Z43" s="4">
        <v>0</v>
      </c>
      <c r="AA43" s="4">
        <f t="shared" si="4"/>
        <v>1656.5</v>
      </c>
      <c r="AB43" s="4">
        <v>313</v>
      </c>
      <c r="AC43" s="4">
        <v>0.1</v>
      </c>
      <c r="AD43" s="4">
        <v>19.600000000000001</v>
      </c>
      <c r="AE43" s="4">
        <v>34</v>
      </c>
      <c r="AF43" s="4">
        <f t="shared" si="5"/>
        <v>366.70000000000005</v>
      </c>
      <c r="AG43" s="4">
        <v>19.7</v>
      </c>
      <c r="AH43" s="4">
        <v>269.5</v>
      </c>
      <c r="AI43" s="4">
        <v>496</v>
      </c>
      <c r="AJ43" s="4">
        <v>65</v>
      </c>
      <c r="AK43" s="4">
        <f t="shared" si="6"/>
        <v>850.2</v>
      </c>
      <c r="AL43" s="4">
        <v>841</v>
      </c>
      <c r="AM43" s="4">
        <v>620</v>
      </c>
      <c r="AN43" s="4">
        <v>424.3</v>
      </c>
      <c r="AO43" s="4">
        <v>68</v>
      </c>
      <c r="AP43" s="4">
        <f t="shared" si="7"/>
        <v>1953.3</v>
      </c>
      <c r="AU43" s="4">
        <f t="shared" si="8"/>
        <v>0</v>
      </c>
      <c r="AV43" s="4">
        <v>12</v>
      </c>
      <c r="AW43" s="4">
        <v>0</v>
      </c>
      <c r="AX43" s="4">
        <v>5.4</v>
      </c>
      <c r="AY43" s="4">
        <v>39.4</v>
      </c>
      <c r="AZ43" s="4">
        <f t="shared" si="9"/>
        <v>56.8</v>
      </c>
      <c r="BA43" s="4">
        <v>2.5</v>
      </c>
      <c r="BB43" s="4">
        <v>0</v>
      </c>
      <c r="BC43" s="4">
        <v>0</v>
      </c>
      <c r="BD43" s="4">
        <v>34</v>
      </c>
      <c r="BE43" s="4">
        <f t="shared" si="10"/>
        <v>36.5</v>
      </c>
      <c r="BF43" s="4">
        <v>0</v>
      </c>
      <c r="BG43" s="4">
        <v>260.39999999999998</v>
      </c>
      <c r="BH43" s="4">
        <v>414</v>
      </c>
      <c r="BI43" s="4">
        <v>65</v>
      </c>
      <c r="BJ43" s="4">
        <f t="shared" si="11"/>
        <v>739.4</v>
      </c>
      <c r="BK43" s="4">
        <v>0</v>
      </c>
      <c r="BL43" s="4">
        <v>0</v>
      </c>
      <c r="BM43" s="4">
        <v>0</v>
      </c>
      <c r="BN43" s="4">
        <v>0</v>
      </c>
      <c r="BO43" s="4">
        <f t="shared" si="12"/>
        <v>0</v>
      </c>
      <c r="BP43" s="4">
        <v>0</v>
      </c>
      <c r="BQ43" s="4">
        <v>0</v>
      </c>
      <c r="BR43" s="4">
        <v>0</v>
      </c>
      <c r="BS43" s="4">
        <v>0</v>
      </c>
      <c r="BT43" s="4">
        <f t="shared" si="13"/>
        <v>0</v>
      </c>
      <c r="BU43" s="4">
        <v>18</v>
      </c>
      <c r="BV43" s="4">
        <v>1.5</v>
      </c>
      <c r="BW43" s="4">
        <v>1.7</v>
      </c>
      <c r="BX43" s="4">
        <v>57</v>
      </c>
      <c r="BY43" s="4">
        <f t="shared" si="14"/>
        <v>78.2</v>
      </c>
      <c r="BZ43" s="4">
        <f t="shared" si="15"/>
        <v>3742.8999999999996</v>
      </c>
      <c r="CA43" s="4">
        <f t="shared" si="16"/>
        <v>2451.6</v>
      </c>
      <c r="CB43" s="4">
        <f t="shared" si="17"/>
        <v>1472.3</v>
      </c>
      <c r="CC43" s="4">
        <f t="shared" si="18"/>
        <v>206.8</v>
      </c>
      <c r="CD43" s="4">
        <f t="shared" si="19"/>
        <v>7873.6</v>
      </c>
      <c r="CE43" s="4">
        <f t="shared" si="20"/>
        <v>32.5</v>
      </c>
      <c r="CF43" s="4">
        <f t="shared" si="21"/>
        <v>261.89999999999998</v>
      </c>
      <c r="CG43" s="4">
        <f t="shared" si="22"/>
        <v>421.09999999999997</v>
      </c>
      <c r="CH43" s="4">
        <f t="shared" si="23"/>
        <v>195.4</v>
      </c>
      <c r="CI43" s="4">
        <f t="shared" si="24"/>
        <v>910.9</v>
      </c>
    </row>
    <row r="44" spans="1:92">
      <c r="A44" s="2">
        <v>1991</v>
      </c>
      <c r="B44" s="3" t="s">
        <v>119</v>
      </c>
      <c r="C44" s="4">
        <v>5299.3</v>
      </c>
      <c r="D44" s="4">
        <v>1063.3</v>
      </c>
      <c r="E44" s="4">
        <v>14.9</v>
      </c>
      <c r="F44" s="4">
        <v>0</v>
      </c>
      <c r="G44" s="4">
        <f t="shared" si="0"/>
        <v>6377.5</v>
      </c>
      <c r="H44" s="4">
        <v>2620.6</v>
      </c>
      <c r="I44" s="4">
        <v>61.6</v>
      </c>
      <c r="J44" s="4">
        <v>562</v>
      </c>
      <c r="K44" s="4">
        <v>0</v>
      </c>
      <c r="L44" s="4">
        <f t="shared" si="1"/>
        <v>3244.2</v>
      </c>
      <c r="M44" s="4">
        <v>173</v>
      </c>
      <c r="N44" s="4">
        <v>299</v>
      </c>
      <c r="O44" s="4">
        <v>0</v>
      </c>
      <c r="P44" s="4">
        <v>0</v>
      </c>
      <c r="Q44" s="4">
        <f t="shared" si="2"/>
        <v>472</v>
      </c>
      <c r="R44" s="4">
        <v>0</v>
      </c>
      <c r="S44" s="4">
        <v>0</v>
      </c>
      <c r="T44" s="4">
        <v>0</v>
      </c>
      <c r="U44" s="4">
        <v>0</v>
      </c>
      <c r="V44" s="4">
        <f t="shared" si="3"/>
        <v>0</v>
      </c>
      <c r="W44" s="4">
        <v>1458.7</v>
      </c>
      <c r="X44" s="4">
        <v>2580.9</v>
      </c>
      <c r="Y44" s="4">
        <v>0</v>
      </c>
      <c r="Z44" s="4">
        <v>0</v>
      </c>
      <c r="AA44" s="4">
        <f t="shared" si="4"/>
        <v>4039.6000000000004</v>
      </c>
      <c r="AB44" s="4">
        <v>851.9</v>
      </c>
      <c r="AC44" s="4">
        <v>0.3</v>
      </c>
      <c r="AD44" s="4">
        <v>45.7</v>
      </c>
      <c r="AE44" s="4">
        <v>0</v>
      </c>
      <c r="AF44" s="4">
        <f t="shared" si="5"/>
        <v>897.9</v>
      </c>
      <c r="AG44" s="4">
        <v>7.3</v>
      </c>
      <c r="AH44" s="4">
        <v>1005</v>
      </c>
      <c r="AI44" s="4">
        <v>1456.2</v>
      </c>
      <c r="AJ44" s="4">
        <v>0</v>
      </c>
      <c r="AK44" s="4">
        <f t="shared" si="6"/>
        <v>2468.5</v>
      </c>
      <c r="AL44" s="4">
        <v>3835.8</v>
      </c>
      <c r="AM44" s="4">
        <v>2056.5</v>
      </c>
      <c r="AN44" s="4">
        <v>1483.4</v>
      </c>
      <c r="AO44" s="4">
        <v>0</v>
      </c>
      <c r="AP44" s="4">
        <f t="shared" si="7"/>
        <v>7375.7000000000007</v>
      </c>
      <c r="AU44" s="4">
        <f t="shared" si="8"/>
        <v>0</v>
      </c>
      <c r="AV44" s="4">
        <v>0</v>
      </c>
      <c r="AW44" s="4">
        <v>0</v>
      </c>
      <c r="AX44" s="4">
        <v>172.5</v>
      </c>
      <c r="AY44" s="4">
        <v>0</v>
      </c>
      <c r="AZ44" s="4">
        <f t="shared" si="9"/>
        <v>172.5</v>
      </c>
      <c r="BA44" s="4">
        <v>0</v>
      </c>
      <c r="BB44" s="4">
        <v>0</v>
      </c>
      <c r="BC44" s="4">
        <v>6.2</v>
      </c>
      <c r="BD44" s="4">
        <v>502</v>
      </c>
      <c r="BE44" s="4">
        <f t="shared" si="10"/>
        <v>508.2</v>
      </c>
      <c r="BF44" s="4">
        <v>0</v>
      </c>
      <c r="BG44" s="4">
        <v>0</v>
      </c>
      <c r="BH44" s="4">
        <v>50</v>
      </c>
      <c r="BI44" s="4">
        <v>0</v>
      </c>
      <c r="BJ44" s="4">
        <f t="shared" si="11"/>
        <v>50</v>
      </c>
      <c r="BK44" s="4">
        <v>0</v>
      </c>
      <c r="BL44" s="4">
        <v>0</v>
      </c>
      <c r="BM44" s="4">
        <v>0</v>
      </c>
      <c r="BN44" s="4">
        <v>0</v>
      </c>
      <c r="BO44" s="4">
        <f t="shared" si="12"/>
        <v>0</v>
      </c>
      <c r="BP44" s="4">
        <v>0</v>
      </c>
      <c r="BQ44" s="4">
        <v>0</v>
      </c>
      <c r="BR44" s="4">
        <v>44.4</v>
      </c>
      <c r="BS44" s="4">
        <v>0</v>
      </c>
      <c r="BT44" s="4">
        <f t="shared" si="13"/>
        <v>44.4</v>
      </c>
      <c r="BU44" s="4">
        <v>0</v>
      </c>
      <c r="BV44" s="4">
        <v>0</v>
      </c>
      <c r="BW44" s="4">
        <v>486.9</v>
      </c>
      <c r="BX44" s="4">
        <v>0</v>
      </c>
      <c r="BY44" s="4">
        <f t="shared" si="14"/>
        <v>486.9</v>
      </c>
      <c r="BZ44" s="4">
        <f t="shared" si="15"/>
        <v>14246.599999999999</v>
      </c>
      <c r="CA44" s="4">
        <f t="shared" si="16"/>
        <v>7066.6</v>
      </c>
      <c r="CB44" s="4">
        <f t="shared" si="17"/>
        <v>3562.2000000000003</v>
      </c>
      <c r="CC44" s="4">
        <f t="shared" si="18"/>
        <v>0</v>
      </c>
      <c r="CD44" s="4">
        <f t="shared" si="19"/>
        <v>24875.399999999998</v>
      </c>
      <c r="CE44" s="4">
        <f t="shared" si="20"/>
        <v>0</v>
      </c>
      <c r="CF44" s="4">
        <f t="shared" si="21"/>
        <v>0</v>
      </c>
      <c r="CG44" s="4">
        <f t="shared" si="22"/>
        <v>760</v>
      </c>
      <c r="CH44" s="4">
        <f t="shared" si="23"/>
        <v>502</v>
      </c>
      <c r="CI44" s="4">
        <f t="shared" si="24"/>
        <v>1262</v>
      </c>
    </row>
    <row r="45" spans="1:92">
      <c r="A45" s="2">
        <v>1991</v>
      </c>
      <c r="B45" s="3" t="s">
        <v>120</v>
      </c>
      <c r="C45" s="4">
        <v>834.6</v>
      </c>
      <c r="D45" s="4">
        <v>111.4</v>
      </c>
      <c r="E45" s="4">
        <v>26.6</v>
      </c>
      <c r="F45" s="4">
        <v>0</v>
      </c>
      <c r="G45" s="4">
        <f t="shared" si="0"/>
        <v>972.6</v>
      </c>
      <c r="H45" s="4">
        <v>313.2</v>
      </c>
      <c r="I45" s="4">
        <v>7.2</v>
      </c>
      <c r="J45" s="4">
        <v>106.2</v>
      </c>
      <c r="K45" s="4">
        <v>29.3</v>
      </c>
      <c r="L45" s="4">
        <f t="shared" si="1"/>
        <v>455.9</v>
      </c>
      <c r="M45" s="4">
        <v>14.7</v>
      </c>
      <c r="N45" s="4">
        <v>51.3</v>
      </c>
      <c r="O45" s="4">
        <v>2.1</v>
      </c>
      <c r="P45" s="4">
        <v>0</v>
      </c>
      <c r="Q45" s="4">
        <f t="shared" si="2"/>
        <v>68.099999999999994</v>
      </c>
      <c r="R45" s="4">
        <v>8.1</v>
      </c>
      <c r="S45" s="4">
        <v>2.8</v>
      </c>
      <c r="T45" s="4">
        <v>0</v>
      </c>
      <c r="U45" s="4">
        <v>0</v>
      </c>
      <c r="V45" s="4">
        <f t="shared" si="3"/>
        <v>10.899999999999999</v>
      </c>
      <c r="W45" s="4">
        <v>59.3</v>
      </c>
      <c r="X45" s="4">
        <v>244.3</v>
      </c>
      <c r="Y45" s="4">
        <v>18.5</v>
      </c>
      <c r="Z45" s="4">
        <v>0</v>
      </c>
      <c r="AA45" s="4">
        <f t="shared" si="4"/>
        <v>322.10000000000002</v>
      </c>
      <c r="AB45" s="4">
        <v>89.8</v>
      </c>
      <c r="AC45" s="4">
        <v>1.4</v>
      </c>
      <c r="AD45" s="4">
        <v>5.2</v>
      </c>
      <c r="AE45" s="4">
        <v>0</v>
      </c>
      <c r="AF45" s="4">
        <f t="shared" si="5"/>
        <v>96.4</v>
      </c>
      <c r="AG45" s="4">
        <v>22.2</v>
      </c>
      <c r="AH45" s="4">
        <v>110.4</v>
      </c>
      <c r="AI45" s="4">
        <v>217.4</v>
      </c>
      <c r="AJ45" s="4">
        <v>0</v>
      </c>
      <c r="AK45" s="4">
        <f t="shared" si="6"/>
        <v>350</v>
      </c>
      <c r="AL45" s="4">
        <v>402.7</v>
      </c>
      <c r="AM45" s="4">
        <v>201.8</v>
      </c>
      <c r="AN45" s="4">
        <v>539.1</v>
      </c>
      <c r="AO45" s="4">
        <v>24.4</v>
      </c>
      <c r="AP45" s="4">
        <f t="shared" si="7"/>
        <v>1168</v>
      </c>
      <c r="AU45" s="4">
        <f t="shared" si="8"/>
        <v>0</v>
      </c>
      <c r="AV45" s="4">
        <v>8</v>
      </c>
      <c r="AW45" s="4">
        <v>0</v>
      </c>
      <c r="AX45" s="4">
        <v>0</v>
      </c>
      <c r="AY45" s="4">
        <v>29.3</v>
      </c>
      <c r="AZ45" s="4">
        <f t="shared" si="9"/>
        <v>37.299999999999997</v>
      </c>
      <c r="BA45" s="4">
        <v>0</v>
      </c>
      <c r="BB45" s="4">
        <v>0</v>
      </c>
      <c r="BC45" s="4">
        <v>0</v>
      </c>
      <c r="BD45" s="4">
        <v>0.7</v>
      </c>
      <c r="BE45" s="4">
        <f t="shared" si="10"/>
        <v>0.7</v>
      </c>
      <c r="BF45" s="4">
        <v>21.5</v>
      </c>
      <c r="BG45" s="4">
        <v>81.099999999999994</v>
      </c>
      <c r="BH45" s="4">
        <v>91.3</v>
      </c>
      <c r="BI45" s="4">
        <v>0</v>
      </c>
      <c r="BJ45" s="4">
        <f t="shared" si="11"/>
        <v>193.89999999999998</v>
      </c>
      <c r="BK45" s="4">
        <v>0.8</v>
      </c>
      <c r="BL45" s="4">
        <v>0.2</v>
      </c>
      <c r="BM45" s="4">
        <v>0</v>
      </c>
      <c r="BN45" s="4">
        <v>0</v>
      </c>
      <c r="BO45" s="4">
        <f t="shared" si="12"/>
        <v>1</v>
      </c>
      <c r="BP45" s="4">
        <v>5.7</v>
      </c>
      <c r="BQ45" s="4">
        <v>0</v>
      </c>
      <c r="BR45" s="4">
        <v>21.3</v>
      </c>
      <c r="BS45" s="4">
        <v>0</v>
      </c>
      <c r="BT45" s="4">
        <f t="shared" si="13"/>
        <v>27</v>
      </c>
      <c r="BU45" s="4">
        <v>4.2</v>
      </c>
      <c r="BV45" s="4">
        <v>3.6</v>
      </c>
      <c r="BW45" s="4">
        <v>22</v>
      </c>
      <c r="BX45" s="4">
        <v>23.7</v>
      </c>
      <c r="BY45" s="4">
        <f t="shared" si="14"/>
        <v>53.5</v>
      </c>
      <c r="BZ45" s="4">
        <f t="shared" si="15"/>
        <v>1744.6</v>
      </c>
      <c r="CA45" s="4">
        <f t="shared" si="16"/>
        <v>730.59999999999991</v>
      </c>
      <c r="CB45" s="4">
        <f t="shared" si="17"/>
        <v>915.1</v>
      </c>
      <c r="CC45" s="4">
        <f t="shared" si="18"/>
        <v>53.7</v>
      </c>
      <c r="CD45" s="4">
        <f t="shared" si="19"/>
        <v>3443.9999999999995</v>
      </c>
      <c r="CE45" s="4">
        <f t="shared" si="20"/>
        <v>40.200000000000003</v>
      </c>
      <c r="CF45" s="4">
        <f t="shared" si="21"/>
        <v>84.899999999999991</v>
      </c>
      <c r="CG45" s="4">
        <f t="shared" si="22"/>
        <v>134.6</v>
      </c>
      <c r="CH45" s="4">
        <f t="shared" si="23"/>
        <v>53.7</v>
      </c>
      <c r="CI45" s="4">
        <f t="shared" si="24"/>
        <v>313.39999999999998</v>
      </c>
    </row>
    <row r="46" spans="1:92">
      <c r="A46" s="2">
        <v>1991</v>
      </c>
      <c r="B46" s="3" t="s">
        <v>121</v>
      </c>
      <c r="C46" s="4">
        <v>212</v>
      </c>
      <c r="D46" s="4">
        <v>40</v>
      </c>
      <c r="E46" s="4">
        <v>4</v>
      </c>
      <c r="F46" s="4">
        <v>8</v>
      </c>
      <c r="G46" s="4">
        <f t="shared" si="0"/>
        <v>264</v>
      </c>
      <c r="H46" s="4">
        <v>56.7</v>
      </c>
      <c r="I46" s="4">
        <v>0</v>
      </c>
      <c r="J46" s="4">
        <v>0</v>
      </c>
      <c r="K46" s="4">
        <v>2.2000000000000002</v>
      </c>
      <c r="L46" s="4">
        <f t="shared" si="1"/>
        <v>58.900000000000006</v>
      </c>
      <c r="M46" s="4">
        <v>18.399999999999999</v>
      </c>
      <c r="N46" s="4">
        <v>33.6</v>
      </c>
      <c r="O46" s="4">
        <v>4.3</v>
      </c>
      <c r="P46" s="4">
        <v>0</v>
      </c>
      <c r="Q46" s="4">
        <f t="shared" si="2"/>
        <v>56.3</v>
      </c>
      <c r="R46" s="4">
        <v>13.7</v>
      </c>
      <c r="S46" s="4">
        <v>0.6</v>
      </c>
      <c r="T46" s="4">
        <v>0</v>
      </c>
      <c r="U46" s="4">
        <v>0</v>
      </c>
      <c r="V46" s="4">
        <f t="shared" si="3"/>
        <v>14.299999999999999</v>
      </c>
      <c r="W46" s="4">
        <v>78.099999999999994</v>
      </c>
      <c r="X46" s="4">
        <v>128.6</v>
      </c>
      <c r="Y46" s="4">
        <v>0</v>
      </c>
      <c r="Z46" s="4">
        <v>0</v>
      </c>
      <c r="AA46" s="4">
        <f t="shared" si="4"/>
        <v>206.7</v>
      </c>
      <c r="AB46" s="4">
        <v>27.7</v>
      </c>
      <c r="AC46" s="4">
        <v>0.4</v>
      </c>
      <c r="AD46" s="4">
        <v>0.1</v>
      </c>
      <c r="AE46" s="4">
        <v>1.1000000000000001</v>
      </c>
      <c r="AF46" s="4">
        <f t="shared" si="5"/>
        <v>29.3</v>
      </c>
      <c r="AG46" s="4">
        <v>0</v>
      </c>
      <c r="AH46" s="4">
        <v>56.5</v>
      </c>
      <c r="AI46" s="4">
        <v>110.4</v>
      </c>
      <c r="AJ46" s="4">
        <v>2.7</v>
      </c>
      <c r="AK46" s="4">
        <f t="shared" si="6"/>
        <v>169.6</v>
      </c>
      <c r="AL46" s="4">
        <v>203</v>
      </c>
      <c r="AM46" s="4">
        <v>120</v>
      </c>
      <c r="AN46" s="4">
        <v>181</v>
      </c>
      <c r="AO46" s="4">
        <v>37.299999999999997</v>
      </c>
      <c r="AP46" s="4">
        <f t="shared" si="7"/>
        <v>541.29999999999995</v>
      </c>
      <c r="AU46" s="4">
        <f t="shared" si="8"/>
        <v>0</v>
      </c>
      <c r="AV46" s="4">
        <v>0</v>
      </c>
      <c r="AW46" s="4">
        <v>0</v>
      </c>
      <c r="AX46" s="4">
        <v>0</v>
      </c>
      <c r="AY46" s="4">
        <v>2.2000000000000002</v>
      </c>
      <c r="AZ46" s="4">
        <f t="shared" si="9"/>
        <v>2.2000000000000002</v>
      </c>
      <c r="BA46" s="4">
        <v>0</v>
      </c>
      <c r="BB46" s="4">
        <v>0</v>
      </c>
      <c r="BC46" s="4">
        <v>0</v>
      </c>
      <c r="BD46" s="4">
        <v>1.1000000000000001</v>
      </c>
      <c r="BE46" s="4">
        <f t="shared" si="10"/>
        <v>1.1000000000000001</v>
      </c>
      <c r="BF46" s="4">
        <v>0</v>
      </c>
      <c r="BG46" s="4">
        <v>0</v>
      </c>
      <c r="BH46" s="4">
        <v>0</v>
      </c>
      <c r="BI46" s="4">
        <v>2.7</v>
      </c>
      <c r="BJ46" s="4">
        <f t="shared" si="11"/>
        <v>2.7</v>
      </c>
      <c r="BK46" s="4">
        <v>0</v>
      </c>
      <c r="BL46" s="4">
        <v>0</v>
      </c>
      <c r="BM46" s="4">
        <v>0</v>
      </c>
      <c r="BN46" s="4">
        <v>0</v>
      </c>
      <c r="BO46" s="4">
        <f t="shared" si="12"/>
        <v>0</v>
      </c>
      <c r="BP46" s="4">
        <v>0</v>
      </c>
      <c r="BQ46" s="4">
        <v>0</v>
      </c>
      <c r="BR46" s="4">
        <v>0</v>
      </c>
      <c r="BS46" s="4">
        <v>21.2</v>
      </c>
      <c r="BT46" s="4">
        <f t="shared" si="13"/>
        <v>21.2</v>
      </c>
      <c r="BU46" s="4">
        <v>0</v>
      </c>
      <c r="BV46" s="4">
        <v>0</v>
      </c>
      <c r="BW46" s="4">
        <v>0</v>
      </c>
      <c r="BX46" s="4">
        <v>24.1</v>
      </c>
      <c r="BY46" s="4">
        <f t="shared" si="14"/>
        <v>24.1</v>
      </c>
      <c r="BZ46" s="4">
        <f t="shared" si="15"/>
        <v>609.59999999999991</v>
      </c>
      <c r="CA46" s="4">
        <f t="shared" si="16"/>
        <v>379.7</v>
      </c>
      <c r="CB46" s="4">
        <f t="shared" si="17"/>
        <v>299.8</v>
      </c>
      <c r="CC46" s="4">
        <f t="shared" si="18"/>
        <v>51.3</v>
      </c>
      <c r="CD46" s="4">
        <f t="shared" si="19"/>
        <v>1340.3999999999999</v>
      </c>
      <c r="CE46" s="4">
        <f t="shared" si="20"/>
        <v>0</v>
      </c>
      <c r="CF46" s="4">
        <f t="shared" si="21"/>
        <v>0</v>
      </c>
      <c r="CG46" s="4">
        <f t="shared" si="22"/>
        <v>0</v>
      </c>
      <c r="CH46" s="4">
        <f t="shared" si="23"/>
        <v>51.3</v>
      </c>
      <c r="CI46" s="4">
        <f t="shared" si="24"/>
        <v>51.3</v>
      </c>
      <c r="CN46" s="10"/>
    </row>
    <row r="47" spans="1:92">
      <c r="A47" s="2">
        <v>1991</v>
      </c>
      <c r="B47" s="3" t="s">
        <v>122</v>
      </c>
      <c r="C47" s="4">
        <v>2272.1</v>
      </c>
      <c r="D47" s="4">
        <v>173</v>
      </c>
      <c r="E47" s="4">
        <v>40</v>
      </c>
      <c r="F47" s="4">
        <v>0</v>
      </c>
      <c r="G47" s="4">
        <f t="shared" si="0"/>
        <v>2485.1</v>
      </c>
      <c r="H47" s="4">
        <v>999.5</v>
      </c>
      <c r="I47" s="4">
        <v>201.7</v>
      </c>
      <c r="J47" s="4">
        <v>670.5</v>
      </c>
      <c r="K47" s="4">
        <v>22.5</v>
      </c>
      <c r="L47" s="4">
        <f t="shared" si="1"/>
        <v>1894.2</v>
      </c>
      <c r="M47" s="4">
        <v>94.6</v>
      </c>
      <c r="N47" s="4">
        <v>94.6</v>
      </c>
      <c r="O47" s="4">
        <v>0</v>
      </c>
      <c r="P47" s="4">
        <v>0</v>
      </c>
      <c r="Q47" s="4">
        <f t="shared" si="2"/>
        <v>189.2</v>
      </c>
      <c r="R47" s="4">
        <v>21</v>
      </c>
      <c r="S47" s="4">
        <v>39.9</v>
      </c>
      <c r="T47" s="4">
        <v>0</v>
      </c>
      <c r="U47" s="4">
        <v>0</v>
      </c>
      <c r="V47" s="4">
        <f t="shared" si="3"/>
        <v>60.9</v>
      </c>
      <c r="W47" s="4">
        <v>630.4</v>
      </c>
      <c r="X47" s="4">
        <v>636.1</v>
      </c>
      <c r="Y47" s="4">
        <v>0</v>
      </c>
      <c r="Z47" s="4">
        <v>0</v>
      </c>
      <c r="AA47" s="4">
        <f t="shared" si="4"/>
        <v>1266.5</v>
      </c>
      <c r="AB47" s="4">
        <v>524.70000000000005</v>
      </c>
      <c r="AC47" s="4">
        <v>7.2</v>
      </c>
      <c r="AD47" s="4">
        <v>3.6</v>
      </c>
      <c r="AE47" s="4">
        <v>0</v>
      </c>
      <c r="AF47" s="4">
        <f t="shared" si="5"/>
        <v>535.50000000000011</v>
      </c>
      <c r="AG47" s="4">
        <v>8.6999999999999993</v>
      </c>
      <c r="AH47" s="4">
        <v>318.89999999999998</v>
      </c>
      <c r="AI47" s="4">
        <v>1504.2</v>
      </c>
      <c r="AJ47" s="4">
        <v>80.400000000000006</v>
      </c>
      <c r="AK47" s="4">
        <f t="shared" si="6"/>
        <v>1912.2</v>
      </c>
      <c r="AL47" s="4">
        <v>1743</v>
      </c>
      <c r="AM47" s="4">
        <v>614.4</v>
      </c>
      <c r="AN47" s="4">
        <v>2414.6</v>
      </c>
      <c r="AO47" s="4">
        <v>10.1</v>
      </c>
      <c r="AP47" s="4">
        <f t="shared" si="7"/>
        <v>4782.1000000000004</v>
      </c>
      <c r="AU47" s="4">
        <f t="shared" si="8"/>
        <v>0</v>
      </c>
      <c r="AV47" s="4">
        <v>41</v>
      </c>
      <c r="AW47" s="4">
        <v>0.6</v>
      </c>
      <c r="AX47" s="4">
        <v>0</v>
      </c>
      <c r="AY47" s="4">
        <v>22.5</v>
      </c>
      <c r="AZ47" s="4">
        <f t="shared" si="9"/>
        <v>64.099999999999994</v>
      </c>
      <c r="BA47" s="4">
        <v>7</v>
      </c>
      <c r="BB47" s="4">
        <v>0.1</v>
      </c>
      <c r="BC47" s="4">
        <v>1.7</v>
      </c>
      <c r="BD47" s="4">
        <v>0</v>
      </c>
      <c r="BE47" s="4">
        <f t="shared" si="10"/>
        <v>8.7999999999999989</v>
      </c>
      <c r="BF47" s="4">
        <v>0</v>
      </c>
      <c r="BG47" s="4">
        <v>0</v>
      </c>
      <c r="BH47" s="4">
        <v>5.2</v>
      </c>
      <c r="BI47" s="4">
        <v>0.4</v>
      </c>
      <c r="BJ47" s="4">
        <f t="shared" si="11"/>
        <v>5.6000000000000005</v>
      </c>
      <c r="BK47" s="4">
        <v>0</v>
      </c>
      <c r="BL47" s="4">
        <v>0</v>
      </c>
      <c r="BM47" s="4">
        <v>0</v>
      </c>
      <c r="BN47" s="4">
        <v>0</v>
      </c>
      <c r="BO47" s="4">
        <f t="shared" si="12"/>
        <v>0</v>
      </c>
      <c r="BP47" s="4">
        <v>5.0999999999999996</v>
      </c>
      <c r="BQ47" s="4">
        <v>1</v>
      </c>
      <c r="BR47" s="4">
        <v>2.9</v>
      </c>
      <c r="BS47" s="4">
        <v>0</v>
      </c>
      <c r="BT47" s="4">
        <f t="shared" si="13"/>
        <v>9</v>
      </c>
      <c r="BU47" s="4">
        <v>16</v>
      </c>
      <c r="BV47" s="4">
        <v>0.1</v>
      </c>
      <c r="BW47" s="4">
        <v>39.799999999999997</v>
      </c>
      <c r="BX47" s="4">
        <v>10.1</v>
      </c>
      <c r="BY47" s="4">
        <f t="shared" si="14"/>
        <v>66</v>
      </c>
      <c r="BZ47" s="4">
        <f t="shared" si="15"/>
        <v>6294</v>
      </c>
      <c r="CA47" s="4">
        <f t="shared" si="16"/>
        <v>2085.8000000000002</v>
      </c>
      <c r="CB47" s="4">
        <f t="shared" si="17"/>
        <v>4632.8999999999996</v>
      </c>
      <c r="CC47" s="4">
        <f t="shared" si="18"/>
        <v>113</v>
      </c>
      <c r="CD47" s="4">
        <f t="shared" si="19"/>
        <v>13125.699999999999</v>
      </c>
      <c r="CE47" s="4">
        <f t="shared" si="20"/>
        <v>69.099999999999994</v>
      </c>
      <c r="CF47" s="4">
        <f t="shared" si="21"/>
        <v>1.8</v>
      </c>
      <c r="CG47" s="4">
        <f t="shared" si="22"/>
        <v>49.599999999999994</v>
      </c>
      <c r="CH47" s="4">
        <f t="shared" si="23"/>
        <v>33</v>
      </c>
      <c r="CI47" s="4">
        <f t="shared" si="24"/>
        <v>153.5</v>
      </c>
    </row>
    <row r="48" spans="1:92">
      <c r="A48" s="2">
        <v>1991</v>
      </c>
      <c r="B48" s="3" t="s">
        <v>123</v>
      </c>
      <c r="C48" s="4">
        <v>3160.7</v>
      </c>
      <c r="D48" s="4">
        <v>224.2</v>
      </c>
      <c r="E48" s="4">
        <v>117.1</v>
      </c>
      <c r="F48" s="4">
        <v>40</v>
      </c>
      <c r="G48" s="4">
        <f t="shared" si="0"/>
        <v>3541.9999999999995</v>
      </c>
      <c r="H48" s="4">
        <v>1008.1</v>
      </c>
      <c r="I48" s="4">
        <v>0</v>
      </c>
      <c r="J48" s="4">
        <v>780.5</v>
      </c>
      <c r="K48" s="4">
        <v>119.7</v>
      </c>
      <c r="L48" s="4">
        <f t="shared" si="1"/>
        <v>1908.3</v>
      </c>
      <c r="M48" s="4">
        <v>185.5</v>
      </c>
      <c r="N48" s="4">
        <v>213.1</v>
      </c>
      <c r="O48" s="4">
        <v>0</v>
      </c>
      <c r="P48" s="4">
        <v>0</v>
      </c>
      <c r="Q48" s="4">
        <f t="shared" si="2"/>
        <v>398.6</v>
      </c>
      <c r="R48" s="4">
        <v>75.599999999999994</v>
      </c>
      <c r="S48" s="4">
        <v>62.9</v>
      </c>
      <c r="T48" s="4">
        <v>0</v>
      </c>
      <c r="U48" s="4">
        <v>0</v>
      </c>
      <c r="V48" s="4">
        <f t="shared" si="3"/>
        <v>138.5</v>
      </c>
      <c r="W48" s="4">
        <v>649.4</v>
      </c>
      <c r="X48" s="4">
        <v>773.4</v>
      </c>
      <c r="Y48" s="4">
        <v>0</v>
      </c>
      <c r="Z48" s="4">
        <v>0</v>
      </c>
      <c r="AA48" s="4">
        <f t="shared" si="4"/>
        <v>1422.8</v>
      </c>
      <c r="AB48" s="4">
        <v>268.89999999999998</v>
      </c>
      <c r="AC48" s="4">
        <v>0.2</v>
      </c>
      <c r="AD48" s="4">
        <v>6</v>
      </c>
      <c r="AE48" s="4">
        <v>40</v>
      </c>
      <c r="AF48" s="4">
        <f t="shared" si="5"/>
        <v>315.09999999999997</v>
      </c>
      <c r="AG48" s="4">
        <v>11.7</v>
      </c>
      <c r="AH48" s="4">
        <v>443.4</v>
      </c>
      <c r="AI48" s="4">
        <v>730</v>
      </c>
      <c r="AJ48" s="4">
        <v>5.0999999999999996</v>
      </c>
      <c r="AK48" s="4">
        <f t="shared" si="6"/>
        <v>1190.1999999999998</v>
      </c>
      <c r="AL48" s="4">
        <v>1457.6</v>
      </c>
      <c r="AM48" s="4">
        <v>741.6</v>
      </c>
      <c r="AN48" s="4">
        <v>2298.1999999999998</v>
      </c>
      <c r="AO48" s="4">
        <v>190.3</v>
      </c>
      <c r="AP48" s="4">
        <f t="shared" si="7"/>
        <v>4687.7</v>
      </c>
      <c r="AU48" s="4">
        <f t="shared" si="8"/>
        <v>0</v>
      </c>
      <c r="AV48" s="4">
        <v>0</v>
      </c>
      <c r="AW48" s="4">
        <v>0</v>
      </c>
      <c r="AX48" s="4">
        <v>35</v>
      </c>
      <c r="AY48" s="4">
        <v>122.1</v>
      </c>
      <c r="AZ48" s="4">
        <f t="shared" si="9"/>
        <v>157.1</v>
      </c>
      <c r="BA48" s="4">
        <v>0</v>
      </c>
      <c r="BB48" s="4">
        <v>0</v>
      </c>
      <c r="BC48" s="4">
        <v>1.3</v>
      </c>
      <c r="BD48" s="4">
        <v>40</v>
      </c>
      <c r="BE48" s="4">
        <f t="shared" si="10"/>
        <v>41.3</v>
      </c>
      <c r="BF48" s="4">
        <v>0</v>
      </c>
      <c r="BG48" s="4">
        <v>423.7</v>
      </c>
      <c r="BH48" s="4">
        <v>245.9</v>
      </c>
      <c r="BI48" s="4">
        <v>5.0999999999999996</v>
      </c>
      <c r="BJ48" s="4">
        <f t="shared" si="11"/>
        <v>674.7</v>
      </c>
      <c r="BK48" s="4">
        <v>0</v>
      </c>
      <c r="BL48" s="4">
        <v>0</v>
      </c>
      <c r="BM48" s="4">
        <v>0</v>
      </c>
      <c r="BN48" s="4">
        <v>0</v>
      </c>
      <c r="BO48" s="4">
        <f t="shared" si="12"/>
        <v>0</v>
      </c>
      <c r="BP48" s="4">
        <v>0</v>
      </c>
      <c r="BQ48" s="4">
        <v>0</v>
      </c>
      <c r="BR48" s="4">
        <v>88.9</v>
      </c>
      <c r="BS48" s="4">
        <v>76.2</v>
      </c>
      <c r="BT48" s="4">
        <f t="shared" si="13"/>
        <v>165.10000000000002</v>
      </c>
      <c r="BU48" s="4">
        <v>0</v>
      </c>
      <c r="BV48" s="4">
        <v>7.7</v>
      </c>
      <c r="BW48" s="4">
        <v>174.1</v>
      </c>
      <c r="BX48" s="4">
        <v>151.69999999999999</v>
      </c>
      <c r="BY48" s="4">
        <f t="shared" si="14"/>
        <v>333.5</v>
      </c>
      <c r="BZ48" s="4">
        <f t="shared" si="15"/>
        <v>6817.5</v>
      </c>
      <c r="CA48" s="4">
        <f t="shared" si="16"/>
        <v>2458.7999999999997</v>
      </c>
      <c r="CB48" s="4">
        <f t="shared" si="17"/>
        <v>3931.7999999999997</v>
      </c>
      <c r="CC48" s="4">
        <f t="shared" si="18"/>
        <v>395.1</v>
      </c>
      <c r="CD48" s="4">
        <f t="shared" si="19"/>
        <v>13603.199999999999</v>
      </c>
      <c r="CE48" s="4">
        <f t="shared" si="20"/>
        <v>0</v>
      </c>
      <c r="CF48" s="4">
        <f t="shared" si="21"/>
        <v>431.4</v>
      </c>
      <c r="CG48" s="4">
        <f t="shared" si="22"/>
        <v>545.20000000000005</v>
      </c>
      <c r="CH48" s="4">
        <f t="shared" si="23"/>
        <v>395.09999999999997</v>
      </c>
      <c r="CI48" s="4">
        <f t="shared" si="24"/>
        <v>1371.7</v>
      </c>
    </row>
    <row r="49" spans="1:92">
      <c r="A49" s="2">
        <v>1991</v>
      </c>
      <c r="B49" s="3" t="s">
        <v>124</v>
      </c>
      <c r="C49" s="4">
        <v>1066</v>
      </c>
      <c r="D49" s="4">
        <v>135.69999999999999</v>
      </c>
      <c r="E49" s="4">
        <v>6.1</v>
      </c>
      <c r="F49" s="4">
        <v>185.1</v>
      </c>
      <c r="G49" s="4">
        <f t="shared" si="0"/>
        <v>1392.8999999999999</v>
      </c>
      <c r="H49" s="4">
        <v>303.39999999999998</v>
      </c>
      <c r="I49" s="4">
        <v>50.5</v>
      </c>
      <c r="J49" s="4">
        <v>259</v>
      </c>
      <c r="K49" s="4">
        <v>25.1</v>
      </c>
      <c r="L49" s="4">
        <f t="shared" si="1"/>
        <v>638</v>
      </c>
      <c r="M49" s="4">
        <v>24.5</v>
      </c>
      <c r="N49" s="4">
        <v>78.599999999999994</v>
      </c>
      <c r="O49" s="4">
        <v>5.5</v>
      </c>
      <c r="P49" s="4">
        <v>0</v>
      </c>
      <c r="Q49" s="4">
        <f t="shared" si="2"/>
        <v>108.6</v>
      </c>
      <c r="R49" s="4">
        <v>1.4</v>
      </c>
      <c r="S49" s="4">
        <v>3.1</v>
      </c>
      <c r="T49" s="4">
        <v>0</v>
      </c>
      <c r="U49" s="4">
        <v>0</v>
      </c>
      <c r="V49" s="4">
        <f t="shared" si="3"/>
        <v>4.5</v>
      </c>
      <c r="W49" s="4">
        <v>103.7</v>
      </c>
      <c r="X49" s="4">
        <v>349.5</v>
      </c>
      <c r="Y49" s="4">
        <v>5.2</v>
      </c>
      <c r="Z49" s="4">
        <v>0</v>
      </c>
      <c r="AA49" s="4">
        <f t="shared" si="4"/>
        <v>458.4</v>
      </c>
      <c r="AB49" s="4">
        <v>27.9</v>
      </c>
      <c r="AC49" s="4">
        <v>1.3</v>
      </c>
      <c r="AD49" s="4">
        <v>0.9</v>
      </c>
      <c r="AE49" s="4">
        <v>6.7</v>
      </c>
      <c r="AF49" s="4">
        <f t="shared" si="5"/>
        <v>36.799999999999997</v>
      </c>
      <c r="AG49" s="4">
        <v>0.7</v>
      </c>
      <c r="AH49" s="4">
        <v>151.6</v>
      </c>
      <c r="AI49" s="4">
        <v>388.1</v>
      </c>
      <c r="AJ49" s="4">
        <v>35.5</v>
      </c>
      <c r="AK49" s="4">
        <f t="shared" si="6"/>
        <v>575.9</v>
      </c>
      <c r="AL49" s="4">
        <v>360.8</v>
      </c>
      <c r="AM49" s="4">
        <v>278.7</v>
      </c>
      <c r="AN49" s="4">
        <v>282.7</v>
      </c>
      <c r="AO49" s="4">
        <v>0</v>
      </c>
      <c r="AP49" s="4">
        <f t="shared" si="7"/>
        <v>922.2</v>
      </c>
      <c r="AU49" s="4">
        <f t="shared" si="8"/>
        <v>0</v>
      </c>
      <c r="AV49" s="4">
        <v>0</v>
      </c>
      <c r="AW49" s="4">
        <v>0.1</v>
      </c>
      <c r="AX49" s="4">
        <v>57.2</v>
      </c>
      <c r="AY49" s="4">
        <v>25.1</v>
      </c>
      <c r="AZ49" s="4">
        <f t="shared" si="9"/>
        <v>82.4</v>
      </c>
      <c r="BA49" s="4">
        <v>0</v>
      </c>
      <c r="BB49" s="4">
        <v>0</v>
      </c>
      <c r="BC49" s="4">
        <v>0</v>
      </c>
      <c r="BD49" s="4">
        <v>6.7</v>
      </c>
      <c r="BE49" s="4">
        <f t="shared" si="10"/>
        <v>6.7</v>
      </c>
      <c r="BF49" s="4">
        <v>0</v>
      </c>
      <c r="BG49" s="4">
        <v>148.5</v>
      </c>
      <c r="BH49" s="4">
        <v>66</v>
      </c>
      <c r="BI49" s="4">
        <v>17.3</v>
      </c>
      <c r="BJ49" s="4">
        <f t="shared" si="11"/>
        <v>231.8</v>
      </c>
      <c r="BK49" s="4">
        <v>0</v>
      </c>
      <c r="BL49" s="4">
        <v>0</v>
      </c>
      <c r="BM49" s="4">
        <v>0</v>
      </c>
      <c r="BN49" s="4">
        <v>0</v>
      </c>
      <c r="BO49" s="4">
        <f t="shared" si="12"/>
        <v>0</v>
      </c>
      <c r="BP49" s="4">
        <v>0</v>
      </c>
      <c r="BQ49" s="4">
        <v>0</v>
      </c>
      <c r="BR49" s="4">
        <v>0</v>
      </c>
      <c r="BS49" s="4">
        <v>0</v>
      </c>
      <c r="BT49" s="4">
        <f t="shared" si="13"/>
        <v>0</v>
      </c>
      <c r="BU49" s="4">
        <v>2</v>
      </c>
      <c r="BV49" s="4">
        <v>4.5</v>
      </c>
      <c r="BW49" s="4">
        <v>3</v>
      </c>
      <c r="BX49" s="4">
        <v>185.1</v>
      </c>
      <c r="BY49" s="4">
        <f t="shared" si="14"/>
        <v>194.6</v>
      </c>
      <c r="BZ49" s="4">
        <f t="shared" si="15"/>
        <v>1888.4000000000003</v>
      </c>
      <c r="CA49" s="4">
        <f t="shared" si="16"/>
        <v>1049</v>
      </c>
      <c r="CB49" s="4">
        <f t="shared" si="17"/>
        <v>947.5</v>
      </c>
      <c r="CC49" s="4">
        <f t="shared" si="18"/>
        <v>252.39999999999998</v>
      </c>
      <c r="CD49" s="4">
        <f t="shared" si="19"/>
        <v>4137.3</v>
      </c>
      <c r="CE49" s="4">
        <f t="shared" si="20"/>
        <v>2</v>
      </c>
      <c r="CF49" s="4">
        <f t="shared" si="21"/>
        <v>153.1</v>
      </c>
      <c r="CG49" s="4">
        <f t="shared" si="22"/>
        <v>126.2</v>
      </c>
      <c r="CH49" s="4">
        <f t="shared" si="23"/>
        <v>234.2</v>
      </c>
      <c r="CI49" s="4">
        <f t="shared" si="24"/>
        <v>515.5</v>
      </c>
      <c r="CN49" s="8"/>
    </row>
    <row r="50" spans="1:92">
      <c r="A50" s="2">
        <v>1991</v>
      </c>
      <c r="B50" s="3" t="s">
        <v>125</v>
      </c>
      <c r="C50" s="4">
        <v>2041</v>
      </c>
      <c r="D50" s="4">
        <v>192</v>
      </c>
      <c r="E50" s="4">
        <v>37</v>
      </c>
      <c r="F50" s="4">
        <v>0</v>
      </c>
      <c r="G50" s="4">
        <f t="shared" si="0"/>
        <v>2270</v>
      </c>
      <c r="H50" s="4">
        <v>898</v>
      </c>
      <c r="I50" s="4">
        <v>355</v>
      </c>
      <c r="J50" s="4">
        <v>993</v>
      </c>
      <c r="K50" s="4">
        <v>0</v>
      </c>
      <c r="L50" s="4">
        <f t="shared" si="1"/>
        <v>2246</v>
      </c>
      <c r="M50" s="4">
        <v>161</v>
      </c>
      <c r="N50" s="4">
        <v>242</v>
      </c>
      <c r="O50" s="4">
        <v>0</v>
      </c>
      <c r="P50" s="4">
        <v>0</v>
      </c>
      <c r="Q50" s="4">
        <f t="shared" si="2"/>
        <v>403</v>
      </c>
      <c r="R50" s="4">
        <v>129</v>
      </c>
      <c r="S50" s="4">
        <v>0</v>
      </c>
      <c r="T50" s="4">
        <v>0</v>
      </c>
      <c r="U50" s="4">
        <v>0</v>
      </c>
      <c r="V50" s="4">
        <f t="shared" si="3"/>
        <v>129</v>
      </c>
      <c r="W50" s="4">
        <v>660</v>
      </c>
      <c r="X50" s="4">
        <v>995</v>
      </c>
      <c r="Y50" s="4">
        <v>0</v>
      </c>
      <c r="Z50" s="4">
        <v>0</v>
      </c>
      <c r="AA50" s="4">
        <f t="shared" si="4"/>
        <v>1655</v>
      </c>
      <c r="AB50" s="4">
        <v>208</v>
      </c>
      <c r="AC50" s="4">
        <v>0</v>
      </c>
      <c r="AD50" s="4">
        <v>24</v>
      </c>
      <c r="AE50" s="4">
        <v>0</v>
      </c>
      <c r="AF50" s="4">
        <f t="shared" si="5"/>
        <v>232</v>
      </c>
      <c r="AG50" s="4">
        <v>0</v>
      </c>
      <c r="AH50" s="4">
        <v>276.89999999999998</v>
      </c>
      <c r="AI50" s="4">
        <v>830.7</v>
      </c>
      <c r="AJ50" s="4">
        <v>0</v>
      </c>
      <c r="AK50" s="4">
        <f t="shared" si="6"/>
        <v>1107.5999999999999</v>
      </c>
      <c r="AL50" s="4">
        <v>2268</v>
      </c>
      <c r="AM50" s="4">
        <v>636.1</v>
      </c>
      <c r="AN50" s="4">
        <v>3114.6</v>
      </c>
      <c r="AO50" s="4">
        <v>0</v>
      </c>
      <c r="AP50" s="4">
        <f t="shared" si="7"/>
        <v>6018.7</v>
      </c>
      <c r="AU50" s="4">
        <f t="shared" si="8"/>
        <v>0</v>
      </c>
      <c r="AV50" s="4">
        <v>0</v>
      </c>
      <c r="AW50" s="4">
        <v>0</v>
      </c>
      <c r="AX50" s="4">
        <v>0</v>
      </c>
      <c r="AY50" s="4">
        <v>0</v>
      </c>
      <c r="AZ50" s="4">
        <f t="shared" si="9"/>
        <v>0</v>
      </c>
      <c r="BA50" s="4">
        <v>0</v>
      </c>
      <c r="BB50" s="4">
        <v>0</v>
      </c>
      <c r="BC50" s="4">
        <v>0</v>
      </c>
      <c r="BD50" s="4">
        <v>0</v>
      </c>
      <c r="BE50" s="4">
        <f t="shared" si="10"/>
        <v>0</v>
      </c>
      <c r="BF50" s="4">
        <v>0</v>
      </c>
      <c r="BG50" s="4">
        <v>0</v>
      </c>
      <c r="BH50" s="4">
        <v>0</v>
      </c>
      <c r="BI50" s="4">
        <v>0</v>
      </c>
      <c r="BJ50" s="4">
        <f t="shared" si="11"/>
        <v>0</v>
      </c>
      <c r="BK50" s="4">
        <v>0</v>
      </c>
      <c r="BL50" s="4">
        <v>0</v>
      </c>
      <c r="BM50" s="4">
        <v>0</v>
      </c>
      <c r="BN50" s="4">
        <v>0</v>
      </c>
      <c r="BO50" s="4">
        <f t="shared" si="12"/>
        <v>0</v>
      </c>
      <c r="BP50" s="4">
        <v>0</v>
      </c>
      <c r="BQ50" s="4">
        <v>0</v>
      </c>
      <c r="BR50" s="4">
        <v>0</v>
      </c>
      <c r="BS50" s="4">
        <v>0</v>
      </c>
      <c r="BT50" s="4">
        <f t="shared" si="13"/>
        <v>0</v>
      </c>
      <c r="BU50" s="4">
        <v>0</v>
      </c>
      <c r="BV50" s="4">
        <v>0</v>
      </c>
      <c r="BW50" s="9">
        <v>0</v>
      </c>
      <c r="BX50" s="4">
        <v>0</v>
      </c>
      <c r="BY50" s="4">
        <f t="shared" si="14"/>
        <v>0</v>
      </c>
      <c r="BZ50" s="4">
        <f t="shared" si="15"/>
        <v>6365</v>
      </c>
      <c r="CA50" s="4">
        <f t="shared" si="16"/>
        <v>2697</v>
      </c>
      <c r="CB50" s="4">
        <f t="shared" si="17"/>
        <v>4999.3</v>
      </c>
      <c r="CC50" s="4">
        <f t="shared" si="18"/>
        <v>0</v>
      </c>
      <c r="CD50" s="4">
        <f t="shared" si="19"/>
        <v>14061.3</v>
      </c>
      <c r="CE50" s="4">
        <f t="shared" si="20"/>
        <v>0</v>
      </c>
      <c r="CF50" s="4">
        <f t="shared" si="21"/>
        <v>0</v>
      </c>
      <c r="CG50" s="4">
        <f t="shared" si="22"/>
        <v>0</v>
      </c>
      <c r="CH50" s="4">
        <f t="shared" si="23"/>
        <v>0</v>
      </c>
      <c r="CI50" s="4">
        <f t="shared" si="24"/>
        <v>0</v>
      </c>
      <c r="CN50" s="10"/>
    </row>
    <row r="51" spans="1:92">
      <c r="A51" s="2">
        <v>1991</v>
      </c>
      <c r="B51" s="3" t="s">
        <v>126</v>
      </c>
      <c r="C51" s="4">
        <v>16.399999999999999</v>
      </c>
      <c r="D51" s="4">
        <v>30.6</v>
      </c>
      <c r="E51" s="4">
        <v>206.2</v>
      </c>
      <c r="F51" s="4">
        <v>0</v>
      </c>
      <c r="G51" s="4">
        <f t="shared" si="0"/>
        <v>253.2</v>
      </c>
      <c r="H51" s="4">
        <v>121.5</v>
      </c>
      <c r="I51" s="4">
        <v>24.3</v>
      </c>
      <c r="J51" s="4">
        <v>74.400000000000006</v>
      </c>
      <c r="K51" s="4">
        <v>0</v>
      </c>
      <c r="L51" s="4">
        <f t="shared" si="1"/>
        <v>220.20000000000002</v>
      </c>
      <c r="M51" s="4">
        <v>7.5</v>
      </c>
      <c r="N51" s="4">
        <v>16.100000000000001</v>
      </c>
      <c r="O51" s="4">
        <v>0</v>
      </c>
      <c r="P51" s="4">
        <v>0</v>
      </c>
      <c r="Q51" s="4">
        <f t="shared" si="2"/>
        <v>23.6</v>
      </c>
      <c r="R51" s="4">
        <v>5</v>
      </c>
      <c r="S51" s="4">
        <v>0</v>
      </c>
      <c r="T51" s="4">
        <v>0</v>
      </c>
      <c r="U51" s="4">
        <v>0</v>
      </c>
      <c r="V51" s="4">
        <f t="shared" si="3"/>
        <v>5</v>
      </c>
      <c r="W51" s="4">
        <v>32.299999999999997</v>
      </c>
      <c r="X51" s="4">
        <v>67.099999999999994</v>
      </c>
      <c r="Y51" s="4">
        <v>0</v>
      </c>
      <c r="Z51" s="4">
        <v>0</v>
      </c>
      <c r="AA51" s="4">
        <f t="shared" si="4"/>
        <v>99.399999999999991</v>
      </c>
      <c r="AB51" s="4">
        <v>20.399999999999999</v>
      </c>
      <c r="AC51" s="4">
        <v>0.1</v>
      </c>
      <c r="AD51" s="4">
        <v>1.5</v>
      </c>
      <c r="AE51" s="4">
        <v>0</v>
      </c>
      <c r="AF51" s="4">
        <f t="shared" si="5"/>
        <v>22</v>
      </c>
      <c r="AG51" s="4">
        <v>0.4</v>
      </c>
      <c r="AH51" s="4">
        <v>107.6</v>
      </c>
      <c r="AI51" s="4">
        <v>204.7</v>
      </c>
      <c r="AJ51" s="4">
        <v>0</v>
      </c>
      <c r="AK51" s="4">
        <f t="shared" si="6"/>
        <v>312.7</v>
      </c>
      <c r="AL51" s="4">
        <v>230.6</v>
      </c>
      <c r="AM51" s="4">
        <v>88.2</v>
      </c>
      <c r="AN51" s="4">
        <v>170.7</v>
      </c>
      <c r="AO51" s="4">
        <v>0</v>
      </c>
      <c r="AP51" s="4">
        <f t="shared" si="7"/>
        <v>489.5</v>
      </c>
      <c r="AU51" s="4">
        <f t="shared" si="8"/>
        <v>0</v>
      </c>
      <c r="AV51" s="4">
        <v>0</v>
      </c>
      <c r="AW51" s="4">
        <v>0</v>
      </c>
      <c r="AX51" s="4">
        <v>1.7</v>
      </c>
      <c r="AY51" s="4">
        <v>0</v>
      </c>
      <c r="AZ51" s="4">
        <f t="shared" si="9"/>
        <v>1.7</v>
      </c>
      <c r="BA51" s="4">
        <v>0.1</v>
      </c>
      <c r="BB51" s="4">
        <v>0</v>
      </c>
      <c r="BC51" s="4">
        <v>0.5</v>
      </c>
      <c r="BD51" s="4">
        <v>0</v>
      </c>
      <c r="BE51" s="4">
        <f t="shared" si="10"/>
        <v>0.6</v>
      </c>
      <c r="BF51" s="4">
        <v>0.7</v>
      </c>
      <c r="BG51" s="4">
        <v>74.5</v>
      </c>
      <c r="BH51" s="4">
        <v>133.69999999999999</v>
      </c>
      <c r="BI51" s="4">
        <v>0</v>
      </c>
      <c r="BJ51" s="4">
        <f t="shared" si="11"/>
        <v>208.89999999999998</v>
      </c>
      <c r="BK51" s="4">
        <v>0</v>
      </c>
      <c r="BL51" s="4">
        <v>0</v>
      </c>
      <c r="BM51" s="4">
        <v>0</v>
      </c>
      <c r="BN51" s="4">
        <v>0</v>
      </c>
      <c r="BO51" s="4">
        <f t="shared" si="12"/>
        <v>0</v>
      </c>
      <c r="BP51" s="4">
        <v>0</v>
      </c>
      <c r="BQ51" s="4">
        <v>18.899999999999999</v>
      </c>
      <c r="BR51" s="4">
        <v>0</v>
      </c>
      <c r="BS51" s="4">
        <v>0</v>
      </c>
      <c r="BT51" s="4">
        <f t="shared" si="13"/>
        <v>18.899999999999999</v>
      </c>
      <c r="BU51" s="4">
        <v>0.1</v>
      </c>
      <c r="BV51" s="4">
        <v>0</v>
      </c>
      <c r="BW51" s="9">
        <v>4.0999999999999996</v>
      </c>
      <c r="BX51" s="4">
        <v>0</v>
      </c>
      <c r="BY51" s="4">
        <f t="shared" si="14"/>
        <v>4.1999999999999993</v>
      </c>
      <c r="BZ51" s="4">
        <f t="shared" si="15"/>
        <v>434.1</v>
      </c>
      <c r="CA51" s="4">
        <f t="shared" si="16"/>
        <v>334</v>
      </c>
      <c r="CB51" s="4">
        <f t="shared" si="17"/>
        <v>657.5</v>
      </c>
      <c r="CC51" s="4">
        <f t="shared" si="18"/>
        <v>0</v>
      </c>
      <c r="CD51" s="4">
        <f t="shared" si="19"/>
        <v>1425.6</v>
      </c>
      <c r="CE51" s="4">
        <f t="shared" si="20"/>
        <v>0.89999999999999991</v>
      </c>
      <c r="CF51" s="4">
        <f t="shared" si="21"/>
        <v>93.4</v>
      </c>
      <c r="CG51" s="4">
        <f t="shared" si="22"/>
        <v>139.99999999999997</v>
      </c>
      <c r="CH51" s="4">
        <f t="shared" si="23"/>
        <v>0</v>
      </c>
      <c r="CI51" s="4">
        <f t="shared" si="24"/>
        <v>234.29999999999998</v>
      </c>
    </row>
    <row r="52" spans="1:92">
      <c r="A52" s="2">
        <v>1992</v>
      </c>
      <c r="B52" s="3" t="s">
        <v>77</v>
      </c>
      <c r="C52" s="4">
        <v>1776.3</v>
      </c>
      <c r="D52" s="4">
        <v>417.6</v>
      </c>
      <c r="E52" s="4">
        <v>204</v>
      </c>
      <c r="F52" s="4">
        <v>0</v>
      </c>
      <c r="G52" s="4">
        <f t="shared" si="0"/>
        <v>2397.9</v>
      </c>
      <c r="H52" s="4">
        <v>849</v>
      </c>
      <c r="I52" s="4">
        <v>531</v>
      </c>
      <c r="J52" s="4">
        <v>1149.5</v>
      </c>
      <c r="K52" s="4">
        <v>0</v>
      </c>
      <c r="L52" s="4">
        <f t="shared" si="1"/>
        <v>2529.5</v>
      </c>
      <c r="M52" s="4">
        <v>5.6</v>
      </c>
      <c r="N52" s="4">
        <v>66.900000000000006</v>
      </c>
      <c r="O52" s="4">
        <v>17</v>
      </c>
      <c r="P52" s="4">
        <v>0</v>
      </c>
      <c r="Q52" s="4">
        <f t="shared" si="2"/>
        <v>89.5</v>
      </c>
      <c r="R52" s="4">
        <v>0</v>
      </c>
      <c r="S52" s="4">
        <v>33.9</v>
      </c>
      <c r="T52" s="4">
        <v>6.1</v>
      </c>
      <c r="U52" s="4">
        <v>0</v>
      </c>
      <c r="V52" s="4">
        <f t="shared" si="3"/>
        <v>40</v>
      </c>
      <c r="W52" s="4">
        <v>129.4</v>
      </c>
      <c r="X52" s="4">
        <v>1124.5</v>
      </c>
      <c r="Y52" s="4">
        <v>298</v>
      </c>
      <c r="Z52" s="4">
        <v>0</v>
      </c>
      <c r="AA52" s="4">
        <f t="shared" si="4"/>
        <v>1551.9</v>
      </c>
      <c r="AB52" s="4">
        <v>130</v>
      </c>
      <c r="AC52" s="4">
        <v>1.3</v>
      </c>
      <c r="AD52" s="4">
        <v>21.9</v>
      </c>
      <c r="AE52" s="4">
        <v>0</v>
      </c>
      <c r="AF52" s="4">
        <f t="shared" si="5"/>
        <v>153.20000000000002</v>
      </c>
      <c r="AG52" s="4">
        <v>0.1</v>
      </c>
      <c r="AH52" s="4">
        <v>251.2</v>
      </c>
      <c r="AI52" s="4">
        <v>249.5</v>
      </c>
      <c r="AJ52" s="4">
        <v>7</v>
      </c>
      <c r="AK52" s="4">
        <f t="shared" si="6"/>
        <v>507.79999999999995</v>
      </c>
      <c r="AL52" s="4">
        <v>524.70000000000005</v>
      </c>
      <c r="AM52" s="4">
        <v>688.5</v>
      </c>
      <c r="AN52" s="4">
        <v>1005</v>
      </c>
      <c r="AO52" s="4">
        <v>0</v>
      </c>
      <c r="AP52" s="4">
        <f t="shared" si="7"/>
        <v>2218.1999999999998</v>
      </c>
      <c r="AU52" s="4">
        <f t="shared" si="8"/>
        <v>0</v>
      </c>
      <c r="AV52" s="4">
        <v>0</v>
      </c>
      <c r="AW52" s="4">
        <v>0</v>
      </c>
      <c r="AX52" s="4">
        <v>0</v>
      </c>
      <c r="AY52" s="4">
        <v>0</v>
      </c>
      <c r="AZ52" s="4">
        <f t="shared" si="9"/>
        <v>0</v>
      </c>
      <c r="BA52" s="4">
        <v>0</v>
      </c>
      <c r="BB52" s="4">
        <v>0</v>
      </c>
      <c r="BC52" s="4">
        <v>0</v>
      </c>
      <c r="BD52" s="4">
        <v>0</v>
      </c>
      <c r="BE52" s="4">
        <f t="shared" si="10"/>
        <v>0</v>
      </c>
      <c r="BF52" s="4">
        <v>0.1</v>
      </c>
      <c r="BG52" s="4">
        <v>251.2</v>
      </c>
      <c r="BH52" s="4">
        <v>67.3</v>
      </c>
      <c r="BI52" s="4">
        <v>7</v>
      </c>
      <c r="BJ52" s="4">
        <f t="shared" si="11"/>
        <v>325.59999999999997</v>
      </c>
      <c r="BK52" s="4">
        <v>0</v>
      </c>
      <c r="BL52" s="4">
        <v>0</v>
      </c>
      <c r="BM52" s="4">
        <v>0</v>
      </c>
      <c r="BN52" s="4">
        <v>0</v>
      </c>
      <c r="BO52" s="4">
        <f t="shared" si="12"/>
        <v>0</v>
      </c>
      <c r="BP52" s="4">
        <v>0</v>
      </c>
      <c r="BQ52" s="4">
        <v>0</v>
      </c>
      <c r="BR52" s="4">
        <v>0</v>
      </c>
      <c r="BS52" s="4">
        <v>0</v>
      </c>
      <c r="BT52" s="4">
        <f t="shared" si="13"/>
        <v>0</v>
      </c>
      <c r="BU52" s="4">
        <v>3.1</v>
      </c>
      <c r="BV52" s="4">
        <v>0</v>
      </c>
      <c r="BW52" s="9">
        <v>0</v>
      </c>
      <c r="BX52" s="4">
        <v>0</v>
      </c>
      <c r="BY52" s="4">
        <f t="shared" si="14"/>
        <v>3.1</v>
      </c>
      <c r="BZ52" s="4">
        <f t="shared" si="15"/>
        <v>3415.1000000000004</v>
      </c>
      <c r="CA52" s="4">
        <f t="shared" si="16"/>
        <v>3114.9</v>
      </c>
      <c r="CB52" s="4">
        <f t="shared" si="17"/>
        <v>2951</v>
      </c>
      <c r="CC52" s="4">
        <f t="shared" si="18"/>
        <v>7</v>
      </c>
      <c r="CD52" s="4">
        <f t="shared" si="19"/>
        <v>9488</v>
      </c>
      <c r="CE52" s="4">
        <f t="shared" si="20"/>
        <v>3.2</v>
      </c>
      <c r="CF52" s="4">
        <f t="shared" si="21"/>
        <v>251.2</v>
      </c>
      <c r="CG52" s="4">
        <f t="shared" si="22"/>
        <v>67.3</v>
      </c>
      <c r="CH52" s="4">
        <f t="shared" si="23"/>
        <v>7</v>
      </c>
      <c r="CI52" s="4">
        <f t="shared" si="24"/>
        <v>328.7</v>
      </c>
    </row>
    <row r="53" spans="1:92">
      <c r="A53" s="2">
        <v>1992</v>
      </c>
      <c r="B53" s="3" t="s">
        <v>78</v>
      </c>
      <c r="C53" s="4">
        <v>609.1</v>
      </c>
      <c r="D53" s="4">
        <v>87.9</v>
      </c>
      <c r="E53" s="4">
        <v>148.5</v>
      </c>
      <c r="F53" s="4">
        <v>0</v>
      </c>
      <c r="G53" s="4">
        <f t="shared" si="0"/>
        <v>845.5</v>
      </c>
      <c r="H53" s="4">
        <v>189.2</v>
      </c>
      <c r="I53" s="4">
        <v>38</v>
      </c>
      <c r="J53" s="4">
        <v>120.2</v>
      </c>
      <c r="K53" s="4">
        <v>0</v>
      </c>
      <c r="L53" s="4">
        <f t="shared" si="1"/>
        <v>347.4</v>
      </c>
      <c r="M53" s="4">
        <v>45.8</v>
      </c>
      <c r="N53" s="4">
        <v>45.8</v>
      </c>
      <c r="O53" s="4">
        <v>8.6</v>
      </c>
      <c r="P53" s="4">
        <v>0</v>
      </c>
      <c r="Q53" s="4">
        <f t="shared" si="2"/>
        <v>100.19999999999999</v>
      </c>
      <c r="R53" s="4">
        <v>31.3</v>
      </c>
      <c r="S53" s="4">
        <v>0</v>
      </c>
      <c r="T53" s="4">
        <v>17.7</v>
      </c>
      <c r="U53" s="4">
        <v>0</v>
      </c>
      <c r="V53" s="4">
        <f t="shared" si="3"/>
        <v>49</v>
      </c>
      <c r="W53" s="4">
        <v>93.3</v>
      </c>
      <c r="X53" s="4">
        <v>97.5</v>
      </c>
      <c r="Y53" s="4">
        <v>1</v>
      </c>
      <c r="Z53" s="4">
        <v>0</v>
      </c>
      <c r="AA53" s="4">
        <f t="shared" si="4"/>
        <v>191.8</v>
      </c>
      <c r="AB53" s="4">
        <v>139.69999999999999</v>
      </c>
      <c r="AC53" s="4">
        <v>0.4</v>
      </c>
      <c r="AD53" s="4">
        <v>3.7</v>
      </c>
      <c r="AE53" s="4">
        <v>0</v>
      </c>
      <c r="AF53" s="4">
        <f t="shared" si="5"/>
        <v>143.79999999999998</v>
      </c>
      <c r="AG53" s="4">
        <v>219.3</v>
      </c>
      <c r="AH53" s="4">
        <v>282.39999999999998</v>
      </c>
      <c r="AI53" s="4">
        <v>236.2</v>
      </c>
      <c r="AJ53" s="4">
        <v>0</v>
      </c>
      <c r="AK53" s="4">
        <f t="shared" si="6"/>
        <v>737.9</v>
      </c>
      <c r="AL53" s="4">
        <v>1558.3</v>
      </c>
      <c r="AM53" s="4">
        <v>209.6</v>
      </c>
      <c r="AN53" s="4">
        <v>307.7</v>
      </c>
      <c r="AO53" s="4">
        <v>0</v>
      </c>
      <c r="AP53" s="4">
        <f t="shared" si="7"/>
        <v>2075.6</v>
      </c>
      <c r="AU53" s="4">
        <f t="shared" si="8"/>
        <v>0</v>
      </c>
      <c r="AV53" s="4">
        <v>19</v>
      </c>
      <c r="AW53" s="4">
        <v>1.5</v>
      </c>
      <c r="AX53" s="4">
        <v>1.5</v>
      </c>
      <c r="AY53" s="4">
        <v>0</v>
      </c>
      <c r="AZ53" s="4">
        <f t="shared" si="9"/>
        <v>22</v>
      </c>
      <c r="BA53" s="4">
        <v>6.5</v>
      </c>
      <c r="BB53" s="4">
        <v>0</v>
      </c>
      <c r="BC53" s="4">
        <v>0</v>
      </c>
      <c r="BD53" s="4">
        <v>0</v>
      </c>
      <c r="BE53" s="4">
        <f t="shared" si="10"/>
        <v>6.5</v>
      </c>
      <c r="BF53" s="4">
        <v>82.7</v>
      </c>
      <c r="BG53" s="4">
        <v>279.39999999999998</v>
      </c>
      <c r="BH53" s="4">
        <v>37.1</v>
      </c>
      <c r="BI53" s="4">
        <v>0</v>
      </c>
      <c r="BJ53" s="4">
        <f t="shared" si="11"/>
        <v>399.2</v>
      </c>
      <c r="BK53" s="4">
        <v>3</v>
      </c>
      <c r="BL53" s="4">
        <v>0</v>
      </c>
      <c r="BM53" s="4">
        <v>0</v>
      </c>
      <c r="BN53" s="4">
        <v>0</v>
      </c>
      <c r="BO53" s="4">
        <f t="shared" si="12"/>
        <v>3</v>
      </c>
      <c r="BP53" s="4">
        <v>67.3</v>
      </c>
      <c r="BQ53" s="4">
        <v>0</v>
      </c>
      <c r="BR53" s="4">
        <v>0</v>
      </c>
      <c r="BS53" s="4">
        <v>0</v>
      </c>
      <c r="BT53" s="4">
        <f t="shared" si="13"/>
        <v>67.3</v>
      </c>
      <c r="BU53" s="4">
        <v>198.4</v>
      </c>
      <c r="BV53" s="4">
        <v>14.9</v>
      </c>
      <c r="BW53" s="4">
        <v>2.1</v>
      </c>
      <c r="BX53" s="4">
        <v>0</v>
      </c>
      <c r="BY53" s="4">
        <f t="shared" si="14"/>
        <v>215.4</v>
      </c>
      <c r="BZ53" s="4">
        <f t="shared" si="15"/>
        <v>2886</v>
      </c>
      <c r="CA53" s="4">
        <f t="shared" si="16"/>
        <v>761.6</v>
      </c>
      <c r="CB53" s="4">
        <f t="shared" si="17"/>
        <v>843.59999999999991</v>
      </c>
      <c r="CC53" s="4">
        <f t="shared" si="18"/>
        <v>0</v>
      </c>
      <c r="CD53" s="4">
        <f t="shared" si="19"/>
        <v>4491.2</v>
      </c>
      <c r="CE53" s="4">
        <f t="shared" si="20"/>
        <v>376.9</v>
      </c>
      <c r="CF53" s="4">
        <f t="shared" si="21"/>
        <v>295.79999999999995</v>
      </c>
      <c r="CG53" s="4">
        <f t="shared" si="22"/>
        <v>40.700000000000003</v>
      </c>
      <c r="CH53" s="4">
        <f t="shared" si="23"/>
        <v>0</v>
      </c>
      <c r="CI53" s="4">
        <f t="shared" si="24"/>
        <v>713.4</v>
      </c>
    </row>
    <row r="54" spans="1:92">
      <c r="A54" s="2">
        <v>1992</v>
      </c>
      <c r="B54" s="3" t="s">
        <v>79</v>
      </c>
      <c r="C54" s="4">
        <v>1326.9</v>
      </c>
      <c r="D54" s="4">
        <v>296</v>
      </c>
      <c r="E54" s="4">
        <v>0</v>
      </c>
      <c r="F54" s="4">
        <v>0</v>
      </c>
      <c r="G54" s="4">
        <f t="shared" si="0"/>
        <v>1622.9</v>
      </c>
      <c r="H54" s="4">
        <v>609.1</v>
      </c>
      <c r="I54" s="4">
        <v>226</v>
      </c>
      <c r="J54" s="4">
        <v>138.80000000000001</v>
      </c>
      <c r="K54" s="4">
        <v>0</v>
      </c>
      <c r="L54" s="4">
        <f t="shared" si="1"/>
        <v>973.90000000000009</v>
      </c>
      <c r="M54" s="4">
        <v>81.3</v>
      </c>
      <c r="N54" s="4">
        <v>149.6</v>
      </c>
      <c r="O54" s="4">
        <v>0.5</v>
      </c>
      <c r="P54" s="4">
        <v>0</v>
      </c>
      <c r="Q54" s="4">
        <f t="shared" si="2"/>
        <v>231.39999999999998</v>
      </c>
      <c r="R54" s="4">
        <v>16.7</v>
      </c>
      <c r="S54" s="4">
        <v>0</v>
      </c>
      <c r="T54" s="4">
        <v>0</v>
      </c>
      <c r="U54" s="4">
        <v>0</v>
      </c>
      <c r="V54" s="4">
        <f t="shared" si="3"/>
        <v>16.7</v>
      </c>
      <c r="W54" s="4">
        <v>381.9</v>
      </c>
      <c r="X54" s="4">
        <v>554.20000000000005</v>
      </c>
      <c r="Y54" s="4">
        <v>0</v>
      </c>
      <c r="Z54" s="4">
        <v>0</v>
      </c>
      <c r="AA54" s="4">
        <f t="shared" si="4"/>
        <v>936.1</v>
      </c>
      <c r="AB54" s="4">
        <v>280.39999999999998</v>
      </c>
      <c r="AC54" s="4">
        <v>1.5</v>
      </c>
      <c r="AD54" s="4">
        <v>20.8</v>
      </c>
      <c r="AE54" s="4">
        <v>0</v>
      </c>
      <c r="AF54" s="4">
        <f t="shared" si="5"/>
        <v>302.7</v>
      </c>
      <c r="AG54" s="4">
        <v>0.1</v>
      </c>
      <c r="AH54" s="4">
        <v>176</v>
      </c>
      <c r="AI54" s="4">
        <v>526.20000000000005</v>
      </c>
      <c r="AJ54" s="4">
        <v>145.1</v>
      </c>
      <c r="AK54" s="4">
        <f t="shared" si="6"/>
        <v>847.40000000000009</v>
      </c>
      <c r="AL54" s="4">
        <v>904.3</v>
      </c>
      <c r="AM54" s="4">
        <v>811.4</v>
      </c>
      <c r="AN54" s="4">
        <v>837.5</v>
      </c>
      <c r="AO54" s="4">
        <v>0</v>
      </c>
      <c r="AP54" s="4">
        <f t="shared" si="7"/>
        <v>2553.1999999999998</v>
      </c>
      <c r="AU54" s="4">
        <f t="shared" si="8"/>
        <v>0</v>
      </c>
      <c r="AV54" s="4">
        <v>1.6</v>
      </c>
      <c r="AW54" s="4">
        <v>0</v>
      </c>
      <c r="AX54" s="4">
        <v>0</v>
      </c>
      <c r="AY54" s="4">
        <v>0</v>
      </c>
      <c r="AZ54" s="4">
        <f t="shared" si="9"/>
        <v>1.6</v>
      </c>
      <c r="BA54" s="4">
        <v>2.5</v>
      </c>
      <c r="BB54" s="4">
        <v>0</v>
      </c>
      <c r="BC54" s="4">
        <v>16.600000000000001</v>
      </c>
      <c r="BD54" s="4">
        <v>0</v>
      </c>
      <c r="BE54" s="4">
        <f t="shared" si="10"/>
        <v>19.100000000000001</v>
      </c>
      <c r="BF54" s="4">
        <v>0</v>
      </c>
      <c r="BG54" s="4">
        <v>154.30000000000001</v>
      </c>
      <c r="BH54" s="4">
        <v>144.69999999999999</v>
      </c>
      <c r="BI54" s="4">
        <v>145.1</v>
      </c>
      <c r="BJ54" s="4">
        <f t="shared" si="11"/>
        <v>444.1</v>
      </c>
      <c r="BK54" s="4">
        <v>0</v>
      </c>
      <c r="BL54" s="4">
        <v>0</v>
      </c>
      <c r="BM54" s="4">
        <v>0</v>
      </c>
      <c r="BN54" s="4">
        <v>0</v>
      </c>
      <c r="BO54" s="4">
        <f t="shared" si="12"/>
        <v>0</v>
      </c>
      <c r="BP54" s="4">
        <v>0</v>
      </c>
      <c r="BQ54" s="4">
        <v>0</v>
      </c>
      <c r="BR54" s="4">
        <v>0</v>
      </c>
      <c r="BS54" s="4">
        <v>0</v>
      </c>
      <c r="BT54" s="4">
        <f t="shared" si="13"/>
        <v>0</v>
      </c>
      <c r="BU54" s="4">
        <v>4.0999999999999996</v>
      </c>
      <c r="BV54" s="4">
        <v>0</v>
      </c>
      <c r="BW54" s="9">
        <v>4.8</v>
      </c>
      <c r="BX54" s="4">
        <v>0</v>
      </c>
      <c r="BY54" s="4">
        <f t="shared" si="14"/>
        <v>8.8999999999999986</v>
      </c>
      <c r="BZ54" s="4">
        <f t="shared" si="15"/>
        <v>3600.7</v>
      </c>
      <c r="CA54" s="4">
        <f t="shared" si="16"/>
        <v>2214.7000000000003</v>
      </c>
      <c r="CB54" s="4">
        <f t="shared" si="17"/>
        <v>1523.8000000000002</v>
      </c>
      <c r="CC54" s="4">
        <f t="shared" si="18"/>
        <v>145.1</v>
      </c>
      <c r="CD54" s="4">
        <f t="shared" si="19"/>
        <v>7484.3</v>
      </c>
      <c r="CE54" s="4">
        <f t="shared" si="20"/>
        <v>8.1999999999999993</v>
      </c>
      <c r="CF54" s="4">
        <f t="shared" si="21"/>
        <v>154.30000000000001</v>
      </c>
      <c r="CG54" s="4">
        <f t="shared" si="22"/>
        <v>166.1</v>
      </c>
      <c r="CH54" s="4">
        <f t="shared" si="23"/>
        <v>145.1</v>
      </c>
      <c r="CI54" s="4">
        <f t="shared" si="24"/>
        <v>473.70000000000005</v>
      </c>
    </row>
    <row r="55" spans="1:92">
      <c r="A55" s="2">
        <v>1992</v>
      </c>
      <c r="B55" s="3" t="s">
        <v>80</v>
      </c>
      <c r="C55" s="4">
        <v>959.5</v>
      </c>
      <c r="D55" s="4">
        <v>182</v>
      </c>
      <c r="E55" s="4">
        <v>185.2</v>
      </c>
      <c r="F55" s="4">
        <v>0</v>
      </c>
      <c r="G55" s="4">
        <f t="shared" si="0"/>
        <v>1326.7</v>
      </c>
      <c r="H55" s="4">
        <v>345.7</v>
      </c>
      <c r="I55" s="4">
        <v>1.2</v>
      </c>
      <c r="J55" s="4">
        <v>558.1</v>
      </c>
      <c r="K55" s="4">
        <v>19.100000000000001</v>
      </c>
      <c r="L55" s="4">
        <f t="shared" si="1"/>
        <v>924.1</v>
      </c>
      <c r="M55" s="4">
        <v>15.5</v>
      </c>
      <c r="N55" s="4">
        <v>47.9</v>
      </c>
      <c r="O55" s="4">
        <v>0</v>
      </c>
      <c r="P55" s="4">
        <v>0</v>
      </c>
      <c r="Q55" s="4">
        <f t="shared" si="2"/>
        <v>63.4</v>
      </c>
      <c r="R55" s="4">
        <v>56.1</v>
      </c>
      <c r="S55" s="4">
        <v>86.6</v>
      </c>
      <c r="T55" s="4">
        <v>9.3000000000000007</v>
      </c>
      <c r="U55" s="4">
        <v>0</v>
      </c>
      <c r="V55" s="4">
        <f t="shared" si="3"/>
        <v>152</v>
      </c>
      <c r="W55" s="4">
        <v>164.7</v>
      </c>
      <c r="X55" s="4">
        <v>691.6</v>
      </c>
      <c r="Y55" s="4">
        <v>60.1</v>
      </c>
      <c r="Z55" s="4">
        <v>0</v>
      </c>
      <c r="AA55" s="4">
        <f t="shared" si="4"/>
        <v>916.4</v>
      </c>
      <c r="AB55" s="4">
        <v>72</v>
      </c>
      <c r="AC55" s="4">
        <v>0.1</v>
      </c>
      <c r="AD55" s="4">
        <v>24</v>
      </c>
      <c r="AE55" s="4">
        <v>0</v>
      </c>
      <c r="AF55" s="4">
        <f t="shared" si="5"/>
        <v>96.1</v>
      </c>
      <c r="AG55" s="4">
        <v>0.3</v>
      </c>
      <c r="AH55" s="4">
        <v>0</v>
      </c>
      <c r="AI55" s="4">
        <v>478.2</v>
      </c>
      <c r="AJ55" s="4">
        <v>0</v>
      </c>
      <c r="AK55" s="4">
        <f t="shared" si="6"/>
        <v>478.5</v>
      </c>
      <c r="AL55" s="4">
        <v>313</v>
      </c>
      <c r="AM55" s="4">
        <v>610.6</v>
      </c>
      <c r="AN55" s="4">
        <v>917.9</v>
      </c>
      <c r="AO55" s="4">
        <v>20.2</v>
      </c>
      <c r="AP55" s="4">
        <f t="shared" si="7"/>
        <v>1861.7</v>
      </c>
      <c r="AU55" s="4">
        <f t="shared" si="8"/>
        <v>0</v>
      </c>
      <c r="AV55" s="4">
        <v>0</v>
      </c>
      <c r="AW55" s="4">
        <v>0</v>
      </c>
      <c r="AX55" s="4">
        <v>43.2</v>
      </c>
      <c r="AY55" s="4">
        <v>19.100000000000001</v>
      </c>
      <c r="AZ55" s="4">
        <f t="shared" si="9"/>
        <v>62.300000000000004</v>
      </c>
      <c r="BA55" s="4">
        <v>0</v>
      </c>
      <c r="BB55" s="4">
        <v>0</v>
      </c>
      <c r="BC55" s="4">
        <v>0.9</v>
      </c>
      <c r="BD55" s="4">
        <v>0</v>
      </c>
      <c r="BE55" s="4">
        <f t="shared" si="10"/>
        <v>0.9</v>
      </c>
      <c r="BF55" s="4">
        <v>0</v>
      </c>
      <c r="BG55" s="4">
        <v>0</v>
      </c>
      <c r="BH55" s="4">
        <v>3.7</v>
      </c>
      <c r="BI55" s="4">
        <v>0</v>
      </c>
      <c r="BJ55" s="4">
        <f t="shared" si="11"/>
        <v>3.7</v>
      </c>
      <c r="BK55" s="4">
        <v>0</v>
      </c>
      <c r="BL55" s="4">
        <v>0</v>
      </c>
      <c r="BM55" s="4">
        <v>0</v>
      </c>
      <c r="BN55" s="4">
        <v>0</v>
      </c>
      <c r="BO55" s="4">
        <f t="shared" si="12"/>
        <v>0</v>
      </c>
      <c r="BP55" s="4">
        <v>0</v>
      </c>
      <c r="BQ55" s="4">
        <v>0</v>
      </c>
      <c r="BR55" s="4">
        <v>0</v>
      </c>
      <c r="BS55" s="4">
        <v>0</v>
      </c>
      <c r="BT55" s="4">
        <f t="shared" si="13"/>
        <v>0</v>
      </c>
      <c r="BU55" s="4">
        <v>3.1</v>
      </c>
      <c r="BV55" s="4">
        <v>1.3</v>
      </c>
      <c r="BW55" s="4">
        <v>3.9</v>
      </c>
      <c r="BX55" s="4">
        <v>0</v>
      </c>
      <c r="BY55" s="4">
        <f t="shared" si="14"/>
        <v>8.3000000000000007</v>
      </c>
      <c r="BZ55" s="4">
        <f t="shared" si="15"/>
        <v>1926.8</v>
      </c>
      <c r="CA55" s="4">
        <f t="shared" si="16"/>
        <v>1620</v>
      </c>
      <c r="CB55" s="4">
        <f t="shared" si="17"/>
        <v>2232.7999999999997</v>
      </c>
      <c r="CC55" s="4">
        <f t="shared" si="18"/>
        <v>39.299999999999997</v>
      </c>
      <c r="CD55" s="4">
        <f t="shared" si="19"/>
        <v>5818.9000000000005</v>
      </c>
      <c r="CE55" s="4">
        <f t="shared" si="20"/>
        <v>3.1</v>
      </c>
      <c r="CF55" s="4">
        <f t="shared" si="21"/>
        <v>1.3</v>
      </c>
      <c r="CG55" s="4">
        <f t="shared" si="22"/>
        <v>51.7</v>
      </c>
      <c r="CH55" s="4">
        <f t="shared" si="23"/>
        <v>19.100000000000001</v>
      </c>
      <c r="CI55" s="4">
        <f t="shared" si="24"/>
        <v>75.2</v>
      </c>
    </row>
    <row r="56" spans="1:92">
      <c r="A56" s="2">
        <v>1992</v>
      </c>
      <c r="B56" s="3" t="s">
        <v>81</v>
      </c>
      <c r="C56" s="4">
        <v>15714.2</v>
      </c>
      <c r="D56" s="4">
        <v>1953.3</v>
      </c>
      <c r="E56" s="4">
        <v>449.8</v>
      </c>
      <c r="F56" s="4">
        <v>13.2</v>
      </c>
      <c r="G56" s="4">
        <f t="shared" si="0"/>
        <v>18130.5</v>
      </c>
      <c r="H56" s="4">
        <v>5680.9</v>
      </c>
      <c r="I56" s="4">
        <v>368.1</v>
      </c>
      <c r="J56" s="4">
        <v>539.20000000000005</v>
      </c>
      <c r="K56" s="4">
        <v>174</v>
      </c>
      <c r="L56" s="4">
        <f t="shared" si="1"/>
        <v>6762.2</v>
      </c>
      <c r="M56" s="4">
        <v>2764</v>
      </c>
      <c r="N56" s="4">
        <v>2753</v>
      </c>
      <c r="O56" s="4">
        <v>0</v>
      </c>
      <c r="P56" s="4">
        <v>0</v>
      </c>
      <c r="Q56" s="4">
        <f t="shared" si="2"/>
        <v>5517</v>
      </c>
      <c r="R56" s="4">
        <v>2383</v>
      </c>
      <c r="S56" s="4">
        <v>0</v>
      </c>
      <c r="T56" s="4">
        <v>0</v>
      </c>
      <c r="U56" s="4">
        <v>0</v>
      </c>
      <c r="V56" s="4">
        <f t="shared" si="3"/>
        <v>2383</v>
      </c>
      <c r="W56" s="4">
        <v>5819.1</v>
      </c>
      <c r="X56" s="4">
        <v>7121.7</v>
      </c>
      <c r="Y56" s="4">
        <v>1016.3</v>
      </c>
      <c r="Z56" s="4">
        <v>0</v>
      </c>
      <c r="AA56" s="4">
        <f t="shared" si="4"/>
        <v>13957.099999999999</v>
      </c>
      <c r="AB56" s="4">
        <v>3049.2</v>
      </c>
      <c r="AC56" s="4">
        <v>1.5</v>
      </c>
      <c r="AD56" s="4">
        <v>13.1</v>
      </c>
      <c r="AE56" s="4">
        <v>518.6</v>
      </c>
      <c r="AF56" s="4">
        <f t="shared" si="5"/>
        <v>3582.3999999999996</v>
      </c>
      <c r="AG56" s="4">
        <v>44.8</v>
      </c>
      <c r="AH56" s="4">
        <v>1549</v>
      </c>
      <c r="AI56" s="4">
        <v>2147.1999999999998</v>
      </c>
      <c r="AJ56" s="4">
        <v>442.6</v>
      </c>
      <c r="AK56" s="4">
        <f t="shared" si="6"/>
        <v>4183.6000000000004</v>
      </c>
      <c r="AL56" s="4">
        <v>7872</v>
      </c>
      <c r="AM56" s="4">
        <v>12976</v>
      </c>
      <c r="AN56" s="4">
        <v>7027</v>
      </c>
      <c r="AO56" s="4">
        <v>612.1</v>
      </c>
      <c r="AP56" s="4">
        <f t="shared" si="7"/>
        <v>28487.1</v>
      </c>
      <c r="AU56" s="4">
        <f t="shared" si="8"/>
        <v>0</v>
      </c>
      <c r="AV56" s="4">
        <v>0</v>
      </c>
      <c r="AW56" s="4">
        <v>0</v>
      </c>
      <c r="AX56" s="4">
        <v>0</v>
      </c>
      <c r="AY56" s="4">
        <v>202.9</v>
      </c>
      <c r="AZ56" s="4">
        <f t="shared" si="9"/>
        <v>202.9</v>
      </c>
      <c r="BA56" s="4">
        <v>0</v>
      </c>
      <c r="BB56" s="4">
        <v>0</v>
      </c>
      <c r="BC56" s="4">
        <v>0</v>
      </c>
      <c r="BD56" s="4">
        <v>205.2</v>
      </c>
      <c r="BE56" s="4">
        <f t="shared" si="10"/>
        <v>205.2</v>
      </c>
      <c r="BF56" s="4">
        <v>33</v>
      </c>
      <c r="BG56" s="4">
        <v>931.2</v>
      </c>
      <c r="BH56" s="4">
        <v>297.89999999999998</v>
      </c>
      <c r="BI56" s="4">
        <v>46.2</v>
      </c>
      <c r="BJ56" s="4">
        <f t="shared" si="11"/>
        <v>1308.3</v>
      </c>
      <c r="BK56" s="4">
        <v>0</v>
      </c>
      <c r="BL56" s="4">
        <v>0</v>
      </c>
      <c r="BM56" s="4">
        <v>0</v>
      </c>
      <c r="BN56" s="4">
        <v>0</v>
      </c>
      <c r="BO56" s="4">
        <f t="shared" si="12"/>
        <v>0</v>
      </c>
      <c r="BP56" s="4">
        <v>0</v>
      </c>
      <c r="BQ56" s="4">
        <v>0.2</v>
      </c>
      <c r="BR56" s="4">
        <v>23.7</v>
      </c>
      <c r="BS56" s="4">
        <v>19.399999999999999</v>
      </c>
      <c r="BT56" s="4">
        <f t="shared" si="13"/>
        <v>43.3</v>
      </c>
      <c r="BU56" s="4">
        <v>2.2999999999999998</v>
      </c>
      <c r="BV56" s="4">
        <v>24.3</v>
      </c>
      <c r="BW56" s="4">
        <v>32.6</v>
      </c>
      <c r="BX56" s="4">
        <v>5.2</v>
      </c>
      <c r="BY56" s="4">
        <f t="shared" si="14"/>
        <v>64.400000000000006</v>
      </c>
      <c r="BZ56" s="4">
        <f t="shared" si="15"/>
        <v>43327.199999999997</v>
      </c>
      <c r="CA56" s="4">
        <f t="shared" si="16"/>
        <v>26722.6</v>
      </c>
      <c r="CB56" s="4">
        <f t="shared" si="17"/>
        <v>11192.599999999999</v>
      </c>
      <c r="CC56" s="4">
        <f t="shared" si="18"/>
        <v>1760.5</v>
      </c>
      <c r="CD56" s="4">
        <f t="shared" si="19"/>
        <v>83002.899999999994</v>
      </c>
      <c r="CE56" s="4">
        <f t="shared" si="20"/>
        <v>35.299999999999997</v>
      </c>
      <c r="CF56" s="4">
        <f t="shared" si="21"/>
        <v>955.7</v>
      </c>
      <c r="CG56" s="4">
        <f t="shared" si="22"/>
        <v>354.2</v>
      </c>
      <c r="CH56" s="4">
        <f t="shared" si="23"/>
        <v>478.89999999999992</v>
      </c>
      <c r="CI56" s="4">
        <f t="shared" si="24"/>
        <v>1824.1</v>
      </c>
      <c r="CJ56" s="10"/>
      <c r="CK56" s="10"/>
      <c r="CL56" s="10"/>
      <c r="CM56" s="10"/>
    </row>
    <row r="57" spans="1:92">
      <c r="A57" s="2">
        <v>1992</v>
      </c>
      <c r="B57" s="3" t="s">
        <v>82</v>
      </c>
      <c r="C57" s="4">
        <v>1134.8</v>
      </c>
      <c r="D57" s="4">
        <v>128.80000000000001</v>
      </c>
      <c r="E57" s="4">
        <v>50.4</v>
      </c>
      <c r="F57" s="4">
        <v>0</v>
      </c>
      <c r="G57" s="4">
        <f t="shared" si="0"/>
        <v>1314</v>
      </c>
      <c r="H57" s="4">
        <v>516.70000000000005</v>
      </c>
      <c r="I57" s="4">
        <v>18.399999999999999</v>
      </c>
      <c r="J57" s="4">
        <v>514.9</v>
      </c>
      <c r="K57" s="4">
        <v>0</v>
      </c>
      <c r="L57" s="4">
        <f t="shared" si="1"/>
        <v>1050</v>
      </c>
      <c r="M57" s="4">
        <v>38.299999999999997</v>
      </c>
      <c r="N57" s="4">
        <v>76.099999999999994</v>
      </c>
      <c r="O57" s="4">
        <v>27.9</v>
      </c>
      <c r="P57" s="4">
        <v>0</v>
      </c>
      <c r="Q57" s="4">
        <f t="shared" si="2"/>
        <v>142.29999999999998</v>
      </c>
      <c r="R57" s="4">
        <v>9.8000000000000007</v>
      </c>
      <c r="S57" s="4">
        <v>0</v>
      </c>
      <c r="T57" s="4">
        <v>2.2999999999999998</v>
      </c>
      <c r="U57" s="4">
        <v>0</v>
      </c>
      <c r="V57" s="4">
        <f t="shared" si="3"/>
        <v>12.100000000000001</v>
      </c>
      <c r="W57" s="4">
        <v>407.7</v>
      </c>
      <c r="X57" s="4">
        <v>540.1</v>
      </c>
      <c r="Y57" s="4">
        <v>52.9</v>
      </c>
      <c r="Z57" s="4">
        <v>0</v>
      </c>
      <c r="AA57" s="4">
        <f t="shared" si="4"/>
        <v>1000.6999999999999</v>
      </c>
      <c r="AB57" s="4">
        <v>202.2</v>
      </c>
      <c r="AC57" s="4">
        <v>1.4</v>
      </c>
      <c r="AD57" s="4">
        <v>18.399999999999999</v>
      </c>
      <c r="AE57" s="4">
        <v>0</v>
      </c>
      <c r="AF57" s="4">
        <f t="shared" si="5"/>
        <v>222</v>
      </c>
      <c r="AG57" s="4">
        <v>0</v>
      </c>
      <c r="AH57" s="4">
        <v>290.10000000000002</v>
      </c>
      <c r="AI57" s="4">
        <v>265.7</v>
      </c>
      <c r="AJ57" s="4">
        <v>0</v>
      </c>
      <c r="AK57" s="4">
        <f t="shared" si="6"/>
        <v>555.79999999999995</v>
      </c>
      <c r="AL57" s="4">
        <v>565</v>
      </c>
      <c r="AM57" s="4">
        <v>549.20000000000005</v>
      </c>
      <c r="AN57" s="4">
        <v>668</v>
      </c>
      <c r="AO57" s="4">
        <v>0</v>
      </c>
      <c r="AP57" s="4">
        <f t="shared" si="7"/>
        <v>1782.2</v>
      </c>
      <c r="AU57" s="4">
        <f t="shared" si="8"/>
        <v>0</v>
      </c>
      <c r="AV57" s="4">
        <v>19.8</v>
      </c>
      <c r="AW57" s="4">
        <v>0</v>
      </c>
      <c r="AX57" s="4">
        <v>27.2</v>
      </c>
      <c r="AY57" s="4">
        <v>0</v>
      </c>
      <c r="AZ57" s="4">
        <f t="shared" si="9"/>
        <v>47</v>
      </c>
      <c r="BA57" s="4">
        <v>4.3</v>
      </c>
      <c r="BB57" s="4">
        <v>0</v>
      </c>
      <c r="BC57" s="4">
        <v>0</v>
      </c>
      <c r="BD57" s="4">
        <v>0</v>
      </c>
      <c r="BE57" s="4">
        <f t="shared" si="10"/>
        <v>4.3</v>
      </c>
      <c r="BF57" s="4">
        <v>0</v>
      </c>
      <c r="BG57" s="4">
        <v>290.10000000000002</v>
      </c>
      <c r="BH57" s="4">
        <v>138.30000000000001</v>
      </c>
      <c r="BI57" s="4">
        <v>0</v>
      </c>
      <c r="BJ57" s="4">
        <f t="shared" si="11"/>
        <v>428.40000000000003</v>
      </c>
      <c r="BK57" s="4">
        <v>0</v>
      </c>
      <c r="BL57" s="4">
        <v>0</v>
      </c>
      <c r="BM57" s="4">
        <v>0</v>
      </c>
      <c r="BN57" s="4">
        <v>0</v>
      </c>
      <c r="BO57" s="4">
        <f t="shared" si="12"/>
        <v>0</v>
      </c>
      <c r="BP57" s="4">
        <v>0</v>
      </c>
      <c r="BQ57" s="4">
        <v>111.2</v>
      </c>
      <c r="BR57" s="4">
        <v>18.399999999999999</v>
      </c>
      <c r="BS57" s="4">
        <v>0</v>
      </c>
      <c r="BT57" s="4">
        <f t="shared" si="13"/>
        <v>129.6</v>
      </c>
      <c r="BU57" s="4">
        <v>42.9</v>
      </c>
      <c r="BV57" s="4">
        <v>4.5999999999999996</v>
      </c>
      <c r="BW57" s="4">
        <v>12.9</v>
      </c>
      <c r="BX57" s="4">
        <v>0</v>
      </c>
      <c r="BY57" s="4">
        <f t="shared" si="14"/>
        <v>60.4</v>
      </c>
      <c r="BZ57" s="4">
        <f t="shared" si="15"/>
        <v>2874.4999999999995</v>
      </c>
      <c r="CA57" s="4">
        <f t="shared" si="16"/>
        <v>1604.1000000000001</v>
      </c>
      <c r="CB57" s="4">
        <f t="shared" si="17"/>
        <v>1600.4999999999998</v>
      </c>
      <c r="CC57" s="4">
        <f t="shared" si="18"/>
        <v>0</v>
      </c>
      <c r="CD57" s="4">
        <f t="shared" si="19"/>
        <v>6079.0999999999995</v>
      </c>
      <c r="CE57" s="4">
        <f t="shared" si="20"/>
        <v>67</v>
      </c>
      <c r="CF57" s="4">
        <f t="shared" si="21"/>
        <v>405.90000000000003</v>
      </c>
      <c r="CG57" s="4">
        <f t="shared" si="22"/>
        <v>196.8</v>
      </c>
      <c r="CH57" s="4">
        <f t="shared" si="23"/>
        <v>0</v>
      </c>
      <c r="CI57" s="4">
        <f t="shared" si="24"/>
        <v>669.7</v>
      </c>
    </row>
    <row r="58" spans="1:92">
      <c r="A58" s="2">
        <v>1992</v>
      </c>
      <c r="B58" s="3" t="s">
        <v>83</v>
      </c>
      <c r="C58" s="4">
        <v>1467.8</v>
      </c>
      <c r="D58" s="4">
        <v>167.3</v>
      </c>
      <c r="E58" s="4">
        <v>3.3</v>
      </c>
      <c r="F58" s="4">
        <v>123.2</v>
      </c>
      <c r="G58" s="4">
        <f t="shared" si="0"/>
        <v>1761.6</v>
      </c>
      <c r="H58" s="4">
        <v>379.6</v>
      </c>
      <c r="I58" s="4">
        <v>33.6</v>
      </c>
      <c r="J58" s="4">
        <v>581.1</v>
      </c>
      <c r="K58" s="4">
        <v>101.6</v>
      </c>
      <c r="L58" s="4">
        <f t="shared" si="1"/>
        <v>1095.9000000000001</v>
      </c>
      <c r="M58" s="4">
        <v>188.2</v>
      </c>
      <c r="N58" s="4">
        <v>188.2</v>
      </c>
      <c r="O58" s="4">
        <v>0</v>
      </c>
      <c r="P58" s="4">
        <v>0</v>
      </c>
      <c r="Q58" s="4">
        <f t="shared" si="2"/>
        <v>376.4</v>
      </c>
      <c r="R58" s="4">
        <v>281.2</v>
      </c>
      <c r="S58" s="4">
        <v>6.9</v>
      </c>
      <c r="T58" s="4">
        <v>0</v>
      </c>
      <c r="U58" s="4">
        <v>0</v>
      </c>
      <c r="V58" s="4">
        <f t="shared" si="3"/>
        <v>288.09999999999997</v>
      </c>
      <c r="W58" s="4">
        <v>643.5</v>
      </c>
      <c r="X58" s="4">
        <v>643.5</v>
      </c>
      <c r="Y58" s="4">
        <v>279.7</v>
      </c>
      <c r="Z58" s="4">
        <v>0</v>
      </c>
      <c r="AA58" s="4">
        <f t="shared" si="4"/>
        <v>1566.7</v>
      </c>
      <c r="AB58" s="4">
        <v>247.5</v>
      </c>
      <c r="AC58" s="4">
        <v>3.1</v>
      </c>
      <c r="AD58" s="4">
        <v>0</v>
      </c>
      <c r="AE58" s="4">
        <v>134.19999999999999</v>
      </c>
      <c r="AF58" s="4">
        <f t="shared" si="5"/>
        <v>384.79999999999995</v>
      </c>
      <c r="AG58" s="4">
        <v>0</v>
      </c>
      <c r="AH58" s="4">
        <v>307.60000000000002</v>
      </c>
      <c r="AI58" s="4">
        <v>671.1</v>
      </c>
      <c r="AJ58" s="4">
        <v>370</v>
      </c>
      <c r="AK58" s="4">
        <f t="shared" si="6"/>
        <v>1348.7</v>
      </c>
      <c r="AL58" s="4">
        <v>4047</v>
      </c>
      <c r="AM58" s="4">
        <v>0</v>
      </c>
      <c r="AN58" s="4">
        <v>42</v>
      </c>
      <c r="AO58" s="4">
        <v>317.3</v>
      </c>
      <c r="AP58" s="4">
        <f t="shared" si="7"/>
        <v>4406.3</v>
      </c>
      <c r="AU58" s="4">
        <f t="shared" si="8"/>
        <v>0</v>
      </c>
      <c r="AV58" s="4">
        <v>0</v>
      </c>
      <c r="AW58" s="4">
        <v>0</v>
      </c>
      <c r="AX58" s="4">
        <v>0</v>
      </c>
      <c r="AY58" s="4">
        <v>101.6</v>
      </c>
      <c r="AZ58" s="4">
        <f t="shared" si="9"/>
        <v>101.6</v>
      </c>
      <c r="BA58" s="4">
        <v>0</v>
      </c>
      <c r="BB58" s="4">
        <v>0</v>
      </c>
      <c r="BC58" s="4">
        <v>0</v>
      </c>
      <c r="BD58" s="4">
        <v>134.19999999999999</v>
      </c>
      <c r="BE58" s="4">
        <f t="shared" si="10"/>
        <v>134.19999999999999</v>
      </c>
      <c r="BF58" s="4">
        <v>0</v>
      </c>
      <c r="BG58" s="4">
        <v>307.60000000000002</v>
      </c>
      <c r="BH58" s="4">
        <v>0</v>
      </c>
      <c r="BI58" s="4">
        <v>370</v>
      </c>
      <c r="BJ58" s="4">
        <f t="shared" si="11"/>
        <v>677.6</v>
      </c>
      <c r="BK58" s="4">
        <v>0</v>
      </c>
      <c r="BL58" s="4">
        <v>0</v>
      </c>
      <c r="BM58" s="4">
        <v>0</v>
      </c>
      <c r="BN58" s="4">
        <v>58.2</v>
      </c>
      <c r="BO58" s="4">
        <f t="shared" si="12"/>
        <v>58.2</v>
      </c>
      <c r="BP58" s="4">
        <v>0</v>
      </c>
      <c r="BQ58" s="4">
        <v>0</v>
      </c>
      <c r="BR58" s="4">
        <v>0</v>
      </c>
      <c r="BS58" s="4">
        <v>15.3</v>
      </c>
      <c r="BT58" s="4">
        <f t="shared" si="13"/>
        <v>15.3</v>
      </c>
      <c r="BU58" s="4">
        <v>0</v>
      </c>
      <c r="BV58" s="4">
        <v>0</v>
      </c>
      <c r="BW58" s="4">
        <v>0</v>
      </c>
      <c r="BX58" s="4">
        <v>367</v>
      </c>
      <c r="BY58" s="4">
        <f t="shared" si="14"/>
        <v>367</v>
      </c>
      <c r="BZ58" s="4">
        <f t="shared" si="15"/>
        <v>7254.8</v>
      </c>
      <c r="CA58" s="4">
        <f t="shared" si="16"/>
        <v>1350.1999999999998</v>
      </c>
      <c r="CB58" s="4">
        <f t="shared" si="17"/>
        <v>1577.1999999999998</v>
      </c>
      <c r="CC58" s="4">
        <f t="shared" si="18"/>
        <v>1046.3</v>
      </c>
      <c r="CD58" s="4">
        <f t="shared" si="19"/>
        <v>11228.5</v>
      </c>
      <c r="CE58" s="4">
        <f t="shared" si="20"/>
        <v>0</v>
      </c>
      <c r="CF58" s="4">
        <f t="shared" si="21"/>
        <v>307.60000000000002</v>
      </c>
      <c r="CG58" s="4">
        <f t="shared" si="22"/>
        <v>0</v>
      </c>
      <c r="CH58" s="4">
        <f t="shared" si="23"/>
        <v>1046.3</v>
      </c>
      <c r="CI58" s="4">
        <f t="shared" si="24"/>
        <v>1353.9</v>
      </c>
      <c r="CJ58" s="10"/>
      <c r="CK58" s="10"/>
      <c r="CL58" s="10"/>
      <c r="CM58" s="10"/>
    </row>
    <row r="59" spans="1:92">
      <c r="A59" s="2">
        <v>1992</v>
      </c>
      <c r="B59" s="3" t="s">
        <v>84</v>
      </c>
      <c r="C59" s="4">
        <v>415.9</v>
      </c>
      <c r="D59" s="4">
        <v>56.4</v>
      </c>
      <c r="E59" s="4">
        <v>156.6</v>
      </c>
      <c r="F59" s="4">
        <v>22.4</v>
      </c>
      <c r="G59" s="4">
        <f t="shared" si="0"/>
        <v>651.29999999999995</v>
      </c>
      <c r="H59" s="4">
        <v>131.30000000000001</v>
      </c>
      <c r="I59" s="4">
        <v>10.8</v>
      </c>
      <c r="J59" s="4">
        <v>25.4</v>
      </c>
      <c r="K59" s="4">
        <v>25</v>
      </c>
      <c r="L59" s="4">
        <f t="shared" si="1"/>
        <v>192.50000000000003</v>
      </c>
      <c r="M59" s="4">
        <v>18.100000000000001</v>
      </c>
      <c r="N59" s="4">
        <v>18.100000000000001</v>
      </c>
      <c r="O59" s="4">
        <v>0</v>
      </c>
      <c r="P59" s="4">
        <v>0</v>
      </c>
      <c r="Q59" s="4">
        <f t="shared" si="2"/>
        <v>36.200000000000003</v>
      </c>
      <c r="R59" s="4">
        <v>3.7</v>
      </c>
      <c r="S59" s="4">
        <v>5.6</v>
      </c>
      <c r="T59" s="4">
        <v>0</v>
      </c>
      <c r="U59" s="4">
        <v>0</v>
      </c>
      <c r="V59" s="4">
        <f t="shared" si="3"/>
        <v>9.3000000000000007</v>
      </c>
      <c r="W59" s="4">
        <v>96.1</v>
      </c>
      <c r="X59" s="4">
        <v>96.1</v>
      </c>
      <c r="Y59" s="4">
        <v>0</v>
      </c>
      <c r="Z59" s="4">
        <v>0</v>
      </c>
      <c r="AA59" s="4">
        <f t="shared" si="4"/>
        <v>192.2</v>
      </c>
      <c r="AB59" s="4">
        <v>76.599999999999994</v>
      </c>
      <c r="AC59" s="4">
        <v>0.3</v>
      </c>
      <c r="AD59" s="4">
        <v>1.4</v>
      </c>
      <c r="AE59" s="4">
        <v>35.1</v>
      </c>
      <c r="AF59" s="4">
        <f t="shared" si="5"/>
        <v>113.4</v>
      </c>
      <c r="AG59" s="4">
        <v>10.1</v>
      </c>
      <c r="AH59" s="4">
        <v>60.6</v>
      </c>
      <c r="AI59" s="4">
        <v>49.6</v>
      </c>
      <c r="AJ59" s="4">
        <v>153.80000000000001</v>
      </c>
      <c r="AK59" s="4">
        <f t="shared" si="6"/>
        <v>274.10000000000002</v>
      </c>
      <c r="AL59" s="4">
        <v>478</v>
      </c>
      <c r="AM59" s="4">
        <v>94.7</v>
      </c>
      <c r="AN59" s="4">
        <v>540.20000000000005</v>
      </c>
      <c r="AO59" s="4">
        <v>35.5</v>
      </c>
      <c r="AP59" s="4">
        <f t="shared" si="7"/>
        <v>1148.4000000000001</v>
      </c>
      <c r="AU59" s="4">
        <f t="shared" si="8"/>
        <v>0</v>
      </c>
      <c r="AV59" s="4">
        <v>0</v>
      </c>
      <c r="AW59" s="4">
        <v>0</v>
      </c>
      <c r="AX59" s="4">
        <v>0</v>
      </c>
      <c r="AY59" s="4">
        <v>25</v>
      </c>
      <c r="AZ59" s="4">
        <f t="shared" si="9"/>
        <v>25</v>
      </c>
      <c r="BA59" s="4">
        <v>0</v>
      </c>
      <c r="BB59" s="4">
        <v>0</v>
      </c>
      <c r="BC59" s="4">
        <v>1</v>
      </c>
      <c r="BD59" s="4">
        <v>35.1</v>
      </c>
      <c r="BE59" s="4">
        <f t="shared" si="10"/>
        <v>36.1</v>
      </c>
      <c r="BF59" s="4">
        <v>0</v>
      </c>
      <c r="BG59" s="4">
        <v>56.8</v>
      </c>
      <c r="BH59" s="4">
        <v>5.3</v>
      </c>
      <c r="BI59" s="4">
        <v>153.80000000000001</v>
      </c>
      <c r="BJ59" s="4">
        <f t="shared" si="11"/>
        <v>215.9</v>
      </c>
      <c r="BK59" s="4">
        <v>0</v>
      </c>
      <c r="BL59" s="4">
        <v>0</v>
      </c>
      <c r="BM59" s="4">
        <v>0</v>
      </c>
      <c r="BN59" s="4">
        <v>0</v>
      </c>
      <c r="BO59" s="4">
        <f t="shared" si="12"/>
        <v>0</v>
      </c>
      <c r="BP59" s="4">
        <v>0</v>
      </c>
      <c r="BQ59" s="4">
        <v>0</v>
      </c>
      <c r="BR59" s="4">
        <v>0</v>
      </c>
      <c r="BS59" s="4">
        <v>5.9</v>
      </c>
      <c r="BT59" s="4">
        <f t="shared" si="13"/>
        <v>5.9</v>
      </c>
      <c r="BU59" s="4">
        <v>0</v>
      </c>
      <c r="BV59" s="4">
        <v>0</v>
      </c>
      <c r="BW59" s="4">
        <v>0</v>
      </c>
      <c r="BX59" s="4">
        <v>52</v>
      </c>
      <c r="BY59" s="4">
        <f t="shared" si="14"/>
        <v>52</v>
      </c>
      <c r="BZ59" s="4">
        <f t="shared" si="15"/>
        <v>1229.8000000000002</v>
      </c>
      <c r="CA59" s="4">
        <f t="shared" si="16"/>
        <v>342.6</v>
      </c>
      <c r="CB59" s="4">
        <f t="shared" si="17"/>
        <v>773.2</v>
      </c>
      <c r="CC59" s="4">
        <f t="shared" si="18"/>
        <v>271.8</v>
      </c>
      <c r="CD59" s="4">
        <f t="shared" si="19"/>
        <v>2617.4000000000005</v>
      </c>
      <c r="CE59" s="4">
        <f t="shared" si="20"/>
        <v>0</v>
      </c>
      <c r="CF59" s="4">
        <f t="shared" si="21"/>
        <v>56.8</v>
      </c>
      <c r="CG59" s="4">
        <f t="shared" si="22"/>
        <v>6.3</v>
      </c>
      <c r="CH59" s="4">
        <f t="shared" si="23"/>
        <v>271.8</v>
      </c>
      <c r="CI59" s="4">
        <f t="shared" si="24"/>
        <v>334.9</v>
      </c>
      <c r="CJ59" s="10"/>
      <c r="CK59" s="10"/>
      <c r="CL59" s="10"/>
      <c r="CM59" s="10"/>
    </row>
    <row r="60" spans="1:92">
      <c r="A60" s="2">
        <v>1992</v>
      </c>
      <c r="B60" s="3" t="s">
        <v>85</v>
      </c>
      <c r="C60" s="4">
        <v>4334.7</v>
      </c>
      <c r="D60" s="4">
        <v>731.6</v>
      </c>
      <c r="E60" s="4">
        <v>651.79999999999995</v>
      </c>
      <c r="F60" s="4">
        <v>0</v>
      </c>
      <c r="G60" s="4">
        <f t="shared" si="0"/>
        <v>5718.1</v>
      </c>
      <c r="H60" s="4">
        <v>1436.6</v>
      </c>
      <c r="I60" s="4">
        <v>197.4</v>
      </c>
      <c r="J60" s="4">
        <v>579.1</v>
      </c>
      <c r="K60" s="4">
        <v>352.6</v>
      </c>
      <c r="L60" s="4">
        <f t="shared" si="1"/>
        <v>2565.6999999999998</v>
      </c>
      <c r="M60" s="4">
        <v>296.3</v>
      </c>
      <c r="N60" s="4">
        <v>356.8</v>
      </c>
      <c r="O60" s="4">
        <v>0</v>
      </c>
      <c r="P60" s="4">
        <v>0</v>
      </c>
      <c r="Q60" s="4">
        <f t="shared" si="2"/>
        <v>653.1</v>
      </c>
      <c r="R60" s="4">
        <v>21.7</v>
      </c>
      <c r="S60" s="4">
        <v>18.600000000000001</v>
      </c>
      <c r="T60" s="4">
        <v>0</v>
      </c>
      <c r="U60" s="4">
        <v>0</v>
      </c>
      <c r="V60" s="4">
        <f t="shared" si="3"/>
        <v>40.299999999999997</v>
      </c>
      <c r="W60" s="4">
        <v>1315.5</v>
      </c>
      <c r="X60" s="4">
        <v>2183.5</v>
      </c>
      <c r="Y60" s="4">
        <v>487.5</v>
      </c>
      <c r="Z60" s="4">
        <v>0</v>
      </c>
      <c r="AA60" s="4">
        <f t="shared" si="4"/>
        <v>3986.5</v>
      </c>
      <c r="AB60" s="4">
        <v>876.1</v>
      </c>
      <c r="AC60" s="4">
        <v>9.1999999999999993</v>
      </c>
      <c r="AD60" s="4">
        <v>24.9</v>
      </c>
      <c r="AE60" s="4">
        <v>0</v>
      </c>
      <c r="AF60" s="4">
        <f t="shared" si="5"/>
        <v>910.2</v>
      </c>
      <c r="AG60" s="4">
        <v>0</v>
      </c>
      <c r="AH60" s="4">
        <v>487.7</v>
      </c>
      <c r="AI60" s="4">
        <v>2757.2</v>
      </c>
      <c r="AJ60" s="4">
        <v>864.5</v>
      </c>
      <c r="AK60" s="4">
        <f t="shared" si="6"/>
        <v>4109.3999999999996</v>
      </c>
      <c r="AL60" s="4">
        <v>2755.8</v>
      </c>
      <c r="AM60" s="4">
        <v>1743</v>
      </c>
      <c r="AN60" s="4">
        <v>7657.1</v>
      </c>
      <c r="AO60" s="4">
        <v>300</v>
      </c>
      <c r="AP60" s="4">
        <f t="shared" si="7"/>
        <v>12455.900000000001</v>
      </c>
      <c r="AU60" s="4">
        <f t="shared" si="8"/>
        <v>0</v>
      </c>
      <c r="AV60" s="4">
        <v>0</v>
      </c>
      <c r="AW60" s="4">
        <v>0</v>
      </c>
      <c r="AX60" s="4">
        <v>0</v>
      </c>
      <c r="AY60" s="4">
        <v>352.6</v>
      </c>
      <c r="AZ60" s="4">
        <f t="shared" si="9"/>
        <v>352.6</v>
      </c>
      <c r="BA60" s="4">
        <v>0.7</v>
      </c>
      <c r="BB60" s="4">
        <v>1.1000000000000001</v>
      </c>
      <c r="BC60" s="4">
        <v>2.4</v>
      </c>
      <c r="BD60" s="4">
        <v>0</v>
      </c>
      <c r="BE60" s="4">
        <f t="shared" si="10"/>
        <v>4.2</v>
      </c>
      <c r="BF60" s="4">
        <v>0</v>
      </c>
      <c r="BG60" s="4">
        <v>487.7</v>
      </c>
      <c r="BH60" s="4">
        <v>2322.9</v>
      </c>
      <c r="BI60" s="4">
        <v>355.9</v>
      </c>
      <c r="BJ60" s="4">
        <f t="shared" si="11"/>
        <v>3166.5</v>
      </c>
      <c r="BK60" s="4">
        <v>6.1</v>
      </c>
      <c r="BL60" s="4">
        <v>4.8</v>
      </c>
      <c r="BM60" s="4">
        <v>13.3</v>
      </c>
      <c r="BN60" s="4">
        <v>0</v>
      </c>
      <c r="BO60" s="4">
        <f t="shared" si="12"/>
        <v>24.2</v>
      </c>
      <c r="BP60" s="4">
        <v>43.7</v>
      </c>
      <c r="BQ60" s="4">
        <v>81.5</v>
      </c>
      <c r="BR60" s="4">
        <v>527.6</v>
      </c>
      <c r="BS60" s="4">
        <v>300</v>
      </c>
      <c r="BT60" s="4">
        <f t="shared" si="13"/>
        <v>952.80000000000007</v>
      </c>
      <c r="BU60" s="4">
        <v>24.5</v>
      </c>
      <c r="BV60" s="4">
        <v>0</v>
      </c>
      <c r="BW60" s="4">
        <v>741.4</v>
      </c>
      <c r="BX60" s="4">
        <v>508.6</v>
      </c>
      <c r="BY60" s="4">
        <f t="shared" si="14"/>
        <v>1274.5</v>
      </c>
      <c r="BZ60" s="4">
        <f t="shared" si="15"/>
        <v>11036.7</v>
      </c>
      <c r="CA60" s="4">
        <f t="shared" si="16"/>
        <v>5727.7999999999993</v>
      </c>
      <c r="CB60" s="4">
        <f t="shared" si="17"/>
        <v>12157.6</v>
      </c>
      <c r="CC60" s="4">
        <f t="shared" si="18"/>
        <v>1517.1</v>
      </c>
      <c r="CD60" s="4">
        <f t="shared" si="19"/>
        <v>30439.199999999997</v>
      </c>
      <c r="CE60" s="4">
        <f t="shared" si="20"/>
        <v>75</v>
      </c>
      <c r="CF60" s="4">
        <f t="shared" si="21"/>
        <v>575.1</v>
      </c>
      <c r="CG60" s="4">
        <f t="shared" si="22"/>
        <v>3607.6000000000004</v>
      </c>
      <c r="CH60" s="4">
        <f t="shared" si="23"/>
        <v>1517.1</v>
      </c>
      <c r="CI60" s="4">
        <f t="shared" si="24"/>
        <v>5774.8000000000011</v>
      </c>
      <c r="CJ60" s="10"/>
      <c r="CK60" s="10"/>
      <c r="CL60" s="10"/>
      <c r="CM60" s="10"/>
    </row>
    <row r="61" spans="1:92">
      <c r="A61" s="2">
        <v>1992</v>
      </c>
      <c r="B61" s="3" t="s">
        <v>86</v>
      </c>
      <c r="C61" s="4">
        <v>2768.3</v>
      </c>
      <c r="D61" s="4">
        <v>475.5</v>
      </c>
      <c r="E61" s="4">
        <v>0.4</v>
      </c>
      <c r="F61" s="4">
        <v>155.4</v>
      </c>
      <c r="G61" s="4">
        <f t="shared" si="0"/>
        <v>3399.6000000000004</v>
      </c>
      <c r="H61" s="4">
        <v>1098.0999999999999</v>
      </c>
      <c r="I61" s="4">
        <v>18.100000000000001</v>
      </c>
      <c r="J61" s="4">
        <v>954.7</v>
      </c>
      <c r="K61" s="4">
        <v>79.599999999999994</v>
      </c>
      <c r="L61" s="4">
        <f t="shared" si="1"/>
        <v>2150.4999999999995</v>
      </c>
      <c r="M61" s="4">
        <v>158.1</v>
      </c>
      <c r="N61" s="4">
        <v>254.5</v>
      </c>
      <c r="O61" s="4">
        <v>0</v>
      </c>
      <c r="P61" s="4">
        <v>0</v>
      </c>
      <c r="Q61" s="4">
        <f t="shared" si="2"/>
        <v>412.6</v>
      </c>
      <c r="R61" s="4">
        <v>0</v>
      </c>
      <c r="S61" s="4">
        <v>0</v>
      </c>
      <c r="T61" s="4">
        <v>0</v>
      </c>
      <c r="U61" s="4">
        <v>0</v>
      </c>
      <c r="V61" s="4">
        <f t="shared" si="3"/>
        <v>0</v>
      </c>
      <c r="W61" s="4">
        <v>896.4</v>
      </c>
      <c r="X61" s="4">
        <v>1628.8</v>
      </c>
      <c r="Y61" s="4">
        <v>82.6</v>
      </c>
      <c r="Z61" s="4">
        <v>0</v>
      </c>
      <c r="AA61" s="4">
        <f t="shared" si="4"/>
        <v>2607.7999999999997</v>
      </c>
      <c r="AB61" s="4">
        <v>468.9</v>
      </c>
      <c r="AC61" s="4">
        <v>0.9</v>
      </c>
      <c r="AD61" s="4">
        <v>13.1</v>
      </c>
      <c r="AE61" s="4">
        <v>9.8000000000000007</v>
      </c>
      <c r="AF61" s="4">
        <f t="shared" si="5"/>
        <v>492.7</v>
      </c>
      <c r="AG61" s="4">
        <v>6.9</v>
      </c>
      <c r="AH61" s="4">
        <v>466.6</v>
      </c>
      <c r="AI61" s="4">
        <v>409.9</v>
      </c>
      <c r="AJ61" s="4">
        <v>177.6</v>
      </c>
      <c r="AK61" s="4">
        <f t="shared" si="6"/>
        <v>1061</v>
      </c>
      <c r="AL61" s="4">
        <v>1957.3</v>
      </c>
      <c r="AM61" s="4">
        <v>848.3</v>
      </c>
      <c r="AN61" s="4">
        <v>455.8</v>
      </c>
      <c r="AO61" s="4">
        <v>368.5</v>
      </c>
      <c r="AP61" s="4">
        <f t="shared" si="7"/>
        <v>3629.9</v>
      </c>
      <c r="AU61" s="4">
        <f t="shared" si="8"/>
        <v>0</v>
      </c>
      <c r="AV61" s="4">
        <v>21.8</v>
      </c>
      <c r="AW61" s="4">
        <v>0</v>
      </c>
      <c r="AX61" s="4">
        <v>0</v>
      </c>
      <c r="AY61" s="4">
        <v>79.599999999999994</v>
      </c>
      <c r="AZ61" s="4">
        <f t="shared" si="9"/>
        <v>101.39999999999999</v>
      </c>
      <c r="BA61" s="4">
        <v>0</v>
      </c>
      <c r="BB61" s="4">
        <v>0</v>
      </c>
      <c r="BC61" s="4">
        <v>0</v>
      </c>
      <c r="BD61" s="4">
        <v>9.8000000000000007</v>
      </c>
      <c r="BE61" s="4">
        <f t="shared" si="10"/>
        <v>9.8000000000000007</v>
      </c>
      <c r="BF61" s="4">
        <v>2.7</v>
      </c>
      <c r="BG61" s="4">
        <v>455.1</v>
      </c>
      <c r="BH61" s="4">
        <v>192.4</v>
      </c>
      <c r="BI61" s="4">
        <v>177.6</v>
      </c>
      <c r="BJ61" s="4">
        <f t="shared" si="11"/>
        <v>827.80000000000007</v>
      </c>
      <c r="BK61" s="4">
        <v>3.8</v>
      </c>
      <c r="BL61" s="4">
        <v>32.799999999999997</v>
      </c>
      <c r="BM61" s="4">
        <v>1.2</v>
      </c>
      <c r="BN61" s="4">
        <v>0</v>
      </c>
      <c r="BO61" s="4">
        <f t="shared" si="12"/>
        <v>37.799999999999997</v>
      </c>
      <c r="BP61" s="4">
        <v>0</v>
      </c>
      <c r="BQ61" s="4">
        <v>26.7</v>
      </c>
      <c r="BR61" s="4">
        <v>0</v>
      </c>
      <c r="BS61" s="4">
        <v>47.5</v>
      </c>
      <c r="BT61" s="4">
        <f t="shared" si="13"/>
        <v>74.2</v>
      </c>
      <c r="BU61" s="4">
        <v>10.199999999999999</v>
      </c>
      <c r="BV61" s="4">
        <v>0</v>
      </c>
      <c r="BW61" s="4">
        <v>0</v>
      </c>
      <c r="BX61" s="4">
        <v>476.4</v>
      </c>
      <c r="BY61" s="4">
        <f t="shared" si="14"/>
        <v>486.59999999999997</v>
      </c>
      <c r="BZ61" s="4">
        <f t="shared" si="15"/>
        <v>7353.9999999999991</v>
      </c>
      <c r="CA61" s="4">
        <f t="shared" si="16"/>
        <v>3692.7</v>
      </c>
      <c r="CB61" s="4">
        <f t="shared" si="17"/>
        <v>1916.4999999999998</v>
      </c>
      <c r="CC61" s="4">
        <f t="shared" si="18"/>
        <v>790.9</v>
      </c>
      <c r="CD61" s="4">
        <f t="shared" si="19"/>
        <v>13754.099999999999</v>
      </c>
      <c r="CE61" s="4">
        <f t="shared" si="20"/>
        <v>38.5</v>
      </c>
      <c r="CF61" s="4">
        <f t="shared" si="21"/>
        <v>514.6</v>
      </c>
      <c r="CG61" s="4">
        <f t="shared" si="22"/>
        <v>193.6</v>
      </c>
      <c r="CH61" s="4">
        <f t="shared" si="23"/>
        <v>790.9</v>
      </c>
      <c r="CI61" s="4">
        <f t="shared" si="24"/>
        <v>1537.6</v>
      </c>
      <c r="CJ61" s="10"/>
      <c r="CK61" s="10"/>
      <c r="CL61" s="10"/>
      <c r="CM61" s="10"/>
      <c r="CN61" s="10"/>
    </row>
    <row r="62" spans="1:92">
      <c r="A62" s="2">
        <v>1992</v>
      </c>
      <c r="B62" s="3" t="s">
        <v>87</v>
      </c>
      <c r="C62" s="4">
        <v>708.9</v>
      </c>
      <c r="D62" s="4">
        <v>71.3</v>
      </c>
      <c r="E62" s="4">
        <v>17.100000000000001</v>
      </c>
      <c r="F62" s="4">
        <v>0</v>
      </c>
      <c r="G62" s="4">
        <f t="shared" si="0"/>
        <v>797.3</v>
      </c>
      <c r="H62" s="4">
        <v>346.7</v>
      </c>
      <c r="I62" s="4">
        <v>2.2000000000000002</v>
      </c>
      <c r="J62" s="4">
        <v>73.3</v>
      </c>
      <c r="K62" s="4">
        <v>0</v>
      </c>
      <c r="L62" s="4">
        <f t="shared" si="1"/>
        <v>422.2</v>
      </c>
      <c r="M62" s="4">
        <v>52</v>
      </c>
      <c r="N62" s="4">
        <v>61</v>
      </c>
      <c r="O62" s="4">
        <v>0</v>
      </c>
      <c r="P62" s="4">
        <v>0</v>
      </c>
      <c r="Q62" s="4">
        <f t="shared" si="2"/>
        <v>113</v>
      </c>
      <c r="R62" s="4">
        <v>37</v>
      </c>
      <c r="S62" s="4">
        <v>1</v>
      </c>
      <c r="T62" s="4">
        <v>0</v>
      </c>
      <c r="U62" s="4">
        <v>0</v>
      </c>
      <c r="V62" s="4">
        <f t="shared" si="3"/>
        <v>38</v>
      </c>
      <c r="W62" s="4">
        <v>194</v>
      </c>
      <c r="X62" s="4">
        <v>170</v>
      </c>
      <c r="Y62" s="4">
        <v>0</v>
      </c>
      <c r="Z62" s="4">
        <v>0</v>
      </c>
      <c r="AA62" s="4">
        <f t="shared" si="4"/>
        <v>364</v>
      </c>
      <c r="AB62" s="4">
        <v>87.4</v>
      </c>
      <c r="AC62" s="4">
        <v>0.9</v>
      </c>
      <c r="AD62" s="4">
        <v>3.7</v>
      </c>
      <c r="AE62" s="4">
        <v>0</v>
      </c>
      <c r="AF62" s="4">
        <f t="shared" si="5"/>
        <v>92.000000000000014</v>
      </c>
      <c r="AG62" s="4">
        <v>2.8</v>
      </c>
      <c r="AH62" s="4">
        <v>212.8</v>
      </c>
      <c r="AI62" s="4">
        <v>637</v>
      </c>
      <c r="AJ62" s="4">
        <v>446.3</v>
      </c>
      <c r="AK62" s="4">
        <f t="shared" si="6"/>
        <v>1298.9000000000001</v>
      </c>
      <c r="AL62" s="4">
        <v>1212.9000000000001</v>
      </c>
      <c r="AM62" s="4">
        <v>171.2</v>
      </c>
      <c r="AN62" s="4">
        <v>583.29999999999995</v>
      </c>
      <c r="AO62" s="4">
        <v>297.2</v>
      </c>
      <c r="AP62" s="4">
        <f t="shared" si="7"/>
        <v>2264.6</v>
      </c>
      <c r="AU62" s="4">
        <f t="shared" si="8"/>
        <v>0</v>
      </c>
      <c r="AV62" s="4">
        <v>0</v>
      </c>
      <c r="AW62" s="4">
        <v>0</v>
      </c>
      <c r="AX62" s="4">
        <v>0</v>
      </c>
      <c r="AY62" s="4">
        <v>0</v>
      </c>
      <c r="AZ62" s="4">
        <f t="shared" si="9"/>
        <v>0</v>
      </c>
      <c r="BA62" s="4">
        <v>0</v>
      </c>
      <c r="BB62" s="4">
        <v>0</v>
      </c>
      <c r="BC62" s="4">
        <v>0</v>
      </c>
      <c r="BD62" s="4">
        <v>0</v>
      </c>
      <c r="BE62" s="4">
        <f t="shared" si="10"/>
        <v>0</v>
      </c>
      <c r="BF62" s="4">
        <v>1.7</v>
      </c>
      <c r="BG62" s="4">
        <v>211.7</v>
      </c>
      <c r="BH62" s="4">
        <v>130</v>
      </c>
      <c r="BI62" s="4">
        <v>446.3</v>
      </c>
      <c r="BJ62" s="4">
        <f t="shared" si="11"/>
        <v>789.7</v>
      </c>
      <c r="BK62" s="4">
        <v>0</v>
      </c>
      <c r="BL62" s="4">
        <v>0</v>
      </c>
      <c r="BM62" s="4">
        <v>0</v>
      </c>
      <c r="BN62" s="4">
        <v>0</v>
      </c>
      <c r="BO62" s="4">
        <f t="shared" si="12"/>
        <v>0</v>
      </c>
      <c r="BP62" s="4">
        <v>0</v>
      </c>
      <c r="BQ62" s="4">
        <v>0</v>
      </c>
      <c r="BR62" s="4">
        <v>0</v>
      </c>
      <c r="BS62" s="4">
        <v>0</v>
      </c>
      <c r="BT62" s="4">
        <f t="shared" si="13"/>
        <v>0</v>
      </c>
      <c r="BU62" s="4">
        <v>0</v>
      </c>
      <c r="BV62" s="4">
        <v>5.3</v>
      </c>
      <c r="BW62" s="4">
        <v>55.7</v>
      </c>
      <c r="BX62" s="4">
        <v>297.2</v>
      </c>
      <c r="BY62" s="4">
        <f t="shared" si="14"/>
        <v>358.2</v>
      </c>
      <c r="BZ62" s="4">
        <f t="shared" si="15"/>
        <v>2641.7</v>
      </c>
      <c r="CA62" s="4">
        <f t="shared" si="16"/>
        <v>690.40000000000009</v>
      </c>
      <c r="CB62" s="4">
        <f t="shared" si="17"/>
        <v>1314.4</v>
      </c>
      <c r="CC62" s="4">
        <f t="shared" si="18"/>
        <v>743.5</v>
      </c>
      <c r="CD62" s="4">
        <f t="shared" si="19"/>
        <v>5390</v>
      </c>
      <c r="CE62" s="4">
        <f t="shared" si="20"/>
        <v>1.7</v>
      </c>
      <c r="CF62" s="4">
        <f t="shared" si="21"/>
        <v>217</v>
      </c>
      <c r="CG62" s="4">
        <f t="shared" si="22"/>
        <v>185.7</v>
      </c>
      <c r="CH62" s="4">
        <f t="shared" si="23"/>
        <v>743.5</v>
      </c>
      <c r="CI62" s="4">
        <f t="shared" si="24"/>
        <v>1147.9000000000001</v>
      </c>
      <c r="CN62" s="10"/>
    </row>
    <row r="63" spans="1:92">
      <c r="A63" s="2">
        <v>1992</v>
      </c>
      <c r="B63" s="3" t="s">
        <v>88</v>
      </c>
      <c r="C63" s="4">
        <v>493.7</v>
      </c>
      <c r="D63" s="4">
        <v>74</v>
      </c>
      <c r="E63" s="4">
        <v>43.5</v>
      </c>
      <c r="F63" s="4">
        <v>0</v>
      </c>
      <c r="G63" s="4">
        <f t="shared" si="0"/>
        <v>611.20000000000005</v>
      </c>
      <c r="H63" s="4">
        <v>178.5</v>
      </c>
      <c r="I63" s="4">
        <v>1</v>
      </c>
      <c r="J63" s="4">
        <v>62.8</v>
      </c>
      <c r="K63" s="4">
        <v>0.5</v>
      </c>
      <c r="L63" s="4">
        <f t="shared" si="1"/>
        <v>242.8</v>
      </c>
      <c r="M63" s="4">
        <v>4.2</v>
      </c>
      <c r="N63" s="4">
        <v>11.7</v>
      </c>
      <c r="O63" s="4">
        <v>8.1999999999999993</v>
      </c>
      <c r="P63" s="4">
        <v>0</v>
      </c>
      <c r="Q63" s="4">
        <f t="shared" si="2"/>
        <v>24.099999999999998</v>
      </c>
      <c r="R63" s="4">
        <v>7</v>
      </c>
      <c r="S63" s="4">
        <v>0</v>
      </c>
      <c r="T63" s="4">
        <v>0</v>
      </c>
      <c r="U63" s="4">
        <v>0</v>
      </c>
      <c r="V63" s="4">
        <f t="shared" si="3"/>
        <v>7</v>
      </c>
      <c r="W63" s="4">
        <v>53.3</v>
      </c>
      <c r="X63" s="4">
        <v>152.1</v>
      </c>
      <c r="Y63" s="4">
        <v>5.4</v>
      </c>
      <c r="Z63" s="4">
        <v>0</v>
      </c>
      <c r="AA63" s="4">
        <f t="shared" si="4"/>
        <v>210.79999999999998</v>
      </c>
      <c r="AB63" s="4">
        <v>48.2</v>
      </c>
      <c r="AC63" s="4">
        <v>3.5</v>
      </c>
      <c r="AD63" s="4">
        <v>19.100000000000001</v>
      </c>
      <c r="AE63" s="4">
        <v>2.8</v>
      </c>
      <c r="AF63" s="4">
        <f t="shared" si="5"/>
        <v>73.600000000000009</v>
      </c>
      <c r="AG63" s="4">
        <v>0</v>
      </c>
      <c r="AH63" s="4">
        <v>109.5</v>
      </c>
      <c r="AI63" s="4">
        <v>118.3</v>
      </c>
      <c r="AJ63" s="4">
        <v>0</v>
      </c>
      <c r="AK63" s="4">
        <f t="shared" si="6"/>
        <v>227.8</v>
      </c>
      <c r="AL63" s="4">
        <v>206.3</v>
      </c>
      <c r="AM63" s="4">
        <v>311.8</v>
      </c>
      <c r="AN63" s="4">
        <v>221.9</v>
      </c>
      <c r="AO63" s="4">
        <v>2.5</v>
      </c>
      <c r="AP63" s="4">
        <f t="shared" si="7"/>
        <v>742.5</v>
      </c>
      <c r="AU63" s="4">
        <f t="shared" si="8"/>
        <v>0</v>
      </c>
      <c r="AV63" s="4">
        <v>0</v>
      </c>
      <c r="AW63" s="4">
        <v>0</v>
      </c>
      <c r="AX63" s="4">
        <v>15.4</v>
      </c>
      <c r="AY63" s="4">
        <v>0.5</v>
      </c>
      <c r="AZ63" s="4">
        <f t="shared" si="9"/>
        <v>15.9</v>
      </c>
      <c r="BA63" s="4">
        <v>0</v>
      </c>
      <c r="BB63" s="4">
        <v>0</v>
      </c>
      <c r="BC63" s="4">
        <v>7.7</v>
      </c>
      <c r="BD63" s="4">
        <v>2.8</v>
      </c>
      <c r="BE63" s="4">
        <f t="shared" si="10"/>
        <v>10.5</v>
      </c>
      <c r="BF63" s="4">
        <v>0</v>
      </c>
      <c r="BG63" s="4">
        <v>92.7</v>
      </c>
      <c r="BH63" s="4">
        <v>21.3</v>
      </c>
      <c r="BI63" s="4">
        <v>0</v>
      </c>
      <c r="BJ63" s="4">
        <f t="shared" si="11"/>
        <v>114</v>
      </c>
      <c r="BK63" s="4">
        <v>0</v>
      </c>
      <c r="BL63" s="4">
        <v>0</v>
      </c>
      <c r="BM63" s="4">
        <v>0</v>
      </c>
      <c r="BN63" s="4">
        <v>0</v>
      </c>
      <c r="BO63" s="4">
        <f t="shared" si="12"/>
        <v>0</v>
      </c>
      <c r="BP63" s="4">
        <v>0</v>
      </c>
      <c r="BQ63" s="4">
        <v>0</v>
      </c>
      <c r="BR63" s="4">
        <v>0</v>
      </c>
      <c r="BS63" s="4">
        <v>0</v>
      </c>
      <c r="BT63" s="4">
        <f t="shared" si="13"/>
        <v>0</v>
      </c>
      <c r="BU63" s="4">
        <v>0</v>
      </c>
      <c r="BV63" s="4">
        <v>0</v>
      </c>
      <c r="BW63" s="4">
        <v>4.5999999999999996</v>
      </c>
      <c r="BX63" s="4">
        <v>2.5</v>
      </c>
      <c r="BY63" s="4">
        <f t="shared" si="14"/>
        <v>7.1</v>
      </c>
      <c r="BZ63" s="4">
        <f t="shared" si="15"/>
        <v>991.2</v>
      </c>
      <c r="CA63" s="4">
        <f t="shared" si="16"/>
        <v>663.6</v>
      </c>
      <c r="CB63" s="4">
        <f t="shared" si="17"/>
        <v>479.20000000000005</v>
      </c>
      <c r="CC63" s="4">
        <f t="shared" si="18"/>
        <v>5.8</v>
      </c>
      <c r="CD63" s="4">
        <f t="shared" si="19"/>
        <v>2139.8000000000002</v>
      </c>
      <c r="CE63" s="4">
        <f t="shared" si="20"/>
        <v>0</v>
      </c>
      <c r="CF63" s="4">
        <f t="shared" si="21"/>
        <v>92.7</v>
      </c>
      <c r="CG63" s="4">
        <f t="shared" si="22"/>
        <v>49</v>
      </c>
      <c r="CH63" s="4">
        <f t="shared" si="23"/>
        <v>5.8</v>
      </c>
      <c r="CI63" s="4">
        <f t="shared" si="24"/>
        <v>147.5</v>
      </c>
    </row>
    <row r="64" spans="1:92">
      <c r="A64" s="2">
        <v>1992</v>
      </c>
      <c r="B64" s="3" t="s">
        <v>89</v>
      </c>
      <c r="C64" s="4">
        <v>3132</v>
      </c>
      <c r="D64" s="4">
        <v>709.6</v>
      </c>
      <c r="E64" s="4">
        <v>29.8</v>
      </c>
      <c r="F64" s="4">
        <v>4</v>
      </c>
      <c r="G64" s="4">
        <f t="shared" si="0"/>
        <v>3875.4</v>
      </c>
      <c r="H64" s="4">
        <v>1607</v>
      </c>
      <c r="I64" s="4">
        <v>8</v>
      </c>
      <c r="J64" s="4">
        <v>468.8</v>
      </c>
      <c r="K64" s="4">
        <v>53.7</v>
      </c>
      <c r="L64" s="4">
        <f t="shared" si="1"/>
        <v>2137.5</v>
      </c>
      <c r="M64" s="4">
        <v>459</v>
      </c>
      <c r="N64" s="4">
        <v>438</v>
      </c>
      <c r="O64" s="4">
        <v>0</v>
      </c>
      <c r="P64" s="4">
        <v>0</v>
      </c>
      <c r="Q64" s="4">
        <f t="shared" si="2"/>
        <v>897</v>
      </c>
      <c r="R64" s="4">
        <v>259</v>
      </c>
      <c r="S64" s="4">
        <v>4</v>
      </c>
      <c r="T64" s="4">
        <v>0</v>
      </c>
      <c r="U64" s="4">
        <v>0</v>
      </c>
      <c r="V64" s="4">
        <f t="shared" si="3"/>
        <v>263</v>
      </c>
      <c r="W64" s="4">
        <v>1847.3</v>
      </c>
      <c r="X64" s="4">
        <v>1788</v>
      </c>
      <c r="Y64" s="4">
        <v>385</v>
      </c>
      <c r="Z64" s="4">
        <v>0</v>
      </c>
      <c r="AA64" s="4">
        <f t="shared" si="4"/>
        <v>4020.3</v>
      </c>
      <c r="AB64" s="4">
        <v>561</v>
      </c>
      <c r="AC64" s="4">
        <v>0</v>
      </c>
      <c r="AD64" s="4">
        <v>30.7</v>
      </c>
      <c r="AE64" s="4">
        <v>35.9</v>
      </c>
      <c r="AF64" s="4">
        <f t="shared" si="5"/>
        <v>627.6</v>
      </c>
      <c r="AG64" s="4">
        <v>53</v>
      </c>
      <c r="AH64" s="4">
        <v>138</v>
      </c>
      <c r="AI64" s="4">
        <v>2195.6</v>
      </c>
      <c r="AJ64" s="4">
        <v>265</v>
      </c>
      <c r="AK64" s="4">
        <f t="shared" si="6"/>
        <v>2651.6</v>
      </c>
      <c r="AL64" s="4">
        <v>2777.2</v>
      </c>
      <c r="AM64" s="4">
        <v>1475.6</v>
      </c>
      <c r="AN64" s="4">
        <v>2989</v>
      </c>
      <c r="AO64" s="4">
        <v>224.8</v>
      </c>
      <c r="AP64" s="4">
        <f t="shared" si="7"/>
        <v>7466.5999999999995</v>
      </c>
      <c r="AU64" s="4">
        <f t="shared" si="8"/>
        <v>0</v>
      </c>
      <c r="AV64" s="4">
        <v>3.4</v>
      </c>
      <c r="AW64" s="4">
        <v>0</v>
      </c>
      <c r="AX64" s="4">
        <v>3</v>
      </c>
      <c r="AY64" s="4">
        <v>53.7</v>
      </c>
      <c r="AZ64" s="4">
        <f t="shared" si="9"/>
        <v>60.1</v>
      </c>
      <c r="BA64" s="4">
        <v>2</v>
      </c>
      <c r="BB64" s="4">
        <v>0</v>
      </c>
      <c r="BC64" s="4">
        <v>0</v>
      </c>
      <c r="BD64" s="4">
        <v>35.9</v>
      </c>
      <c r="BE64" s="4">
        <f t="shared" si="10"/>
        <v>37.9</v>
      </c>
      <c r="BF64" s="4">
        <v>0</v>
      </c>
      <c r="BG64" s="4">
        <v>0</v>
      </c>
      <c r="BH64" s="4">
        <v>1156</v>
      </c>
      <c r="BI64" s="4">
        <v>265</v>
      </c>
      <c r="BJ64" s="4">
        <f t="shared" si="11"/>
        <v>1421</v>
      </c>
      <c r="BK64" s="4">
        <v>0</v>
      </c>
      <c r="BL64" s="4">
        <v>0</v>
      </c>
      <c r="BM64" s="4">
        <v>0</v>
      </c>
      <c r="BN64" s="4">
        <v>0</v>
      </c>
      <c r="BO64" s="4">
        <f t="shared" si="12"/>
        <v>0</v>
      </c>
      <c r="BP64" s="4">
        <v>0</v>
      </c>
      <c r="BQ64" s="4">
        <v>0</v>
      </c>
      <c r="BR64" s="4">
        <v>15</v>
      </c>
      <c r="BS64" s="4">
        <v>76.099999999999994</v>
      </c>
      <c r="BT64" s="4">
        <f t="shared" si="13"/>
        <v>91.1</v>
      </c>
      <c r="BU64" s="4">
        <v>13.2</v>
      </c>
      <c r="BV64" s="4">
        <v>0</v>
      </c>
      <c r="BW64" s="4">
        <v>14</v>
      </c>
      <c r="BX64" s="4">
        <v>153.19999999999999</v>
      </c>
      <c r="BY64" s="4">
        <f t="shared" si="14"/>
        <v>180.39999999999998</v>
      </c>
      <c r="BZ64" s="4">
        <f t="shared" si="15"/>
        <v>10695.5</v>
      </c>
      <c r="CA64" s="4">
        <f t="shared" si="16"/>
        <v>4561.2</v>
      </c>
      <c r="CB64" s="4">
        <f t="shared" si="17"/>
        <v>6098.9</v>
      </c>
      <c r="CC64" s="4">
        <f t="shared" si="18"/>
        <v>583.40000000000009</v>
      </c>
      <c r="CD64" s="4">
        <f t="shared" si="19"/>
        <v>21939</v>
      </c>
      <c r="CE64" s="4">
        <f t="shared" si="20"/>
        <v>18.600000000000001</v>
      </c>
      <c r="CF64" s="4">
        <f t="shared" si="21"/>
        <v>0</v>
      </c>
      <c r="CG64" s="4">
        <f t="shared" si="22"/>
        <v>1188</v>
      </c>
      <c r="CH64" s="4">
        <f t="shared" si="23"/>
        <v>583.89999999999986</v>
      </c>
      <c r="CI64" s="4">
        <f t="shared" si="24"/>
        <v>1790.4999999999998</v>
      </c>
      <c r="CN64" s="10"/>
    </row>
    <row r="65" spans="1:92">
      <c r="A65" s="2">
        <v>1992</v>
      </c>
      <c r="B65" s="3" t="s">
        <v>90</v>
      </c>
      <c r="C65" s="4">
        <v>2408.1</v>
      </c>
      <c r="D65" s="4">
        <v>250.5</v>
      </c>
      <c r="E65" s="4">
        <v>26.6</v>
      </c>
      <c r="F65" s="4">
        <v>0</v>
      </c>
      <c r="G65" s="4">
        <f t="shared" si="0"/>
        <v>2685.2</v>
      </c>
      <c r="H65" s="4">
        <v>987.7</v>
      </c>
      <c r="I65" s="4">
        <v>25.6</v>
      </c>
      <c r="J65" s="4">
        <v>4.8</v>
      </c>
      <c r="K65" s="4">
        <v>0</v>
      </c>
      <c r="L65" s="4">
        <f t="shared" si="1"/>
        <v>1018.1</v>
      </c>
      <c r="M65" s="4">
        <v>48.3</v>
      </c>
      <c r="N65" s="4">
        <v>139.4</v>
      </c>
      <c r="O65" s="4">
        <v>0</v>
      </c>
      <c r="P65" s="4">
        <v>0</v>
      </c>
      <c r="Q65" s="4">
        <f t="shared" si="2"/>
        <v>187.7</v>
      </c>
      <c r="R65" s="4">
        <v>0</v>
      </c>
      <c r="S65" s="4">
        <v>0</v>
      </c>
      <c r="T65" s="4">
        <v>0</v>
      </c>
      <c r="U65" s="4">
        <v>0</v>
      </c>
      <c r="V65" s="4">
        <f t="shared" si="3"/>
        <v>0</v>
      </c>
      <c r="W65" s="4">
        <v>747</v>
      </c>
      <c r="X65" s="4">
        <v>1346.9</v>
      </c>
      <c r="Y65" s="4">
        <v>0</v>
      </c>
      <c r="Z65" s="4">
        <v>0</v>
      </c>
      <c r="AA65" s="4">
        <f t="shared" si="4"/>
        <v>2093.9</v>
      </c>
      <c r="AB65" s="4">
        <v>272.60000000000002</v>
      </c>
      <c r="AC65" s="4">
        <v>0</v>
      </c>
      <c r="AD65" s="4">
        <v>29.9</v>
      </c>
      <c r="AE65" s="4">
        <v>29.6</v>
      </c>
      <c r="AF65" s="4">
        <f t="shared" si="5"/>
        <v>332.1</v>
      </c>
      <c r="AG65" s="4">
        <v>2.9</v>
      </c>
      <c r="AH65" s="4">
        <v>386</v>
      </c>
      <c r="AI65" s="4">
        <v>749</v>
      </c>
      <c r="AJ65" s="4">
        <v>55.8</v>
      </c>
      <c r="AK65" s="4">
        <f t="shared" si="6"/>
        <v>1193.7</v>
      </c>
      <c r="AL65" s="4">
        <v>1329.9</v>
      </c>
      <c r="AM65" s="4">
        <v>930.2</v>
      </c>
      <c r="AN65" s="4">
        <v>386.5</v>
      </c>
      <c r="AO65" s="4">
        <v>0</v>
      </c>
      <c r="AP65" s="4">
        <f t="shared" si="7"/>
        <v>2646.6000000000004</v>
      </c>
      <c r="AU65" s="4">
        <f t="shared" si="8"/>
        <v>0</v>
      </c>
      <c r="AV65" s="4">
        <v>18</v>
      </c>
      <c r="AW65" s="4">
        <v>0</v>
      </c>
      <c r="AX65" s="4">
        <v>0</v>
      </c>
      <c r="AY65" s="4">
        <v>0</v>
      </c>
      <c r="AZ65" s="4">
        <f t="shared" si="9"/>
        <v>18</v>
      </c>
      <c r="BA65" s="4">
        <v>10.6</v>
      </c>
      <c r="BB65" s="4">
        <v>0</v>
      </c>
      <c r="BC65" s="4">
        <v>16.100000000000001</v>
      </c>
      <c r="BD65" s="4">
        <v>29.6</v>
      </c>
      <c r="BE65" s="4">
        <f t="shared" si="10"/>
        <v>56.300000000000004</v>
      </c>
      <c r="BF65" s="4">
        <v>1.9</v>
      </c>
      <c r="BG65" s="4">
        <v>309</v>
      </c>
      <c r="BH65" s="4">
        <v>491</v>
      </c>
      <c r="BI65" s="4">
        <v>55.8</v>
      </c>
      <c r="BJ65" s="4">
        <f t="shared" si="11"/>
        <v>857.69999999999993</v>
      </c>
      <c r="BK65" s="4">
        <v>0</v>
      </c>
      <c r="BL65" s="4">
        <v>0</v>
      </c>
      <c r="BM65" s="4">
        <v>0</v>
      </c>
      <c r="BN65" s="4">
        <v>0</v>
      </c>
      <c r="BO65" s="4">
        <f t="shared" si="12"/>
        <v>0</v>
      </c>
      <c r="BP65" s="4">
        <v>0</v>
      </c>
      <c r="BQ65" s="4">
        <v>0</v>
      </c>
      <c r="BR65" s="4">
        <v>11.7</v>
      </c>
      <c r="BS65" s="4">
        <v>0</v>
      </c>
      <c r="BT65" s="4">
        <f t="shared" si="13"/>
        <v>11.7</v>
      </c>
      <c r="BU65" s="4">
        <v>21.8</v>
      </c>
      <c r="BV65" s="4">
        <v>0</v>
      </c>
      <c r="BW65" s="4">
        <v>24.5</v>
      </c>
      <c r="BX65" s="4">
        <v>0</v>
      </c>
      <c r="BY65" s="4">
        <f t="shared" si="14"/>
        <v>46.3</v>
      </c>
      <c r="BZ65" s="4">
        <f t="shared" si="15"/>
        <v>5796.5</v>
      </c>
      <c r="CA65" s="4">
        <f t="shared" si="16"/>
        <v>3078.6000000000004</v>
      </c>
      <c r="CB65" s="4">
        <f t="shared" si="17"/>
        <v>1196.8</v>
      </c>
      <c r="CC65" s="4">
        <f t="shared" si="18"/>
        <v>85.4</v>
      </c>
      <c r="CD65" s="4">
        <f t="shared" si="19"/>
        <v>10157.299999999999</v>
      </c>
      <c r="CE65" s="4">
        <f t="shared" si="20"/>
        <v>52.3</v>
      </c>
      <c r="CF65" s="4">
        <f t="shared" si="21"/>
        <v>309</v>
      </c>
      <c r="CG65" s="4">
        <f t="shared" si="22"/>
        <v>543.30000000000007</v>
      </c>
      <c r="CH65" s="4">
        <f t="shared" si="23"/>
        <v>85.4</v>
      </c>
      <c r="CI65" s="4">
        <f t="shared" si="24"/>
        <v>990.00000000000011</v>
      </c>
    </row>
    <row r="66" spans="1:92">
      <c r="A66" s="2">
        <v>1992</v>
      </c>
      <c r="B66" s="3" t="s">
        <v>91</v>
      </c>
      <c r="C66" s="4">
        <v>1248.3</v>
      </c>
      <c r="D66" s="4">
        <v>182.2</v>
      </c>
      <c r="E66" s="4">
        <v>9.6999999999999993</v>
      </c>
      <c r="F66" s="4">
        <v>0</v>
      </c>
      <c r="G66" s="4">
        <f t="shared" ref="G66:G129" si="25">SUM(C66:F66)</f>
        <v>1440.2</v>
      </c>
      <c r="H66" s="4">
        <v>617.79999999999995</v>
      </c>
      <c r="I66" s="4">
        <v>208</v>
      </c>
      <c r="J66" s="4">
        <v>1054.5</v>
      </c>
      <c r="K66" s="4">
        <v>0</v>
      </c>
      <c r="L66" s="4">
        <f t="shared" ref="L66:L129" si="26">SUM(H66:K66)</f>
        <v>1880.3</v>
      </c>
      <c r="M66" s="4">
        <v>44.6</v>
      </c>
      <c r="N66" s="4">
        <v>89.6</v>
      </c>
      <c r="O66" s="4">
        <v>37</v>
      </c>
      <c r="P66" s="4">
        <v>0</v>
      </c>
      <c r="Q66" s="4">
        <f t="shared" ref="Q66:Q129" si="27">SUM(M66:P66)</f>
        <v>171.2</v>
      </c>
      <c r="R66" s="4">
        <v>18.5</v>
      </c>
      <c r="S66" s="4">
        <v>0</v>
      </c>
      <c r="T66" s="4">
        <v>-0.4</v>
      </c>
      <c r="U66" s="4">
        <v>0</v>
      </c>
      <c r="V66" s="4">
        <f t="shared" ref="V66:V129" si="28">SUM(R66:U66)</f>
        <v>18.100000000000001</v>
      </c>
      <c r="W66" s="4">
        <v>254.4</v>
      </c>
      <c r="X66" s="4">
        <v>545.29999999999995</v>
      </c>
      <c r="Y66" s="4">
        <v>65.400000000000006</v>
      </c>
      <c r="Z66" s="4">
        <v>0</v>
      </c>
      <c r="AA66" s="4">
        <f t="shared" ref="AA66:AA129" si="29">SUM(W66:Z66)</f>
        <v>865.09999999999991</v>
      </c>
      <c r="AB66" s="4">
        <v>115.9</v>
      </c>
      <c r="AC66" s="4">
        <v>0</v>
      </c>
      <c r="AD66" s="4">
        <v>15.8</v>
      </c>
      <c r="AE66" s="4">
        <v>0</v>
      </c>
      <c r="AF66" s="4">
        <f t="shared" ref="AF66:AF129" si="30">SUM(AB66:AE66)</f>
        <v>131.70000000000002</v>
      </c>
      <c r="AG66" s="4">
        <v>11.4</v>
      </c>
      <c r="AH66" s="4">
        <v>216.8</v>
      </c>
      <c r="AI66" s="4">
        <v>601.4</v>
      </c>
      <c r="AJ66" s="4">
        <v>0</v>
      </c>
      <c r="AK66" s="4">
        <f t="shared" ref="AK66:AK129" si="31">SUM(AG66:AJ66)</f>
        <v>829.6</v>
      </c>
      <c r="AL66" s="4">
        <v>893.2</v>
      </c>
      <c r="AM66" s="4">
        <v>340.1</v>
      </c>
      <c r="AN66" s="4">
        <v>962.2</v>
      </c>
      <c r="AO66" s="4">
        <v>0</v>
      </c>
      <c r="AP66" s="4">
        <f t="shared" ref="AP66:AP129" si="32">SUM(AL66:AO66)</f>
        <v>2195.5</v>
      </c>
      <c r="AU66" s="4">
        <f t="shared" ref="AU66:AU129" si="33">SUM(AQ66:AT66)</f>
        <v>0</v>
      </c>
      <c r="AV66" s="4">
        <v>0</v>
      </c>
      <c r="AW66" s="4">
        <v>0</v>
      </c>
      <c r="AX66" s="4">
        <v>0</v>
      </c>
      <c r="AY66" s="4">
        <v>0</v>
      </c>
      <c r="AZ66" s="4">
        <f t="shared" ref="AZ66:AZ129" si="34">SUM(AV66:AY66)</f>
        <v>0</v>
      </c>
      <c r="BA66" s="4">
        <v>0</v>
      </c>
      <c r="BB66" s="4">
        <v>0</v>
      </c>
      <c r="BC66" s="4">
        <v>0</v>
      </c>
      <c r="BD66" s="4">
        <v>0</v>
      </c>
      <c r="BE66" s="4">
        <f t="shared" ref="BE66:BE129" si="35">SUM(BA66:BD66)</f>
        <v>0</v>
      </c>
      <c r="BF66" s="4">
        <v>0</v>
      </c>
      <c r="BG66" s="4">
        <v>0</v>
      </c>
      <c r="BH66" s="4">
        <v>1.7</v>
      </c>
      <c r="BI66" s="4">
        <v>0</v>
      </c>
      <c r="BJ66" s="4">
        <f t="shared" ref="BJ66:BJ129" si="36">SUM(BF66:BI66)</f>
        <v>1.7</v>
      </c>
      <c r="BK66" s="4">
        <v>0</v>
      </c>
      <c r="BL66" s="4">
        <v>0</v>
      </c>
      <c r="BM66" s="4">
        <v>0</v>
      </c>
      <c r="BN66" s="4">
        <v>0</v>
      </c>
      <c r="BO66" s="4">
        <f t="shared" ref="BO66:BO129" si="37">SUM(BK66:BN66)</f>
        <v>0</v>
      </c>
      <c r="BP66" s="4">
        <v>2.5</v>
      </c>
      <c r="BQ66" s="4">
        <v>0</v>
      </c>
      <c r="BR66" s="4">
        <v>3.3</v>
      </c>
      <c r="BS66" s="4">
        <v>0</v>
      </c>
      <c r="BT66" s="4">
        <f t="shared" ref="BT66:BT129" si="38">SUM(BP66:BS66)</f>
        <v>5.8</v>
      </c>
      <c r="BU66" s="4">
        <v>0</v>
      </c>
      <c r="BV66" s="4">
        <v>0</v>
      </c>
      <c r="BW66" s="4">
        <v>2.2999999999999998</v>
      </c>
      <c r="BX66" s="4">
        <v>0</v>
      </c>
      <c r="BY66" s="4">
        <f t="shared" ref="BY66:BY129" si="39">SUM(BU66:BX66)</f>
        <v>2.2999999999999998</v>
      </c>
      <c r="BZ66" s="4">
        <f t="shared" ref="BZ66:BZ129" si="40">+C66+H66+M66+R66+W66+AB66+AG66+AL66</f>
        <v>3204.1000000000004</v>
      </c>
      <c r="CA66" s="4">
        <f t="shared" ref="CA66:CA129" si="41">+D66+I66+N66+S66+X66+AC66+AH66+AM66</f>
        <v>1582</v>
      </c>
      <c r="CB66" s="4">
        <f t="shared" ref="CB66:CB129" si="42">+E66+J66+O66+T66+Y66+AD66+AI66+AN66</f>
        <v>2745.6000000000004</v>
      </c>
      <c r="CC66" s="4">
        <f t="shared" ref="CC66:CC129" si="43">+F66+K66+P66+U66+Z66+AE66+AJ66+AO66</f>
        <v>0</v>
      </c>
      <c r="CD66" s="4">
        <f t="shared" ref="CD66:CD129" si="44">SUM(BZ66:CC66)</f>
        <v>7531.7000000000007</v>
      </c>
      <c r="CE66" s="4">
        <f t="shared" ref="CE66:CE129" si="45">BF66+BA66+AV66+BK66+BP66+BU66+AQ66</f>
        <v>2.5</v>
      </c>
      <c r="CF66" s="4">
        <f t="shared" ref="CF66:CF129" si="46">BG66+BB66+AW66+BL66+BQ66+BV66+AR66</f>
        <v>0</v>
      </c>
      <c r="CG66" s="4">
        <f t="shared" ref="CG66:CG129" si="47">BH66+BC66+AX66+BM66+BR66+BW66+AS66</f>
        <v>7.3</v>
      </c>
      <c r="CH66" s="4">
        <f t="shared" ref="CH66:CH129" si="48">BI66+BD66+AY66+BN66+BS66+BX66+AT66</f>
        <v>0</v>
      </c>
      <c r="CI66" s="4">
        <f t="shared" ref="CI66:CI129" si="49">SUM(CE66:CH66)</f>
        <v>9.8000000000000007</v>
      </c>
    </row>
    <row r="67" spans="1:92">
      <c r="A67" s="2">
        <v>1992</v>
      </c>
      <c r="B67" s="3" t="s">
        <v>92</v>
      </c>
      <c r="C67" s="4">
        <v>978</v>
      </c>
      <c r="D67" s="4">
        <v>158.6</v>
      </c>
      <c r="E67" s="4">
        <v>109.3</v>
      </c>
      <c r="F67" s="4">
        <v>0</v>
      </c>
      <c r="G67" s="4">
        <f t="shared" si="25"/>
        <v>1245.8999999999999</v>
      </c>
      <c r="H67" s="4">
        <v>405.4</v>
      </c>
      <c r="I67" s="4">
        <v>113.4</v>
      </c>
      <c r="J67" s="4">
        <v>500.4</v>
      </c>
      <c r="K67" s="4">
        <v>5.3</v>
      </c>
      <c r="L67" s="4">
        <f t="shared" si="26"/>
        <v>1024.5</v>
      </c>
      <c r="M67" s="4">
        <v>44.6</v>
      </c>
      <c r="N67" s="4">
        <v>68.599999999999994</v>
      </c>
      <c r="O67" s="4">
        <v>3.6</v>
      </c>
      <c r="P67" s="4">
        <v>0</v>
      </c>
      <c r="Q67" s="4">
        <f t="shared" si="27"/>
        <v>116.79999999999998</v>
      </c>
      <c r="R67" s="4">
        <v>10.9</v>
      </c>
      <c r="S67" s="4">
        <v>1.7</v>
      </c>
      <c r="T67" s="4">
        <v>5.6</v>
      </c>
      <c r="U67" s="4">
        <v>0</v>
      </c>
      <c r="V67" s="4">
        <f t="shared" si="28"/>
        <v>18.2</v>
      </c>
      <c r="W67" s="4">
        <v>185.8</v>
      </c>
      <c r="X67" s="4">
        <v>300.2</v>
      </c>
      <c r="Y67" s="4">
        <v>56.3</v>
      </c>
      <c r="Z67" s="4">
        <v>0</v>
      </c>
      <c r="AA67" s="4">
        <f t="shared" si="29"/>
        <v>542.29999999999995</v>
      </c>
      <c r="AB67" s="4">
        <v>148.19999999999999</v>
      </c>
      <c r="AC67" s="4">
        <v>0.1</v>
      </c>
      <c r="AD67" s="4">
        <v>15.4</v>
      </c>
      <c r="AE67" s="4">
        <v>0</v>
      </c>
      <c r="AF67" s="4">
        <f t="shared" si="30"/>
        <v>163.69999999999999</v>
      </c>
      <c r="AG67" s="4">
        <v>87.8</v>
      </c>
      <c r="AH67" s="4">
        <v>139</v>
      </c>
      <c r="AI67" s="4">
        <v>450.4</v>
      </c>
      <c r="AJ67" s="4">
        <v>15.6</v>
      </c>
      <c r="AK67" s="4">
        <f t="shared" si="31"/>
        <v>692.80000000000007</v>
      </c>
      <c r="AL67" s="4">
        <v>630.6</v>
      </c>
      <c r="AM67" s="4">
        <v>615.1</v>
      </c>
      <c r="AN67" s="4">
        <v>437.5</v>
      </c>
      <c r="AO67" s="4">
        <v>0</v>
      </c>
      <c r="AP67" s="4">
        <f t="shared" si="32"/>
        <v>1683.2</v>
      </c>
      <c r="AU67" s="4">
        <f t="shared" si="33"/>
        <v>0</v>
      </c>
      <c r="AV67" s="4">
        <v>0.2</v>
      </c>
      <c r="AW67" s="4">
        <v>7.6</v>
      </c>
      <c r="AX67" s="4">
        <v>24.1</v>
      </c>
      <c r="AY67" s="4">
        <v>5.3</v>
      </c>
      <c r="AZ67" s="4">
        <f t="shared" si="34"/>
        <v>37.200000000000003</v>
      </c>
      <c r="BA67" s="4">
        <v>3.2</v>
      </c>
      <c r="BB67" s="4">
        <v>0</v>
      </c>
      <c r="BC67" s="4">
        <v>4.9000000000000004</v>
      </c>
      <c r="BD67" s="4">
        <v>0</v>
      </c>
      <c r="BE67" s="4">
        <f t="shared" si="35"/>
        <v>8.1000000000000014</v>
      </c>
      <c r="BF67" s="4">
        <v>78</v>
      </c>
      <c r="BG67" s="4">
        <v>134.30000000000001</v>
      </c>
      <c r="BH67" s="4">
        <v>166.2</v>
      </c>
      <c r="BI67" s="4">
        <v>0</v>
      </c>
      <c r="BJ67" s="4">
        <f t="shared" si="36"/>
        <v>378.5</v>
      </c>
      <c r="BK67" s="4">
        <v>0</v>
      </c>
      <c r="BL67" s="4">
        <v>0</v>
      </c>
      <c r="BM67" s="4">
        <v>0</v>
      </c>
      <c r="BN67" s="4">
        <v>0</v>
      </c>
      <c r="BO67" s="4">
        <f t="shared" si="37"/>
        <v>0</v>
      </c>
      <c r="BP67" s="4">
        <v>0</v>
      </c>
      <c r="BQ67" s="4">
        <v>0</v>
      </c>
      <c r="BR67" s="4">
        <v>0</v>
      </c>
      <c r="BS67" s="4">
        <v>0</v>
      </c>
      <c r="BT67" s="4">
        <f t="shared" si="38"/>
        <v>0</v>
      </c>
      <c r="BU67" s="4">
        <v>1.1000000000000001</v>
      </c>
      <c r="BV67" s="4">
        <v>3.2</v>
      </c>
      <c r="BW67" s="4">
        <v>14.4</v>
      </c>
      <c r="BX67" s="4">
        <v>0</v>
      </c>
      <c r="BY67" s="4">
        <f t="shared" si="39"/>
        <v>18.700000000000003</v>
      </c>
      <c r="BZ67" s="4">
        <f t="shared" si="40"/>
        <v>2491.3000000000002</v>
      </c>
      <c r="CA67" s="4">
        <f t="shared" si="41"/>
        <v>1396.7</v>
      </c>
      <c r="CB67" s="4">
        <f t="shared" si="42"/>
        <v>1578.5</v>
      </c>
      <c r="CC67" s="4">
        <f t="shared" si="43"/>
        <v>20.9</v>
      </c>
      <c r="CD67" s="4">
        <f t="shared" si="44"/>
        <v>5487.4</v>
      </c>
      <c r="CE67" s="4">
        <f t="shared" si="45"/>
        <v>82.5</v>
      </c>
      <c r="CF67" s="4">
        <f t="shared" si="46"/>
        <v>145.1</v>
      </c>
      <c r="CG67" s="4">
        <f t="shared" si="47"/>
        <v>209.6</v>
      </c>
      <c r="CH67" s="4">
        <f t="shared" si="48"/>
        <v>5.3</v>
      </c>
      <c r="CI67" s="4">
        <f t="shared" si="49"/>
        <v>442.5</v>
      </c>
    </row>
    <row r="68" spans="1:92">
      <c r="A68" s="2">
        <v>1992</v>
      </c>
      <c r="B68" s="3" t="s">
        <v>93</v>
      </c>
      <c r="C68" s="4">
        <v>2234.1999999999998</v>
      </c>
      <c r="D68" s="4">
        <v>340.2</v>
      </c>
      <c r="E68" s="4">
        <v>36</v>
      </c>
      <c r="F68" s="4">
        <v>0</v>
      </c>
      <c r="G68" s="4">
        <f t="shared" si="25"/>
        <v>2610.3999999999996</v>
      </c>
      <c r="H68" s="4">
        <v>696.2</v>
      </c>
      <c r="I68" s="4">
        <v>1.6</v>
      </c>
      <c r="J68" s="4">
        <v>700</v>
      </c>
      <c r="K68" s="4">
        <v>0</v>
      </c>
      <c r="L68" s="4">
        <f t="shared" si="26"/>
        <v>1397.8000000000002</v>
      </c>
      <c r="M68" s="4">
        <v>48.5</v>
      </c>
      <c r="N68" s="4">
        <v>134.69999999999999</v>
      </c>
      <c r="O68" s="4">
        <v>2.2999999999999998</v>
      </c>
      <c r="P68" s="4">
        <v>0</v>
      </c>
      <c r="Q68" s="4">
        <f t="shared" si="27"/>
        <v>185.5</v>
      </c>
      <c r="R68" s="4">
        <v>29</v>
      </c>
      <c r="S68" s="4">
        <v>49.1</v>
      </c>
      <c r="T68" s="4">
        <v>29.9</v>
      </c>
      <c r="U68" s="4">
        <v>0</v>
      </c>
      <c r="V68" s="4">
        <f t="shared" si="28"/>
        <v>108</v>
      </c>
      <c r="W68" s="4">
        <v>352.8</v>
      </c>
      <c r="X68" s="4">
        <v>1286.5999999999999</v>
      </c>
      <c r="Y68" s="4">
        <v>250.1</v>
      </c>
      <c r="Z68" s="4">
        <v>0</v>
      </c>
      <c r="AA68" s="4">
        <f t="shared" si="29"/>
        <v>1889.4999999999998</v>
      </c>
      <c r="AB68" s="4">
        <v>172.6</v>
      </c>
      <c r="AC68" s="4">
        <v>0.7</v>
      </c>
      <c r="AD68" s="4">
        <v>10.8</v>
      </c>
      <c r="AE68" s="4">
        <v>0</v>
      </c>
      <c r="AF68" s="4">
        <f t="shared" si="30"/>
        <v>184.1</v>
      </c>
      <c r="AG68" s="4">
        <v>3.5</v>
      </c>
      <c r="AH68" s="4">
        <v>189.7</v>
      </c>
      <c r="AI68" s="4">
        <v>965.2</v>
      </c>
      <c r="AJ68" s="4">
        <v>0</v>
      </c>
      <c r="AK68" s="4">
        <f t="shared" si="31"/>
        <v>1158.4000000000001</v>
      </c>
      <c r="AL68" s="4">
        <v>1002</v>
      </c>
      <c r="AM68" s="4">
        <v>551.79999999999995</v>
      </c>
      <c r="AN68" s="4">
        <v>825.7</v>
      </c>
      <c r="AO68" s="4">
        <v>0</v>
      </c>
      <c r="AP68" s="4">
        <f t="shared" si="32"/>
        <v>2379.5</v>
      </c>
      <c r="AU68" s="4">
        <f t="shared" si="33"/>
        <v>0</v>
      </c>
      <c r="AV68" s="4">
        <v>0</v>
      </c>
      <c r="AW68" s="4">
        <v>0</v>
      </c>
      <c r="AX68" s="4">
        <v>97.2</v>
      </c>
      <c r="AY68" s="4">
        <v>0</v>
      </c>
      <c r="AZ68" s="4">
        <f t="shared" si="34"/>
        <v>97.2</v>
      </c>
      <c r="BA68" s="4">
        <v>0</v>
      </c>
      <c r="BB68" s="4">
        <v>0</v>
      </c>
      <c r="BC68" s="4">
        <v>13.5</v>
      </c>
      <c r="BD68" s="4">
        <v>0</v>
      </c>
      <c r="BE68" s="4">
        <f t="shared" si="35"/>
        <v>13.5</v>
      </c>
      <c r="BF68" s="4">
        <v>0</v>
      </c>
      <c r="BG68" s="4">
        <v>0</v>
      </c>
      <c r="BH68" s="4">
        <v>4.5999999999999996</v>
      </c>
      <c r="BI68" s="4">
        <v>0</v>
      </c>
      <c r="BJ68" s="4">
        <f t="shared" si="36"/>
        <v>4.5999999999999996</v>
      </c>
      <c r="BK68" s="4">
        <v>0</v>
      </c>
      <c r="BL68" s="4">
        <v>0</v>
      </c>
      <c r="BM68" s="4">
        <v>0</v>
      </c>
      <c r="BN68" s="4">
        <v>0</v>
      </c>
      <c r="BO68" s="4">
        <f t="shared" si="37"/>
        <v>0</v>
      </c>
      <c r="BP68" s="4">
        <v>0</v>
      </c>
      <c r="BQ68" s="4">
        <v>0</v>
      </c>
      <c r="BR68" s="4">
        <v>20.6</v>
      </c>
      <c r="BS68" s="4">
        <v>0</v>
      </c>
      <c r="BT68" s="4">
        <f t="shared" si="38"/>
        <v>20.6</v>
      </c>
      <c r="BU68" s="4">
        <v>0</v>
      </c>
      <c r="BV68" s="4">
        <v>0</v>
      </c>
      <c r="BW68" s="4">
        <v>209</v>
      </c>
      <c r="BX68" s="4">
        <v>0</v>
      </c>
      <c r="BY68" s="4">
        <f t="shared" si="39"/>
        <v>209</v>
      </c>
      <c r="BZ68" s="4">
        <f t="shared" si="40"/>
        <v>4538.7999999999993</v>
      </c>
      <c r="CA68" s="4">
        <f t="shared" si="41"/>
        <v>2554.3999999999996</v>
      </c>
      <c r="CB68" s="4">
        <f t="shared" si="42"/>
        <v>2820</v>
      </c>
      <c r="CC68" s="4">
        <f t="shared" si="43"/>
        <v>0</v>
      </c>
      <c r="CD68" s="4">
        <f t="shared" si="44"/>
        <v>9913.1999999999989</v>
      </c>
      <c r="CE68" s="4">
        <f t="shared" si="45"/>
        <v>0</v>
      </c>
      <c r="CF68" s="4">
        <f t="shared" si="46"/>
        <v>0</v>
      </c>
      <c r="CG68" s="4">
        <f t="shared" si="47"/>
        <v>344.9</v>
      </c>
      <c r="CH68" s="4">
        <f t="shared" si="48"/>
        <v>0</v>
      </c>
      <c r="CI68" s="4">
        <f t="shared" si="49"/>
        <v>344.9</v>
      </c>
    </row>
    <row r="69" spans="1:92">
      <c r="A69" s="2">
        <v>1992</v>
      </c>
      <c r="B69" s="3" t="s">
        <v>94</v>
      </c>
      <c r="C69" s="4">
        <v>1906.6</v>
      </c>
      <c r="D69" s="4">
        <v>389.5</v>
      </c>
      <c r="E69" s="4">
        <v>85.8</v>
      </c>
      <c r="F69" s="4">
        <v>0</v>
      </c>
      <c r="G69" s="4">
        <f t="shared" si="25"/>
        <v>2381.9</v>
      </c>
      <c r="H69" s="4">
        <v>590.5</v>
      </c>
      <c r="I69" s="4">
        <v>72.3</v>
      </c>
      <c r="J69" s="4">
        <v>462.5</v>
      </c>
      <c r="K69" s="4">
        <v>43.3</v>
      </c>
      <c r="L69" s="4">
        <f t="shared" si="26"/>
        <v>1168.5999999999999</v>
      </c>
      <c r="M69" s="4">
        <v>45.8</v>
      </c>
      <c r="N69" s="4">
        <v>128.5</v>
      </c>
      <c r="O69" s="4">
        <v>10.1</v>
      </c>
      <c r="P69" s="4">
        <v>0</v>
      </c>
      <c r="Q69" s="4">
        <f t="shared" si="27"/>
        <v>184.4</v>
      </c>
      <c r="R69" s="4">
        <v>1.8</v>
      </c>
      <c r="S69" s="4">
        <v>0.1</v>
      </c>
      <c r="T69" s="4">
        <v>5</v>
      </c>
      <c r="U69" s="4">
        <v>0</v>
      </c>
      <c r="V69" s="4">
        <f t="shared" si="28"/>
        <v>6.9</v>
      </c>
      <c r="W69" s="4">
        <v>379.5</v>
      </c>
      <c r="X69" s="4">
        <v>2245.1</v>
      </c>
      <c r="Y69" s="4">
        <v>285.3</v>
      </c>
      <c r="Z69" s="4">
        <v>0</v>
      </c>
      <c r="AA69" s="4">
        <f t="shared" si="29"/>
        <v>2909.9</v>
      </c>
      <c r="AB69" s="4">
        <v>275.8</v>
      </c>
      <c r="AC69" s="4">
        <v>0.5</v>
      </c>
      <c r="AD69" s="4">
        <v>10.5</v>
      </c>
      <c r="AE69" s="4">
        <v>3</v>
      </c>
      <c r="AF69" s="4">
        <f t="shared" si="30"/>
        <v>289.8</v>
      </c>
      <c r="AG69" s="4">
        <v>2.5</v>
      </c>
      <c r="AH69" s="4">
        <v>718.6</v>
      </c>
      <c r="AI69" s="4">
        <v>730.2</v>
      </c>
      <c r="AJ69" s="4">
        <v>63.3</v>
      </c>
      <c r="AK69" s="4">
        <f t="shared" si="31"/>
        <v>1514.6000000000001</v>
      </c>
      <c r="AL69" s="4">
        <v>1244</v>
      </c>
      <c r="AM69" s="4">
        <v>89</v>
      </c>
      <c r="AN69" s="4">
        <v>1505</v>
      </c>
      <c r="AO69" s="4">
        <v>120</v>
      </c>
      <c r="AP69" s="4">
        <f t="shared" si="32"/>
        <v>2958</v>
      </c>
      <c r="AU69" s="4">
        <f t="shared" si="33"/>
        <v>0</v>
      </c>
      <c r="AV69" s="4">
        <v>0</v>
      </c>
      <c r="AW69" s="4">
        <v>13.5</v>
      </c>
      <c r="AX69" s="4">
        <v>7</v>
      </c>
      <c r="AY69" s="4">
        <v>43.3</v>
      </c>
      <c r="AZ69" s="4">
        <f t="shared" si="34"/>
        <v>63.8</v>
      </c>
      <c r="BA69" s="4">
        <v>0</v>
      </c>
      <c r="BB69" s="4">
        <v>0</v>
      </c>
      <c r="BC69" s="4">
        <v>0.4</v>
      </c>
      <c r="BD69" s="4">
        <v>3</v>
      </c>
      <c r="BE69" s="4">
        <f t="shared" si="35"/>
        <v>3.4</v>
      </c>
      <c r="BF69" s="4">
        <v>0</v>
      </c>
      <c r="BG69" s="4">
        <v>339</v>
      </c>
      <c r="BH69" s="4">
        <v>276</v>
      </c>
      <c r="BI69" s="4">
        <v>63.3</v>
      </c>
      <c r="BJ69" s="4">
        <f t="shared" si="36"/>
        <v>678.3</v>
      </c>
      <c r="BK69" s="4">
        <v>0</v>
      </c>
      <c r="BL69" s="4">
        <v>0</v>
      </c>
      <c r="BM69" s="4">
        <v>0</v>
      </c>
      <c r="BN69" s="4">
        <v>0</v>
      </c>
      <c r="BO69" s="4">
        <f t="shared" si="37"/>
        <v>0</v>
      </c>
      <c r="BP69" s="4">
        <v>0</v>
      </c>
      <c r="BQ69" s="4">
        <v>1</v>
      </c>
      <c r="BR69" s="4">
        <v>1</v>
      </c>
      <c r="BS69" s="4">
        <v>0</v>
      </c>
      <c r="BT69" s="4">
        <f t="shared" si="38"/>
        <v>2</v>
      </c>
      <c r="BU69" s="4">
        <v>2</v>
      </c>
      <c r="BV69" s="4">
        <v>45</v>
      </c>
      <c r="BW69" s="4">
        <v>9.5</v>
      </c>
      <c r="BX69" s="4">
        <v>120</v>
      </c>
      <c r="BY69" s="4">
        <f t="shared" si="39"/>
        <v>176.5</v>
      </c>
      <c r="BZ69" s="4">
        <f t="shared" si="40"/>
        <v>4446.5</v>
      </c>
      <c r="CA69" s="4">
        <f t="shared" si="41"/>
        <v>3643.6</v>
      </c>
      <c r="CB69" s="4">
        <f t="shared" si="42"/>
        <v>3094.4</v>
      </c>
      <c r="CC69" s="4">
        <f t="shared" si="43"/>
        <v>229.6</v>
      </c>
      <c r="CD69" s="4">
        <f t="shared" si="44"/>
        <v>11414.1</v>
      </c>
      <c r="CE69" s="4">
        <f t="shared" si="45"/>
        <v>2</v>
      </c>
      <c r="CF69" s="4">
        <f t="shared" si="46"/>
        <v>398.5</v>
      </c>
      <c r="CG69" s="4">
        <f t="shared" si="47"/>
        <v>293.89999999999998</v>
      </c>
      <c r="CH69" s="4">
        <f t="shared" si="48"/>
        <v>229.6</v>
      </c>
      <c r="CI69" s="4">
        <f t="shared" si="49"/>
        <v>924</v>
      </c>
    </row>
    <row r="70" spans="1:92">
      <c r="A70" s="2">
        <v>1992</v>
      </c>
      <c r="B70" s="3" t="s">
        <v>95</v>
      </c>
      <c r="C70" s="4">
        <v>538.5</v>
      </c>
      <c r="D70" s="4">
        <v>71.2</v>
      </c>
      <c r="E70" s="4">
        <v>0</v>
      </c>
      <c r="F70" s="4">
        <v>4.2</v>
      </c>
      <c r="G70" s="4">
        <f t="shared" si="25"/>
        <v>613.90000000000009</v>
      </c>
      <c r="H70" s="4">
        <v>163.1</v>
      </c>
      <c r="I70" s="4">
        <v>5.8</v>
      </c>
      <c r="J70" s="4">
        <v>0</v>
      </c>
      <c r="K70" s="4">
        <v>14.1</v>
      </c>
      <c r="L70" s="4">
        <f t="shared" si="26"/>
        <v>183</v>
      </c>
      <c r="M70" s="4">
        <v>40.700000000000003</v>
      </c>
      <c r="N70" s="4">
        <v>94.3</v>
      </c>
      <c r="O70" s="4">
        <v>47.2</v>
      </c>
      <c r="P70" s="4">
        <v>0</v>
      </c>
      <c r="Q70" s="4">
        <f t="shared" si="27"/>
        <v>182.2</v>
      </c>
      <c r="R70" s="4">
        <v>33.9</v>
      </c>
      <c r="S70" s="4">
        <v>0.9</v>
      </c>
      <c r="T70" s="4">
        <v>1.2</v>
      </c>
      <c r="U70" s="4">
        <v>0</v>
      </c>
      <c r="V70" s="4">
        <f t="shared" si="28"/>
        <v>36</v>
      </c>
      <c r="W70" s="4">
        <v>136</v>
      </c>
      <c r="X70" s="4">
        <v>585.4</v>
      </c>
      <c r="Y70" s="4">
        <v>125.6</v>
      </c>
      <c r="Z70" s="4">
        <v>0</v>
      </c>
      <c r="AA70" s="4">
        <f t="shared" si="29"/>
        <v>847</v>
      </c>
      <c r="AB70" s="4">
        <v>64.5</v>
      </c>
      <c r="AC70" s="4">
        <v>1.3</v>
      </c>
      <c r="AD70" s="4">
        <v>0.9</v>
      </c>
      <c r="AE70" s="4">
        <v>10.3</v>
      </c>
      <c r="AF70" s="4">
        <f t="shared" si="30"/>
        <v>77</v>
      </c>
      <c r="AG70" s="4">
        <v>2.6</v>
      </c>
      <c r="AH70" s="4">
        <v>85.3</v>
      </c>
      <c r="AI70" s="4">
        <v>172.3</v>
      </c>
      <c r="AJ70" s="4">
        <v>27.8</v>
      </c>
      <c r="AK70" s="4">
        <f t="shared" si="31"/>
        <v>288</v>
      </c>
      <c r="AL70" s="4">
        <v>535.4</v>
      </c>
      <c r="AM70" s="4">
        <v>218.8</v>
      </c>
      <c r="AN70" s="4">
        <v>647.4</v>
      </c>
      <c r="AO70" s="4">
        <v>26.2</v>
      </c>
      <c r="AP70" s="4">
        <f t="shared" si="32"/>
        <v>1427.8</v>
      </c>
      <c r="AU70" s="4">
        <f t="shared" si="33"/>
        <v>0</v>
      </c>
      <c r="AV70" s="4">
        <v>0</v>
      </c>
      <c r="AW70" s="4">
        <v>0</v>
      </c>
      <c r="AX70" s="4">
        <v>0</v>
      </c>
      <c r="AY70" s="4">
        <v>15.7</v>
      </c>
      <c r="AZ70" s="4">
        <f t="shared" si="34"/>
        <v>15.7</v>
      </c>
      <c r="BA70" s="4">
        <v>0.1</v>
      </c>
      <c r="BB70" s="4">
        <v>0.1</v>
      </c>
      <c r="BC70" s="4">
        <v>0.1</v>
      </c>
      <c r="BD70" s="4">
        <v>9</v>
      </c>
      <c r="BE70" s="4">
        <f t="shared" si="35"/>
        <v>9.3000000000000007</v>
      </c>
      <c r="BF70" s="4">
        <v>0</v>
      </c>
      <c r="BG70" s="4">
        <v>54.6</v>
      </c>
      <c r="BH70" s="4">
        <v>33.9</v>
      </c>
      <c r="BI70" s="4">
        <v>8.9</v>
      </c>
      <c r="BJ70" s="4">
        <f t="shared" si="36"/>
        <v>97.4</v>
      </c>
      <c r="BK70" s="4">
        <v>0.5</v>
      </c>
      <c r="BL70" s="4">
        <v>0</v>
      </c>
      <c r="BM70" s="4">
        <v>0</v>
      </c>
      <c r="BN70" s="4">
        <v>8.4</v>
      </c>
      <c r="BO70" s="4">
        <f t="shared" si="37"/>
        <v>8.9</v>
      </c>
      <c r="BP70" s="4">
        <v>0</v>
      </c>
      <c r="BQ70" s="4">
        <v>0</v>
      </c>
      <c r="BR70" s="4">
        <v>0</v>
      </c>
      <c r="BS70" s="4">
        <v>3.4</v>
      </c>
      <c r="BT70" s="4">
        <f t="shared" si="38"/>
        <v>3.4</v>
      </c>
      <c r="BU70" s="4">
        <v>3.6</v>
      </c>
      <c r="BV70" s="4">
        <v>1.6</v>
      </c>
      <c r="BW70" s="4">
        <v>5</v>
      </c>
      <c r="BX70" s="4">
        <v>1.3</v>
      </c>
      <c r="BY70" s="4">
        <f t="shared" si="39"/>
        <v>11.5</v>
      </c>
      <c r="BZ70" s="4">
        <f t="shared" si="40"/>
        <v>1514.7</v>
      </c>
      <c r="CA70" s="4">
        <f t="shared" si="41"/>
        <v>1063</v>
      </c>
      <c r="CB70" s="4">
        <f t="shared" si="42"/>
        <v>994.6</v>
      </c>
      <c r="CC70" s="4">
        <f t="shared" si="43"/>
        <v>82.600000000000009</v>
      </c>
      <c r="CD70" s="4">
        <f t="shared" si="44"/>
        <v>3654.8999999999996</v>
      </c>
      <c r="CE70" s="4">
        <f t="shared" si="45"/>
        <v>4.2</v>
      </c>
      <c r="CF70" s="4">
        <f t="shared" si="46"/>
        <v>56.300000000000004</v>
      </c>
      <c r="CG70" s="4">
        <f t="shared" si="47"/>
        <v>39</v>
      </c>
      <c r="CH70" s="4">
        <f t="shared" si="48"/>
        <v>46.699999999999989</v>
      </c>
      <c r="CI70" s="4">
        <f t="shared" si="49"/>
        <v>146.19999999999999</v>
      </c>
    </row>
    <row r="71" spans="1:92">
      <c r="A71" s="2">
        <v>1992</v>
      </c>
      <c r="B71" s="3" t="s">
        <v>96</v>
      </c>
      <c r="C71" s="4">
        <v>1870.3</v>
      </c>
      <c r="D71" s="4">
        <v>247.4</v>
      </c>
      <c r="E71" s="4">
        <v>22.1</v>
      </c>
      <c r="F71" s="4">
        <v>0</v>
      </c>
      <c r="G71" s="4">
        <f t="shared" si="25"/>
        <v>2139.7999999999997</v>
      </c>
      <c r="H71" s="4">
        <v>716.3</v>
      </c>
      <c r="I71" s="4">
        <v>224.3</v>
      </c>
      <c r="J71" s="4">
        <v>741.7</v>
      </c>
      <c r="K71" s="4">
        <v>136.6</v>
      </c>
      <c r="L71" s="4">
        <f t="shared" si="26"/>
        <v>1818.8999999999999</v>
      </c>
      <c r="M71" s="4">
        <v>147.4</v>
      </c>
      <c r="N71" s="4">
        <v>149.69999999999999</v>
      </c>
      <c r="O71" s="4">
        <v>37.5</v>
      </c>
      <c r="P71" s="4">
        <v>0</v>
      </c>
      <c r="Q71" s="4">
        <f t="shared" si="27"/>
        <v>334.6</v>
      </c>
      <c r="R71" s="4">
        <v>67.3</v>
      </c>
      <c r="S71" s="4">
        <v>4.0999999999999996</v>
      </c>
      <c r="T71" s="4">
        <v>3.4</v>
      </c>
      <c r="U71" s="4">
        <v>0</v>
      </c>
      <c r="V71" s="4">
        <f t="shared" si="28"/>
        <v>74.8</v>
      </c>
      <c r="W71" s="4">
        <v>799.5</v>
      </c>
      <c r="X71" s="4">
        <v>870.7</v>
      </c>
      <c r="Y71" s="4">
        <v>187.4</v>
      </c>
      <c r="Z71" s="4">
        <v>0</v>
      </c>
      <c r="AA71" s="4">
        <f t="shared" si="29"/>
        <v>1857.6000000000001</v>
      </c>
      <c r="AB71" s="4">
        <v>407.5</v>
      </c>
      <c r="AC71" s="4">
        <v>2</v>
      </c>
      <c r="AD71" s="4">
        <v>39.4</v>
      </c>
      <c r="AE71" s="4">
        <v>109.4</v>
      </c>
      <c r="AF71" s="4">
        <f t="shared" si="30"/>
        <v>558.29999999999995</v>
      </c>
      <c r="AG71" s="4">
        <v>0</v>
      </c>
      <c r="AH71" s="4">
        <v>339.3</v>
      </c>
      <c r="AI71" s="4">
        <v>1254.5999999999999</v>
      </c>
      <c r="AJ71" s="4">
        <v>101.7</v>
      </c>
      <c r="AK71" s="4">
        <f t="shared" si="31"/>
        <v>1695.6</v>
      </c>
      <c r="AL71" s="4">
        <v>2225.1</v>
      </c>
      <c r="AM71" s="4">
        <v>464.2</v>
      </c>
      <c r="AN71" s="4">
        <v>471.6</v>
      </c>
      <c r="AO71" s="4">
        <v>204.1</v>
      </c>
      <c r="AP71" s="4">
        <f t="shared" si="32"/>
        <v>3364.9999999999995</v>
      </c>
      <c r="AU71" s="4">
        <f t="shared" si="33"/>
        <v>0</v>
      </c>
      <c r="AV71" s="4">
        <v>0</v>
      </c>
      <c r="AW71" s="4">
        <v>0</v>
      </c>
      <c r="AX71" s="4">
        <v>0</v>
      </c>
      <c r="AY71" s="4">
        <v>136.6</v>
      </c>
      <c r="AZ71" s="4">
        <f t="shared" si="34"/>
        <v>136.6</v>
      </c>
      <c r="BA71" s="4">
        <v>0</v>
      </c>
      <c r="BB71" s="4">
        <v>0</v>
      </c>
      <c r="BC71" s="4">
        <v>0</v>
      </c>
      <c r="BD71" s="4">
        <v>109.4</v>
      </c>
      <c r="BE71" s="4">
        <f t="shared" si="35"/>
        <v>109.4</v>
      </c>
      <c r="BF71" s="4">
        <v>0</v>
      </c>
      <c r="BG71" s="4">
        <v>284.2</v>
      </c>
      <c r="BH71" s="4">
        <v>444.6</v>
      </c>
      <c r="BI71" s="4">
        <v>101.7</v>
      </c>
      <c r="BJ71" s="4">
        <f t="shared" si="36"/>
        <v>830.5</v>
      </c>
      <c r="BK71" s="4">
        <v>16.2</v>
      </c>
      <c r="BL71" s="4">
        <v>0</v>
      </c>
      <c r="BM71" s="4">
        <v>26.4</v>
      </c>
      <c r="BN71" s="4">
        <v>6.5</v>
      </c>
      <c r="BO71" s="4">
        <f t="shared" si="37"/>
        <v>49.099999999999994</v>
      </c>
      <c r="BP71" s="4">
        <v>8.8000000000000007</v>
      </c>
      <c r="BQ71" s="4">
        <v>46.9</v>
      </c>
      <c r="BR71" s="4">
        <v>24.1</v>
      </c>
      <c r="BS71" s="4">
        <v>80.2</v>
      </c>
      <c r="BT71" s="4">
        <f t="shared" si="38"/>
        <v>160</v>
      </c>
      <c r="BU71" s="4">
        <v>3.3</v>
      </c>
      <c r="BV71" s="4">
        <v>8.1</v>
      </c>
      <c r="BW71" s="4">
        <v>16.2</v>
      </c>
      <c r="BX71" s="4">
        <v>117.4</v>
      </c>
      <c r="BY71" s="4">
        <f t="shared" si="39"/>
        <v>145</v>
      </c>
      <c r="BZ71" s="4">
        <f t="shared" si="40"/>
        <v>6233.4</v>
      </c>
      <c r="CA71" s="4">
        <f t="shared" si="41"/>
        <v>2301.7000000000003</v>
      </c>
      <c r="CB71" s="4">
        <f t="shared" si="42"/>
        <v>2757.7</v>
      </c>
      <c r="CC71" s="4">
        <f t="shared" si="43"/>
        <v>551.79999999999995</v>
      </c>
      <c r="CD71" s="4">
        <f t="shared" si="44"/>
        <v>11844.599999999999</v>
      </c>
      <c r="CE71" s="4">
        <f t="shared" si="45"/>
        <v>28.3</v>
      </c>
      <c r="CF71" s="4">
        <f t="shared" si="46"/>
        <v>339.2</v>
      </c>
      <c r="CG71" s="4">
        <f t="shared" si="47"/>
        <v>511.3</v>
      </c>
      <c r="CH71" s="4">
        <f t="shared" si="48"/>
        <v>551.80000000000007</v>
      </c>
      <c r="CI71" s="4">
        <f t="shared" si="49"/>
        <v>1430.6</v>
      </c>
      <c r="CN71" s="10"/>
    </row>
    <row r="72" spans="1:92">
      <c r="A72" s="2">
        <v>1992</v>
      </c>
      <c r="B72" s="3" t="s">
        <v>97</v>
      </c>
      <c r="C72" s="4">
        <v>1434</v>
      </c>
      <c r="D72" s="4">
        <v>0</v>
      </c>
      <c r="E72" s="4">
        <v>0</v>
      </c>
      <c r="F72" s="4">
        <v>0</v>
      </c>
      <c r="G72" s="4">
        <f t="shared" si="25"/>
        <v>1434</v>
      </c>
      <c r="H72" s="4">
        <v>535.20000000000005</v>
      </c>
      <c r="I72" s="4">
        <v>0</v>
      </c>
      <c r="J72" s="4">
        <v>0</v>
      </c>
      <c r="K72" s="4">
        <v>3.9</v>
      </c>
      <c r="L72" s="4">
        <f t="shared" si="26"/>
        <v>539.1</v>
      </c>
      <c r="M72" s="4">
        <v>368</v>
      </c>
      <c r="N72" s="4">
        <v>367.9</v>
      </c>
      <c r="O72" s="4">
        <v>0</v>
      </c>
      <c r="P72" s="4">
        <v>0</v>
      </c>
      <c r="Q72" s="4">
        <f t="shared" si="27"/>
        <v>735.9</v>
      </c>
      <c r="R72" s="4">
        <v>94.8</v>
      </c>
      <c r="S72" s="4">
        <v>94.7</v>
      </c>
      <c r="T72" s="4">
        <v>0</v>
      </c>
      <c r="U72" s="4">
        <v>0</v>
      </c>
      <c r="V72" s="4">
        <f t="shared" si="28"/>
        <v>189.5</v>
      </c>
      <c r="W72" s="4">
        <v>1507</v>
      </c>
      <c r="X72" s="4">
        <v>1311</v>
      </c>
      <c r="Y72" s="4">
        <v>0</v>
      </c>
      <c r="Z72" s="4">
        <v>0</v>
      </c>
      <c r="AA72" s="4">
        <f t="shared" si="29"/>
        <v>2818</v>
      </c>
      <c r="AB72" s="4">
        <v>270.3</v>
      </c>
      <c r="AC72" s="4">
        <v>0</v>
      </c>
      <c r="AD72" s="4">
        <v>0</v>
      </c>
      <c r="AE72" s="4">
        <v>6.5</v>
      </c>
      <c r="AF72" s="4">
        <f t="shared" si="30"/>
        <v>276.8</v>
      </c>
      <c r="AG72" s="4">
        <v>402</v>
      </c>
      <c r="AH72" s="4">
        <v>626</v>
      </c>
      <c r="AI72" s="4">
        <v>0</v>
      </c>
      <c r="AJ72" s="4">
        <v>248.4</v>
      </c>
      <c r="AK72" s="4">
        <f t="shared" si="31"/>
        <v>1276.4000000000001</v>
      </c>
      <c r="AL72" s="4">
        <v>6112.1</v>
      </c>
      <c r="AM72" s="4">
        <v>620.20000000000005</v>
      </c>
      <c r="AN72" s="4">
        <v>299.60000000000002</v>
      </c>
      <c r="AO72" s="4">
        <v>424.7</v>
      </c>
      <c r="AP72" s="4">
        <f t="shared" si="32"/>
        <v>7456.6</v>
      </c>
      <c r="AU72" s="4">
        <f t="shared" si="33"/>
        <v>0</v>
      </c>
      <c r="AV72" s="4">
        <v>0</v>
      </c>
      <c r="AW72" s="4">
        <v>0</v>
      </c>
      <c r="AX72" s="4">
        <v>0</v>
      </c>
      <c r="AY72" s="4">
        <v>4</v>
      </c>
      <c r="AZ72" s="4">
        <f t="shared" si="34"/>
        <v>4</v>
      </c>
      <c r="BA72" s="4">
        <v>0</v>
      </c>
      <c r="BB72" s="4">
        <v>0</v>
      </c>
      <c r="BC72" s="4">
        <v>0</v>
      </c>
      <c r="BD72" s="4">
        <v>7</v>
      </c>
      <c r="BE72" s="4">
        <f t="shared" si="35"/>
        <v>7</v>
      </c>
      <c r="BF72" s="4">
        <v>0</v>
      </c>
      <c r="BG72" s="4">
        <v>626.29999999999995</v>
      </c>
      <c r="BH72" s="4">
        <v>0</v>
      </c>
      <c r="BI72" s="4">
        <v>248</v>
      </c>
      <c r="BJ72" s="4">
        <f t="shared" si="36"/>
        <v>874.3</v>
      </c>
      <c r="BK72" s="4">
        <v>0</v>
      </c>
      <c r="BL72" s="4">
        <v>0</v>
      </c>
      <c r="BM72" s="4">
        <v>0</v>
      </c>
      <c r="BN72" s="4">
        <v>28</v>
      </c>
      <c r="BO72" s="4">
        <f t="shared" si="37"/>
        <v>28</v>
      </c>
      <c r="BP72" s="4">
        <v>0</v>
      </c>
      <c r="BQ72" s="4">
        <v>0</v>
      </c>
      <c r="BR72" s="4">
        <v>0</v>
      </c>
      <c r="BS72" s="4">
        <v>86</v>
      </c>
      <c r="BT72" s="4">
        <f t="shared" si="38"/>
        <v>86</v>
      </c>
      <c r="BU72" s="4">
        <v>0</v>
      </c>
      <c r="BV72" s="4">
        <v>0</v>
      </c>
      <c r="BW72" s="4">
        <v>0</v>
      </c>
      <c r="BX72" s="4">
        <v>311</v>
      </c>
      <c r="BY72" s="4">
        <f t="shared" si="39"/>
        <v>311</v>
      </c>
      <c r="BZ72" s="4">
        <f t="shared" si="40"/>
        <v>10723.400000000001</v>
      </c>
      <c r="CA72" s="4">
        <f t="shared" si="41"/>
        <v>3019.8</v>
      </c>
      <c r="CB72" s="4">
        <f t="shared" si="42"/>
        <v>299.60000000000002</v>
      </c>
      <c r="CC72" s="4">
        <f t="shared" si="43"/>
        <v>683.5</v>
      </c>
      <c r="CD72" s="4">
        <f t="shared" si="44"/>
        <v>14726.300000000001</v>
      </c>
      <c r="CE72" s="4">
        <f t="shared" si="45"/>
        <v>0</v>
      </c>
      <c r="CF72" s="4">
        <f t="shared" si="46"/>
        <v>626.29999999999995</v>
      </c>
      <c r="CG72" s="4">
        <f t="shared" si="47"/>
        <v>0</v>
      </c>
      <c r="CH72" s="4">
        <f t="shared" si="48"/>
        <v>684</v>
      </c>
      <c r="CI72" s="4">
        <f t="shared" si="49"/>
        <v>1310.3</v>
      </c>
    </row>
    <row r="73" spans="1:92">
      <c r="A73" s="2">
        <v>1992</v>
      </c>
      <c r="B73" s="3" t="s">
        <v>98</v>
      </c>
      <c r="C73" s="4">
        <v>882.2</v>
      </c>
      <c r="D73" s="4">
        <v>662.2</v>
      </c>
      <c r="E73" s="4">
        <v>2238.4</v>
      </c>
      <c r="F73" s="4">
        <v>0</v>
      </c>
      <c r="G73" s="4">
        <f t="shared" si="25"/>
        <v>3782.8</v>
      </c>
      <c r="H73" s="4">
        <v>1546</v>
      </c>
      <c r="I73" s="4">
        <v>3.7</v>
      </c>
      <c r="J73" s="4">
        <v>0</v>
      </c>
      <c r="K73" s="4">
        <v>0</v>
      </c>
      <c r="L73" s="4">
        <f t="shared" si="26"/>
        <v>1549.7</v>
      </c>
      <c r="M73" s="4">
        <v>453.9</v>
      </c>
      <c r="N73" s="4">
        <v>595.6</v>
      </c>
      <c r="O73" s="4">
        <v>161.80000000000001</v>
      </c>
      <c r="P73" s="4">
        <v>0</v>
      </c>
      <c r="Q73" s="4">
        <f t="shared" si="27"/>
        <v>1211.3</v>
      </c>
      <c r="R73" s="4">
        <v>152.80000000000001</v>
      </c>
      <c r="S73" s="4">
        <v>11.9</v>
      </c>
      <c r="T73" s="4">
        <v>7.4</v>
      </c>
      <c r="U73" s="4">
        <v>0</v>
      </c>
      <c r="V73" s="4">
        <f t="shared" si="28"/>
        <v>172.10000000000002</v>
      </c>
      <c r="W73" s="4">
        <v>1331.6</v>
      </c>
      <c r="X73" s="4">
        <v>2219</v>
      </c>
      <c r="Y73" s="4">
        <v>470.9</v>
      </c>
      <c r="Z73" s="4">
        <v>0</v>
      </c>
      <c r="AA73" s="4">
        <f t="shared" si="29"/>
        <v>4021.5</v>
      </c>
      <c r="AB73" s="4">
        <v>847</v>
      </c>
      <c r="AC73" s="4">
        <v>1.6</v>
      </c>
      <c r="AD73" s="4">
        <v>21.3</v>
      </c>
      <c r="AE73" s="4">
        <v>0</v>
      </c>
      <c r="AF73" s="4">
        <f t="shared" si="30"/>
        <v>869.9</v>
      </c>
      <c r="AG73" s="4">
        <v>0</v>
      </c>
      <c r="AH73" s="4">
        <v>445.4</v>
      </c>
      <c r="AI73" s="4">
        <v>1277</v>
      </c>
      <c r="AJ73" s="4">
        <v>0</v>
      </c>
      <c r="AK73" s="4">
        <f t="shared" si="31"/>
        <v>1722.4</v>
      </c>
      <c r="AL73" s="4">
        <v>2192</v>
      </c>
      <c r="AM73" s="4">
        <v>1393</v>
      </c>
      <c r="AN73" s="4">
        <v>2785</v>
      </c>
      <c r="AO73" s="4">
        <v>8</v>
      </c>
      <c r="AP73" s="4">
        <f t="shared" si="32"/>
        <v>6378</v>
      </c>
      <c r="AU73" s="4">
        <f t="shared" si="33"/>
        <v>0</v>
      </c>
      <c r="AV73" s="4">
        <v>7</v>
      </c>
      <c r="AW73" s="4">
        <v>0</v>
      </c>
      <c r="AX73" s="4">
        <v>0</v>
      </c>
      <c r="AY73" s="4">
        <v>0</v>
      </c>
      <c r="AZ73" s="4">
        <f t="shared" si="34"/>
        <v>7</v>
      </c>
      <c r="BA73" s="4">
        <v>7</v>
      </c>
      <c r="BB73" s="4">
        <v>0</v>
      </c>
      <c r="BC73" s="4">
        <v>0</v>
      </c>
      <c r="BD73" s="4">
        <v>0</v>
      </c>
      <c r="BE73" s="4">
        <f t="shared" si="35"/>
        <v>7</v>
      </c>
      <c r="BF73" s="4">
        <v>0</v>
      </c>
      <c r="BG73" s="4">
        <v>93.7</v>
      </c>
      <c r="BH73" s="4">
        <v>4.5999999999999996</v>
      </c>
      <c r="BI73" s="4">
        <v>0</v>
      </c>
      <c r="BJ73" s="4">
        <f t="shared" si="36"/>
        <v>98.3</v>
      </c>
      <c r="BK73" s="4">
        <v>0</v>
      </c>
      <c r="BL73" s="4">
        <v>0</v>
      </c>
      <c r="BM73" s="4">
        <v>0</v>
      </c>
      <c r="BN73" s="4">
        <v>0</v>
      </c>
      <c r="BO73" s="4">
        <f t="shared" si="37"/>
        <v>0</v>
      </c>
      <c r="BP73" s="4">
        <v>0</v>
      </c>
      <c r="BQ73" s="4">
        <v>0</v>
      </c>
      <c r="BR73" s="4">
        <v>0</v>
      </c>
      <c r="BS73" s="4">
        <v>0</v>
      </c>
      <c r="BT73" s="4">
        <f t="shared" si="38"/>
        <v>0</v>
      </c>
      <c r="BU73" s="4">
        <v>141</v>
      </c>
      <c r="BV73" s="4">
        <v>5</v>
      </c>
      <c r="BW73" s="4">
        <v>9</v>
      </c>
      <c r="BX73" s="4">
        <v>8</v>
      </c>
      <c r="BY73" s="4">
        <f t="shared" si="39"/>
        <v>163</v>
      </c>
      <c r="BZ73" s="4">
        <f t="shared" si="40"/>
        <v>7405.5</v>
      </c>
      <c r="CA73" s="4">
        <f t="shared" si="41"/>
        <v>5332.4</v>
      </c>
      <c r="CB73" s="4">
        <f t="shared" si="42"/>
        <v>6961.8000000000011</v>
      </c>
      <c r="CC73" s="4">
        <f t="shared" si="43"/>
        <v>8</v>
      </c>
      <c r="CD73" s="4">
        <f t="shared" si="44"/>
        <v>19707.7</v>
      </c>
      <c r="CE73" s="4">
        <f t="shared" si="45"/>
        <v>155</v>
      </c>
      <c r="CF73" s="4">
        <f t="shared" si="46"/>
        <v>98.7</v>
      </c>
      <c r="CG73" s="4">
        <f t="shared" si="47"/>
        <v>13.6</v>
      </c>
      <c r="CH73" s="4">
        <f t="shared" si="48"/>
        <v>8</v>
      </c>
      <c r="CI73" s="4">
        <f t="shared" si="49"/>
        <v>275.3</v>
      </c>
    </row>
    <row r="74" spans="1:92">
      <c r="A74" s="2">
        <v>1992</v>
      </c>
      <c r="B74" s="3" t="s">
        <v>99</v>
      </c>
      <c r="C74" s="4">
        <v>2199.1999999999998</v>
      </c>
      <c r="D74" s="4">
        <v>254.6</v>
      </c>
      <c r="E74" s="4">
        <v>38.5</v>
      </c>
      <c r="F74" s="4">
        <v>30.1</v>
      </c>
      <c r="G74" s="4">
        <f t="shared" si="25"/>
        <v>2522.3999999999996</v>
      </c>
      <c r="H74" s="4">
        <v>1355.2</v>
      </c>
      <c r="I74" s="4">
        <v>33.5</v>
      </c>
      <c r="J74" s="4">
        <v>8.6</v>
      </c>
      <c r="K74" s="4">
        <v>75.400000000000006</v>
      </c>
      <c r="L74" s="4">
        <f t="shared" si="26"/>
        <v>1472.7</v>
      </c>
      <c r="M74" s="4">
        <v>157.19999999999999</v>
      </c>
      <c r="N74" s="4">
        <v>187.1</v>
      </c>
      <c r="O74" s="4">
        <v>0</v>
      </c>
      <c r="P74" s="4">
        <v>0</v>
      </c>
      <c r="Q74" s="4">
        <f t="shared" si="27"/>
        <v>344.29999999999995</v>
      </c>
      <c r="R74" s="4">
        <v>134.6</v>
      </c>
      <c r="S74" s="4">
        <v>0</v>
      </c>
      <c r="T74" s="4">
        <v>0</v>
      </c>
      <c r="U74" s="4">
        <v>0</v>
      </c>
      <c r="V74" s="4">
        <f t="shared" si="28"/>
        <v>134.6</v>
      </c>
      <c r="W74" s="4">
        <v>874.8</v>
      </c>
      <c r="X74" s="4">
        <v>1040</v>
      </c>
      <c r="Y74" s="4">
        <v>0</v>
      </c>
      <c r="Z74" s="4">
        <v>0</v>
      </c>
      <c r="AA74" s="4">
        <f t="shared" si="29"/>
        <v>1914.8</v>
      </c>
      <c r="AB74" s="4">
        <v>162.80000000000001</v>
      </c>
      <c r="AC74" s="4">
        <v>4.7</v>
      </c>
      <c r="AD74" s="4">
        <v>6.7</v>
      </c>
      <c r="AE74" s="4">
        <v>8.3000000000000007</v>
      </c>
      <c r="AF74" s="4">
        <f t="shared" si="30"/>
        <v>182.5</v>
      </c>
      <c r="AG74" s="4">
        <v>36.9</v>
      </c>
      <c r="AH74" s="4">
        <v>89.9</v>
      </c>
      <c r="AI74" s="4">
        <v>1046</v>
      </c>
      <c r="AJ74" s="4">
        <v>6.8</v>
      </c>
      <c r="AK74" s="4">
        <f t="shared" si="31"/>
        <v>1179.5999999999999</v>
      </c>
      <c r="AL74" s="4">
        <v>2347.4</v>
      </c>
      <c r="AM74" s="4">
        <v>638.70000000000005</v>
      </c>
      <c r="AN74" s="4">
        <v>653.9</v>
      </c>
      <c r="AO74" s="4">
        <v>74.599999999999994</v>
      </c>
      <c r="AP74" s="4">
        <f t="shared" si="32"/>
        <v>3714.6000000000004</v>
      </c>
      <c r="AU74" s="4">
        <f t="shared" si="33"/>
        <v>0</v>
      </c>
      <c r="AV74" s="4">
        <v>46.4</v>
      </c>
      <c r="AW74" s="4">
        <v>1</v>
      </c>
      <c r="AX74" s="4">
        <v>0.1</v>
      </c>
      <c r="AY74" s="4">
        <v>75.400000000000006</v>
      </c>
      <c r="AZ74" s="4">
        <f t="shared" si="34"/>
        <v>122.9</v>
      </c>
      <c r="BA74" s="4">
        <v>1.3</v>
      </c>
      <c r="BB74" s="4">
        <v>0.1</v>
      </c>
      <c r="BC74" s="4">
        <v>0.8</v>
      </c>
      <c r="BD74" s="4">
        <v>8.3000000000000007</v>
      </c>
      <c r="BE74" s="4">
        <f t="shared" si="35"/>
        <v>10.5</v>
      </c>
      <c r="BF74" s="4">
        <v>0</v>
      </c>
      <c r="BG74" s="4">
        <v>49.3</v>
      </c>
      <c r="BH74" s="4">
        <v>134.4</v>
      </c>
      <c r="BI74" s="4">
        <v>6.8</v>
      </c>
      <c r="BJ74" s="4">
        <f t="shared" si="36"/>
        <v>190.5</v>
      </c>
      <c r="BK74" s="4">
        <v>0</v>
      </c>
      <c r="BL74" s="4">
        <v>0</v>
      </c>
      <c r="BM74" s="4">
        <v>0</v>
      </c>
      <c r="BN74" s="4">
        <v>0</v>
      </c>
      <c r="BO74" s="4">
        <f t="shared" si="37"/>
        <v>0</v>
      </c>
      <c r="BP74" s="4">
        <v>0.8</v>
      </c>
      <c r="BQ74" s="4">
        <v>0.7</v>
      </c>
      <c r="BR74" s="4">
        <v>5.3</v>
      </c>
      <c r="BS74" s="4">
        <v>24.8</v>
      </c>
      <c r="BT74" s="4">
        <f t="shared" si="38"/>
        <v>31.6</v>
      </c>
      <c r="BU74" s="4">
        <v>7.2</v>
      </c>
      <c r="BV74" s="4">
        <v>4.8</v>
      </c>
      <c r="BW74" s="4">
        <v>10.3</v>
      </c>
      <c r="BX74" s="4">
        <v>79.900000000000006</v>
      </c>
      <c r="BY74" s="4">
        <f t="shared" si="39"/>
        <v>102.2</v>
      </c>
      <c r="BZ74" s="4">
        <f t="shared" si="40"/>
        <v>7268.0999999999985</v>
      </c>
      <c r="CA74" s="4">
        <f t="shared" si="41"/>
        <v>2248.5</v>
      </c>
      <c r="CB74" s="4">
        <f t="shared" si="42"/>
        <v>1753.6999999999998</v>
      </c>
      <c r="CC74" s="4">
        <f t="shared" si="43"/>
        <v>195.2</v>
      </c>
      <c r="CD74" s="4">
        <f t="shared" si="44"/>
        <v>11465.5</v>
      </c>
      <c r="CE74" s="4">
        <f t="shared" si="45"/>
        <v>55.699999999999996</v>
      </c>
      <c r="CF74" s="4">
        <f t="shared" si="46"/>
        <v>55.9</v>
      </c>
      <c r="CG74" s="4">
        <f t="shared" si="47"/>
        <v>150.90000000000003</v>
      </c>
      <c r="CH74" s="4">
        <f t="shared" si="48"/>
        <v>195.2</v>
      </c>
      <c r="CI74" s="4">
        <f t="shared" si="49"/>
        <v>457.7</v>
      </c>
    </row>
    <row r="75" spans="1:92">
      <c r="A75" s="2">
        <v>1992</v>
      </c>
      <c r="B75" s="3" t="s">
        <v>100</v>
      </c>
      <c r="C75" s="4">
        <v>908.9</v>
      </c>
      <c r="D75" s="4">
        <v>320.39999999999998</v>
      </c>
      <c r="E75" s="4">
        <v>5.8</v>
      </c>
      <c r="F75" s="4">
        <v>0</v>
      </c>
      <c r="G75" s="4">
        <f t="shared" si="25"/>
        <v>1235.0999999999999</v>
      </c>
      <c r="H75" s="4">
        <v>307</v>
      </c>
      <c r="I75" s="4">
        <v>31.5</v>
      </c>
      <c r="J75" s="4">
        <v>379</v>
      </c>
      <c r="K75" s="4">
        <v>0</v>
      </c>
      <c r="L75" s="4">
        <f t="shared" si="26"/>
        <v>717.5</v>
      </c>
      <c r="M75" s="4">
        <v>15.8</v>
      </c>
      <c r="N75" s="4">
        <v>63.3</v>
      </c>
      <c r="O75" s="4">
        <v>4.2</v>
      </c>
      <c r="P75" s="4">
        <v>0</v>
      </c>
      <c r="Q75" s="4">
        <f t="shared" si="27"/>
        <v>83.3</v>
      </c>
      <c r="R75" s="4">
        <v>0.7</v>
      </c>
      <c r="S75" s="4">
        <v>0.9</v>
      </c>
      <c r="T75" s="4">
        <v>0.8</v>
      </c>
      <c r="U75" s="4">
        <v>0</v>
      </c>
      <c r="V75" s="4">
        <f t="shared" si="28"/>
        <v>2.4000000000000004</v>
      </c>
      <c r="W75" s="4">
        <v>145</v>
      </c>
      <c r="X75" s="4">
        <v>834.6</v>
      </c>
      <c r="Y75" s="4">
        <v>74.900000000000006</v>
      </c>
      <c r="Z75" s="4">
        <v>0</v>
      </c>
      <c r="AA75" s="4">
        <f t="shared" si="29"/>
        <v>1054.5</v>
      </c>
      <c r="AB75" s="4">
        <v>79.5</v>
      </c>
      <c r="AC75" s="4">
        <v>0.6</v>
      </c>
      <c r="AD75" s="4">
        <v>2.9</v>
      </c>
      <c r="AE75" s="4">
        <v>0</v>
      </c>
      <c r="AF75" s="4">
        <f t="shared" si="30"/>
        <v>83</v>
      </c>
      <c r="AG75" s="4">
        <v>7</v>
      </c>
      <c r="AH75" s="4">
        <v>193.6</v>
      </c>
      <c r="AI75" s="4">
        <v>374</v>
      </c>
      <c r="AJ75" s="4">
        <v>0</v>
      </c>
      <c r="AK75" s="4">
        <f t="shared" si="31"/>
        <v>574.6</v>
      </c>
      <c r="AL75" s="4">
        <v>481.1</v>
      </c>
      <c r="AM75" s="4">
        <v>557.4</v>
      </c>
      <c r="AN75" s="4">
        <v>328.3</v>
      </c>
      <c r="AO75" s="4">
        <v>0</v>
      </c>
      <c r="AP75" s="4">
        <f t="shared" si="32"/>
        <v>1366.8</v>
      </c>
      <c r="AU75" s="4">
        <f t="shared" si="33"/>
        <v>0</v>
      </c>
      <c r="AV75" s="4">
        <v>6.4</v>
      </c>
      <c r="AW75" s="4">
        <v>0.6</v>
      </c>
      <c r="AX75" s="4">
        <v>7.6</v>
      </c>
      <c r="AY75" s="4">
        <v>0</v>
      </c>
      <c r="AZ75" s="4">
        <f t="shared" si="34"/>
        <v>14.6</v>
      </c>
      <c r="BA75" s="4">
        <v>0.3</v>
      </c>
      <c r="BB75" s="4">
        <v>0</v>
      </c>
      <c r="BC75" s="4">
        <v>0</v>
      </c>
      <c r="BD75" s="4">
        <v>0</v>
      </c>
      <c r="BE75" s="4">
        <f t="shared" si="35"/>
        <v>0.3</v>
      </c>
      <c r="BF75" s="4">
        <v>0</v>
      </c>
      <c r="BG75" s="4">
        <v>146</v>
      </c>
      <c r="BH75" s="4">
        <v>184.3</v>
      </c>
      <c r="BI75" s="4">
        <v>0</v>
      </c>
      <c r="BJ75" s="4">
        <f t="shared" si="36"/>
        <v>330.3</v>
      </c>
      <c r="BK75" s="4">
        <v>0</v>
      </c>
      <c r="BL75" s="4">
        <v>0</v>
      </c>
      <c r="BM75" s="4">
        <v>0</v>
      </c>
      <c r="BN75" s="4">
        <v>0</v>
      </c>
      <c r="BO75" s="4">
        <f t="shared" si="37"/>
        <v>0</v>
      </c>
      <c r="BP75" s="4">
        <v>0.1</v>
      </c>
      <c r="BQ75" s="4">
        <v>1.5</v>
      </c>
      <c r="BR75" s="4">
        <v>4.9000000000000004</v>
      </c>
      <c r="BS75" s="4">
        <v>0</v>
      </c>
      <c r="BT75" s="4">
        <f t="shared" si="38"/>
        <v>6.5</v>
      </c>
      <c r="BU75" s="4">
        <v>3.9</v>
      </c>
      <c r="BV75" s="4">
        <v>6.1</v>
      </c>
      <c r="BW75" s="4">
        <v>10.4</v>
      </c>
      <c r="BX75" s="4">
        <v>0</v>
      </c>
      <c r="BY75" s="4">
        <f t="shared" si="39"/>
        <v>20.399999999999999</v>
      </c>
      <c r="BZ75" s="4">
        <f t="shared" si="40"/>
        <v>1945</v>
      </c>
      <c r="CA75" s="4">
        <f t="shared" si="41"/>
        <v>2002.2999999999997</v>
      </c>
      <c r="CB75" s="4">
        <f t="shared" si="42"/>
        <v>1169.9000000000001</v>
      </c>
      <c r="CC75" s="4">
        <f t="shared" si="43"/>
        <v>0</v>
      </c>
      <c r="CD75" s="4">
        <f t="shared" si="44"/>
        <v>5117.2</v>
      </c>
      <c r="CE75" s="4">
        <f t="shared" si="45"/>
        <v>10.7</v>
      </c>
      <c r="CF75" s="4">
        <f t="shared" si="46"/>
        <v>154.19999999999999</v>
      </c>
      <c r="CG75" s="4">
        <f t="shared" si="47"/>
        <v>207.20000000000002</v>
      </c>
      <c r="CH75" s="4">
        <f t="shared" si="48"/>
        <v>0</v>
      </c>
      <c r="CI75" s="4">
        <f t="shared" si="49"/>
        <v>372.1</v>
      </c>
    </row>
    <row r="76" spans="1:92">
      <c r="A76" s="2">
        <v>1992</v>
      </c>
      <c r="B76" s="3" t="s">
        <v>101</v>
      </c>
      <c r="C76" s="4">
        <v>1517.4</v>
      </c>
      <c r="D76" s="4">
        <v>310.89999999999998</v>
      </c>
      <c r="E76" s="4">
        <v>499.3</v>
      </c>
      <c r="F76" s="4">
        <v>0</v>
      </c>
      <c r="G76" s="4">
        <f t="shared" si="25"/>
        <v>2327.6000000000004</v>
      </c>
      <c r="H76" s="4">
        <v>573.9</v>
      </c>
      <c r="I76" s="4">
        <v>4.8</v>
      </c>
      <c r="J76" s="4">
        <v>35.700000000000003</v>
      </c>
      <c r="K76" s="4">
        <v>5</v>
      </c>
      <c r="L76" s="4">
        <f t="shared" si="26"/>
        <v>619.4</v>
      </c>
      <c r="M76" s="4">
        <v>106.4</v>
      </c>
      <c r="N76" s="4">
        <v>163.30000000000001</v>
      </c>
      <c r="O76" s="4">
        <v>0</v>
      </c>
      <c r="P76" s="4">
        <v>0</v>
      </c>
      <c r="Q76" s="4">
        <f t="shared" si="27"/>
        <v>269.70000000000005</v>
      </c>
      <c r="R76" s="4">
        <v>3.9</v>
      </c>
      <c r="S76" s="4">
        <v>0.7</v>
      </c>
      <c r="T76" s="4">
        <v>0</v>
      </c>
      <c r="U76" s="4">
        <v>0</v>
      </c>
      <c r="V76" s="4">
        <f t="shared" si="28"/>
        <v>4.5999999999999996</v>
      </c>
      <c r="W76" s="4">
        <v>295</v>
      </c>
      <c r="X76" s="4">
        <v>1211</v>
      </c>
      <c r="Y76" s="4">
        <v>384.9</v>
      </c>
      <c r="Z76" s="4">
        <v>0</v>
      </c>
      <c r="AA76" s="4">
        <f t="shared" si="29"/>
        <v>1890.9</v>
      </c>
      <c r="AB76" s="4">
        <v>169.4</v>
      </c>
      <c r="AC76" s="4">
        <v>3.7</v>
      </c>
      <c r="AD76" s="4">
        <v>14.8</v>
      </c>
      <c r="AE76" s="4">
        <v>0.3</v>
      </c>
      <c r="AF76" s="4">
        <f t="shared" si="30"/>
        <v>188.20000000000002</v>
      </c>
      <c r="AG76" s="4">
        <v>3.4</v>
      </c>
      <c r="AH76" s="4">
        <v>9.4</v>
      </c>
      <c r="AI76" s="4">
        <v>797.5</v>
      </c>
      <c r="AJ76" s="4">
        <v>7.4</v>
      </c>
      <c r="AK76" s="4">
        <f t="shared" si="31"/>
        <v>817.69999999999993</v>
      </c>
      <c r="AL76" s="4">
        <v>1617.6</v>
      </c>
      <c r="AM76" s="4">
        <v>675.5</v>
      </c>
      <c r="AN76" s="4">
        <v>521.5</v>
      </c>
      <c r="AO76" s="4">
        <v>47</v>
      </c>
      <c r="AP76" s="4">
        <f t="shared" si="32"/>
        <v>2861.6</v>
      </c>
      <c r="AU76" s="4">
        <f t="shared" si="33"/>
        <v>0</v>
      </c>
      <c r="AV76" s="4">
        <v>4.5999999999999996</v>
      </c>
      <c r="AW76" s="4">
        <v>0</v>
      </c>
      <c r="AX76" s="4">
        <v>0</v>
      </c>
      <c r="AY76" s="4">
        <v>5</v>
      </c>
      <c r="AZ76" s="4">
        <f t="shared" si="34"/>
        <v>9.6</v>
      </c>
      <c r="BA76" s="4">
        <v>0.9</v>
      </c>
      <c r="BB76" s="4">
        <v>1.9</v>
      </c>
      <c r="BC76" s="4">
        <v>0</v>
      </c>
      <c r="BD76" s="4">
        <v>0.2</v>
      </c>
      <c r="BE76" s="4">
        <f t="shared" si="35"/>
        <v>3</v>
      </c>
      <c r="BF76" s="4">
        <v>0</v>
      </c>
      <c r="BG76" s="4">
        <v>0</v>
      </c>
      <c r="BH76" s="4">
        <v>797.5</v>
      </c>
      <c r="BI76" s="4">
        <v>7.4</v>
      </c>
      <c r="BJ76" s="4">
        <f t="shared" si="36"/>
        <v>804.9</v>
      </c>
      <c r="BK76" s="4">
        <v>0</v>
      </c>
      <c r="BL76" s="4">
        <v>0</v>
      </c>
      <c r="BM76" s="4">
        <v>0</v>
      </c>
      <c r="BN76" s="4">
        <v>0</v>
      </c>
      <c r="BO76" s="4">
        <f t="shared" si="37"/>
        <v>0</v>
      </c>
      <c r="BP76" s="4">
        <v>0</v>
      </c>
      <c r="BQ76" s="4">
        <v>38.4</v>
      </c>
      <c r="BR76" s="4">
        <v>0</v>
      </c>
      <c r="BS76" s="4">
        <v>41.7</v>
      </c>
      <c r="BT76" s="4">
        <f t="shared" si="38"/>
        <v>80.099999999999994</v>
      </c>
      <c r="BU76" s="4">
        <v>5.8</v>
      </c>
      <c r="BV76" s="4">
        <v>1.1000000000000001</v>
      </c>
      <c r="BW76" s="4">
        <v>33.5</v>
      </c>
      <c r="BX76" s="4">
        <v>4.2</v>
      </c>
      <c r="BY76" s="4">
        <f t="shared" si="39"/>
        <v>44.6</v>
      </c>
      <c r="BZ76" s="4">
        <f t="shared" si="40"/>
        <v>4287</v>
      </c>
      <c r="CA76" s="4">
        <f t="shared" si="41"/>
        <v>2379.3000000000002</v>
      </c>
      <c r="CB76" s="4">
        <f t="shared" si="42"/>
        <v>2253.6999999999998</v>
      </c>
      <c r="CC76" s="4">
        <f t="shared" si="43"/>
        <v>59.7</v>
      </c>
      <c r="CD76" s="4">
        <f t="shared" si="44"/>
        <v>8979.7000000000007</v>
      </c>
      <c r="CE76" s="4">
        <f t="shared" si="45"/>
        <v>11.3</v>
      </c>
      <c r="CF76" s="4">
        <f t="shared" si="46"/>
        <v>41.4</v>
      </c>
      <c r="CG76" s="4">
        <f t="shared" si="47"/>
        <v>831</v>
      </c>
      <c r="CH76" s="4">
        <f t="shared" si="48"/>
        <v>58.500000000000007</v>
      </c>
      <c r="CI76" s="4">
        <f t="shared" si="49"/>
        <v>942.2</v>
      </c>
    </row>
    <row r="77" spans="1:92">
      <c r="A77" s="2">
        <v>1992</v>
      </c>
      <c r="B77" s="3" t="s">
        <v>102</v>
      </c>
      <c r="C77" s="4">
        <v>61.8</v>
      </c>
      <c r="D77" s="4">
        <v>8.3000000000000007</v>
      </c>
      <c r="E77" s="4">
        <v>368.2</v>
      </c>
      <c r="F77" s="4">
        <v>0</v>
      </c>
      <c r="G77" s="4">
        <f t="shared" si="25"/>
        <v>438.29999999999995</v>
      </c>
      <c r="H77" s="4">
        <v>128</v>
      </c>
      <c r="I77" s="4">
        <v>11.8</v>
      </c>
      <c r="J77" s="4">
        <v>51</v>
      </c>
      <c r="K77" s="4">
        <v>0</v>
      </c>
      <c r="L77" s="4">
        <f t="shared" si="26"/>
        <v>190.8</v>
      </c>
      <c r="M77" s="4">
        <v>12.2</v>
      </c>
      <c r="N77" s="4">
        <v>32.700000000000003</v>
      </c>
      <c r="O77" s="4">
        <v>0.8</v>
      </c>
      <c r="P77" s="4">
        <v>0</v>
      </c>
      <c r="Q77" s="4">
        <f t="shared" si="27"/>
        <v>45.7</v>
      </c>
      <c r="R77" s="4">
        <v>2.7</v>
      </c>
      <c r="S77" s="4">
        <v>0</v>
      </c>
      <c r="T77" s="4">
        <v>0</v>
      </c>
      <c r="U77" s="4">
        <v>0</v>
      </c>
      <c r="V77" s="4">
        <f t="shared" si="28"/>
        <v>2.7</v>
      </c>
      <c r="W77" s="4">
        <v>60</v>
      </c>
      <c r="X77" s="4">
        <v>178.2</v>
      </c>
      <c r="Y77" s="4">
        <v>9</v>
      </c>
      <c r="Z77" s="4">
        <v>0</v>
      </c>
      <c r="AA77" s="4">
        <f t="shared" si="29"/>
        <v>247.2</v>
      </c>
      <c r="AB77" s="4">
        <v>31.3</v>
      </c>
      <c r="AC77" s="4">
        <v>0.8</v>
      </c>
      <c r="AD77" s="4">
        <v>4.0999999999999996</v>
      </c>
      <c r="AE77" s="4">
        <v>0</v>
      </c>
      <c r="AF77" s="4">
        <f t="shared" si="30"/>
        <v>36.200000000000003</v>
      </c>
      <c r="AG77" s="4">
        <v>6.2</v>
      </c>
      <c r="AH77" s="4">
        <v>139.4</v>
      </c>
      <c r="AI77" s="4">
        <v>148.5</v>
      </c>
      <c r="AJ77" s="4">
        <v>0</v>
      </c>
      <c r="AK77" s="4">
        <f t="shared" si="31"/>
        <v>294.10000000000002</v>
      </c>
      <c r="AL77" s="4">
        <v>219</v>
      </c>
      <c r="AM77" s="4">
        <v>209.7</v>
      </c>
      <c r="AN77" s="4">
        <v>404</v>
      </c>
      <c r="AO77" s="4">
        <v>0</v>
      </c>
      <c r="AP77" s="4">
        <f t="shared" si="32"/>
        <v>832.7</v>
      </c>
      <c r="AU77" s="4">
        <f t="shared" si="33"/>
        <v>0</v>
      </c>
      <c r="AV77" s="4">
        <v>0</v>
      </c>
      <c r="AW77" s="4">
        <v>0</v>
      </c>
      <c r="AX77" s="4">
        <v>0</v>
      </c>
      <c r="AY77" s="4">
        <v>0</v>
      </c>
      <c r="AZ77" s="4">
        <f t="shared" si="34"/>
        <v>0</v>
      </c>
      <c r="BA77" s="4">
        <v>0</v>
      </c>
      <c r="BB77" s="4">
        <v>0</v>
      </c>
      <c r="BC77" s="4">
        <v>0</v>
      </c>
      <c r="BD77" s="4">
        <v>0</v>
      </c>
      <c r="BE77" s="4">
        <f t="shared" si="35"/>
        <v>0</v>
      </c>
      <c r="BF77" s="4">
        <v>0</v>
      </c>
      <c r="BG77" s="4">
        <v>0</v>
      </c>
      <c r="BH77" s="4">
        <v>0</v>
      </c>
      <c r="BI77" s="4">
        <v>0</v>
      </c>
      <c r="BJ77" s="4">
        <f t="shared" si="36"/>
        <v>0</v>
      </c>
      <c r="BK77" s="4">
        <v>0</v>
      </c>
      <c r="BL77" s="4">
        <v>0</v>
      </c>
      <c r="BM77" s="4">
        <v>0</v>
      </c>
      <c r="BN77" s="4">
        <v>0</v>
      </c>
      <c r="BO77" s="4">
        <f t="shared" si="37"/>
        <v>0</v>
      </c>
      <c r="BP77" s="4">
        <v>0</v>
      </c>
      <c r="BQ77" s="4">
        <v>0</v>
      </c>
      <c r="BR77" s="4">
        <v>0</v>
      </c>
      <c r="BS77" s="4">
        <v>0</v>
      </c>
      <c r="BT77" s="4">
        <f t="shared" si="38"/>
        <v>0</v>
      </c>
      <c r="BU77" s="4">
        <v>0</v>
      </c>
      <c r="BV77" s="4">
        <v>0</v>
      </c>
      <c r="BW77" s="4">
        <v>0</v>
      </c>
      <c r="BX77" s="4">
        <v>0</v>
      </c>
      <c r="BY77" s="4">
        <f t="shared" si="39"/>
        <v>0</v>
      </c>
      <c r="BZ77" s="4">
        <f t="shared" si="40"/>
        <v>521.20000000000005</v>
      </c>
      <c r="CA77" s="4">
        <f t="shared" si="41"/>
        <v>580.90000000000009</v>
      </c>
      <c r="CB77" s="4">
        <f t="shared" si="42"/>
        <v>985.6</v>
      </c>
      <c r="CC77" s="4">
        <f t="shared" si="43"/>
        <v>0</v>
      </c>
      <c r="CD77" s="4">
        <f t="shared" si="44"/>
        <v>2087.7000000000003</v>
      </c>
      <c r="CE77" s="4">
        <f t="shared" si="45"/>
        <v>0</v>
      </c>
      <c r="CF77" s="4">
        <f t="shared" si="46"/>
        <v>0</v>
      </c>
      <c r="CG77" s="4">
        <f t="shared" si="47"/>
        <v>0</v>
      </c>
      <c r="CH77" s="4">
        <f t="shared" si="48"/>
        <v>0</v>
      </c>
      <c r="CI77" s="4">
        <f t="shared" si="49"/>
        <v>0</v>
      </c>
    </row>
    <row r="78" spans="1:92">
      <c r="A78" s="2">
        <v>1992</v>
      </c>
      <c r="B78" s="3" t="s">
        <v>103</v>
      </c>
      <c r="C78" s="4">
        <v>481.3</v>
      </c>
      <c r="D78" s="4">
        <v>111.1</v>
      </c>
      <c r="E78" s="4">
        <v>1.4</v>
      </c>
      <c r="F78" s="4">
        <v>0</v>
      </c>
      <c r="G78" s="4">
        <f t="shared" si="25"/>
        <v>593.79999999999995</v>
      </c>
      <c r="H78" s="4">
        <v>362.6</v>
      </c>
      <c r="I78" s="4">
        <v>65.400000000000006</v>
      </c>
      <c r="J78" s="4">
        <v>380.5</v>
      </c>
      <c r="K78" s="4">
        <v>16.3</v>
      </c>
      <c r="L78" s="4">
        <f t="shared" si="26"/>
        <v>824.8</v>
      </c>
      <c r="M78" s="4">
        <v>22.2</v>
      </c>
      <c r="N78" s="4">
        <v>38.200000000000003</v>
      </c>
      <c r="O78" s="4">
        <v>0</v>
      </c>
      <c r="P78" s="4">
        <v>0</v>
      </c>
      <c r="Q78" s="4">
        <f t="shared" si="27"/>
        <v>60.400000000000006</v>
      </c>
      <c r="R78" s="4">
        <v>5.8</v>
      </c>
      <c r="S78" s="4">
        <v>0.4</v>
      </c>
      <c r="T78" s="4">
        <v>0</v>
      </c>
      <c r="U78" s="4">
        <v>0</v>
      </c>
      <c r="V78" s="4">
        <f t="shared" si="28"/>
        <v>6.2</v>
      </c>
      <c r="W78" s="4">
        <v>139.69999999999999</v>
      </c>
      <c r="X78" s="4">
        <v>305.2</v>
      </c>
      <c r="Y78" s="4">
        <v>0</v>
      </c>
      <c r="Z78" s="4">
        <v>0</v>
      </c>
      <c r="AA78" s="4">
        <f t="shared" si="29"/>
        <v>444.9</v>
      </c>
      <c r="AB78" s="4">
        <v>52.7</v>
      </c>
      <c r="AC78" s="4">
        <v>1</v>
      </c>
      <c r="AD78" s="4">
        <v>6.2</v>
      </c>
      <c r="AE78" s="4">
        <v>0</v>
      </c>
      <c r="AF78" s="4">
        <f t="shared" si="30"/>
        <v>59.900000000000006</v>
      </c>
      <c r="AG78" s="4">
        <v>6</v>
      </c>
      <c r="AH78" s="4">
        <v>1.5</v>
      </c>
      <c r="AI78" s="4">
        <v>362.9</v>
      </c>
      <c r="AJ78" s="4">
        <v>0</v>
      </c>
      <c r="AK78" s="4">
        <f t="shared" si="31"/>
        <v>370.4</v>
      </c>
      <c r="AL78" s="4">
        <v>474.9</v>
      </c>
      <c r="AM78" s="4">
        <v>283.8</v>
      </c>
      <c r="AN78" s="4">
        <v>345.7</v>
      </c>
      <c r="AO78" s="4">
        <v>0</v>
      </c>
      <c r="AP78" s="4">
        <f t="shared" si="32"/>
        <v>1104.4000000000001</v>
      </c>
      <c r="AU78" s="4">
        <f t="shared" si="33"/>
        <v>0</v>
      </c>
      <c r="AV78" s="4">
        <v>23.5</v>
      </c>
      <c r="AW78" s="4">
        <v>5.4</v>
      </c>
      <c r="AX78" s="4">
        <v>12.3</v>
      </c>
      <c r="AY78" s="4">
        <v>16.3</v>
      </c>
      <c r="AZ78" s="4">
        <f t="shared" si="34"/>
        <v>57.5</v>
      </c>
      <c r="BA78" s="4">
        <v>0.7</v>
      </c>
      <c r="BB78" s="4">
        <v>0</v>
      </c>
      <c r="BC78" s="4">
        <v>0.1</v>
      </c>
      <c r="BD78" s="4">
        <v>0</v>
      </c>
      <c r="BE78" s="4">
        <f t="shared" si="35"/>
        <v>0.79999999999999993</v>
      </c>
      <c r="BF78" s="4">
        <v>0</v>
      </c>
      <c r="BG78" s="4">
        <v>0</v>
      </c>
      <c r="BH78" s="4">
        <v>347.1</v>
      </c>
      <c r="BI78" s="4">
        <v>0</v>
      </c>
      <c r="BJ78" s="4">
        <f t="shared" si="36"/>
        <v>347.1</v>
      </c>
      <c r="BK78" s="4">
        <v>0</v>
      </c>
      <c r="BL78" s="4">
        <v>0</v>
      </c>
      <c r="BM78" s="4">
        <v>0</v>
      </c>
      <c r="BN78" s="4">
        <v>0</v>
      </c>
      <c r="BO78" s="4">
        <f t="shared" si="37"/>
        <v>0</v>
      </c>
      <c r="BP78" s="4">
        <v>0</v>
      </c>
      <c r="BQ78" s="4">
        <v>0</v>
      </c>
      <c r="BR78" s="4">
        <v>0</v>
      </c>
      <c r="BS78" s="4">
        <v>0</v>
      </c>
      <c r="BT78" s="4">
        <f t="shared" si="38"/>
        <v>0</v>
      </c>
      <c r="BU78" s="4">
        <v>5.7</v>
      </c>
      <c r="BV78" s="4">
        <v>1.6</v>
      </c>
      <c r="BW78" s="4">
        <v>0</v>
      </c>
      <c r="BX78" s="4">
        <v>0</v>
      </c>
      <c r="BY78" s="4">
        <f t="shared" si="39"/>
        <v>7.3000000000000007</v>
      </c>
      <c r="BZ78" s="4">
        <f t="shared" si="40"/>
        <v>1545.2000000000003</v>
      </c>
      <c r="CA78" s="4">
        <f t="shared" si="41"/>
        <v>806.59999999999991</v>
      </c>
      <c r="CB78" s="4">
        <f t="shared" si="42"/>
        <v>1096.7</v>
      </c>
      <c r="CC78" s="4">
        <f t="shared" si="43"/>
        <v>16.3</v>
      </c>
      <c r="CD78" s="4">
        <f t="shared" si="44"/>
        <v>3464.8</v>
      </c>
      <c r="CE78" s="4">
        <f t="shared" si="45"/>
        <v>29.9</v>
      </c>
      <c r="CF78" s="4">
        <f t="shared" si="46"/>
        <v>7</v>
      </c>
      <c r="CG78" s="4">
        <f t="shared" si="47"/>
        <v>359.50000000000006</v>
      </c>
      <c r="CH78" s="4">
        <f t="shared" si="48"/>
        <v>16.3</v>
      </c>
      <c r="CI78" s="4">
        <f t="shared" si="49"/>
        <v>412.70000000000005</v>
      </c>
    </row>
    <row r="79" spans="1:92">
      <c r="A79" s="2">
        <v>1992</v>
      </c>
      <c r="B79" s="3" t="s">
        <v>104</v>
      </c>
      <c r="C79" s="4">
        <v>0</v>
      </c>
      <c r="D79" s="4">
        <v>0</v>
      </c>
      <c r="E79" s="4">
        <v>0</v>
      </c>
      <c r="F79" s="4">
        <v>0</v>
      </c>
      <c r="G79" s="4">
        <f t="shared" si="25"/>
        <v>0</v>
      </c>
      <c r="H79" s="4">
        <v>0</v>
      </c>
      <c r="I79" s="4">
        <v>0</v>
      </c>
      <c r="J79" s="4">
        <v>0</v>
      </c>
      <c r="K79" s="4">
        <v>0</v>
      </c>
      <c r="L79" s="4">
        <f t="shared" si="26"/>
        <v>0</v>
      </c>
      <c r="M79" s="4">
        <v>0</v>
      </c>
      <c r="N79" s="4">
        <v>0</v>
      </c>
      <c r="O79" s="4">
        <v>0</v>
      </c>
      <c r="P79" s="4">
        <v>0</v>
      </c>
      <c r="Q79" s="4">
        <f t="shared" si="27"/>
        <v>0</v>
      </c>
      <c r="R79" s="4">
        <v>0</v>
      </c>
      <c r="S79" s="4">
        <v>0</v>
      </c>
      <c r="T79" s="4">
        <v>0</v>
      </c>
      <c r="U79" s="4">
        <v>0</v>
      </c>
      <c r="V79" s="4">
        <f t="shared" si="28"/>
        <v>0</v>
      </c>
      <c r="W79" s="4">
        <v>0</v>
      </c>
      <c r="X79" s="4">
        <v>0</v>
      </c>
      <c r="Y79" s="4">
        <v>0</v>
      </c>
      <c r="Z79" s="4">
        <v>0</v>
      </c>
      <c r="AA79" s="4">
        <f t="shared" si="29"/>
        <v>0</v>
      </c>
      <c r="AB79" s="4">
        <v>0</v>
      </c>
      <c r="AC79" s="4">
        <v>0</v>
      </c>
      <c r="AD79" s="4">
        <v>0</v>
      </c>
      <c r="AE79" s="4">
        <v>0</v>
      </c>
      <c r="AF79" s="4">
        <f t="shared" si="30"/>
        <v>0</v>
      </c>
      <c r="AG79" s="4">
        <v>0</v>
      </c>
      <c r="AH79" s="4">
        <v>0</v>
      </c>
      <c r="AI79" s="4">
        <v>0</v>
      </c>
      <c r="AJ79" s="4">
        <v>0</v>
      </c>
      <c r="AK79" s="4">
        <f t="shared" si="31"/>
        <v>0</v>
      </c>
      <c r="AL79" s="4">
        <v>0</v>
      </c>
      <c r="AM79" s="4">
        <v>0</v>
      </c>
      <c r="AN79" s="4">
        <v>0</v>
      </c>
      <c r="AO79" s="4">
        <v>0</v>
      </c>
      <c r="AP79" s="4">
        <f t="shared" si="32"/>
        <v>0</v>
      </c>
      <c r="AU79" s="4">
        <f t="shared" si="33"/>
        <v>0</v>
      </c>
      <c r="AV79" s="4">
        <v>0</v>
      </c>
      <c r="AW79" s="4">
        <v>0</v>
      </c>
      <c r="AX79" s="4">
        <v>0</v>
      </c>
      <c r="AY79" s="4">
        <v>0</v>
      </c>
      <c r="AZ79" s="4">
        <f t="shared" si="34"/>
        <v>0</v>
      </c>
      <c r="BA79" s="4">
        <v>0</v>
      </c>
      <c r="BB79" s="4">
        <v>0</v>
      </c>
      <c r="BC79" s="4">
        <v>0</v>
      </c>
      <c r="BD79" s="4">
        <v>0</v>
      </c>
      <c r="BE79" s="4">
        <f t="shared" si="35"/>
        <v>0</v>
      </c>
      <c r="BF79" s="4">
        <v>0</v>
      </c>
      <c r="BG79" s="4">
        <v>0</v>
      </c>
      <c r="BH79" s="4">
        <v>0</v>
      </c>
      <c r="BI79" s="4">
        <v>0</v>
      </c>
      <c r="BJ79" s="4">
        <f t="shared" si="36"/>
        <v>0</v>
      </c>
      <c r="BK79" s="4">
        <v>0</v>
      </c>
      <c r="BL79" s="4">
        <v>0</v>
      </c>
      <c r="BM79" s="4">
        <v>0</v>
      </c>
      <c r="BN79" s="4">
        <v>0</v>
      </c>
      <c r="BO79" s="4">
        <f t="shared" si="37"/>
        <v>0</v>
      </c>
      <c r="BP79" s="4">
        <v>0</v>
      </c>
      <c r="BQ79" s="4">
        <v>0</v>
      </c>
      <c r="BR79" s="4">
        <v>0</v>
      </c>
      <c r="BS79" s="4">
        <v>0</v>
      </c>
      <c r="BT79" s="4">
        <f t="shared" si="38"/>
        <v>0</v>
      </c>
      <c r="BU79" s="4">
        <v>0</v>
      </c>
      <c r="BV79" s="4">
        <v>0</v>
      </c>
      <c r="BW79" s="4">
        <v>0</v>
      </c>
      <c r="BX79" s="4">
        <v>0</v>
      </c>
      <c r="BY79" s="4">
        <f t="shared" si="39"/>
        <v>0</v>
      </c>
      <c r="BZ79" s="4">
        <f t="shared" si="40"/>
        <v>0</v>
      </c>
      <c r="CA79" s="4">
        <f t="shared" si="41"/>
        <v>0</v>
      </c>
      <c r="CB79" s="4">
        <f t="shared" si="42"/>
        <v>0</v>
      </c>
      <c r="CC79" s="4">
        <f t="shared" si="43"/>
        <v>0</v>
      </c>
      <c r="CD79" s="4">
        <f t="shared" si="44"/>
        <v>0</v>
      </c>
      <c r="CE79" s="4">
        <f t="shared" si="45"/>
        <v>0</v>
      </c>
      <c r="CF79" s="4">
        <f t="shared" si="46"/>
        <v>0</v>
      </c>
      <c r="CG79" s="4">
        <f t="shared" si="47"/>
        <v>0</v>
      </c>
      <c r="CH79" s="4">
        <f t="shared" si="48"/>
        <v>0</v>
      </c>
      <c r="CI79" s="4">
        <f t="shared" si="49"/>
        <v>0</v>
      </c>
      <c r="CN79" s="8"/>
    </row>
    <row r="80" spans="1:92">
      <c r="A80" s="2">
        <v>1992</v>
      </c>
      <c r="B80" s="3" t="s">
        <v>105</v>
      </c>
      <c r="C80" s="4">
        <v>44.7</v>
      </c>
      <c r="D80" s="4">
        <v>61.5</v>
      </c>
      <c r="E80" s="4">
        <v>36.700000000000003</v>
      </c>
      <c r="F80" s="4">
        <v>10.1</v>
      </c>
      <c r="G80" s="4">
        <f t="shared" si="25"/>
        <v>153</v>
      </c>
      <c r="H80" s="4">
        <v>70.900000000000006</v>
      </c>
      <c r="I80" s="4">
        <v>2.1</v>
      </c>
      <c r="J80" s="4">
        <v>23.7</v>
      </c>
      <c r="K80" s="4">
        <v>10.6</v>
      </c>
      <c r="L80" s="4">
        <f t="shared" si="26"/>
        <v>107.3</v>
      </c>
      <c r="M80" s="4">
        <v>24.6</v>
      </c>
      <c r="N80" s="4">
        <v>25.9</v>
      </c>
      <c r="O80" s="4">
        <v>2.4</v>
      </c>
      <c r="P80" s="4">
        <v>0</v>
      </c>
      <c r="Q80" s="4">
        <f t="shared" si="27"/>
        <v>52.9</v>
      </c>
      <c r="R80" s="4">
        <v>4.0999999999999996</v>
      </c>
      <c r="S80" s="4">
        <v>0.5</v>
      </c>
      <c r="T80" s="4">
        <v>3.9</v>
      </c>
      <c r="U80" s="4">
        <v>0</v>
      </c>
      <c r="V80" s="4">
        <f t="shared" si="28"/>
        <v>8.5</v>
      </c>
      <c r="W80" s="4">
        <v>124.9</v>
      </c>
      <c r="X80" s="4">
        <v>346.4</v>
      </c>
      <c r="Y80" s="4">
        <v>222.2</v>
      </c>
      <c r="Z80" s="4">
        <v>0</v>
      </c>
      <c r="AA80" s="4">
        <f t="shared" si="29"/>
        <v>693.5</v>
      </c>
      <c r="AB80" s="4">
        <v>34.299999999999997</v>
      </c>
      <c r="AC80" s="4">
        <v>0.3</v>
      </c>
      <c r="AD80" s="4">
        <v>2.5</v>
      </c>
      <c r="AE80" s="4">
        <v>0.5</v>
      </c>
      <c r="AF80" s="4">
        <f t="shared" si="30"/>
        <v>37.599999999999994</v>
      </c>
      <c r="AG80" s="4">
        <v>2.4</v>
      </c>
      <c r="AH80" s="4">
        <v>61.1</v>
      </c>
      <c r="AI80" s="4">
        <v>176.4</v>
      </c>
      <c r="AJ80" s="4">
        <v>1.6</v>
      </c>
      <c r="AK80" s="4">
        <f t="shared" si="31"/>
        <v>241.5</v>
      </c>
      <c r="AL80" s="4">
        <v>413.8</v>
      </c>
      <c r="AM80" s="4">
        <v>156.30000000000001</v>
      </c>
      <c r="AN80" s="4">
        <v>98.1</v>
      </c>
      <c r="AO80" s="4">
        <v>43.9</v>
      </c>
      <c r="AP80" s="4">
        <f t="shared" si="32"/>
        <v>712.1</v>
      </c>
      <c r="AU80" s="4">
        <f t="shared" si="33"/>
        <v>0</v>
      </c>
      <c r="AV80" s="4">
        <v>1.2</v>
      </c>
      <c r="AW80" s="4">
        <v>0</v>
      </c>
      <c r="AX80" s="4">
        <v>0</v>
      </c>
      <c r="AY80" s="4">
        <v>10.6</v>
      </c>
      <c r="AZ80" s="4">
        <f t="shared" si="34"/>
        <v>11.799999999999999</v>
      </c>
      <c r="BA80" s="4">
        <v>0.1</v>
      </c>
      <c r="BB80" s="4">
        <v>0</v>
      </c>
      <c r="BC80" s="4">
        <v>0</v>
      </c>
      <c r="BD80" s="4">
        <v>0.5</v>
      </c>
      <c r="BE80" s="4">
        <f t="shared" si="35"/>
        <v>0.6</v>
      </c>
      <c r="BF80" s="4">
        <v>0.3</v>
      </c>
      <c r="BG80" s="4">
        <v>0</v>
      </c>
      <c r="BH80" s="4">
        <v>63</v>
      </c>
      <c r="BI80" s="4">
        <v>1.6</v>
      </c>
      <c r="BJ80" s="4">
        <f t="shared" si="36"/>
        <v>64.899999999999991</v>
      </c>
      <c r="BK80" s="4">
        <v>0</v>
      </c>
      <c r="BL80" s="4">
        <v>0</v>
      </c>
      <c r="BM80" s="4">
        <v>0</v>
      </c>
      <c r="BN80" s="4">
        <v>0</v>
      </c>
      <c r="BO80" s="4">
        <f t="shared" si="37"/>
        <v>0</v>
      </c>
      <c r="BP80" s="4">
        <v>0.7</v>
      </c>
      <c r="BQ80" s="4">
        <v>0.3</v>
      </c>
      <c r="BR80" s="4">
        <v>0</v>
      </c>
      <c r="BS80" s="4">
        <v>21.4</v>
      </c>
      <c r="BT80" s="4">
        <f t="shared" si="38"/>
        <v>22.4</v>
      </c>
      <c r="BU80" s="4">
        <v>3.8</v>
      </c>
      <c r="BV80" s="4">
        <v>1.4</v>
      </c>
      <c r="BW80" s="4">
        <v>0</v>
      </c>
      <c r="BX80" s="4">
        <v>39.200000000000003</v>
      </c>
      <c r="BY80" s="4">
        <f t="shared" si="39"/>
        <v>44.400000000000006</v>
      </c>
      <c r="BZ80" s="4">
        <f t="shared" si="40"/>
        <v>719.7</v>
      </c>
      <c r="CA80" s="4">
        <f t="shared" si="41"/>
        <v>654.1</v>
      </c>
      <c r="CB80" s="4">
        <f t="shared" si="42"/>
        <v>565.9</v>
      </c>
      <c r="CC80" s="4">
        <f t="shared" si="43"/>
        <v>66.7</v>
      </c>
      <c r="CD80" s="4">
        <f t="shared" si="44"/>
        <v>2006.4000000000003</v>
      </c>
      <c r="CE80" s="4">
        <f t="shared" si="45"/>
        <v>6.1</v>
      </c>
      <c r="CF80" s="4">
        <f t="shared" si="46"/>
        <v>1.7</v>
      </c>
      <c r="CG80" s="4">
        <f t="shared" si="47"/>
        <v>63</v>
      </c>
      <c r="CH80" s="4">
        <f t="shared" si="48"/>
        <v>73.3</v>
      </c>
      <c r="CI80" s="4">
        <f t="shared" si="49"/>
        <v>144.1</v>
      </c>
    </row>
    <row r="81" spans="1:92">
      <c r="A81" s="2">
        <v>1992</v>
      </c>
      <c r="B81" s="3" t="s">
        <v>106</v>
      </c>
      <c r="C81" s="4">
        <v>4499.6000000000004</v>
      </c>
      <c r="D81" s="4">
        <v>439</v>
      </c>
      <c r="E81" s="4">
        <v>0</v>
      </c>
      <c r="F81" s="4">
        <v>0</v>
      </c>
      <c r="G81" s="4">
        <f t="shared" si="25"/>
        <v>4938.6000000000004</v>
      </c>
      <c r="H81" s="4">
        <v>967.1</v>
      </c>
      <c r="I81" s="4">
        <v>18.5</v>
      </c>
      <c r="J81" s="4">
        <v>0</v>
      </c>
      <c r="K81" s="4">
        <v>49.6</v>
      </c>
      <c r="L81" s="4">
        <f t="shared" si="26"/>
        <v>1035.2</v>
      </c>
      <c r="M81" s="4">
        <v>237.3</v>
      </c>
      <c r="N81" s="4">
        <v>258.89999999999998</v>
      </c>
      <c r="O81" s="4">
        <v>0</v>
      </c>
      <c r="P81" s="4">
        <v>0</v>
      </c>
      <c r="Q81" s="4">
        <f t="shared" si="27"/>
        <v>496.2</v>
      </c>
      <c r="R81" s="4">
        <v>196.5</v>
      </c>
      <c r="S81" s="4">
        <v>42.5</v>
      </c>
      <c r="T81" s="4">
        <v>0</v>
      </c>
      <c r="U81" s="4">
        <v>0</v>
      </c>
      <c r="V81" s="4">
        <f t="shared" si="28"/>
        <v>239</v>
      </c>
      <c r="W81" s="4">
        <v>1381.6</v>
      </c>
      <c r="X81" s="4">
        <v>1679.8</v>
      </c>
      <c r="Y81" s="4">
        <v>1258.5</v>
      </c>
      <c r="Z81" s="4">
        <v>0</v>
      </c>
      <c r="AA81" s="4">
        <f t="shared" si="29"/>
        <v>4319.8999999999996</v>
      </c>
      <c r="AB81" s="4">
        <v>567.9</v>
      </c>
      <c r="AC81" s="4">
        <v>4.2</v>
      </c>
      <c r="AD81" s="4">
        <v>0</v>
      </c>
      <c r="AE81" s="4">
        <v>45.9</v>
      </c>
      <c r="AF81" s="4">
        <f t="shared" si="30"/>
        <v>618</v>
      </c>
      <c r="AG81" s="4">
        <v>684</v>
      </c>
      <c r="AH81" s="4">
        <v>527.1</v>
      </c>
      <c r="AI81" s="4">
        <v>16.5</v>
      </c>
      <c r="AJ81" s="4">
        <v>40.5</v>
      </c>
      <c r="AK81" s="4">
        <f t="shared" si="31"/>
        <v>1268.0999999999999</v>
      </c>
      <c r="AL81" s="4">
        <v>6172</v>
      </c>
      <c r="AM81" s="4">
        <v>1194</v>
      </c>
      <c r="AN81" s="4">
        <v>1504</v>
      </c>
      <c r="AO81" s="4">
        <v>360</v>
      </c>
      <c r="AP81" s="4">
        <f t="shared" si="32"/>
        <v>9230</v>
      </c>
      <c r="AU81" s="4">
        <f t="shared" si="33"/>
        <v>0</v>
      </c>
      <c r="AV81" s="4">
        <v>0</v>
      </c>
      <c r="AW81" s="4">
        <v>0</v>
      </c>
      <c r="AX81" s="4">
        <v>0</v>
      </c>
      <c r="AY81" s="4">
        <v>49.6</v>
      </c>
      <c r="AZ81" s="4">
        <f t="shared" si="34"/>
        <v>49.6</v>
      </c>
      <c r="BA81" s="4">
        <v>2.4</v>
      </c>
      <c r="BB81" s="4">
        <v>0</v>
      </c>
      <c r="BC81" s="4">
        <v>0</v>
      </c>
      <c r="BD81" s="4">
        <v>45.9</v>
      </c>
      <c r="BE81" s="4">
        <f t="shared" si="35"/>
        <v>48.3</v>
      </c>
      <c r="BF81" s="4">
        <v>331.3</v>
      </c>
      <c r="BG81" s="4">
        <v>506.1</v>
      </c>
      <c r="BH81" s="4">
        <v>16.5</v>
      </c>
      <c r="BI81" s="4">
        <v>40.5</v>
      </c>
      <c r="BJ81" s="4">
        <f t="shared" si="36"/>
        <v>894.40000000000009</v>
      </c>
      <c r="BK81" s="4">
        <v>0</v>
      </c>
      <c r="BL81" s="4">
        <v>0</v>
      </c>
      <c r="BM81" s="4">
        <v>0</v>
      </c>
      <c r="BN81" s="4">
        <v>0</v>
      </c>
      <c r="BO81" s="4">
        <f t="shared" si="37"/>
        <v>0</v>
      </c>
      <c r="BP81" s="4">
        <v>4.2</v>
      </c>
      <c r="BQ81" s="4">
        <v>60.8</v>
      </c>
      <c r="BR81" s="4">
        <v>0</v>
      </c>
      <c r="BS81" s="4">
        <v>284.89999999999998</v>
      </c>
      <c r="BT81" s="4">
        <f t="shared" si="38"/>
        <v>349.9</v>
      </c>
      <c r="BU81" s="4">
        <v>19.5</v>
      </c>
      <c r="BV81" s="4">
        <v>0</v>
      </c>
      <c r="BW81" s="4">
        <v>0</v>
      </c>
      <c r="BX81" s="4">
        <v>76.5</v>
      </c>
      <c r="BY81" s="4">
        <f t="shared" si="39"/>
        <v>96</v>
      </c>
      <c r="BZ81" s="4">
        <f t="shared" si="40"/>
        <v>14706</v>
      </c>
      <c r="CA81" s="4">
        <f t="shared" si="41"/>
        <v>4164</v>
      </c>
      <c r="CB81" s="4">
        <f t="shared" si="42"/>
        <v>2779</v>
      </c>
      <c r="CC81" s="4">
        <f t="shared" si="43"/>
        <v>496</v>
      </c>
      <c r="CD81" s="4">
        <f t="shared" si="44"/>
        <v>22145</v>
      </c>
      <c r="CE81" s="4">
        <f t="shared" si="45"/>
        <v>357.4</v>
      </c>
      <c r="CF81" s="4">
        <f t="shared" si="46"/>
        <v>566.9</v>
      </c>
      <c r="CG81" s="4">
        <f t="shared" si="47"/>
        <v>16.5</v>
      </c>
      <c r="CH81" s="4">
        <f t="shared" si="48"/>
        <v>497.4</v>
      </c>
      <c r="CI81" s="4">
        <f t="shared" si="49"/>
        <v>1438.1999999999998</v>
      </c>
    </row>
    <row r="82" spans="1:92">
      <c r="A82" s="2">
        <v>1992</v>
      </c>
      <c r="B82" s="3" t="s">
        <v>107</v>
      </c>
      <c r="C82" s="4">
        <v>0</v>
      </c>
      <c r="D82" s="4">
        <v>0</v>
      </c>
      <c r="E82" s="4">
        <v>0</v>
      </c>
      <c r="F82" s="4">
        <v>0</v>
      </c>
      <c r="G82" s="4">
        <f t="shared" si="25"/>
        <v>0</v>
      </c>
      <c r="H82" s="4">
        <v>0</v>
      </c>
      <c r="I82" s="4">
        <v>0</v>
      </c>
      <c r="J82" s="4">
        <v>0</v>
      </c>
      <c r="K82" s="4">
        <v>0</v>
      </c>
      <c r="L82" s="4">
        <f t="shared" si="26"/>
        <v>0</v>
      </c>
      <c r="M82" s="4">
        <v>0</v>
      </c>
      <c r="N82" s="4">
        <v>0</v>
      </c>
      <c r="O82" s="4">
        <v>0</v>
      </c>
      <c r="P82" s="4">
        <v>0</v>
      </c>
      <c r="Q82" s="4">
        <f t="shared" si="27"/>
        <v>0</v>
      </c>
      <c r="R82" s="4">
        <v>0</v>
      </c>
      <c r="S82" s="4">
        <v>0</v>
      </c>
      <c r="T82" s="4">
        <v>0</v>
      </c>
      <c r="U82" s="4">
        <v>0</v>
      </c>
      <c r="V82" s="4">
        <f t="shared" si="28"/>
        <v>0</v>
      </c>
      <c r="W82" s="4">
        <v>0</v>
      </c>
      <c r="X82" s="4">
        <v>0</v>
      </c>
      <c r="Y82" s="4">
        <v>0</v>
      </c>
      <c r="Z82" s="4">
        <v>0</v>
      </c>
      <c r="AA82" s="4">
        <f t="shared" si="29"/>
        <v>0</v>
      </c>
      <c r="AB82" s="4">
        <v>0</v>
      </c>
      <c r="AC82" s="4">
        <v>0</v>
      </c>
      <c r="AD82" s="4">
        <v>0</v>
      </c>
      <c r="AE82" s="4">
        <v>0</v>
      </c>
      <c r="AF82" s="4">
        <f t="shared" si="30"/>
        <v>0</v>
      </c>
      <c r="AG82" s="4">
        <v>0</v>
      </c>
      <c r="AH82" s="4">
        <v>0</v>
      </c>
      <c r="AI82" s="4">
        <v>0</v>
      </c>
      <c r="AJ82" s="4">
        <v>0</v>
      </c>
      <c r="AK82" s="4">
        <f t="shared" si="31"/>
        <v>0</v>
      </c>
      <c r="AL82" s="4">
        <v>0</v>
      </c>
      <c r="AM82" s="4">
        <v>0</v>
      </c>
      <c r="AN82" s="4">
        <v>0</v>
      </c>
      <c r="AO82" s="4">
        <v>0</v>
      </c>
      <c r="AP82" s="4">
        <f t="shared" si="32"/>
        <v>0</v>
      </c>
      <c r="AU82" s="4">
        <f t="shared" si="33"/>
        <v>0</v>
      </c>
      <c r="AV82" s="4">
        <v>0</v>
      </c>
      <c r="AW82" s="4">
        <v>0</v>
      </c>
      <c r="AX82" s="4">
        <v>0</v>
      </c>
      <c r="AY82" s="4">
        <v>0</v>
      </c>
      <c r="AZ82" s="4">
        <f t="shared" si="34"/>
        <v>0</v>
      </c>
      <c r="BA82" s="4">
        <v>0</v>
      </c>
      <c r="BB82" s="4">
        <v>0</v>
      </c>
      <c r="BC82" s="4">
        <v>0</v>
      </c>
      <c r="BD82" s="4">
        <v>0</v>
      </c>
      <c r="BE82" s="4">
        <f t="shared" si="35"/>
        <v>0</v>
      </c>
      <c r="BF82" s="4">
        <v>0</v>
      </c>
      <c r="BG82" s="4">
        <v>0</v>
      </c>
      <c r="BH82" s="4">
        <v>0</v>
      </c>
      <c r="BI82" s="4">
        <v>0</v>
      </c>
      <c r="BJ82" s="4">
        <f t="shared" si="36"/>
        <v>0</v>
      </c>
      <c r="BK82" s="4">
        <v>0</v>
      </c>
      <c r="BL82" s="4">
        <v>0</v>
      </c>
      <c r="BM82" s="4">
        <v>0</v>
      </c>
      <c r="BN82" s="4">
        <v>0</v>
      </c>
      <c r="BO82" s="4">
        <f t="shared" si="37"/>
        <v>0</v>
      </c>
      <c r="BP82" s="4">
        <v>0</v>
      </c>
      <c r="BQ82" s="4">
        <v>0</v>
      </c>
      <c r="BR82" s="4">
        <v>0</v>
      </c>
      <c r="BS82" s="4">
        <v>0</v>
      </c>
      <c r="BT82" s="4">
        <f t="shared" si="38"/>
        <v>0</v>
      </c>
      <c r="BU82" s="4">
        <v>0</v>
      </c>
      <c r="BV82" s="4">
        <v>0</v>
      </c>
      <c r="BW82" s="4">
        <v>0</v>
      </c>
      <c r="BX82" s="4">
        <v>0</v>
      </c>
      <c r="BY82" s="4">
        <f t="shared" si="39"/>
        <v>0</v>
      </c>
      <c r="BZ82" s="4">
        <f t="shared" si="40"/>
        <v>0</v>
      </c>
      <c r="CA82" s="4">
        <f t="shared" si="41"/>
        <v>0</v>
      </c>
      <c r="CB82" s="4">
        <f t="shared" si="42"/>
        <v>0</v>
      </c>
      <c r="CC82" s="4">
        <f t="shared" si="43"/>
        <v>0</v>
      </c>
      <c r="CD82" s="4">
        <f t="shared" si="44"/>
        <v>0</v>
      </c>
      <c r="CE82" s="4">
        <f t="shared" si="45"/>
        <v>0</v>
      </c>
      <c r="CF82" s="4">
        <f t="shared" si="46"/>
        <v>0</v>
      </c>
      <c r="CG82" s="4">
        <f t="shared" si="47"/>
        <v>0</v>
      </c>
      <c r="CH82" s="4">
        <f t="shared" si="48"/>
        <v>0</v>
      </c>
      <c r="CI82" s="4">
        <f t="shared" si="49"/>
        <v>0</v>
      </c>
      <c r="CJ82" s="11"/>
      <c r="CK82" s="11"/>
      <c r="CL82" s="11"/>
      <c r="CM82" s="11"/>
      <c r="CN82" s="11"/>
    </row>
    <row r="83" spans="1:92">
      <c r="A83" s="2">
        <v>1992</v>
      </c>
      <c r="B83" s="3" t="s">
        <v>108</v>
      </c>
      <c r="C83" s="4">
        <v>8523</v>
      </c>
      <c r="D83" s="4">
        <v>1289.0999999999999</v>
      </c>
      <c r="E83" s="4">
        <v>1661.2</v>
      </c>
      <c r="F83" s="4">
        <v>0</v>
      </c>
      <c r="G83" s="4">
        <f t="shared" si="25"/>
        <v>11473.300000000001</v>
      </c>
      <c r="H83" s="4">
        <v>2545</v>
      </c>
      <c r="I83" s="4">
        <v>82.6</v>
      </c>
      <c r="J83" s="4">
        <v>1343.8</v>
      </c>
      <c r="K83" s="4">
        <v>126.2</v>
      </c>
      <c r="L83" s="4">
        <f t="shared" si="26"/>
        <v>4097.5999999999995</v>
      </c>
      <c r="M83" s="4">
        <v>689.6</v>
      </c>
      <c r="N83" s="4">
        <v>1172.2</v>
      </c>
      <c r="O83" s="4">
        <v>0</v>
      </c>
      <c r="P83" s="4">
        <v>0</v>
      </c>
      <c r="Q83" s="4">
        <f t="shared" si="27"/>
        <v>1861.8000000000002</v>
      </c>
      <c r="R83" s="4">
        <v>1450</v>
      </c>
      <c r="S83" s="4">
        <v>1462</v>
      </c>
      <c r="T83" s="4">
        <v>0</v>
      </c>
      <c r="U83" s="4">
        <v>0</v>
      </c>
      <c r="V83" s="4">
        <f t="shared" si="28"/>
        <v>2912</v>
      </c>
      <c r="W83" s="4">
        <v>4548.6000000000004</v>
      </c>
      <c r="X83" s="4">
        <v>8400.7999999999993</v>
      </c>
      <c r="Y83" s="4">
        <v>511</v>
      </c>
      <c r="Z83" s="4">
        <v>0</v>
      </c>
      <c r="AA83" s="4">
        <f t="shared" si="29"/>
        <v>13460.4</v>
      </c>
      <c r="AB83" s="4">
        <v>1775.4</v>
      </c>
      <c r="AC83" s="4">
        <v>10</v>
      </c>
      <c r="AD83" s="4">
        <v>115.5</v>
      </c>
      <c r="AE83" s="4">
        <v>174.3</v>
      </c>
      <c r="AF83" s="4">
        <f t="shared" si="30"/>
        <v>2075.2000000000003</v>
      </c>
      <c r="AG83" s="4">
        <v>435.9</v>
      </c>
      <c r="AH83" s="4">
        <v>727.4</v>
      </c>
      <c r="AI83" s="4">
        <v>1226.5999999999999</v>
      </c>
      <c r="AJ83" s="4">
        <v>738</v>
      </c>
      <c r="AK83" s="4">
        <f t="shared" si="31"/>
        <v>3127.8999999999996</v>
      </c>
      <c r="AL83" s="4">
        <v>8090</v>
      </c>
      <c r="AM83" s="4">
        <v>511.3</v>
      </c>
      <c r="AN83" s="4">
        <v>4059.3</v>
      </c>
      <c r="AO83" s="4">
        <v>659.5</v>
      </c>
      <c r="AP83" s="4">
        <f t="shared" si="32"/>
        <v>13320.099999999999</v>
      </c>
      <c r="AU83" s="4">
        <f t="shared" si="33"/>
        <v>0</v>
      </c>
      <c r="AV83" s="4">
        <v>0</v>
      </c>
      <c r="AW83" s="4">
        <v>0</v>
      </c>
      <c r="AX83" s="4">
        <v>6.9</v>
      </c>
      <c r="AY83" s="4">
        <v>126.2</v>
      </c>
      <c r="AZ83" s="4">
        <f t="shared" si="34"/>
        <v>133.1</v>
      </c>
      <c r="BA83" s="4">
        <v>0</v>
      </c>
      <c r="BB83" s="4">
        <v>0</v>
      </c>
      <c r="BC83" s="4">
        <v>0.4</v>
      </c>
      <c r="BD83" s="4">
        <v>174.3</v>
      </c>
      <c r="BE83" s="4">
        <f t="shared" si="35"/>
        <v>174.70000000000002</v>
      </c>
      <c r="BF83" s="4">
        <v>0</v>
      </c>
      <c r="BG83" s="4">
        <v>710.9</v>
      </c>
      <c r="BH83" s="4">
        <v>257.60000000000002</v>
      </c>
      <c r="BI83" s="4">
        <v>738</v>
      </c>
      <c r="BJ83" s="4">
        <f t="shared" si="36"/>
        <v>1706.5</v>
      </c>
      <c r="BK83" s="4">
        <v>0</v>
      </c>
      <c r="BL83" s="4">
        <v>0</v>
      </c>
      <c r="BM83" s="4">
        <v>13.4</v>
      </c>
      <c r="BN83" s="4">
        <v>157</v>
      </c>
      <c r="BO83" s="4">
        <f t="shared" si="37"/>
        <v>170.4</v>
      </c>
      <c r="BP83" s="4">
        <v>0</v>
      </c>
      <c r="BQ83" s="4">
        <v>237.9</v>
      </c>
      <c r="BR83" s="4">
        <v>35.1</v>
      </c>
      <c r="BS83" s="4">
        <v>188.5</v>
      </c>
      <c r="BT83" s="4">
        <f t="shared" si="38"/>
        <v>461.5</v>
      </c>
      <c r="BU83" s="4">
        <v>0</v>
      </c>
      <c r="BV83" s="4">
        <v>3.3</v>
      </c>
      <c r="BW83" s="4">
        <v>77</v>
      </c>
      <c r="BX83" s="4">
        <v>314</v>
      </c>
      <c r="BY83" s="4">
        <f t="shared" si="39"/>
        <v>394.3</v>
      </c>
      <c r="BZ83" s="4">
        <f t="shared" si="40"/>
        <v>28057.500000000004</v>
      </c>
      <c r="CA83" s="4">
        <f t="shared" si="41"/>
        <v>13655.399999999998</v>
      </c>
      <c r="CB83" s="4">
        <f t="shared" si="42"/>
        <v>8917.4000000000015</v>
      </c>
      <c r="CC83" s="4">
        <f t="shared" si="43"/>
        <v>1698</v>
      </c>
      <c r="CD83" s="4">
        <f t="shared" si="44"/>
        <v>52328.3</v>
      </c>
      <c r="CE83" s="4">
        <f t="shared" si="45"/>
        <v>0</v>
      </c>
      <c r="CF83" s="4">
        <f t="shared" si="46"/>
        <v>952.09999999999991</v>
      </c>
      <c r="CG83" s="4">
        <f t="shared" si="47"/>
        <v>390.4</v>
      </c>
      <c r="CH83" s="4">
        <f t="shared" si="48"/>
        <v>1698</v>
      </c>
      <c r="CI83" s="4">
        <f t="shared" si="49"/>
        <v>3040.5</v>
      </c>
    </row>
    <row r="84" spans="1:92">
      <c r="A84" s="2">
        <v>1992</v>
      </c>
      <c r="B84" s="3" t="s">
        <v>109</v>
      </c>
      <c r="C84" s="4">
        <v>3235.5</v>
      </c>
      <c r="D84" s="4">
        <v>400</v>
      </c>
      <c r="E84" s="4">
        <v>80.5</v>
      </c>
      <c r="F84" s="4">
        <v>0</v>
      </c>
      <c r="G84" s="4">
        <f t="shared" si="25"/>
        <v>3716</v>
      </c>
      <c r="H84" s="4">
        <v>1430.2</v>
      </c>
      <c r="I84" s="4">
        <v>75.8</v>
      </c>
      <c r="J84" s="4">
        <v>542.29999999999995</v>
      </c>
      <c r="K84" s="4">
        <v>14.3</v>
      </c>
      <c r="L84" s="4">
        <f t="shared" si="26"/>
        <v>2062.6000000000004</v>
      </c>
      <c r="M84" s="4">
        <v>55.6</v>
      </c>
      <c r="N84" s="4">
        <v>227.4</v>
      </c>
      <c r="O84" s="4">
        <v>51.5</v>
      </c>
      <c r="P84" s="4">
        <v>0</v>
      </c>
      <c r="Q84" s="4">
        <f t="shared" si="27"/>
        <v>334.5</v>
      </c>
      <c r="R84" s="4">
        <v>42.4</v>
      </c>
      <c r="S84" s="4">
        <v>0</v>
      </c>
      <c r="T84" s="4">
        <v>42.4</v>
      </c>
      <c r="U84" s="4">
        <v>0</v>
      </c>
      <c r="V84" s="4">
        <f t="shared" si="28"/>
        <v>84.8</v>
      </c>
      <c r="W84" s="4">
        <v>568.9</v>
      </c>
      <c r="X84" s="4">
        <v>1584.4</v>
      </c>
      <c r="Y84" s="4">
        <v>99.2</v>
      </c>
      <c r="Z84" s="4">
        <v>0</v>
      </c>
      <c r="AA84" s="4">
        <f t="shared" si="29"/>
        <v>2252.5</v>
      </c>
      <c r="AB84" s="4">
        <v>446.5</v>
      </c>
      <c r="AC84" s="4">
        <v>0</v>
      </c>
      <c r="AD84" s="4">
        <v>18.399999999999999</v>
      </c>
      <c r="AE84" s="4">
        <v>103.4</v>
      </c>
      <c r="AF84" s="4">
        <f t="shared" si="30"/>
        <v>568.29999999999995</v>
      </c>
      <c r="AG84" s="4">
        <v>8.4</v>
      </c>
      <c r="AH84" s="4">
        <v>391.9</v>
      </c>
      <c r="AI84" s="4">
        <v>1076.0999999999999</v>
      </c>
      <c r="AJ84" s="4">
        <v>0</v>
      </c>
      <c r="AK84" s="4">
        <f t="shared" si="31"/>
        <v>1476.3999999999999</v>
      </c>
      <c r="AL84" s="4">
        <v>1865.2</v>
      </c>
      <c r="AM84" s="4">
        <v>821.5</v>
      </c>
      <c r="AN84" s="4">
        <v>577</v>
      </c>
      <c r="AO84" s="4">
        <v>39.799999999999997</v>
      </c>
      <c r="AP84" s="4">
        <f t="shared" si="32"/>
        <v>3303.5</v>
      </c>
      <c r="AU84" s="4">
        <f t="shared" si="33"/>
        <v>0</v>
      </c>
      <c r="AV84" s="4">
        <v>0</v>
      </c>
      <c r="AW84" s="4">
        <v>0</v>
      </c>
      <c r="AX84" s="4">
        <v>75.8</v>
      </c>
      <c r="AY84" s="4">
        <v>14.3</v>
      </c>
      <c r="AZ84" s="4">
        <f t="shared" si="34"/>
        <v>90.1</v>
      </c>
      <c r="BA84" s="4">
        <v>0</v>
      </c>
      <c r="BB84" s="4">
        <v>0</v>
      </c>
      <c r="BC84" s="4">
        <v>0</v>
      </c>
      <c r="BD84" s="4">
        <v>103.4</v>
      </c>
      <c r="BE84" s="4">
        <f t="shared" si="35"/>
        <v>103.4</v>
      </c>
      <c r="BF84" s="4">
        <v>8.4</v>
      </c>
      <c r="BG84" s="4">
        <v>391.9</v>
      </c>
      <c r="BH84" s="4">
        <v>964.6</v>
      </c>
      <c r="BI84" s="4">
        <v>0</v>
      </c>
      <c r="BJ84" s="4">
        <f t="shared" si="36"/>
        <v>1364.9</v>
      </c>
      <c r="BK84" s="4">
        <v>0</v>
      </c>
      <c r="BL84" s="4">
        <v>0</v>
      </c>
      <c r="BM84" s="4">
        <v>0</v>
      </c>
      <c r="BN84" s="4">
        <v>0</v>
      </c>
      <c r="BO84" s="4">
        <f t="shared" si="37"/>
        <v>0</v>
      </c>
      <c r="BP84" s="4">
        <v>0</v>
      </c>
      <c r="BQ84" s="4">
        <v>0</v>
      </c>
      <c r="BR84" s="4">
        <v>0</v>
      </c>
      <c r="BS84" s="4">
        <v>4.0999999999999996</v>
      </c>
      <c r="BT84" s="4">
        <f t="shared" si="38"/>
        <v>4.0999999999999996</v>
      </c>
      <c r="BU84" s="4">
        <v>0</v>
      </c>
      <c r="BV84" s="4">
        <v>3.9</v>
      </c>
      <c r="BW84" s="4">
        <v>0.8</v>
      </c>
      <c r="BX84" s="4">
        <v>35.700000000000003</v>
      </c>
      <c r="BY84" s="4">
        <f t="shared" si="39"/>
        <v>40.400000000000006</v>
      </c>
      <c r="BZ84" s="4">
        <f t="shared" si="40"/>
        <v>7652.6999999999989</v>
      </c>
      <c r="CA84" s="4">
        <f t="shared" si="41"/>
        <v>3501.0000000000005</v>
      </c>
      <c r="CB84" s="4">
        <f t="shared" si="42"/>
        <v>2487.3999999999996</v>
      </c>
      <c r="CC84" s="4">
        <f t="shared" si="43"/>
        <v>157.5</v>
      </c>
      <c r="CD84" s="4">
        <f t="shared" si="44"/>
        <v>13798.599999999999</v>
      </c>
      <c r="CE84" s="4">
        <f t="shared" si="45"/>
        <v>8.4</v>
      </c>
      <c r="CF84" s="4">
        <f t="shared" si="46"/>
        <v>395.79999999999995</v>
      </c>
      <c r="CG84" s="4">
        <f t="shared" si="47"/>
        <v>1041.2</v>
      </c>
      <c r="CH84" s="4">
        <f t="shared" si="48"/>
        <v>157.5</v>
      </c>
      <c r="CI84" s="4">
        <f t="shared" si="49"/>
        <v>1602.9</v>
      </c>
    </row>
    <row r="85" spans="1:92">
      <c r="A85" s="2">
        <v>1992</v>
      </c>
      <c r="B85" s="3" t="s">
        <v>110</v>
      </c>
      <c r="C85" s="4">
        <v>221.6</v>
      </c>
      <c r="D85" s="4">
        <v>50.7</v>
      </c>
      <c r="E85" s="4">
        <v>25.7</v>
      </c>
      <c r="F85" s="4">
        <v>0</v>
      </c>
      <c r="G85" s="4">
        <f t="shared" si="25"/>
        <v>298</v>
      </c>
      <c r="H85" s="4">
        <v>127.1</v>
      </c>
      <c r="I85" s="4">
        <v>0.8</v>
      </c>
      <c r="J85" s="4">
        <v>63.6</v>
      </c>
      <c r="K85" s="4">
        <v>0</v>
      </c>
      <c r="L85" s="4">
        <f t="shared" si="26"/>
        <v>191.5</v>
      </c>
      <c r="M85" s="4">
        <v>4.9000000000000004</v>
      </c>
      <c r="N85" s="4">
        <v>16.8</v>
      </c>
      <c r="O85" s="4">
        <v>0</v>
      </c>
      <c r="P85" s="4">
        <v>0</v>
      </c>
      <c r="Q85" s="4">
        <f t="shared" si="27"/>
        <v>21.700000000000003</v>
      </c>
      <c r="R85" s="4">
        <v>0.2</v>
      </c>
      <c r="S85" s="4">
        <v>0</v>
      </c>
      <c r="T85" s="4">
        <v>0</v>
      </c>
      <c r="U85" s="4">
        <v>0</v>
      </c>
      <c r="V85" s="4">
        <f t="shared" si="28"/>
        <v>0.2</v>
      </c>
      <c r="W85" s="4">
        <v>49.7</v>
      </c>
      <c r="X85" s="4">
        <v>141</v>
      </c>
      <c r="Y85" s="4">
        <v>0</v>
      </c>
      <c r="Z85" s="4">
        <v>0</v>
      </c>
      <c r="AA85" s="4">
        <f t="shared" si="29"/>
        <v>190.7</v>
      </c>
      <c r="AB85" s="4">
        <v>13.2</v>
      </c>
      <c r="AC85" s="4">
        <v>1.2</v>
      </c>
      <c r="AD85" s="4">
        <v>4.8</v>
      </c>
      <c r="AE85" s="4">
        <v>0</v>
      </c>
      <c r="AF85" s="4">
        <f t="shared" si="30"/>
        <v>19.2</v>
      </c>
      <c r="AG85" s="4">
        <v>0.2</v>
      </c>
      <c r="AH85" s="4">
        <v>111.1</v>
      </c>
      <c r="AI85" s="4">
        <v>98.6</v>
      </c>
      <c r="AJ85" s="4">
        <v>0</v>
      </c>
      <c r="AK85" s="4">
        <f t="shared" si="31"/>
        <v>209.89999999999998</v>
      </c>
      <c r="AL85" s="4">
        <v>145.4</v>
      </c>
      <c r="AM85" s="4">
        <v>179.2</v>
      </c>
      <c r="AN85" s="4">
        <v>307.8</v>
      </c>
      <c r="AO85" s="4">
        <v>3</v>
      </c>
      <c r="AP85" s="4">
        <f t="shared" si="32"/>
        <v>635.40000000000009</v>
      </c>
      <c r="AU85" s="4">
        <f t="shared" si="33"/>
        <v>0</v>
      </c>
      <c r="AV85" s="4">
        <v>5.4</v>
      </c>
      <c r="AW85" s="4">
        <v>0</v>
      </c>
      <c r="AX85" s="4">
        <v>5.4</v>
      </c>
      <c r="AY85" s="4">
        <v>0</v>
      </c>
      <c r="AZ85" s="4">
        <f t="shared" si="34"/>
        <v>10.8</v>
      </c>
      <c r="BA85" s="4">
        <v>1.8</v>
      </c>
      <c r="BB85" s="4">
        <v>0</v>
      </c>
      <c r="BC85" s="4">
        <v>0</v>
      </c>
      <c r="BD85" s="4">
        <v>0</v>
      </c>
      <c r="BE85" s="4">
        <f t="shared" si="35"/>
        <v>1.8</v>
      </c>
      <c r="BF85" s="4">
        <v>0</v>
      </c>
      <c r="BG85" s="4">
        <v>100.1</v>
      </c>
      <c r="BH85" s="4">
        <v>35.6</v>
      </c>
      <c r="BI85" s="4">
        <v>0</v>
      </c>
      <c r="BJ85" s="4">
        <f t="shared" si="36"/>
        <v>135.69999999999999</v>
      </c>
      <c r="BK85" s="4">
        <v>0</v>
      </c>
      <c r="BL85" s="4">
        <v>0</v>
      </c>
      <c r="BM85" s="4">
        <v>0</v>
      </c>
      <c r="BN85" s="4">
        <v>0</v>
      </c>
      <c r="BO85" s="4">
        <f t="shared" si="37"/>
        <v>0</v>
      </c>
      <c r="BP85" s="4">
        <v>2.1</v>
      </c>
      <c r="BQ85" s="4">
        <v>4.5999999999999996</v>
      </c>
      <c r="BR85" s="4">
        <v>2.2000000000000002</v>
      </c>
      <c r="BS85" s="4">
        <v>0</v>
      </c>
      <c r="BT85" s="4">
        <f t="shared" si="38"/>
        <v>8.8999999999999986</v>
      </c>
      <c r="BU85" s="4">
        <v>3.9</v>
      </c>
      <c r="BV85" s="4">
        <v>0</v>
      </c>
      <c r="BW85" s="4">
        <v>4.8</v>
      </c>
      <c r="BX85" s="4">
        <v>3</v>
      </c>
      <c r="BY85" s="4">
        <f t="shared" si="39"/>
        <v>11.7</v>
      </c>
      <c r="BZ85" s="4">
        <f t="shared" si="40"/>
        <v>562.29999999999995</v>
      </c>
      <c r="CA85" s="4">
        <f t="shared" si="41"/>
        <v>500.8</v>
      </c>
      <c r="CB85" s="4">
        <f t="shared" si="42"/>
        <v>500.5</v>
      </c>
      <c r="CC85" s="4">
        <f t="shared" si="43"/>
        <v>3</v>
      </c>
      <c r="CD85" s="4">
        <f t="shared" si="44"/>
        <v>1566.6</v>
      </c>
      <c r="CE85" s="4">
        <f t="shared" si="45"/>
        <v>13.200000000000001</v>
      </c>
      <c r="CF85" s="4">
        <f t="shared" si="46"/>
        <v>104.69999999999999</v>
      </c>
      <c r="CG85" s="4">
        <f t="shared" si="47"/>
        <v>48</v>
      </c>
      <c r="CH85" s="4">
        <f t="shared" si="48"/>
        <v>3</v>
      </c>
      <c r="CI85" s="4">
        <f t="shared" si="49"/>
        <v>168.89999999999998</v>
      </c>
    </row>
    <row r="86" spans="1:92">
      <c r="A86" s="2">
        <v>1992</v>
      </c>
      <c r="B86" s="3" t="s">
        <v>111</v>
      </c>
      <c r="C86" s="4">
        <v>2909.9</v>
      </c>
      <c r="D86" s="4">
        <v>571.6</v>
      </c>
      <c r="E86" s="4">
        <v>683</v>
      </c>
      <c r="F86" s="4">
        <v>0</v>
      </c>
      <c r="G86" s="4">
        <f t="shared" si="25"/>
        <v>4164.5</v>
      </c>
      <c r="H86" s="4">
        <v>1656.5</v>
      </c>
      <c r="I86" s="4">
        <v>10.6</v>
      </c>
      <c r="J86" s="4">
        <v>0.4</v>
      </c>
      <c r="K86" s="4">
        <v>271.8</v>
      </c>
      <c r="L86" s="4">
        <f t="shared" si="26"/>
        <v>1939.3</v>
      </c>
      <c r="M86" s="4">
        <v>342.3</v>
      </c>
      <c r="N86" s="4">
        <v>610.4</v>
      </c>
      <c r="O86" s="4">
        <v>0</v>
      </c>
      <c r="P86" s="4">
        <v>0</v>
      </c>
      <c r="Q86" s="4">
        <f t="shared" si="27"/>
        <v>952.7</v>
      </c>
      <c r="R86" s="4">
        <v>393.8</v>
      </c>
      <c r="S86" s="4">
        <v>0</v>
      </c>
      <c r="T86" s="4">
        <v>0</v>
      </c>
      <c r="U86" s="4">
        <v>0</v>
      </c>
      <c r="V86" s="4">
        <f t="shared" si="28"/>
        <v>393.8</v>
      </c>
      <c r="W86" s="4">
        <v>1642.3</v>
      </c>
      <c r="X86" s="4">
        <v>2298.8000000000002</v>
      </c>
      <c r="Y86" s="4">
        <v>0</v>
      </c>
      <c r="Z86" s="4">
        <v>0</v>
      </c>
      <c r="AA86" s="4">
        <f t="shared" si="29"/>
        <v>3941.1000000000004</v>
      </c>
      <c r="AB86" s="4">
        <v>626.6</v>
      </c>
      <c r="AC86" s="4">
        <v>9.5</v>
      </c>
      <c r="AD86" s="4">
        <v>81.8</v>
      </c>
      <c r="AE86" s="4">
        <v>62.3</v>
      </c>
      <c r="AF86" s="4">
        <f t="shared" si="30"/>
        <v>780.19999999999993</v>
      </c>
      <c r="AG86" s="4">
        <v>30</v>
      </c>
      <c r="AH86" s="4">
        <v>567.5</v>
      </c>
      <c r="AI86" s="4">
        <v>773.3</v>
      </c>
      <c r="AJ86" s="4">
        <v>119.1</v>
      </c>
      <c r="AK86" s="4">
        <f t="shared" si="31"/>
        <v>1489.8999999999999</v>
      </c>
      <c r="AL86" s="4">
        <v>2494.4</v>
      </c>
      <c r="AM86" s="4">
        <v>1357.7</v>
      </c>
      <c r="AN86" s="4">
        <v>6370.8</v>
      </c>
      <c r="AO86" s="4">
        <v>217</v>
      </c>
      <c r="AP86" s="4">
        <f t="shared" si="32"/>
        <v>10439.900000000001</v>
      </c>
      <c r="AU86" s="4">
        <f t="shared" si="33"/>
        <v>0</v>
      </c>
      <c r="AV86" s="4">
        <v>0</v>
      </c>
      <c r="AW86" s="4">
        <v>0</v>
      </c>
      <c r="AX86" s="4">
        <v>0</v>
      </c>
      <c r="AY86" s="4">
        <v>271.8</v>
      </c>
      <c r="AZ86" s="4">
        <f t="shared" si="34"/>
        <v>271.8</v>
      </c>
      <c r="BA86" s="4">
        <v>1.1000000000000001</v>
      </c>
      <c r="BB86" s="4">
        <v>0</v>
      </c>
      <c r="BC86" s="4">
        <v>0</v>
      </c>
      <c r="BD86" s="4">
        <v>62.3</v>
      </c>
      <c r="BE86" s="4">
        <f t="shared" si="35"/>
        <v>63.4</v>
      </c>
      <c r="BF86" s="4">
        <v>0</v>
      </c>
      <c r="BG86" s="4">
        <v>566.6</v>
      </c>
      <c r="BH86" s="4">
        <v>793.6</v>
      </c>
      <c r="BI86" s="4">
        <v>119.1</v>
      </c>
      <c r="BJ86" s="4">
        <f t="shared" si="36"/>
        <v>1479.3</v>
      </c>
      <c r="BK86" s="4">
        <v>0</v>
      </c>
      <c r="BL86" s="4">
        <v>0</v>
      </c>
      <c r="BM86" s="4">
        <v>0</v>
      </c>
      <c r="BN86" s="4">
        <v>0</v>
      </c>
      <c r="BO86" s="4">
        <f t="shared" si="37"/>
        <v>0</v>
      </c>
      <c r="BP86" s="4">
        <v>7.7</v>
      </c>
      <c r="BQ86" s="4">
        <v>0</v>
      </c>
      <c r="BR86" s="4">
        <v>8.1</v>
      </c>
      <c r="BS86" s="4">
        <v>13.9</v>
      </c>
      <c r="BT86" s="4">
        <f t="shared" si="38"/>
        <v>29.700000000000003</v>
      </c>
      <c r="BU86" s="4">
        <v>9.4</v>
      </c>
      <c r="BV86" s="4">
        <v>2.8</v>
      </c>
      <c r="BW86" s="4">
        <v>17.2</v>
      </c>
      <c r="BX86" s="4">
        <v>233</v>
      </c>
      <c r="BY86" s="4">
        <f t="shared" si="39"/>
        <v>262.39999999999998</v>
      </c>
      <c r="BZ86" s="4">
        <f t="shared" si="40"/>
        <v>10095.800000000001</v>
      </c>
      <c r="CA86" s="4">
        <f t="shared" si="41"/>
        <v>5426.1</v>
      </c>
      <c r="CB86" s="4">
        <f t="shared" si="42"/>
        <v>7909.3</v>
      </c>
      <c r="CC86" s="4">
        <f t="shared" si="43"/>
        <v>670.2</v>
      </c>
      <c r="CD86" s="4">
        <f t="shared" si="44"/>
        <v>24101.4</v>
      </c>
      <c r="CE86" s="4">
        <f t="shared" si="45"/>
        <v>18.200000000000003</v>
      </c>
      <c r="CF86" s="4">
        <f t="shared" si="46"/>
        <v>569.4</v>
      </c>
      <c r="CG86" s="4">
        <f t="shared" si="47"/>
        <v>818.90000000000009</v>
      </c>
      <c r="CH86" s="4">
        <f t="shared" si="48"/>
        <v>700.09999999999991</v>
      </c>
      <c r="CI86" s="4">
        <f t="shared" si="49"/>
        <v>2106.6</v>
      </c>
    </row>
    <row r="87" spans="1:92">
      <c r="A87" s="2">
        <v>1992</v>
      </c>
      <c r="B87" s="3" t="s">
        <v>112</v>
      </c>
      <c r="C87" s="4">
        <v>1251</v>
      </c>
      <c r="D87" s="4">
        <v>186.9</v>
      </c>
      <c r="E87" s="4">
        <v>384</v>
      </c>
      <c r="F87" s="4">
        <v>0</v>
      </c>
      <c r="G87" s="4">
        <f t="shared" si="25"/>
        <v>1821.9</v>
      </c>
      <c r="H87" s="4">
        <v>585.9</v>
      </c>
      <c r="I87" s="4">
        <v>142.69999999999999</v>
      </c>
      <c r="J87" s="4">
        <v>355.6</v>
      </c>
      <c r="K87" s="4">
        <v>0</v>
      </c>
      <c r="L87" s="4">
        <f t="shared" si="26"/>
        <v>1084.1999999999998</v>
      </c>
      <c r="M87" s="4">
        <v>48.6</v>
      </c>
      <c r="N87" s="4">
        <v>115.9</v>
      </c>
      <c r="O87" s="4">
        <v>0</v>
      </c>
      <c r="P87" s="4">
        <v>0</v>
      </c>
      <c r="Q87" s="4">
        <f t="shared" si="27"/>
        <v>164.5</v>
      </c>
      <c r="R87" s="4">
        <v>38.700000000000003</v>
      </c>
      <c r="S87" s="4">
        <v>0</v>
      </c>
      <c r="T87" s="4">
        <v>0</v>
      </c>
      <c r="U87" s="4">
        <v>0</v>
      </c>
      <c r="V87" s="4">
        <f t="shared" si="28"/>
        <v>38.700000000000003</v>
      </c>
      <c r="W87" s="4">
        <v>287.10000000000002</v>
      </c>
      <c r="X87" s="4">
        <v>710</v>
      </c>
      <c r="Y87" s="4">
        <v>10.6</v>
      </c>
      <c r="Z87" s="4">
        <v>0</v>
      </c>
      <c r="AA87" s="4">
        <f t="shared" si="29"/>
        <v>1007.7</v>
      </c>
      <c r="AB87" s="4">
        <v>172</v>
      </c>
      <c r="AC87" s="4">
        <v>1.6</v>
      </c>
      <c r="AD87" s="4">
        <v>18.3</v>
      </c>
      <c r="AE87" s="4">
        <v>0</v>
      </c>
      <c r="AF87" s="4">
        <f t="shared" si="30"/>
        <v>191.9</v>
      </c>
      <c r="AG87" s="4">
        <v>7.6</v>
      </c>
      <c r="AH87" s="4">
        <v>200.7</v>
      </c>
      <c r="AI87" s="4">
        <v>442</v>
      </c>
      <c r="AJ87" s="4">
        <v>0</v>
      </c>
      <c r="AK87" s="4">
        <f t="shared" si="31"/>
        <v>650.29999999999995</v>
      </c>
      <c r="AL87" s="4">
        <v>798</v>
      </c>
      <c r="AM87" s="4">
        <v>442.6</v>
      </c>
      <c r="AN87" s="4">
        <v>803.9</v>
      </c>
      <c r="AO87" s="4">
        <v>1.7</v>
      </c>
      <c r="AP87" s="4">
        <f t="shared" si="32"/>
        <v>2046.2</v>
      </c>
      <c r="AU87" s="4">
        <f t="shared" si="33"/>
        <v>0</v>
      </c>
      <c r="AV87" s="4">
        <v>0</v>
      </c>
      <c r="AW87" s="4">
        <v>0</v>
      </c>
      <c r="AX87" s="4">
        <v>1.2</v>
      </c>
      <c r="AY87" s="4">
        <v>0</v>
      </c>
      <c r="AZ87" s="4">
        <f t="shared" si="34"/>
        <v>1.2</v>
      </c>
      <c r="BA87" s="4">
        <v>3.9</v>
      </c>
      <c r="BB87" s="4">
        <v>0</v>
      </c>
      <c r="BC87" s="4">
        <v>0</v>
      </c>
      <c r="BD87" s="4">
        <v>0</v>
      </c>
      <c r="BE87" s="4">
        <f t="shared" si="35"/>
        <v>3.9</v>
      </c>
      <c r="BF87" s="4">
        <v>0</v>
      </c>
      <c r="BG87" s="4">
        <v>200.7</v>
      </c>
      <c r="BH87" s="4">
        <v>269.10000000000002</v>
      </c>
      <c r="BI87" s="4">
        <v>0</v>
      </c>
      <c r="BJ87" s="4">
        <f t="shared" si="36"/>
        <v>469.8</v>
      </c>
      <c r="BK87" s="4">
        <v>0</v>
      </c>
      <c r="BL87" s="4">
        <v>0</v>
      </c>
      <c r="BM87" s="4">
        <v>0</v>
      </c>
      <c r="BN87" s="4">
        <v>0</v>
      </c>
      <c r="BO87" s="4">
        <f t="shared" si="37"/>
        <v>0</v>
      </c>
      <c r="BP87" s="4">
        <v>0</v>
      </c>
      <c r="BQ87" s="4">
        <v>0.5</v>
      </c>
      <c r="BR87" s="4">
        <v>16.100000000000001</v>
      </c>
      <c r="BS87" s="4">
        <v>0</v>
      </c>
      <c r="BT87" s="4">
        <f t="shared" si="38"/>
        <v>16.600000000000001</v>
      </c>
      <c r="BU87" s="4">
        <v>5.4</v>
      </c>
      <c r="BV87" s="4">
        <v>9.4</v>
      </c>
      <c r="BW87" s="4">
        <v>18.5</v>
      </c>
      <c r="BX87" s="4">
        <v>1.7</v>
      </c>
      <c r="BY87" s="4">
        <f t="shared" si="39"/>
        <v>35</v>
      </c>
      <c r="BZ87" s="4">
        <f t="shared" si="40"/>
        <v>3188.9</v>
      </c>
      <c r="CA87" s="4">
        <f t="shared" si="41"/>
        <v>1800.4</v>
      </c>
      <c r="CB87" s="4">
        <f t="shared" si="42"/>
        <v>2014.4</v>
      </c>
      <c r="CC87" s="4">
        <f t="shared" si="43"/>
        <v>1.7</v>
      </c>
      <c r="CD87" s="4">
        <f t="shared" si="44"/>
        <v>7005.4000000000005</v>
      </c>
      <c r="CE87" s="4">
        <f t="shared" si="45"/>
        <v>9.3000000000000007</v>
      </c>
      <c r="CF87" s="4">
        <f t="shared" si="46"/>
        <v>210.6</v>
      </c>
      <c r="CG87" s="4">
        <f t="shared" si="47"/>
        <v>304.90000000000003</v>
      </c>
      <c r="CH87" s="4">
        <f t="shared" si="48"/>
        <v>1.7</v>
      </c>
      <c r="CI87" s="4">
        <f t="shared" si="49"/>
        <v>526.50000000000011</v>
      </c>
      <c r="CJ87" s="10"/>
      <c r="CK87" s="10"/>
      <c r="CL87" s="10"/>
      <c r="CM87" s="10"/>
      <c r="CN87" s="10"/>
    </row>
    <row r="88" spans="1:92">
      <c r="A88" s="2">
        <v>1992</v>
      </c>
      <c r="B88" s="3" t="s">
        <v>113</v>
      </c>
      <c r="C88" s="4">
        <v>869</v>
      </c>
      <c r="D88" s="4">
        <v>158.19999999999999</v>
      </c>
      <c r="E88" s="4">
        <v>14.1</v>
      </c>
      <c r="F88" s="4">
        <v>0</v>
      </c>
      <c r="G88" s="4">
        <f t="shared" si="25"/>
        <v>1041.3</v>
      </c>
      <c r="H88" s="4">
        <v>455.4</v>
      </c>
      <c r="I88" s="4">
        <v>2.2999999999999998</v>
      </c>
      <c r="J88" s="4">
        <v>873.8</v>
      </c>
      <c r="K88" s="4">
        <v>0</v>
      </c>
      <c r="L88" s="4">
        <f t="shared" si="26"/>
        <v>1331.5</v>
      </c>
      <c r="M88" s="4">
        <v>62.2</v>
      </c>
      <c r="N88" s="4">
        <v>126.6</v>
      </c>
      <c r="O88" s="4">
        <v>10.6</v>
      </c>
      <c r="P88" s="4">
        <v>0</v>
      </c>
      <c r="Q88" s="4">
        <f t="shared" si="27"/>
        <v>199.4</v>
      </c>
      <c r="R88" s="4">
        <v>5.4</v>
      </c>
      <c r="S88" s="4">
        <v>2.2000000000000002</v>
      </c>
      <c r="T88" s="4">
        <v>5.7</v>
      </c>
      <c r="U88" s="4">
        <v>0</v>
      </c>
      <c r="V88" s="4">
        <f t="shared" si="28"/>
        <v>13.3</v>
      </c>
      <c r="W88" s="4">
        <v>278.89999999999998</v>
      </c>
      <c r="X88" s="4">
        <v>511.3</v>
      </c>
      <c r="Y88" s="4">
        <v>11</v>
      </c>
      <c r="Z88" s="4">
        <v>0</v>
      </c>
      <c r="AA88" s="4">
        <f t="shared" si="29"/>
        <v>801.2</v>
      </c>
      <c r="AB88" s="4">
        <v>161.1</v>
      </c>
      <c r="AC88" s="4">
        <v>0</v>
      </c>
      <c r="AD88" s="4">
        <v>10.3</v>
      </c>
      <c r="AE88" s="4">
        <v>0</v>
      </c>
      <c r="AF88" s="4">
        <f t="shared" si="30"/>
        <v>171.4</v>
      </c>
      <c r="AG88" s="4">
        <v>0.6</v>
      </c>
      <c r="AH88" s="4">
        <v>4.7</v>
      </c>
      <c r="AI88" s="4">
        <v>623.1</v>
      </c>
      <c r="AJ88" s="4">
        <v>0</v>
      </c>
      <c r="AK88" s="4">
        <f t="shared" si="31"/>
        <v>628.4</v>
      </c>
      <c r="AL88" s="4">
        <v>891</v>
      </c>
      <c r="AM88" s="4">
        <v>547.5</v>
      </c>
      <c r="AN88" s="4">
        <v>3223.3</v>
      </c>
      <c r="AO88" s="4">
        <v>0</v>
      </c>
      <c r="AP88" s="4">
        <f t="shared" si="32"/>
        <v>4661.8</v>
      </c>
      <c r="AU88" s="4">
        <f t="shared" si="33"/>
        <v>0</v>
      </c>
      <c r="AV88" s="4">
        <v>0</v>
      </c>
      <c r="AW88" s="4">
        <v>0</v>
      </c>
      <c r="AX88" s="4">
        <v>49.5</v>
      </c>
      <c r="AY88" s="4">
        <v>0</v>
      </c>
      <c r="AZ88" s="4">
        <f t="shared" si="34"/>
        <v>49.5</v>
      </c>
      <c r="BA88" s="4">
        <v>0.4</v>
      </c>
      <c r="BB88" s="4">
        <v>0</v>
      </c>
      <c r="BC88" s="4">
        <v>0.7</v>
      </c>
      <c r="BD88" s="4">
        <v>0</v>
      </c>
      <c r="BE88" s="4">
        <f t="shared" si="35"/>
        <v>1.1000000000000001</v>
      </c>
      <c r="BF88" s="4">
        <v>0</v>
      </c>
      <c r="BG88" s="4">
        <v>0</v>
      </c>
      <c r="BH88" s="4">
        <v>6.2</v>
      </c>
      <c r="BI88" s="4">
        <v>0</v>
      </c>
      <c r="BJ88" s="4">
        <f t="shared" si="36"/>
        <v>6.2</v>
      </c>
      <c r="BK88" s="4">
        <v>0</v>
      </c>
      <c r="BL88" s="4">
        <v>0</v>
      </c>
      <c r="BM88" s="4">
        <v>0</v>
      </c>
      <c r="BN88" s="4">
        <v>0</v>
      </c>
      <c r="BO88" s="4">
        <f t="shared" si="37"/>
        <v>0</v>
      </c>
      <c r="BP88" s="4">
        <v>0</v>
      </c>
      <c r="BQ88" s="4">
        <v>0</v>
      </c>
      <c r="BR88" s="4">
        <v>0</v>
      </c>
      <c r="BS88" s="4">
        <v>0</v>
      </c>
      <c r="BT88" s="4">
        <f t="shared" si="38"/>
        <v>0</v>
      </c>
      <c r="BU88" s="4">
        <v>2.7</v>
      </c>
      <c r="BV88" s="4">
        <v>0.6</v>
      </c>
      <c r="BW88" s="4">
        <v>3.2</v>
      </c>
      <c r="BX88" s="4">
        <v>0</v>
      </c>
      <c r="BY88" s="4">
        <f t="shared" si="39"/>
        <v>6.5</v>
      </c>
      <c r="BZ88" s="4">
        <f t="shared" si="40"/>
        <v>2723.6</v>
      </c>
      <c r="CA88" s="4">
        <f t="shared" si="41"/>
        <v>1352.8000000000002</v>
      </c>
      <c r="CB88" s="4">
        <f t="shared" si="42"/>
        <v>4771.8999999999996</v>
      </c>
      <c r="CC88" s="4">
        <f t="shared" si="43"/>
        <v>0</v>
      </c>
      <c r="CD88" s="4">
        <f t="shared" si="44"/>
        <v>8848.2999999999993</v>
      </c>
      <c r="CE88" s="4">
        <f t="shared" si="45"/>
        <v>3.1</v>
      </c>
      <c r="CF88" s="4">
        <f t="shared" si="46"/>
        <v>0.6</v>
      </c>
      <c r="CG88" s="4">
        <f t="shared" si="47"/>
        <v>59.6</v>
      </c>
      <c r="CH88" s="4">
        <f t="shared" si="48"/>
        <v>0</v>
      </c>
      <c r="CI88" s="4">
        <f t="shared" si="49"/>
        <v>63.300000000000004</v>
      </c>
      <c r="CN88" s="8"/>
    </row>
    <row r="89" spans="1:92">
      <c r="A89" s="2">
        <v>1992</v>
      </c>
      <c r="B89" s="3" t="s">
        <v>114</v>
      </c>
      <c r="C89" s="4">
        <v>5023</v>
      </c>
      <c r="D89" s="4">
        <v>675</v>
      </c>
      <c r="E89" s="4">
        <v>2</v>
      </c>
      <c r="F89" s="4">
        <v>0</v>
      </c>
      <c r="G89" s="4">
        <f t="shared" si="25"/>
        <v>5700</v>
      </c>
      <c r="H89" s="4">
        <v>1316</v>
      </c>
      <c r="I89" s="4">
        <v>274</v>
      </c>
      <c r="J89" s="4">
        <v>64</v>
      </c>
      <c r="K89" s="4">
        <v>40</v>
      </c>
      <c r="L89" s="4">
        <f t="shared" si="26"/>
        <v>1694</v>
      </c>
      <c r="M89" s="4">
        <v>343</v>
      </c>
      <c r="N89" s="4">
        <v>509</v>
      </c>
      <c r="O89" s="4">
        <v>72</v>
      </c>
      <c r="P89" s="4">
        <v>0</v>
      </c>
      <c r="Q89" s="4">
        <f t="shared" si="27"/>
        <v>924</v>
      </c>
      <c r="R89" s="4">
        <v>427</v>
      </c>
      <c r="S89" s="4">
        <v>70</v>
      </c>
      <c r="T89" s="4">
        <v>0</v>
      </c>
      <c r="U89" s="4">
        <v>0</v>
      </c>
      <c r="V89" s="4">
        <f t="shared" si="28"/>
        <v>497</v>
      </c>
      <c r="W89" s="4">
        <v>1838</v>
      </c>
      <c r="X89" s="4">
        <v>2949</v>
      </c>
      <c r="Y89" s="4">
        <v>1076</v>
      </c>
      <c r="Z89" s="4">
        <v>0</v>
      </c>
      <c r="AA89" s="4">
        <f t="shared" si="29"/>
        <v>5863</v>
      </c>
      <c r="AB89" s="4">
        <v>453</v>
      </c>
      <c r="AC89" s="4">
        <v>4</v>
      </c>
      <c r="AD89" s="4">
        <v>40</v>
      </c>
      <c r="AE89" s="4">
        <v>39</v>
      </c>
      <c r="AF89" s="4">
        <f t="shared" si="30"/>
        <v>536</v>
      </c>
      <c r="AG89" s="4">
        <v>270</v>
      </c>
      <c r="AH89" s="4">
        <v>556</v>
      </c>
      <c r="AI89" s="4">
        <v>1586</v>
      </c>
      <c r="AJ89" s="4">
        <v>226</v>
      </c>
      <c r="AK89" s="4">
        <f t="shared" si="31"/>
        <v>2638</v>
      </c>
      <c r="AL89" s="4">
        <v>4086</v>
      </c>
      <c r="AM89" s="4">
        <v>1946</v>
      </c>
      <c r="AN89" s="4">
        <v>3015</v>
      </c>
      <c r="AO89" s="4">
        <v>154</v>
      </c>
      <c r="AP89" s="4">
        <f t="shared" si="32"/>
        <v>9201</v>
      </c>
      <c r="AU89" s="4">
        <f t="shared" si="33"/>
        <v>0</v>
      </c>
      <c r="AV89" s="4">
        <v>0</v>
      </c>
      <c r="AW89" s="4">
        <v>0</v>
      </c>
      <c r="AX89" s="4">
        <v>0</v>
      </c>
      <c r="AY89" s="4">
        <v>40</v>
      </c>
      <c r="AZ89" s="4">
        <f t="shared" si="34"/>
        <v>40</v>
      </c>
      <c r="BA89" s="4">
        <v>0</v>
      </c>
      <c r="BB89" s="4">
        <v>0</v>
      </c>
      <c r="BC89" s="4">
        <v>0</v>
      </c>
      <c r="BD89" s="4">
        <v>39</v>
      </c>
      <c r="BE89" s="4">
        <f t="shared" si="35"/>
        <v>39</v>
      </c>
      <c r="BF89" s="4">
        <v>0</v>
      </c>
      <c r="BG89" s="4">
        <v>0</v>
      </c>
      <c r="BH89" s="4">
        <v>0</v>
      </c>
      <c r="BI89" s="4">
        <v>226</v>
      </c>
      <c r="BJ89" s="4">
        <f t="shared" si="36"/>
        <v>226</v>
      </c>
      <c r="BK89" s="4">
        <v>0</v>
      </c>
      <c r="BL89" s="4">
        <v>0</v>
      </c>
      <c r="BM89" s="4">
        <v>0</v>
      </c>
      <c r="BN89" s="4">
        <v>0</v>
      </c>
      <c r="BO89" s="4">
        <f t="shared" si="37"/>
        <v>0</v>
      </c>
      <c r="BP89" s="4">
        <v>0</v>
      </c>
      <c r="BQ89" s="4">
        <v>0</v>
      </c>
      <c r="BR89" s="4">
        <v>0</v>
      </c>
      <c r="BS89" s="4">
        <v>50</v>
      </c>
      <c r="BT89" s="4">
        <f t="shared" si="38"/>
        <v>50</v>
      </c>
      <c r="BU89" s="4">
        <v>0</v>
      </c>
      <c r="BV89" s="4">
        <v>0</v>
      </c>
      <c r="BW89" s="4">
        <v>0</v>
      </c>
      <c r="BX89" s="4">
        <v>104</v>
      </c>
      <c r="BY89" s="4">
        <f t="shared" si="39"/>
        <v>104</v>
      </c>
      <c r="BZ89" s="4">
        <f t="shared" si="40"/>
        <v>13756</v>
      </c>
      <c r="CA89" s="4">
        <f t="shared" si="41"/>
        <v>6983</v>
      </c>
      <c r="CB89" s="4">
        <f t="shared" si="42"/>
        <v>5855</v>
      </c>
      <c r="CC89" s="4">
        <f t="shared" si="43"/>
        <v>459</v>
      </c>
      <c r="CD89" s="4">
        <f t="shared" si="44"/>
        <v>27053</v>
      </c>
      <c r="CE89" s="4">
        <f t="shared" si="45"/>
        <v>0</v>
      </c>
      <c r="CF89" s="4">
        <f t="shared" si="46"/>
        <v>0</v>
      </c>
      <c r="CG89" s="4">
        <f t="shared" si="47"/>
        <v>0</v>
      </c>
      <c r="CH89" s="4">
        <f t="shared" si="48"/>
        <v>459</v>
      </c>
      <c r="CI89" s="4">
        <f t="shared" si="49"/>
        <v>459</v>
      </c>
      <c r="CJ89" s="11"/>
      <c r="CK89" s="11"/>
      <c r="CL89" s="11"/>
      <c r="CM89" s="11"/>
      <c r="CN89" s="11"/>
    </row>
    <row r="90" spans="1:92">
      <c r="A90" s="2">
        <v>1992</v>
      </c>
      <c r="B90" s="3" t="s">
        <v>127</v>
      </c>
      <c r="C90" s="4">
        <v>912</v>
      </c>
      <c r="D90" s="4">
        <v>362.6</v>
      </c>
      <c r="E90" s="4">
        <v>3.4</v>
      </c>
      <c r="F90" s="4">
        <v>0</v>
      </c>
      <c r="G90" s="4">
        <f t="shared" si="25"/>
        <v>1278</v>
      </c>
      <c r="H90" s="4">
        <v>322.60000000000002</v>
      </c>
      <c r="I90" s="4">
        <v>103.3</v>
      </c>
      <c r="J90" s="4">
        <v>205.7</v>
      </c>
      <c r="K90" s="4">
        <v>2</v>
      </c>
      <c r="L90" s="4">
        <f t="shared" si="26"/>
        <v>633.6</v>
      </c>
      <c r="M90" s="4">
        <v>0</v>
      </c>
      <c r="N90" s="4">
        <v>0</v>
      </c>
      <c r="O90" s="4">
        <v>0</v>
      </c>
      <c r="P90" s="4">
        <v>0</v>
      </c>
      <c r="Q90" s="4">
        <f t="shared" si="27"/>
        <v>0</v>
      </c>
      <c r="R90" s="4">
        <v>0</v>
      </c>
      <c r="S90" s="4">
        <v>965.6</v>
      </c>
      <c r="T90" s="4">
        <v>0</v>
      </c>
      <c r="U90" s="4">
        <v>0</v>
      </c>
      <c r="V90" s="4">
        <f t="shared" si="28"/>
        <v>965.6</v>
      </c>
      <c r="W90" s="4">
        <v>0</v>
      </c>
      <c r="X90" s="4">
        <v>79</v>
      </c>
      <c r="Y90" s="4">
        <v>0</v>
      </c>
      <c r="Z90" s="4">
        <v>0</v>
      </c>
      <c r="AA90" s="4">
        <f t="shared" si="29"/>
        <v>79</v>
      </c>
      <c r="AB90" s="4">
        <v>139.9</v>
      </c>
      <c r="AC90" s="4">
        <v>1.7</v>
      </c>
      <c r="AD90" s="4">
        <v>4</v>
      </c>
      <c r="AE90" s="4">
        <v>27.7</v>
      </c>
      <c r="AF90" s="4">
        <f t="shared" si="30"/>
        <v>173.29999999999998</v>
      </c>
      <c r="AG90" s="4">
        <v>80.7</v>
      </c>
      <c r="AH90" s="4">
        <v>96.4</v>
      </c>
      <c r="AI90" s="4">
        <v>1001.6</v>
      </c>
      <c r="AJ90" s="4">
        <v>12.4</v>
      </c>
      <c r="AK90" s="4">
        <f t="shared" si="31"/>
        <v>1191.1000000000001</v>
      </c>
      <c r="AL90" s="4">
        <v>2767.2</v>
      </c>
      <c r="AM90" s="4">
        <v>674.7</v>
      </c>
      <c r="AN90" s="4">
        <v>4768.5</v>
      </c>
      <c r="AO90" s="4">
        <v>262.89999999999998</v>
      </c>
      <c r="AP90" s="4">
        <f t="shared" si="32"/>
        <v>8473.2999999999993</v>
      </c>
      <c r="AU90" s="4">
        <f t="shared" si="33"/>
        <v>0</v>
      </c>
      <c r="AV90" s="4">
        <v>0</v>
      </c>
      <c r="AW90" s="4">
        <v>0</v>
      </c>
      <c r="AX90" s="4">
        <v>38</v>
      </c>
      <c r="AY90" s="4">
        <v>2</v>
      </c>
      <c r="AZ90" s="4">
        <f t="shared" si="34"/>
        <v>40</v>
      </c>
      <c r="BA90" s="4">
        <v>0</v>
      </c>
      <c r="BB90" s="4">
        <v>0</v>
      </c>
      <c r="BC90" s="4">
        <v>0</v>
      </c>
      <c r="BD90" s="4">
        <v>27.7</v>
      </c>
      <c r="BE90" s="4">
        <f t="shared" si="35"/>
        <v>27.7</v>
      </c>
      <c r="BF90" s="4">
        <v>0</v>
      </c>
      <c r="BG90" s="4">
        <v>88.5</v>
      </c>
      <c r="BH90" s="4">
        <v>389.6</v>
      </c>
      <c r="BI90" s="4">
        <v>12.4</v>
      </c>
      <c r="BJ90" s="4">
        <f t="shared" si="36"/>
        <v>490.5</v>
      </c>
      <c r="BK90" s="4">
        <v>0</v>
      </c>
      <c r="BL90" s="4">
        <v>49.8</v>
      </c>
      <c r="BM90" s="4">
        <v>8.8000000000000007</v>
      </c>
      <c r="BN90" s="4">
        <v>30.2</v>
      </c>
      <c r="BO90" s="4">
        <f t="shared" si="37"/>
        <v>88.8</v>
      </c>
      <c r="BP90" s="4">
        <v>0</v>
      </c>
      <c r="BQ90" s="4">
        <v>0.2</v>
      </c>
      <c r="BR90" s="4">
        <v>0</v>
      </c>
      <c r="BS90" s="4">
        <v>12.9</v>
      </c>
      <c r="BT90" s="4">
        <f t="shared" si="38"/>
        <v>13.1</v>
      </c>
      <c r="BU90" s="4">
        <v>1</v>
      </c>
      <c r="BV90" s="4">
        <v>93.7</v>
      </c>
      <c r="BW90" s="4">
        <v>829.8</v>
      </c>
      <c r="BX90" s="4">
        <v>219.8</v>
      </c>
      <c r="BY90" s="4">
        <f t="shared" si="39"/>
        <v>1144.3</v>
      </c>
      <c r="BZ90" s="4">
        <f t="shared" si="40"/>
        <v>4222.3999999999996</v>
      </c>
      <c r="CA90" s="4">
        <f t="shared" si="41"/>
        <v>2283.3000000000002</v>
      </c>
      <c r="CB90" s="4">
        <f t="shared" si="42"/>
        <v>5983.2</v>
      </c>
      <c r="CC90" s="4">
        <f t="shared" si="43"/>
        <v>305</v>
      </c>
      <c r="CD90" s="4">
        <f t="shared" si="44"/>
        <v>12793.9</v>
      </c>
      <c r="CE90" s="4">
        <f t="shared" si="45"/>
        <v>1</v>
      </c>
      <c r="CF90" s="4">
        <f t="shared" si="46"/>
        <v>232.2</v>
      </c>
      <c r="CG90" s="4">
        <f t="shared" si="47"/>
        <v>1266.2</v>
      </c>
      <c r="CH90" s="4">
        <f t="shared" si="48"/>
        <v>305</v>
      </c>
      <c r="CI90" s="4">
        <f t="shared" si="49"/>
        <v>1804.4</v>
      </c>
    </row>
    <row r="91" spans="1:92">
      <c r="A91" s="2">
        <v>1992</v>
      </c>
      <c r="B91" s="3" t="s">
        <v>115</v>
      </c>
      <c r="C91" s="4">
        <v>387.7</v>
      </c>
      <c r="D91" s="4">
        <v>56.7</v>
      </c>
      <c r="E91" s="4">
        <v>7</v>
      </c>
      <c r="F91" s="4">
        <v>0</v>
      </c>
      <c r="G91" s="4">
        <f t="shared" si="25"/>
        <v>451.4</v>
      </c>
      <c r="H91" s="4">
        <v>120.9</v>
      </c>
      <c r="I91" s="4">
        <v>0.2</v>
      </c>
      <c r="J91" s="4">
        <v>178.6</v>
      </c>
      <c r="K91" s="4">
        <v>9.4</v>
      </c>
      <c r="L91" s="4">
        <f t="shared" si="26"/>
        <v>309.09999999999997</v>
      </c>
      <c r="M91" s="4">
        <v>53.8</v>
      </c>
      <c r="N91" s="4">
        <v>63.7</v>
      </c>
      <c r="O91" s="4">
        <v>0</v>
      </c>
      <c r="P91" s="4">
        <v>0</v>
      </c>
      <c r="Q91" s="4">
        <f t="shared" si="27"/>
        <v>117.5</v>
      </c>
      <c r="R91" s="4">
        <v>48.4</v>
      </c>
      <c r="S91" s="4">
        <v>0</v>
      </c>
      <c r="T91" s="4">
        <v>0</v>
      </c>
      <c r="U91" s="4">
        <v>0</v>
      </c>
      <c r="V91" s="4">
        <f t="shared" si="28"/>
        <v>48.4</v>
      </c>
      <c r="W91" s="4">
        <v>233.1</v>
      </c>
      <c r="X91" s="4">
        <v>267.2</v>
      </c>
      <c r="Y91" s="4">
        <v>319.5</v>
      </c>
      <c r="Z91" s="4">
        <v>0</v>
      </c>
      <c r="AA91" s="4">
        <f t="shared" si="29"/>
        <v>819.8</v>
      </c>
      <c r="AB91" s="4">
        <v>91.6</v>
      </c>
      <c r="AC91" s="4">
        <v>0</v>
      </c>
      <c r="AD91" s="4">
        <v>1.5</v>
      </c>
      <c r="AE91" s="4">
        <v>2.2999999999999998</v>
      </c>
      <c r="AF91" s="4">
        <f t="shared" si="30"/>
        <v>95.399999999999991</v>
      </c>
      <c r="AG91" s="4">
        <v>35.6</v>
      </c>
      <c r="AH91" s="4">
        <v>139.4</v>
      </c>
      <c r="AI91" s="4">
        <v>35</v>
      </c>
      <c r="AJ91" s="4">
        <v>49.5</v>
      </c>
      <c r="AK91" s="4">
        <f t="shared" si="31"/>
        <v>259.5</v>
      </c>
      <c r="AL91" s="4">
        <v>591.6</v>
      </c>
      <c r="AM91" s="4">
        <v>176.8</v>
      </c>
      <c r="AN91" s="4">
        <v>525</v>
      </c>
      <c r="AO91" s="4">
        <v>36</v>
      </c>
      <c r="AP91" s="4">
        <f t="shared" si="32"/>
        <v>1329.4</v>
      </c>
      <c r="AU91" s="4">
        <f t="shared" si="33"/>
        <v>0</v>
      </c>
      <c r="AV91" s="4">
        <v>0</v>
      </c>
      <c r="AW91" s="4">
        <v>0</v>
      </c>
      <c r="AX91" s="4">
        <v>0</v>
      </c>
      <c r="AY91" s="4">
        <v>9.4</v>
      </c>
      <c r="AZ91" s="4">
        <f t="shared" si="34"/>
        <v>9.4</v>
      </c>
      <c r="BA91" s="4">
        <v>0</v>
      </c>
      <c r="BB91" s="4">
        <v>0</v>
      </c>
      <c r="BC91" s="4">
        <v>0</v>
      </c>
      <c r="BD91" s="4">
        <v>2.2999999999999998</v>
      </c>
      <c r="BE91" s="4">
        <f t="shared" si="35"/>
        <v>2.2999999999999998</v>
      </c>
      <c r="BF91" s="4">
        <v>0</v>
      </c>
      <c r="BG91" s="4">
        <v>133.4</v>
      </c>
      <c r="BH91" s="4">
        <v>0</v>
      </c>
      <c r="BI91" s="4">
        <v>49.5</v>
      </c>
      <c r="BJ91" s="4">
        <f t="shared" si="36"/>
        <v>182.9</v>
      </c>
      <c r="BK91" s="4">
        <v>0</v>
      </c>
      <c r="BL91" s="4">
        <v>0</v>
      </c>
      <c r="BM91" s="4">
        <v>0</v>
      </c>
      <c r="BN91" s="4">
        <v>0</v>
      </c>
      <c r="BO91" s="4">
        <f t="shared" si="37"/>
        <v>0</v>
      </c>
      <c r="BP91" s="4">
        <v>0</v>
      </c>
      <c r="BQ91" s="4">
        <v>0</v>
      </c>
      <c r="BR91" s="4">
        <v>0</v>
      </c>
      <c r="BS91" s="4">
        <v>19.899999999999999</v>
      </c>
      <c r="BT91" s="4">
        <f t="shared" si="38"/>
        <v>19.899999999999999</v>
      </c>
      <c r="BU91" s="4">
        <v>0</v>
      </c>
      <c r="BV91" s="4">
        <v>0</v>
      </c>
      <c r="BW91" s="4">
        <v>0</v>
      </c>
      <c r="BX91" s="4">
        <v>16.100000000000001</v>
      </c>
      <c r="BY91" s="4">
        <f t="shared" si="39"/>
        <v>16.100000000000001</v>
      </c>
      <c r="BZ91" s="4">
        <f t="shared" si="40"/>
        <v>1562.7</v>
      </c>
      <c r="CA91" s="4">
        <f t="shared" si="41"/>
        <v>704</v>
      </c>
      <c r="CB91" s="4">
        <f t="shared" si="42"/>
        <v>1066.5999999999999</v>
      </c>
      <c r="CC91" s="4">
        <f t="shared" si="43"/>
        <v>97.2</v>
      </c>
      <c r="CD91" s="4">
        <f t="shared" si="44"/>
        <v>3430.4999999999995</v>
      </c>
      <c r="CE91" s="4">
        <f t="shared" si="45"/>
        <v>0</v>
      </c>
      <c r="CF91" s="4">
        <f t="shared" si="46"/>
        <v>133.4</v>
      </c>
      <c r="CG91" s="4">
        <f t="shared" si="47"/>
        <v>0</v>
      </c>
      <c r="CH91" s="4">
        <f t="shared" si="48"/>
        <v>97.199999999999989</v>
      </c>
      <c r="CI91" s="4">
        <f t="shared" si="49"/>
        <v>230.6</v>
      </c>
      <c r="CJ91" s="11"/>
      <c r="CK91" s="11"/>
      <c r="CL91" s="11"/>
      <c r="CM91" s="11"/>
      <c r="CN91" s="11"/>
    </row>
    <row r="92" spans="1:92">
      <c r="A92" s="2">
        <v>1992</v>
      </c>
      <c r="B92" s="3" t="s">
        <v>116</v>
      </c>
      <c r="C92" s="4">
        <v>1136.5999999999999</v>
      </c>
      <c r="D92" s="4">
        <v>243.3</v>
      </c>
      <c r="E92" s="4">
        <v>282.39999999999998</v>
      </c>
      <c r="F92" s="4">
        <v>0</v>
      </c>
      <c r="G92" s="4">
        <f t="shared" si="25"/>
        <v>1662.2999999999997</v>
      </c>
      <c r="H92" s="4">
        <v>578.70000000000005</v>
      </c>
      <c r="I92" s="4">
        <v>126.4</v>
      </c>
      <c r="J92" s="4">
        <v>897.3</v>
      </c>
      <c r="K92" s="4">
        <v>65</v>
      </c>
      <c r="L92" s="4">
        <f t="shared" si="26"/>
        <v>1667.4</v>
      </c>
      <c r="M92" s="4">
        <v>42.5</v>
      </c>
      <c r="N92" s="4">
        <v>106.1</v>
      </c>
      <c r="O92" s="4">
        <v>2.5</v>
      </c>
      <c r="P92" s="4">
        <v>0</v>
      </c>
      <c r="Q92" s="4">
        <f t="shared" si="27"/>
        <v>151.1</v>
      </c>
      <c r="R92" s="4">
        <v>12.1</v>
      </c>
      <c r="S92" s="4">
        <v>0</v>
      </c>
      <c r="T92" s="4">
        <v>0</v>
      </c>
      <c r="U92" s="4">
        <v>0</v>
      </c>
      <c r="V92" s="4">
        <f t="shared" si="28"/>
        <v>12.1</v>
      </c>
      <c r="W92" s="4">
        <v>176.6</v>
      </c>
      <c r="X92" s="4">
        <v>1104.5</v>
      </c>
      <c r="Y92" s="4">
        <v>257.8</v>
      </c>
      <c r="Z92" s="4">
        <v>0</v>
      </c>
      <c r="AA92" s="4">
        <f t="shared" si="29"/>
        <v>1538.8999999999999</v>
      </c>
      <c r="AB92" s="4">
        <v>248.1</v>
      </c>
      <c r="AC92" s="4">
        <v>4.4000000000000004</v>
      </c>
      <c r="AD92" s="4">
        <v>37.700000000000003</v>
      </c>
      <c r="AE92" s="4">
        <v>35.5</v>
      </c>
      <c r="AF92" s="4">
        <f t="shared" si="30"/>
        <v>325.7</v>
      </c>
      <c r="AG92" s="4">
        <v>3.4</v>
      </c>
      <c r="AH92" s="4">
        <v>205</v>
      </c>
      <c r="AI92" s="4">
        <v>490.8</v>
      </c>
      <c r="AJ92" s="4">
        <v>0</v>
      </c>
      <c r="AK92" s="4">
        <f t="shared" si="31"/>
        <v>699.2</v>
      </c>
      <c r="AL92" s="4">
        <v>1197.9000000000001</v>
      </c>
      <c r="AM92" s="4">
        <v>846</v>
      </c>
      <c r="AN92" s="4">
        <v>401.2</v>
      </c>
      <c r="AO92" s="4">
        <v>12.4</v>
      </c>
      <c r="AP92" s="4">
        <f t="shared" si="32"/>
        <v>2457.5</v>
      </c>
      <c r="AU92" s="4">
        <f t="shared" si="33"/>
        <v>0</v>
      </c>
      <c r="AV92" s="4">
        <v>0</v>
      </c>
      <c r="AW92" s="4">
        <v>0</v>
      </c>
      <c r="AX92" s="4">
        <v>21</v>
      </c>
      <c r="AY92" s="4">
        <v>65</v>
      </c>
      <c r="AZ92" s="4">
        <f t="shared" si="34"/>
        <v>86</v>
      </c>
      <c r="BA92" s="4">
        <v>0.1</v>
      </c>
      <c r="BB92" s="4">
        <v>0</v>
      </c>
      <c r="BC92" s="4">
        <v>0.8</v>
      </c>
      <c r="BD92" s="4">
        <v>35.5</v>
      </c>
      <c r="BE92" s="4">
        <f t="shared" si="35"/>
        <v>36.4</v>
      </c>
      <c r="BF92" s="4">
        <v>0</v>
      </c>
      <c r="BG92" s="4">
        <v>187.4</v>
      </c>
      <c r="BH92" s="4">
        <v>77.2</v>
      </c>
      <c r="BI92" s="4">
        <v>0</v>
      </c>
      <c r="BJ92" s="4">
        <f t="shared" si="36"/>
        <v>264.60000000000002</v>
      </c>
      <c r="BK92" s="4">
        <v>0</v>
      </c>
      <c r="BL92" s="4">
        <v>0</v>
      </c>
      <c r="BM92" s="4">
        <v>0</v>
      </c>
      <c r="BN92" s="4">
        <v>0</v>
      </c>
      <c r="BO92" s="4">
        <f t="shared" si="37"/>
        <v>0</v>
      </c>
      <c r="BP92" s="4">
        <v>0.6</v>
      </c>
      <c r="BQ92" s="4">
        <v>1</v>
      </c>
      <c r="BR92" s="4">
        <v>2.7</v>
      </c>
      <c r="BS92" s="4">
        <v>0.3</v>
      </c>
      <c r="BT92" s="4">
        <f t="shared" si="38"/>
        <v>4.6000000000000005</v>
      </c>
      <c r="BU92" s="4">
        <v>2.2999999999999998</v>
      </c>
      <c r="BV92" s="4">
        <v>3.9</v>
      </c>
      <c r="BW92" s="4">
        <v>16.3</v>
      </c>
      <c r="BX92" s="4">
        <v>12.2</v>
      </c>
      <c r="BY92" s="4">
        <f t="shared" si="39"/>
        <v>34.700000000000003</v>
      </c>
      <c r="BZ92" s="4">
        <f t="shared" si="40"/>
        <v>3395.9</v>
      </c>
      <c r="CA92" s="4">
        <f t="shared" si="41"/>
        <v>2635.7000000000003</v>
      </c>
      <c r="CB92" s="4">
        <f t="shared" si="42"/>
        <v>2369.6999999999998</v>
      </c>
      <c r="CC92" s="4">
        <f t="shared" si="43"/>
        <v>112.9</v>
      </c>
      <c r="CD92" s="4">
        <f t="shared" si="44"/>
        <v>8514.1999999999989</v>
      </c>
      <c r="CE92" s="4">
        <f t="shared" si="45"/>
        <v>3</v>
      </c>
      <c r="CF92" s="4">
        <f t="shared" si="46"/>
        <v>192.3</v>
      </c>
      <c r="CG92" s="4">
        <f t="shared" si="47"/>
        <v>118</v>
      </c>
      <c r="CH92" s="4">
        <f t="shared" si="48"/>
        <v>113</v>
      </c>
      <c r="CI92" s="4">
        <f t="shared" si="49"/>
        <v>426.3</v>
      </c>
    </row>
    <row r="93" spans="1:92">
      <c r="A93" s="2">
        <v>1992</v>
      </c>
      <c r="B93" s="3" t="s">
        <v>117</v>
      </c>
      <c r="C93" s="4">
        <v>144.4</v>
      </c>
      <c r="D93" s="4">
        <v>62.7</v>
      </c>
      <c r="E93" s="4">
        <v>3.6</v>
      </c>
      <c r="F93" s="4">
        <v>0</v>
      </c>
      <c r="G93" s="4">
        <f t="shared" si="25"/>
        <v>210.70000000000002</v>
      </c>
      <c r="H93" s="4">
        <v>114.6</v>
      </c>
      <c r="I93" s="4">
        <v>34.4</v>
      </c>
      <c r="J93" s="4">
        <v>78.5</v>
      </c>
      <c r="K93" s="4">
        <v>0</v>
      </c>
      <c r="L93" s="4">
        <f t="shared" si="26"/>
        <v>227.5</v>
      </c>
      <c r="M93" s="4">
        <v>7</v>
      </c>
      <c r="N93" s="4">
        <v>18.3</v>
      </c>
      <c r="O93" s="4">
        <v>0</v>
      </c>
      <c r="P93" s="4">
        <v>0</v>
      </c>
      <c r="Q93" s="4">
        <f t="shared" si="27"/>
        <v>25.3</v>
      </c>
      <c r="R93" s="4">
        <v>0.5</v>
      </c>
      <c r="S93" s="4">
        <v>6.4</v>
      </c>
      <c r="T93" s="4">
        <v>0</v>
      </c>
      <c r="U93" s="4">
        <v>0</v>
      </c>
      <c r="V93" s="4">
        <f t="shared" si="28"/>
        <v>6.9</v>
      </c>
      <c r="W93" s="4">
        <v>61.1</v>
      </c>
      <c r="X93" s="4">
        <v>167.5</v>
      </c>
      <c r="Y93" s="4">
        <v>0</v>
      </c>
      <c r="Z93" s="4">
        <v>0</v>
      </c>
      <c r="AA93" s="4">
        <f t="shared" si="29"/>
        <v>228.6</v>
      </c>
      <c r="AB93" s="4">
        <v>22.4</v>
      </c>
      <c r="AC93" s="4">
        <v>1.2</v>
      </c>
      <c r="AD93" s="4">
        <v>13.8</v>
      </c>
      <c r="AE93" s="4">
        <v>0</v>
      </c>
      <c r="AF93" s="4">
        <f t="shared" si="30"/>
        <v>37.4</v>
      </c>
      <c r="AG93" s="4">
        <v>0.5</v>
      </c>
      <c r="AH93" s="4">
        <v>91.8</v>
      </c>
      <c r="AI93" s="4">
        <v>121.6</v>
      </c>
      <c r="AJ93" s="4">
        <v>0</v>
      </c>
      <c r="AK93" s="4">
        <f t="shared" si="31"/>
        <v>213.89999999999998</v>
      </c>
      <c r="AL93" s="4">
        <v>168.7</v>
      </c>
      <c r="AM93" s="4">
        <v>151.1</v>
      </c>
      <c r="AN93" s="4">
        <v>139.1</v>
      </c>
      <c r="AO93" s="4">
        <v>0</v>
      </c>
      <c r="AP93" s="4">
        <f t="shared" si="32"/>
        <v>458.9</v>
      </c>
      <c r="AU93" s="4">
        <f t="shared" si="33"/>
        <v>0</v>
      </c>
      <c r="AV93" s="4">
        <v>2.9</v>
      </c>
      <c r="AW93" s="4">
        <v>1.4</v>
      </c>
      <c r="AX93" s="4">
        <v>13.1</v>
      </c>
      <c r="AY93" s="4">
        <v>0</v>
      </c>
      <c r="AZ93" s="4">
        <f t="shared" si="34"/>
        <v>17.399999999999999</v>
      </c>
      <c r="BA93" s="4">
        <v>0.8</v>
      </c>
      <c r="BB93" s="4">
        <v>0</v>
      </c>
      <c r="BC93" s="4">
        <v>11.4</v>
      </c>
      <c r="BD93" s="4">
        <v>1.7</v>
      </c>
      <c r="BE93" s="4">
        <f t="shared" si="35"/>
        <v>13.9</v>
      </c>
      <c r="BF93" s="4">
        <v>0</v>
      </c>
      <c r="BG93" s="4">
        <v>85</v>
      </c>
      <c r="BH93" s="4">
        <v>50.5</v>
      </c>
      <c r="BI93" s="4">
        <v>0</v>
      </c>
      <c r="BJ93" s="4">
        <f t="shared" si="36"/>
        <v>135.5</v>
      </c>
      <c r="BK93" s="4">
        <v>0</v>
      </c>
      <c r="BL93" s="4">
        <v>0</v>
      </c>
      <c r="BM93" s="4">
        <v>0</v>
      </c>
      <c r="BN93" s="4">
        <v>0</v>
      </c>
      <c r="BO93" s="4">
        <f t="shared" si="37"/>
        <v>0</v>
      </c>
      <c r="BP93" s="4">
        <v>0</v>
      </c>
      <c r="BQ93" s="4">
        <v>0</v>
      </c>
      <c r="BR93" s="4">
        <v>0</v>
      </c>
      <c r="BS93" s="4">
        <v>0</v>
      </c>
      <c r="BT93" s="4">
        <f t="shared" si="38"/>
        <v>0</v>
      </c>
      <c r="BU93" s="4">
        <v>0</v>
      </c>
      <c r="BV93" s="4">
        <v>0</v>
      </c>
      <c r="BW93" s="4">
        <v>0</v>
      </c>
      <c r="BX93" s="4">
        <v>0</v>
      </c>
      <c r="BY93" s="4">
        <f t="shared" si="39"/>
        <v>0</v>
      </c>
      <c r="BZ93" s="4">
        <f t="shared" si="40"/>
        <v>519.20000000000005</v>
      </c>
      <c r="CA93" s="4">
        <f t="shared" si="41"/>
        <v>533.4</v>
      </c>
      <c r="CB93" s="4">
        <f t="shared" si="42"/>
        <v>356.6</v>
      </c>
      <c r="CC93" s="4">
        <f t="shared" si="43"/>
        <v>0</v>
      </c>
      <c r="CD93" s="4">
        <f t="shared" si="44"/>
        <v>1409.1999999999998</v>
      </c>
      <c r="CE93" s="4">
        <f t="shared" si="45"/>
        <v>3.7</v>
      </c>
      <c r="CF93" s="4">
        <f t="shared" si="46"/>
        <v>86.4</v>
      </c>
      <c r="CG93" s="4">
        <f t="shared" si="47"/>
        <v>75</v>
      </c>
      <c r="CH93" s="4">
        <f t="shared" si="48"/>
        <v>1.7</v>
      </c>
      <c r="CI93" s="4">
        <f t="shared" si="49"/>
        <v>166.8</v>
      </c>
    </row>
    <row r="94" spans="1:92">
      <c r="A94" s="2">
        <v>1992</v>
      </c>
      <c r="B94" s="3" t="s">
        <v>118</v>
      </c>
      <c r="C94" s="4">
        <v>1337</v>
      </c>
      <c r="D94" s="4">
        <v>304</v>
      </c>
      <c r="E94" s="4">
        <v>13</v>
      </c>
      <c r="F94" s="4">
        <v>0</v>
      </c>
      <c r="G94" s="4">
        <f t="shared" si="25"/>
        <v>1654</v>
      </c>
      <c r="H94" s="4">
        <v>674</v>
      </c>
      <c r="I94" s="4">
        <v>36</v>
      </c>
      <c r="J94" s="4">
        <v>488</v>
      </c>
      <c r="K94" s="4">
        <v>0</v>
      </c>
      <c r="L94" s="4">
        <f t="shared" si="26"/>
        <v>1198</v>
      </c>
      <c r="M94" s="4">
        <v>58</v>
      </c>
      <c r="N94" s="4">
        <v>130</v>
      </c>
      <c r="O94" s="4">
        <v>15</v>
      </c>
      <c r="P94" s="4">
        <v>0</v>
      </c>
      <c r="Q94" s="4">
        <f t="shared" si="27"/>
        <v>203</v>
      </c>
      <c r="R94" s="4">
        <v>0</v>
      </c>
      <c r="S94" s="4">
        <v>0</v>
      </c>
      <c r="T94" s="4">
        <v>0</v>
      </c>
      <c r="U94" s="4">
        <v>0</v>
      </c>
      <c r="V94" s="4">
        <f t="shared" si="28"/>
        <v>0</v>
      </c>
      <c r="W94" s="4">
        <v>319</v>
      </c>
      <c r="X94" s="4">
        <v>1668</v>
      </c>
      <c r="Y94" s="4">
        <v>416</v>
      </c>
      <c r="Z94" s="4">
        <v>0</v>
      </c>
      <c r="AA94" s="4">
        <f t="shared" si="29"/>
        <v>2403</v>
      </c>
      <c r="AB94" s="4">
        <v>319</v>
      </c>
      <c r="AC94" s="4">
        <v>0</v>
      </c>
      <c r="AD94" s="4">
        <v>18</v>
      </c>
      <c r="AE94" s="4">
        <v>0</v>
      </c>
      <c r="AF94" s="4">
        <f t="shared" si="30"/>
        <v>337</v>
      </c>
      <c r="AG94" s="4">
        <v>25</v>
      </c>
      <c r="AH94" s="4">
        <v>316</v>
      </c>
      <c r="AI94" s="4">
        <v>598</v>
      </c>
      <c r="AJ94" s="4">
        <v>0</v>
      </c>
      <c r="AK94" s="4">
        <f t="shared" si="31"/>
        <v>939</v>
      </c>
      <c r="AL94" s="4">
        <v>808</v>
      </c>
      <c r="AM94" s="4">
        <v>674</v>
      </c>
      <c r="AN94" s="4">
        <v>645</v>
      </c>
      <c r="AO94" s="4">
        <v>12</v>
      </c>
      <c r="AP94" s="4">
        <f t="shared" si="32"/>
        <v>2139</v>
      </c>
      <c r="AU94" s="4">
        <f t="shared" si="33"/>
        <v>0</v>
      </c>
      <c r="AV94" s="4">
        <v>0</v>
      </c>
      <c r="AW94" s="4">
        <v>0</v>
      </c>
      <c r="AX94" s="4">
        <v>0</v>
      </c>
      <c r="AY94" s="4">
        <v>0</v>
      </c>
      <c r="AZ94" s="4">
        <f t="shared" si="34"/>
        <v>0</v>
      </c>
      <c r="BA94" s="4">
        <v>0</v>
      </c>
      <c r="BB94" s="4">
        <v>0</v>
      </c>
      <c r="BC94" s="4">
        <v>0</v>
      </c>
      <c r="BD94" s="4">
        <v>0</v>
      </c>
      <c r="BE94" s="4">
        <f t="shared" si="35"/>
        <v>0</v>
      </c>
      <c r="BF94" s="4">
        <v>0</v>
      </c>
      <c r="BG94" s="4">
        <v>302</v>
      </c>
      <c r="BH94" s="4">
        <v>516</v>
      </c>
      <c r="BI94" s="4">
        <v>0</v>
      </c>
      <c r="BJ94" s="4">
        <f t="shared" si="36"/>
        <v>818</v>
      </c>
      <c r="BK94" s="4">
        <v>0</v>
      </c>
      <c r="BL94" s="4">
        <v>0</v>
      </c>
      <c r="BM94" s="4">
        <v>0</v>
      </c>
      <c r="BN94" s="4">
        <v>0</v>
      </c>
      <c r="BO94" s="4">
        <f t="shared" si="37"/>
        <v>0</v>
      </c>
      <c r="BP94" s="4">
        <v>0</v>
      </c>
      <c r="BQ94" s="4">
        <v>0</v>
      </c>
      <c r="BR94" s="4">
        <v>0</v>
      </c>
      <c r="BS94" s="4">
        <v>0</v>
      </c>
      <c r="BT94" s="4">
        <f t="shared" si="38"/>
        <v>0</v>
      </c>
      <c r="BU94" s="4">
        <v>6</v>
      </c>
      <c r="BV94" s="4">
        <v>6</v>
      </c>
      <c r="BW94" s="4">
        <v>1</v>
      </c>
      <c r="BX94" s="4">
        <v>2</v>
      </c>
      <c r="BY94" s="4">
        <f t="shared" si="39"/>
        <v>15</v>
      </c>
      <c r="BZ94" s="4">
        <f t="shared" si="40"/>
        <v>3540</v>
      </c>
      <c r="CA94" s="4">
        <f t="shared" si="41"/>
        <v>3128</v>
      </c>
      <c r="CB94" s="4">
        <f t="shared" si="42"/>
        <v>2193</v>
      </c>
      <c r="CC94" s="4">
        <f t="shared" si="43"/>
        <v>12</v>
      </c>
      <c r="CD94" s="4">
        <f t="shared" si="44"/>
        <v>8873</v>
      </c>
      <c r="CE94" s="4">
        <f t="shared" si="45"/>
        <v>6</v>
      </c>
      <c r="CF94" s="4">
        <f t="shared" si="46"/>
        <v>308</v>
      </c>
      <c r="CG94" s="4">
        <f t="shared" si="47"/>
        <v>517</v>
      </c>
      <c r="CH94" s="4">
        <f t="shared" si="48"/>
        <v>2</v>
      </c>
      <c r="CI94" s="4">
        <f t="shared" si="49"/>
        <v>833</v>
      </c>
    </row>
    <row r="95" spans="1:92">
      <c r="A95" s="2">
        <v>1992</v>
      </c>
      <c r="B95" s="3" t="s">
        <v>119</v>
      </c>
      <c r="C95" s="4">
        <v>6624.5</v>
      </c>
      <c r="D95" s="4">
        <v>1190.3</v>
      </c>
      <c r="E95" s="4">
        <v>17.100000000000001</v>
      </c>
      <c r="F95" s="4">
        <v>0</v>
      </c>
      <c r="G95" s="4">
        <f t="shared" si="25"/>
        <v>7831.9000000000005</v>
      </c>
      <c r="H95" s="4">
        <v>2756.8</v>
      </c>
      <c r="I95" s="4">
        <v>71.5</v>
      </c>
      <c r="J95" s="4">
        <v>1263.9000000000001</v>
      </c>
      <c r="K95" s="4">
        <v>0</v>
      </c>
      <c r="L95" s="4">
        <f t="shared" si="26"/>
        <v>4092.2000000000003</v>
      </c>
      <c r="M95" s="4">
        <v>184.9</v>
      </c>
      <c r="N95" s="4">
        <v>330.6</v>
      </c>
      <c r="O95" s="4">
        <v>0</v>
      </c>
      <c r="P95" s="4">
        <v>0</v>
      </c>
      <c r="Q95" s="4">
        <f t="shared" si="27"/>
        <v>515.5</v>
      </c>
      <c r="R95" s="4">
        <v>0</v>
      </c>
      <c r="S95" s="4">
        <v>0</v>
      </c>
      <c r="T95" s="4">
        <v>0</v>
      </c>
      <c r="U95" s="4">
        <v>0</v>
      </c>
      <c r="V95" s="4">
        <f t="shared" si="28"/>
        <v>0</v>
      </c>
      <c r="W95" s="4">
        <v>2172.1999999999998</v>
      </c>
      <c r="X95" s="4">
        <v>3938.6</v>
      </c>
      <c r="Y95" s="4">
        <v>0</v>
      </c>
      <c r="Z95" s="4">
        <v>0</v>
      </c>
      <c r="AA95" s="4">
        <f t="shared" si="29"/>
        <v>6110.7999999999993</v>
      </c>
      <c r="AB95" s="4">
        <v>1020.6</v>
      </c>
      <c r="AC95" s="4">
        <v>0.3</v>
      </c>
      <c r="AD95" s="4">
        <v>42</v>
      </c>
      <c r="AE95" s="4">
        <v>4.5999999999999996</v>
      </c>
      <c r="AF95" s="4">
        <f t="shared" si="30"/>
        <v>1067.5</v>
      </c>
      <c r="AG95" s="4">
        <v>7.3</v>
      </c>
      <c r="AH95" s="4">
        <v>894.4</v>
      </c>
      <c r="AI95" s="4">
        <v>1635.3</v>
      </c>
      <c r="AJ95" s="4">
        <v>0</v>
      </c>
      <c r="AK95" s="4">
        <f t="shared" si="31"/>
        <v>2537</v>
      </c>
      <c r="AL95" s="4">
        <v>3864.5</v>
      </c>
      <c r="AM95" s="4">
        <v>1228.7</v>
      </c>
      <c r="AN95" s="4">
        <v>1702.8</v>
      </c>
      <c r="AO95" s="4">
        <v>23.2</v>
      </c>
      <c r="AP95" s="4">
        <f t="shared" si="32"/>
        <v>6819.2</v>
      </c>
      <c r="AU95" s="4">
        <f t="shared" si="33"/>
        <v>0</v>
      </c>
      <c r="AV95" s="4">
        <v>0</v>
      </c>
      <c r="AW95" s="4">
        <v>0</v>
      </c>
      <c r="AX95" s="4">
        <v>173</v>
      </c>
      <c r="AY95" s="4">
        <v>0</v>
      </c>
      <c r="AZ95" s="4">
        <f t="shared" si="34"/>
        <v>173</v>
      </c>
      <c r="BA95" s="4">
        <v>0</v>
      </c>
      <c r="BB95" s="4">
        <v>0</v>
      </c>
      <c r="BC95" s="4">
        <v>6.3</v>
      </c>
      <c r="BD95" s="4">
        <v>502</v>
      </c>
      <c r="BE95" s="4">
        <f t="shared" si="35"/>
        <v>508.3</v>
      </c>
      <c r="BF95" s="4">
        <v>0</v>
      </c>
      <c r="BG95" s="4">
        <v>0</v>
      </c>
      <c r="BH95" s="4">
        <v>50</v>
      </c>
      <c r="BI95" s="4">
        <v>0</v>
      </c>
      <c r="BJ95" s="4">
        <f t="shared" si="36"/>
        <v>50</v>
      </c>
      <c r="BK95" s="4">
        <v>0</v>
      </c>
      <c r="BL95" s="4">
        <v>0</v>
      </c>
      <c r="BM95" s="4">
        <v>0</v>
      </c>
      <c r="BN95" s="4">
        <v>0</v>
      </c>
      <c r="BO95" s="4">
        <f t="shared" si="37"/>
        <v>0</v>
      </c>
      <c r="BP95" s="4">
        <v>0</v>
      </c>
      <c r="BQ95" s="4">
        <v>0</v>
      </c>
      <c r="BR95" s="4">
        <v>44</v>
      </c>
      <c r="BS95" s="4">
        <v>0</v>
      </c>
      <c r="BT95" s="4">
        <f t="shared" si="38"/>
        <v>44</v>
      </c>
      <c r="BU95" s="4">
        <v>0</v>
      </c>
      <c r="BV95" s="4">
        <v>0</v>
      </c>
      <c r="BW95" s="4">
        <v>487</v>
      </c>
      <c r="BX95" s="4">
        <v>0</v>
      </c>
      <c r="BY95" s="4">
        <f t="shared" si="39"/>
        <v>487</v>
      </c>
      <c r="BZ95" s="4">
        <f t="shared" si="40"/>
        <v>16630.799999999996</v>
      </c>
      <c r="CA95" s="4">
        <f t="shared" si="41"/>
        <v>7654.4</v>
      </c>
      <c r="CB95" s="4">
        <f t="shared" si="42"/>
        <v>4661.1000000000004</v>
      </c>
      <c r="CC95" s="4">
        <f t="shared" si="43"/>
        <v>27.799999999999997</v>
      </c>
      <c r="CD95" s="4">
        <f t="shared" si="44"/>
        <v>28974.099999999995</v>
      </c>
      <c r="CE95" s="4">
        <f t="shared" si="45"/>
        <v>0</v>
      </c>
      <c r="CF95" s="4">
        <f t="shared" si="46"/>
        <v>0</v>
      </c>
      <c r="CG95" s="4">
        <f t="shared" si="47"/>
        <v>760.3</v>
      </c>
      <c r="CH95" s="4">
        <f t="shared" si="48"/>
        <v>502</v>
      </c>
      <c r="CI95" s="4">
        <f t="shared" si="49"/>
        <v>1262.3</v>
      </c>
    </row>
    <row r="96" spans="1:92">
      <c r="A96" s="2">
        <v>1992</v>
      </c>
      <c r="B96" s="3" t="s">
        <v>120</v>
      </c>
      <c r="C96" s="4">
        <v>897.8</v>
      </c>
      <c r="D96" s="4">
        <v>125.9</v>
      </c>
      <c r="E96" s="4">
        <v>287.8</v>
      </c>
      <c r="F96" s="4">
        <v>0</v>
      </c>
      <c r="G96" s="4">
        <f t="shared" si="25"/>
        <v>1311.5</v>
      </c>
      <c r="H96" s="4">
        <v>327.7</v>
      </c>
      <c r="I96" s="4">
        <v>5.6</v>
      </c>
      <c r="J96" s="4">
        <v>112.9</v>
      </c>
      <c r="K96" s="4">
        <v>25.3</v>
      </c>
      <c r="L96" s="4">
        <f t="shared" si="26"/>
        <v>471.50000000000006</v>
      </c>
      <c r="M96" s="4">
        <v>15.9</v>
      </c>
      <c r="N96" s="4">
        <v>55.8</v>
      </c>
      <c r="O96" s="4">
        <v>2.4</v>
      </c>
      <c r="P96" s="4">
        <v>0</v>
      </c>
      <c r="Q96" s="4">
        <f t="shared" si="27"/>
        <v>74.100000000000009</v>
      </c>
      <c r="R96" s="4">
        <v>7.9</v>
      </c>
      <c r="S96" s="4">
        <v>3.4</v>
      </c>
      <c r="T96" s="4">
        <v>0</v>
      </c>
      <c r="U96" s="4">
        <v>0</v>
      </c>
      <c r="V96" s="4">
        <f t="shared" si="28"/>
        <v>11.3</v>
      </c>
      <c r="W96" s="4">
        <v>69.400000000000006</v>
      </c>
      <c r="X96" s="4">
        <v>312.60000000000002</v>
      </c>
      <c r="Y96" s="4">
        <v>21.6</v>
      </c>
      <c r="Z96" s="4">
        <v>0</v>
      </c>
      <c r="AA96" s="4">
        <f t="shared" si="29"/>
        <v>403.6</v>
      </c>
      <c r="AB96" s="4">
        <v>98.4</v>
      </c>
      <c r="AC96" s="4">
        <v>0.4</v>
      </c>
      <c r="AD96" s="4">
        <v>3.8</v>
      </c>
      <c r="AE96" s="4">
        <v>2.7</v>
      </c>
      <c r="AF96" s="4">
        <f t="shared" si="30"/>
        <v>105.30000000000001</v>
      </c>
      <c r="AG96" s="4">
        <v>6.2</v>
      </c>
      <c r="AH96" s="4">
        <v>126.4</v>
      </c>
      <c r="AI96" s="4">
        <v>218.4</v>
      </c>
      <c r="AJ96" s="4">
        <v>22.5</v>
      </c>
      <c r="AK96" s="4">
        <f t="shared" si="31"/>
        <v>373.5</v>
      </c>
      <c r="AL96" s="4">
        <v>433.8</v>
      </c>
      <c r="AM96" s="4">
        <v>224.4</v>
      </c>
      <c r="AN96" s="4">
        <v>306.10000000000002</v>
      </c>
      <c r="AO96" s="4">
        <v>34.799999999999997</v>
      </c>
      <c r="AP96" s="4">
        <f t="shared" si="32"/>
        <v>999.1</v>
      </c>
      <c r="AU96" s="4">
        <f t="shared" si="33"/>
        <v>0</v>
      </c>
      <c r="AV96" s="4">
        <v>0</v>
      </c>
      <c r="AW96" s="4">
        <v>0</v>
      </c>
      <c r="AX96" s="4">
        <v>0</v>
      </c>
      <c r="AY96" s="4">
        <v>25.3</v>
      </c>
      <c r="AZ96" s="4">
        <f t="shared" si="34"/>
        <v>25.3</v>
      </c>
      <c r="BA96" s="4">
        <v>0</v>
      </c>
      <c r="BB96" s="4">
        <v>0</v>
      </c>
      <c r="BC96" s="4">
        <v>0</v>
      </c>
      <c r="BD96" s="4">
        <v>2.7</v>
      </c>
      <c r="BE96" s="4">
        <f t="shared" si="35"/>
        <v>2.7</v>
      </c>
      <c r="BF96" s="4">
        <v>5.5</v>
      </c>
      <c r="BG96" s="4">
        <v>104.9</v>
      </c>
      <c r="BH96" s="4">
        <v>103.5</v>
      </c>
      <c r="BI96" s="4">
        <v>22.5</v>
      </c>
      <c r="BJ96" s="4">
        <f t="shared" si="36"/>
        <v>236.4</v>
      </c>
      <c r="BK96" s="4">
        <v>0.6</v>
      </c>
      <c r="BL96" s="4">
        <v>0.3</v>
      </c>
      <c r="BM96" s="4">
        <v>0</v>
      </c>
      <c r="BN96" s="4">
        <v>0</v>
      </c>
      <c r="BO96" s="4">
        <f t="shared" si="37"/>
        <v>0.89999999999999991</v>
      </c>
      <c r="BP96" s="4">
        <v>0</v>
      </c>
      <c r="BQ96" s="4">
        <v>0</v>
      </c>
      <c r="BR96" s="4">
        <v>0</v>
      </c>
      <c r="BS96" s="4">
        <v>8.6999999999999993</v>
      </c>
      <c r="BT96" s="4">
        <f t="shared" si="38"/>
        <v>8.6999999999999993</v>
      </c>
      <c r="BU96" s="4">
        <v>32.200000000000003</v>
      </c>
      <c r="BV96" s="4">
        <v>2</v>
      </c>
      <c r="BW96" s="4">
        <v>35</v>
      </c>
      <c r="BX96" s="4">
        <v>26.1</v>
      </c>
      <c r="BY96" s="4">
        <f t="shared" si="39"/>
        <v>95.300000000000011</v>
      </c>
      <c r="BZ96" s="4">
        <f t="shared" si="40"/>
        <v>1857.1000000000004</v>
      </c>
      <c r="CA96" s="4">
        <f t="shared" si="41"/>
        <v>854.5</v>
      </c>
      <c r="CB96" s="4">
        <f t="shared" si="42"/>
        <v>953.00000000000011</v>
      </c>
      <c r="CC96" s="4">
        <f t="shared" si="43"/>
        <v>85.3</v>
      </c>
      <c r="CD96" s="4">
        <f t="shared" si="44"/>
        <v>3749.9000000000005</v>
      </c>
      <c r="CE96" s="4">
        <f t="shared" si="45"/>
        <v>38.300000000000004</v>
      </c>
      <c r="CF96" s="4">
        <f t="shared" si="46"/>
        <v>107.2</v>
      </c>
      <c r="CG96" s="4">
        <f t="shared" si="47"/>
        <v>138.5</v>
      </c>
      <c r="CH96" s="4">
        <f t="shared" si="48"/>
        <v>85.300000000000011</v>
      </c>
      <c r="CI96" s="4">
        <f t="shared" si="49"/>
        <v>369.3</v>
      </c>
    </row>
    <row r="97" spans="1:92">
      <c r="A97" s="2">
        <v>1992</v>
      </c>
      <c r="B97" s="3" t="s">
        <v>121</v>
      </c>
      <c r="C97" s="4">
        <v>203.5</v>
      </c>
      <c r="D97" s="4">
        <v>41.7</v>
      </c>
      <c r="E97" s="4">
        <v>1.7</v>
      </c>
      <c r="F97" s="4">
        <v>9.3000000000000007</v>
      </c>
      <c r="G97" s="4">
        <f t="shared" si="25"/>
        <v>256.2</v>
      </c>
      <c r="H97" s="4">
        <v>55.6</v>
      </c>
      <c r="I97" s="4">
        <v>0</v>
      </c>
      <c r="J97" s="4">
        <v>0</v>
      </c>
      <c r="K97" s="4">
        <v>2.5</v>
      </c>
      <c r="L97" s="4">
        <f t="shared" si="26"/>
        <v>58.1</v>
      </c>
      <c r="M97" s="4">
        <v>22.8</v>
      </c>
      <c r="N97" s="4">
        <v>39.9</v>
      </c>
      <c r="O97" s="4">
        <v>4.5999999999999996</v>
      </c>
      <c r="P97" s="4">
        <v>0</v>
      </c>
      <c r="Q97" s="4">
        <f t="shared" si="27"/>
        <v>67.3</v>
      </c>
      <c r="R97" s="4">
        <v>15</v>
      </c>
      <c r="S97" s="4">
        <v>1.1000000000000001</v>
      </c>
      <c r="T97" s="4">
        <v>0</v>
      </c>
      <c r="U97" s="4">
        <v>0</v>
      </c>
      <c r="V97" s="4">
        <f t="shared" si="28"/>
        <v>16.100000000000001</v>
      </c>
      <c r="W97" s="4">
        <v>86.6</v>
      </c>
      <c r="X97" s="4">
        <v>150.4</v>
      </c>
      <c r="Y97" s="4">
        <v>7.1</v>
      </c>
      <c r="Z97" s="4">
        <v>0</v>
      </c>
      <c r="AA97" s="4">
        <f t="shared" si="29"/>
        <v>244.1</v>
      </c>
      <c r="AB97" s="4">
        <v>29.7</v>
      </c>
      <c r="AC97" s="4">
        <v>0.4</v>
      </c>
      <c r="AD97" s="4">
        <v>0.1</v>
      </c>
      <c r="AE97" s="4">
        <v>1.6</v>
      </c>
      <c r="AF97" s="4">
        <f t="shared" si="30"/>
        <v>31.8</v>
      </c>
      <c r="AG97" s="4">
        <v>0</v>
      </c>
      <c r="AH97" s="4">
        <v>62.6</v>
      </c>
      <c r="AI97" s="4">
        <v>102.2</v>
      </c>
      <c r="AJ97" s="4">
        <v>14.9</v>
      </c>
      <c r="AK97" s="4">
        <f t="shared" si="31"/>
        <v>179.70000000000002</v>
      </c>
      <c r="AL97" s="4">
        <v>217.5</v>
      </c>
      <c r="AM97" s="4">
        <v>129.6</v>
      </c>
      <c r="AN97" s="4">
        <v>191.9</v>
      </c>
      <c r="AO97" s="4">
        <v>35.299999999999997</v>
      </c>
      <c r="AP97" s="4">
        <f t="shared" si="32"/>
        <v>574.29999999999995</v>
      </c>
      <c r="AU97" s="4">
        <f t="shared" si="33"/>
        <v>0</v>
      </c>
      <c r="AV97" s="4">
        <v>0</v>
      </c>
      <c r="AW97" s="4">
        <v>0</v>
      </c>
      <c r="AX97" s="4">
        <v>0</v>
      </c>
      <c r="AY97" s="4">
        <v>2.5</v>
      </c>
      <c r="AZ97" s="4">
        <f t="shared" si="34"/>
        <v>2.5</v>
      </c>
      <c r="BA97" s="4">
        <v>0</v>
      </c>
      <c r="BB97" s="4">
        <v>0</v>
      </c>
      <c r="BC97" s="4">
        <v>0</v>
      </c>
      <c r="BD97" s="4">
        <v>1.6</v>
      </c>
      <c r="BE97" s="4">
        <f t="shared" si="35"/>
        <v>1.6</v>
      </c>
      <c r="BF97" s="4">
        <v>0</v>
      </c>
      <c r="BG97" s="4">
        <v>0</v>
      </c>
      <c r="BH97" s="4">
        <v>0</v>
      </c>
      <c r="BI97" s="4">
        <v>14.9</v>
      </c>
      <c r="BJ97" s="4">
        <f t="shared" si="36"/>
        <v>14.9</v>
      </c>
      <c r="BK97" s="4">
        <v>0</v>
      </c>
      <c r="BL97" s="4">
        <v>0</v>
      </c>
      <c r="BM97" s="4">
        <v>0</v>
      </c>
      <c r="BN97" s="4">
        <v>0</v>
      </c>
      <c r="BO97" s="4">
        <f t="shared" si="37"/>
        <v>0</v>
      </c>
      <c r="BP97" s="4">
        <v>0</v>
      </c>
      <c r="BQ97" s="4">
        <v>0</v>
      </c>
      <c r="BR97" s="4">
        <v>0</v>
      </c>
      <c r="BS97" s="4">
        <v>19.8</v>
      </c>
      <c r="BT97" s="4">
        <f t="shared" si="38"/>
        <v>19.8</v>
      </c>
      <c r="BU97" s="4">
        <v>0</v>
      </c>
      <c r="BV97" s="4">
        <v>0</v>
      </c>
      <c r="BW97" s="4">
        <v>0</v>
      </c>
      <c r="BX97" s="4">
        <v>24.8</v>
      </c>
      <c r="BY97" s="4">
        <f t="shared" si="39"/>
        <v>24.8</v>
      </c>
      <c r="BZ97" s="4">
        <f t="shared" si="40"/>
        <v>630.70000000000005</v>
      </c>
      <c r="CA97" s="4">
        <f t="shared" si="41"/>
        <v>425.70000000000005</v>
      </c>
      <c r="CB97" s="4">
        <f t="shared" si="42"/>
        <v>307.60000000000002</v>
      </c>
      <c r="CC97" s="4">
        <f t="shared" si="43"/>
        <v>63.599999999999994</v>
      </c>
      <c r="CD97" s="4">
        <f t="shared" si="44"/>
        <v>1427.6</v>
      </c>
      <c r="CE97" s="4">
        <f t="shared" si="45"/>
        <v>0</v>
      </c>
      <c r="CF97" s="4">
        <f t="shared" si="46"/>
        <v>0</v>
      </c>
      <c r="CG97" s="4">
        <f t="shared" si="47"/>
        <v>0</v>
      </c>
      <c r="CH97" s="4">
        <f t="shared" si="48"/>
        <v>63.599999999999994</v>
      </c>
      <c r="CI97" s="4">
        <f t="shared" si="49"/>
        <v>63.599999999999994</v>
      </c>
      <c r="CN97" s="10"/>
    </row>
    <row r="98" spans="1:92">
      <c r="A98" s="2">
        <v>1992</v>
      </c>
      <c r="B98" s="3" t="s">
        <v>122</v>
      </c>
      <c r="C98" s="4">
        <v>2153.4</v>
      </c>
      <c r="D98" s="4">
        <v>188</v>
      </c>
      <c r="E98" s="4">
        <v>105.2</v>
      </c>
      <c r="F98" s="4">
        <v>0</v>
      </c>
      <c r="G98" s="4">
        <f t="shared" si="25"/>
        <v>2446.6</v>
      </c>
      <c r="H98" s="4">
        <v>945.4</v>
      </c>
      <c r="I98" s="4">
        <v>223</v>
      </c>
      <c r="J98" s="4">
        <v>713</v>
      </c>
      <c r="K98" s="4">
        <v>63.7</v>
      </c>
      <c r="L98" s="4">
        <f t="shared" si="26"/>
        <v>1945.1000000000001</v>
      </c>
      <c r="M98" s="4">
        <v>109.7</v>
      </c>
      <c r="N98" s="4">
        <v>109.7</v>
      </c>
      <c r="O98" s="4">
        <v>0</v>
      </c>
      <c r="P98" s="4">
        <v>0</v>
      </c>
      <c r="Q98" s="4">
        <f t="shared" si="27"/>
        <v>219.4</v>
      </c>
      <c r="R98" s="4">
        <v>20.8</v>
      </c>
      <c r="S98" s="4">
        <v>35.700000000000003</v>
      </c>
      <c r="T98" s="4">
        <v>0</v>
      </c>
      <c r="U98" s="4">
        <v>0</v>
      </c>
      <c r="V98" s="4">
        <f t="shared" si="28"/>
        <v>56.5</v>
      </c>
      <c r="W98" s="4">
        <v>761.3</v>
      </c>
      <c r="X98" s="4">
        <v>754.5</v>
      </c>
      <c r="Y98" s="4">
        <v>0</v>
      </c>
      <c r="Z98" s="4">
        <v>0</v>
      </c>
      <c r="AA98" s="4">
        <f t="shared" si="29"/>
        <v>1515.8</v>
      </c>
      <c r="AB98" s="4">
        <v>534.79999999999995</v>
      </c>
      <c r="AC98" s="4">
        <v>8.6</v>
      </c>
      <c r="AD98" s="4">
        <v>3.1</v>
      </c>
      <c r="AE98" s="4">
        <v>0</v>
      </c>
      <c r="AF98" s="4">
        <f t="shared" si="30"/>
        <v>546.5</v>
      </c>
      <c r="AG98" s="4">
        <v>7.8</v>
      </c>
      <c r="AH98" s="4">
        <v>305.89999999999998</v>
      </c>
      <c r="AI98" s="4">
        <v>1420.5</v>
      </c>
      <c r="AJ98" s="4">
        <v>80.8</v>
      </c>
      <c r="AK98" s="4">
        <f t="shared" si="31"/>
        <v>1815</v>
      </c>
      <c r="AL98" s="4">
        <v>1603.2</v>
      </c>
      <c r="AM98" s="4">
        <v>630.9</v>
      </c>
      <c r="AN98" s="4">
        <v>2739</v>
      </c>
      <c r="AO98" s="4">
        <v>11.6</v>
      </c>
      <c r="AP98" s="4">
        <f t="shared" si="32"/>
        <v>4984.7000000000007</v>
      </c>
      <c r="AU98" s="4">
        <f t="shared" si="33"/>
        <v>0</v>
      </c>
      <c r="AV98" s="4">
        <v>20.9</v>
      </c>
      <c r="AW98" s="4">
        <v>0.9</v>
      </c>
      <c r="AX98" s="4">
        <v>29.9</v>
      </c>
      <c r="AY98" s="4">
        <v>63.7</v>
      </c>
      <c r="AZ98" s="4">
        <f t="shared" si="34"/>
        <v>115.4</v>
      </c>
      <c r="BA98" s="4">
        <v>4.7</v>
      </c>
      <c r="BB98" s="4">
        <v>0</v>
      </c>
      <c r="BC98" s="4">
        <v>0.5</v>
      </c>
      <c r="BD98" s="4">
        <v>0</v>
      </c>
      <c r="BE98" s="4">
        <f t="shared" si="35"/>
        <v>5.2</v>
      </c>
      <c r="BF98" s="4">
        <v>0</v>
      </c>
      <c r="BG98" s="4">
        <v>0</v>
      </c>
      <c r="BH98" s="4">
        <v>3.1</v>
      </c>
      <c r="BI98" s="4">
        <v>0</v>
      </c>
      <c r="BJ98" s="4">
        <f t="shared" si="36"/>
        <v>3.1</v>
      </c>
      <c r="BK98" s="4">
        <v>0</v>
      </c>
      <c r="BL98" s="4">
        <v>0</v>
      </c>
      <c r="BM98" s="4">
        <v>0</v>
      </c>
      <c r="BN98" s="4">
        <v>0</v>
      </c>
      <c r="BO98" s="4">
        <f t="shared" si="37"/>
        <v>0</v>
      </c>
      <c r="BP98" s="4">
        <v>1.7</v>
      </c>
      <c r="BQ98" s="4">
        <v>0.9</v>
      </c>
      <c r="BR98" s="4">
        <v>2.8</v>
      </c>
      <c r="BS98" s="4">
        <v>0</v>
      </c>
      <c r="BT98" s="4">
        <f t="shared" si="38"/>
        <v>5.4</v>
      </c>
      <c r="BU98" s="4">
        <v>23.1</v>
      </c>
      <c r="BV98" s="4">
        <v>3.8</v>
      </c>
      <c r="BW98" s="4">
        <v>40.6</v>
      </c>
      <c r="BX98" s="4">
        <v>11.6</v>
      </c>
      <c r="BY98" s="4">
        <f t="shared" si="39"/>
        <v>79.099999999999994</v>
      </c>
      <c r="BZ98" s="4">
        <f t="shared" si="40"/>
        <v>6136.4000000000005</v>
      </c>
      <c r="CA98" s="4">
        <f t="shared" si="41"/>
        <v>2256.3000000000002</v>
      </c>
      <c r="CB98" s="4">
        <f t="shared" si="42"/>
        <v>4980.8</v>
      </c>
      <c r="CC98" s="4">
        <f t="shared" si="43"/>
        <v>156.1</v>
      </c>
      <c r="CD98" s="4">
        <f t="shared" si="44"/>
        <v>13529.6</v>
      </c>
      <c r="CE98" s="4">
        <f t="shared" si="45"/>
        <v>50.4</v>
      </c>
      <c r="CF98" s="4">
        <f t="shared" si="46"/>
        <v>5.6</v>
      </c>
      <c r="CG98" s="4">
        <f t="shared" si="47"/>
        <v>76.900000000000006</v>
      </c>
      <c r="CH98" s="4">
        <f t="shared" si="48"/>
        <v>75.3</v>
      </c>
      <c r="CI98" s="4">
        <f t="shared" si="49"/>
        <v>208.2</v>
      </c>
    </row>
    <row r="99" spans="1:92">
      <c r="A99" s="2">
        <v>1992</v>
      </c>
      <c r="B99" s="3" t="s">
        <v>123</v>
      </c>
      <c r="C99" s="4">
        <v>3412.5</v>
      </c>
      <c r="D99" s="4">
        <v>203.2</v>
      </c>
      <c r="E99" s="4">
        <v>276.39999999999998</v>
      </c>
      <c r="F99" s="4">
        <v>0</v>
      </c>
      <c r="G99" s="4">
        <f t="shared" si="25"/>
        <v>3892.1</v>
      </c>
      <c r="H99" s="4">
        <v>1136.9000000000001</v>
      </c>
      <c r="I99" s="4">
        <v>24.8</v>
      </c>
      <c r="J99" s="4">
        <v>1105.5</v>
      </c>
      <c r="K99" s="4">
        <v>158.9</v>
      </c>
      <c r="L99" s="4">
        <f t="shared" si="26"/>
        <v>2426.1</v>
      </c>
      <c r="M99" s="4">
        <v>218.8</v>
      </c>
      <c r="N99" s="4">
        <v>332.5</v>
      </c>
      <c r="O99" s="4">
        <v>0</v>
      </c>
      <c r="P99" s="4">
        <v>0</v>
      </c>
      <c r="Q99" s="4">
        <f t="shared" si="27"/>
        <v>551.29999999999995</v>
      </c>
      <c r="R99" s="4">
        <v>92.6</v>
      </c>
      <c r="S99" s="4">
        <v>21.3</v>
      </c>
      <c r="T99" s="4">
        <v>0</v>
      </c>
      <c r="U99" s="4">
        <v>0</v>
      </c>
      <c r="V99" s="4">
        <f t="shared" si="28"/>
        <v>113.89999999999999</v>
      </c>
      <c r="W99" s="4">
        <v>823.6</v>
      </c>
      <c r="X99" s="4">
        <v>1031.8</v>
      </c>
      <c r="Y99" s="4">
        <v>0</v>
      </c>
      <c r="Z99" s="4">
        <v>0</v>
      </c>
      <c r="AA99" s="4">
        <f t="shared" si="29"/>
        <v>1855.4</v>
      </c>
      <c r="AB99" s="4">
        <v>295.2</v>
      </c>
      <c r="AC99" s="4">
        <v>0.5</v>
      </c>
      <c r="AD99" s="4">
        <v>39.5</v>
      </c>
      <c r="AE99" s="4">
        <v>222.8</v>
      </c>
      <c r="AF99" s="4">
        <f t="shared" si="30"/>
        <v>558</v>
      </c>
      <c r="AG99" s="4">
        <v>10.199999999999999</v>
      </c>
      <c r="AH99" s="4">
        <v>381.1</v>
      </c>
      <c r="AI99" s="4">
        <v>728</v>
      </c>
      <c r="AJ99" s="4">
        <v>7.4</v>
      </c>
      <c r="AK99" s="4">
        <f t="shared" si="31"/>
        <v>1126.7</v>
      </c>
      <c r="AL99" s="4">
        <v>1525.7</v>
      </c>
      <c r="AM99" s="4">
        <v>816.2</v>
      </c>
      <c r="AN99" s="4">
        <v>1763.1</v>
      </c>
      <c r="AO99" s="4">
        <v>124.5</v>
      </c>
      <c r="AP99" s="4">
        <f t="shared" si="32"/>
        <v>4229.5</v>
      </c>
      <c r="AU99" s="4">
        <f t="shared" si="33"/>
        <v>0</v>
      </c>
      <c r="AV99" s="4">
        <v>0</v>
      </c>
      <c r="AW99" s="4">
        <v>0</v>
      </c>
      <c r="AX99" s="4">
        <v>172.4</v>
      </c>
      <c r="AY99" s="4">
        <v>158.9</v>
      </c>
      <c r="AZ99" s="4">
        <f t="shared" si="34"/>
        <v>331.3</v>
      </c>
      <c r="BA99" s="4">
        <v>0</v>
      </c>
      <c r="BB99" s="4">
        <v>0.4</v>
      </c>
      <c r="BC99" s="4">
        <v>8</v>
      </c>
      <c r="BD99" s="4">
        <v>122.8</v>
      </c>
      <c r="BE99" s="4">
        <f t="shared" si="35"/>
        <v>131.19999999999999</v>
      </c>
      <c r="BF99" s="4">
        <v>0</v>
      </c>
      <c r="BG99" s="4">
        <v>373.2</v>
      </c>
      <c r="BH99" s="4">
        <v>234.8</v>
      </c>
      <c r="BI99" s="4">
        <v>7.4</v>
      </c>
      <c r="BJ99" s="4">
        <f t="shared" si="36"/>
        <v>615.4</v>
      </c>
      <c r="BK99" s="4">
        <v>0</v>
      </c>
      <c r="BL99" s="4">
        <v>0.5</v>
      </c>
      <c r="BM99" s="4">
        <v>0</v>
      </c>
      <c r="BN99" s="4">
        <v>45.4</v>
      </c>
      <c r="BO99" s="4">
        <f t="shared" si="37"/>
        <v>45.9</v>
      </c>
      <c r="BP99" s="4">
        <v>0</v>
      </c>
      <c r="BQ99" s="4">
        <v>2.2999999999999998</v>
      </c>
      <c r="BR99" s="4">
        <v>18.2</v>
      </c>
      <c r="BS99" s="4">
        <v>144.5</v>
      </c>
      <c r="BT99" s="4">
        <f t="shared" si="38"/>
        <v>165</v>
      </c>
      <c r="BU99" s="4">
        <v>0</v>
      </c>
      <c r="BV99" s="4">
        <v>1.7</v>
      </c>
      <c r="BW99" s="4">
        <v>97.8</v>
      </c>
      <c r="BX99" s="4">
        <v>34.6</v>
      </c>
      <c r="BY99" s="4">
        <f t="shared" si="39"/>
        <v>134.1</v>
      </c>
      <c r="BZ99" s="4">
        <f t="shared" si="40"/>
        <v>7515.5</v>
      </c>
      <c r="CA99" s="4">
        <f t="shared" si="41"/>
        <v>2811.3999999999996</v>
      </c>
      <c r="CB99" s="4">
        <f t="shared" si="42"/>
        <v>3912.5</v>
      </c>
      <c r="CC99" s="4">
        <f t="shared" si="43"/>
        <v>513.6</v>
      </c>
      <c r="CD99" s="4">
        <f t="shared" si="44"/>
        <v>14753</v>
      </c>
      <c r="CE99" s="4">
        <f t="shared" si="45"/>
        <v>0</v>
      </c>
      <c r="CF99" s="4">
        <f t="shared" si="46"/>
        <v>378.09999999999997</v>
      </c>
      <c r="CG99" s="4">
        <f t="shared" si="47"/>
        <v>531.20000000000005</v>
      </c>
      <c r="CH99" s="4">
        <f t="shared" si="48"/>
        <v>513.6</v>
      </c>
      <c r="CI99" s="4">
        <f t="shared" si="49"/>
        <v>1422.9</v>
      </c>
    </row>
    <row r="100" spans="1:92">
      <c r="A100" s="2">
        <v>1992</v>
      </c>
      <c r="B100" s="3" t="s">
        <v>124</v>
      </c>
      <c r="C100" s="4">
        <v>1100.7</v>
      </c>
      <c r="D100" s="4">
        <v>141.1</v>
      </c>
      <c r="E100" s="4">
        <v>9</v>
      </c>
      <c r="F100" s="4">
        <v>72.099999999999994</v>
      </c>
      <c r="G100" s="4">
        <f t="shared" si="25"/>
        <v>1322.8999999999999</v>
      </c>
      <c r="H100" s="4">
        <v>297</v>
      </c>
      <c r="I100" s="4">
        <v>49</v>
      </c>
      <c r="J100" s="4">
        <v>254</v>
      </c>
      <c r="K100" s="4">
        <v>17.100000000000001</v>
      </c>
      <c r="L100" s="4">
        <f t="shared" si="26"/>
        <v>617.1</v>
      </c>
      <c r="M100" s="4">
        <v>23.7</v>
      </c>
      <c r="N100" s="4">
        <v>85.7</v>
      </c>
      <c r="O100" s="4">
        <v>4</v>
      </c>
      <c r="P100" s="4">
        <v>0</v>
      </c>
      <c r="Q100" s="4">
        <f t="shared" si="27"/>
        <v>113.4</v>
      </c>
      <c r="R100" s="4">
        <v>1.4</v>
      </c>
      <c r="S100" s="4">
        <v>3.3</v>
      </c>
      <c r="T100" s="4">
        <v>0</v>
      </c>
      <c r="U100" s="4">
        <v>0</v>
      </c>
      <c r="V100" s="4">
        <f t="shared" si="28"/>
        <v>4.6999999999999993</v>
      </c>
      <c r="W100" s="4">
        <v>134.1</v>
      </c>
      <c r="X100" s="4">
        <v>680.4</v>
      </c>
      <c r="Y100" s="4">
        <v>57.8</v>
      </c>
      <c r="Z100" s="4">
        <v>0</v>
      </c>
      <c r="AA100" s="4">
        <f t="shared" si="29"/>
        <v>872.3</v>
      </c>
      <c r="AB100" s="4">
        <v>27.9</v>
      </c>
      <c r="AC100" s="4">
        <v>0.5</v>
      </c>
      <c r="AD100" s="4">
        <v>2</v>
      </c>
      <c r="AE100" s="4">
        <v>16.600000000000001</v>
      </c>
      <c r="AF100" s="4">
        <f t="shared" si="30"/>
        <v>47</v>
      </c>
      <c r="AG100" s="4">
        <v>1.6</v>
      </c>
      <c r="AH100" s="4">
        <v>190.7</v>
      </c>
      <c r="AI100" s="4">
        <v>367.8</v>
      </c>
      <c r="AJ100" s="4">
        <v>7.6</v>
      </c>
      <c r="AK100" s="4">
        <f t="shared" si="31"/>
        <v>567.70000000000005</v>
      </c>
      <c r="AL100" s="4">
        <v>378.2</v>
      </c>
      <c r="AM100" s="4">
        <v>285.8</v>
      </c>
      <c r="AN100" s="4">
        <v>397.7</v>
      </c>
      <c r="AO100" s="4">
        <v>0</v>
      </c>
      <c r="AP100" s="4">
        <f t="shared" si="32"/>
        <v>1061.7</v>
      </c>
      <c r="AU100" s="4">
        <f t="shared" si="33"/>
        <v>0</v>
      </c>
      <c r="AV100" s="4">
        <v>0</v>
      </c>
      <c r="AW100" s="4">
        <v>0.1</v>
      </c>
      <c r="AX100" s="4">
        <v>22.7</v>
      </c>
      <c r="AY100" s="4">
        <v>17.100000000000001</v>
      </c>
      <c r="AZ100" s="4">
        <f t="shared" si="34"/>
        <v>39.900000000000006</v>
      </c>
      <c r="BA100" s="4">
        <v>0</v>
      </c>
      <c r="BB100" s="4">
        <v>0</v>
      </c>
      <c r="BC100" s="4">
        <v>0</v>
      </c>
      <c r="BD100" s="4">
        <v>16.600000000000001</v>
      </c>
      <c r="BE100" s="4">
        <f t="shared" si="35"/>
        <v>16.600000000000001</v>
      </c>
      <c r="BF100" s="4">
        <v>0.4</v>
      </c>
      <c r="BG100" s="4">
        <v>189.1</v>
      </c>
      <c r="BH100" s="4">
        <v>96.6</v>
      </c>
      <c r="BI100" s="4">
        <v>7.6</v>
      </c>
      <c r="BJ100" s="4">
        <f t="shared" si="36"/>
        <v>293.70000000000005</v>
      </c>
      <c r="BK100" s="4">
        <v>0</v>
      </c>
      <c r="BL100" s="4">
        <v>0</v>
      </c>
      <c r="BM100" s="4">
        <v>0</v>
      </c>
      <c r="BN100" s="4">
        <v>0</v>
      </c>
      <c r="BO100" s="4">
        <f t="shared" si="37"/>
        <v>0</v>
      </c>
      <c r="BP100" s="4">
        <v>0</v>
      </c>
      <c r="BQ100" s="4">
        <v>0</v>
      </c>
      <c r="BR100" s="4">
        <v>0</v>
      </c>
      <c r="BS100" s="4">
        <v>0</v>
      </c>
      <c r="BT100" s="4">
        <f t="shared" si="38"/>
        <v>0</v>
      </c>
      <c r="BU100" s="4">
        <v>2</v>
      </c>
      <c r="BV100" s="4">
        <v>4</v>
      </c>
      <c r="BW100" s="4">
        <v>2</v>
      </c>
      <c r="BX100" s="4">
        <v>72.099999999999994</v>
      </c>
      <c r="BY100" s="4">
        <f t="shared" si="39"/>
        <v>80.099999999999994</v>
      </c>
      <c r="BZ100" s="4">
        <f t="shared" si="40"/>
        <v>1964.6000000000001</v>
      </c>
      <c r="CA100" s="4">
        <f t="shared" si="41"/>
        <v>1436.5</v>
      </c>
      <c r="CB100" s="4">
        <f t="shared" si="42"/>
        <v>1092.3</v>
      </c>
      <c r="CC100" s="4">
        <f t="shared" si="43"/>
        <v>113.39999999999998</v>
      </c>
      <c r="CD100" s="4">
        <f t="shared" si="44"/>
        <v>4606.8</v>
      </c>
      <c r="CE100" s="4">
        <f t="shared" si="45"/>
        <v>2.4</v>
      </c>
      <c r="CF100" s="4">
        <f t="shared" si="46"/>
        <v>193.2</v>
      </c>
      <c r="CG100" s="4">
        <f t="shared" si="47"/>
        <v>121.3</v>
      </c>
      <c r="CH100" s="4">
        <f t="shared" si="48"/>
        <v>113.4</v>
      </c>
      <c r="CI100" s="4">
        <f t="shared" si="49"/>
        <v>430.29999999999995</v>
      </c>
      <c r="CN100" s="8"/>
    </row>
    <row r="101" spans="1:92">
      <c r="A101" s="2">
        <v>1992</v>
      </c>
      <c r="B101" s="3" t="s">
        <v>125</v>
      </c>
      <c r="C101" s="4">
        <v>2288.9</v>
      </c>
      <c r="D101" s="4">
        <v>221.7</v>
      </c>
      <c r="E101" s="4">
        <v>202.6</v>
      </c>
      <c r="F101" s="4">
        <v>0</v>
      </c>
      <c r="G101" s="4">
        <f t="shared" si="25"/>
        <v>2713.2</v>
      </c>
      <c r="H101" s="4">
        <v>922</v>
      </c>
      <c r="I101" s="4">
        <v>381.8</v>
      </c>
      <c r="J101" s="4">
        <v>1050.8</v>
      </c>
      <c r="K101" s="4">
        <v>0</v>
      </c>
      <c r="L101" s="4">
        <f t="shared" si="26"/>
        <v>2354.6</v>
      </c>
      <c r="M101" s="4">
        <v>162.4</v>
      </c>
      <c r="N101" s="4">
        <v>251</v>
      </c>
      <c r="O101" s="4">
        <v>0</v>
      </c>
      <c r="P101" s="4">
        <v>0</v>
      </c>
      <c r="Q101" s="4">
        <f t="shared" si="27"/>
        <v>413.4</v>
      </c>
      <c r="R101" s="4">
        <v>109.9</v>
      </c>
      <c r="S101" s="4">
        <v>0</v>
      </c>
      <c r="T101" s="4">
        <v>0</v>
      </c>
      <c r="U101" s="4">
        <v>0</v>
      </c>
      <c r="V101" s="4">
        <f t="shared" si="28"/>
        <v>109.9</v>
      </c>
      <c r="W101" s="4">
        <v>759.3</v>
      </c>
      <c r="X101" s="4">
        <v>1166.5999999999999</v>
      </c>
      <c r="Y101" s="4">
        <v>0</v>
      </c>
      <c r="Z101" s="4">
        <v>0</v>
      </c>
      <c r="AA101" s="4">
        <f t="shared" si="29"/>
        <v>1925.8999999999999</v>
      </c>
      <c r="AB101" s="4">
        <v>233.2</v>
      </c>
      <c r="AC101" s="4">
        <v>0.2</v>
      </c>
      <c r="AD101" s="4">
        <v>23.7</v>
      </c>
      <c r="AE101" s="4">
        <v>0</v>
      </c>
      <c r="AF101" s="4">
        <f t="shared" si="30"/>
        <v>257.09999999999997</v>
      </c>
      <c r="AG101" s="4">
        <v>0</v>
      </c>
      <c r="AH101" s="4">
        <v>294</v>
      </c>
      <c r="AI101" s="4">
        <v>882.1</v>
      </c>
      <c r="AJ101" s="4">
        <v>0</v>
      </c>
      <c r="AK101" s="4">
        <f t="shared" si="31"/>
        <v>1176.0999999999999</v>
      </c>
      <c r="AL101" s="4">
        <v>2175</v>
      </c>
      <c r="AM101" s="4">
        <v>791.5</v>
      </c>
      <c r="AN101" s="4">
        <v>834.7</v>
      </c>
      <c r="AO101" s="4">
        <v>0</v>
      </c>
      <c r="AP101" s="4">
        <f t="shared" si="32"/>
        <v>3801.2</v>
      </c>
      <c r="AU101" s="4">
        <f t="shared" si="33"/>
        <v>0</v>
      </c>
      <c r="AV101" s="4">
        <v>0</v>
      </c>
      <c r="AW101" s="4">
        <v>0</v>
      </c>
      <c r="AX101" s="4">
        <v>0</v>
      </c>
      <c r="AY101" s="4">
        <v>0</v>
      </c>
      <c r="AZ101" s="4">
        <f t="shared" si="34"/>
        <v>0</v>
      </c>
      <c r="BA101" s="4">
        <v>0</v>
      </c>
      <c r="BB101" s="4">
        <v>0</v>
      </c>
      <c r="BC101" s="4">
        <v>0</v>
      </c>
      <c r="BD101" s="4">
        <v>0</v>
      </c>
      <c r="BE101" s="4">
        <f t="shared" si="35"/>
        <v>0</v>
      </c>
      <c r="BF101" s="4">
        <v>0</v>
      </c>
      <c r="BG101" s="4">
        <v>0</v>
      </c>
      <c r="BH101" s="4">
        <v>0</v>
      </c>
      <c r="BI101" s="4">
        <v>0</v>
      </c>
      <c r="BJ101" s="4">
        <f t="shared" si="36"/>
        <v>0</v>
      </c>
      <c r="BK101" s="4">
        <v>0</v>
      </c>
      <c r="BL101" s="4">
        <v>0</v>
      </c>
      <c r="BM101" s="4">
        <v>0</v>
      </c>
      <c r="BN101" s="4">
        <v>0</v>
      </c>
      <c r="BO101" s="4">
        <f t="shared" si="37"/>
        <v>0</v>
      </c>
      <c r="BP101" s="4">
        <v>0</v>
      </c>
      <c r="BQ101" s="4">
        <v>0</v>
      </c>
      <c r="BR101" s="4">
        <v>0</v>
      </c>
      <c r="BS101" s="4">
        <v>0</v>
      </c>
      <c r="BT101" s="4">
        <f t="shared" si="38"/>
        <v>0</v>
      </c>
      <c r="BU101" s="4">
        <v>0</v>
      </c>
      <c r="BV101" s="4">
        <v>0</v>
      </c>
      <c r="BW101" s="4">
        <v>0</v>
      </c>
      <c r="BX101" s="4">
        <v>0</v>
      </c>
      <c r="BY101" s="4">
        <f t="shared" si="39"/>
        <v>0</v>
      </c>
      <c r="BZ101" s="4">
        <f t="shared" si="40"/>
        <v>6650.7</v>
      </c>
      <c r="CA101" s="4">
        <f t="shared" si="41"/>
        <v>3106.8</v>
      </c>
      <c r="CB101" s="4">
        <f t="shared" si="42"/>
        <v>2993.8999999999996</v>
      </c>
      <c r="CC101" s="4">
        <f t="shared" si="43"/>
        <v>0</v>
      </c>
      <c r="CD101" s="4">
        <f t="shared" si="44"/>
        <v>12751.4</v>
      </c>
      <c r="CE101" s="4">
        <f t="shared" si="45"/>
        <v>0</v>
      </c>
      <c r="CF101" s="4">
        <f t="shared" si="46"/>
        <v>0</v>
      </c>
      <c r="CG101" s="4">
        <f t="shared" si="47"/>
        <v>0</v>
      </c>
      <c r="CH101" s="4">
        <f t="shared" si="48"/>
        <v>0</v>
      </c>
      <c r="CI101" s="4">
        <f t="shared" si="49"/>
        <v>0</v>
      </c>
      <c r="CN101" s="10"/>
    </row>
    <row r="102" spans="1:92">
      <c r="A102" s="2">
        <v>1992</v>
      </c>
      <c r="B102" s="3" t="s">
        <v>126</v>
      </c>
      <c r="C102" s="4">
        <v>4.2</v>
      </c>
      <c r="D102" s="4">
        <v>30.6</v>
      </c>
      <c r="E102" s="4">
        <v>275.5</v>
      </c>
      <c r="F102" s="4">
        <v>0</v>
      </c>
      <c r="G102" s="4">
        <f t="shared" si="25"/>
        <v>310.3</v>
      </c>
      <c r="H102" s="4">
        <v>126.8</v>
      </c>
      <c r="I102" s="4">
        <v>28.7</v>
      </c>
      <c r="J102" s="4">
        <v>72.099999999999994</v>
      </c>
      <c r="K102" s="4">
        <v>0.3</v>
      </c>
      <c r="L102" s="4">
        <f t="shared" si="26"/>
        <v>227.9</v>
      </c>
      <c r="M102" s="4">
        <v>8.5</v>
      </c>
      <c r="N102" s="4">
        <v>18.100000000000001</v>
      </c>
      <c r="O102" s="4">
        <v>0</v>
      </c>
      <c r="P102" s="4">
        <v>0</v>
      </c>
      <c r="Q102" s="4">
        <f t="shared" si="27"/>
        <v>26.6</v>
      </c>
      <c r="R102" s="4">
        <v>3.9</v>
      </c>
      <c r="S102" s="4">
        <v>2.7</v>
      </c>
      <c r="T102" s="4">
        <v>0</v>
      </c>
      <c r="U102" s="4">
        <v>0</v>
      </c>
      <c r="V102" s="4">
        <f t="shared" si="28"/>
        <v>6.6</v>
      </c>
      <c r="W102" s="4">
        <v>29.2</v>
      </c>
      <c r="X102" s="4">
        <v>84.6</v>
      </c>
      <c r="Y102" s="4">
        <v>0</v>
      </c>
      <c r="Z102" s="4">
        <v>0</v>
      </c>
      <c r="AA102" s="4">
        <f t="shared" si="29"/>
        <v>113.8</v>
      </c>
      <c r="AB102" s="4">
        <v>21.6</v>
      </c>
      <c r="AC102" s="4">
        <v>0</v>
      </c>
      <c r="AD102" s="4">
        <v>3.8</v>
      </c>
      <c r="AE102" s="4">
        <v>0.2</v>
      </c>
      <c r="AF102" s="4">
        <f t="shared" si="30"/>
        <v>25.6</v>
      </c>
      <c r="AG102" s="4">
        <v>0.7</v>
      </c>
      <c r="AH102" s="4">
        <v>95.6</v>
      </c>
      <c r="AI102" s="4">
        <v>216.1</v>
      </c>
      <c r="AJ102" s="4">
        <v>0</v>
      </c>
      <c r="AK102" s="4">
        <f t="shared" si="31"/>
        <v>312.39999999999998</v>
      </c>
      <c r="AL102" s="4">
        <v>187.8</v>
      </c>
      <c r="AM102" s="4">
        <v>123.5</v>
      </c>
      <c r="AN102" s="4">
        <v>507.3</v>
      </c>
      <c r="AO102" s="4">
        <v>8.6</v>
      </c>
      <c r="AP102" s="4">
        <f t="shared" si="32"/>
        <v>827.2</v>
      </c>
      <c r="AU102" s="4">
        <f t="shared" si="33"/>
        <v>0</v>
      </c>
      <c r="AV102" s="4">
        <v>0</v>
      </c>
      <c r="AW102" s="4">
        <v>0</v>
      </c>
      <c r="AX102" s="4">
        <v>0</v>
      </c>
      <c r="AY102" s="4">
        <v>0</v>
      </c>
      <c r="AZ102" s="4">
        <f t="shared" si="34"/>
        <v>0</v>
      </c>
      <c r="BA102" s="4">
        <v>0</v>
      </c>
      <c r="BB102" s="4">
        <v>0</v>
      </c>
      <c r="BC102" s="4">
        <v>2.5</v>
      </c>
      <c r="BD102" s="4">
        <v>0.2</v>
      </c>
      <c r="BE102" s="4">
        <f t="shared" si="35"/>
        <v>2.7</v>
      </c>
      <c r="BF102" s="4">
        <v>0.3</v>
      </c>
      <c r="BG102" s="4">
        <v>114.9</v>
      </c>
      <c r="BH102" s="4">
        <v>61.6</v>
      </c>
      <c r="BI102" s="4">
        <v>0</v>
      </c>
      <c r="BJ102" s="4">
        <f t="shared" si="36"/>
        <v>176.8</v>
      </c>
      <c r="BK102" s="4">
        <v>0</v>
      </c>
      <c r="BL102" s="4">
        <v>0</v>
      </c>
      <c r="BM102" s="4">
        <v>0</v>
      </c>
      <c r="BN102" s="4">
        <v>0</v>
      </c>
      <c r="BO102" s="4">
        <f t="shared" si="37"/>
        <v>0</v>
      </c>
      <c r="BP102" s="4">
        <v>0</v>
      </c>
      <c r="BQ102" s="4">
        <v>16.100000000000001</v>
      </c>
      <c r="BR102" s="4">
        <v>0</v>
      </c>
      <c r="BS102" s="4">
        <v>0</v>
      </c>
      <c r="BT102" s="4">
        <f t="shared" si="38"/>
        <v>16.100000000000001</v>
      </c>
      <c r="BU102" s="4">
        <v>0.5</v>
      </c>
      <c r="BV102" s="4">
        <v>0</v>
      </c>
      <c r="BW102" s="4">
        <v>17.899999999999999</v>
      </c>
      <c r="BX102" s="4">
        <v>8.6</v>
      </c>
      <c r="BY102" s="4">
        <f t="shared" si="39"/>
        <v>27</v>
      </c>
      <c r="BZ102" s="4">
        <f t="shared" si="40"/>
        <v>382.7</v>
      </c>
      <c r="CA102" s="4">
        <f t="shared" si="41"/>
        <v>383.79999999999995</v>
      </c>
      <c r="CB102" s="4">
        <f t="shared" si="42"/>
        <v>1074.8</v>
      </c>
      <c r="CC102" s="4">
        <f t="shared" si="43"/>
        <v>9.1</v>
      </c>
      <c r="CD102" s="4">
        <f t="shared" si="44"/>
        <v>1850.3999999999999</v>
      </c>
      <c r="CE102" s="4">
        <f t="shared" si="45"/>
        <v>0.8</v>
      </c>
      <c r="CF102" s="4">
        <f t="shared" si="46"/>
        <v>131</v>
      </c>
      <c r="CG102" s="4">
        <f t="shared" si="47"/>
        <v>82</v>
      </c>
      <c r="CH102" s="4">
        <f t="shared" si="48"/>
        <v>8.7999999999999989</v>
      </c>
      <c r="CI102" s="4">
        <f t="shared" si="49"/>
        <v>222.60000000000002</v>
      </c>
      <c r="CN102" s="8"/>
    </row>
    <row r="103" spans="1:92">
      <c r="A103" s="2">
        <v>1993</v>
      </c>
      <c r="B103" s="3" t="s">
        <v>77</v>
      </c>
      <c r="C103" s="4">
        <v>1840</v>
      </c>
      <c r="D103" s="4">
        <v>445.3</v>
      </c>
      <c r="E103" s="4">
        <v>60</v>
      </c>
      <c r="F103" s="4">
        <v>0</v>
      </c>
      <c r="G103" s="4">
        <f t="shared" si="25"/>
        <v>2345.3000000000002</v>
      </c>
      <c r="H103" s="4">
        <v>906.3</v>
      </c>
      <c r="I103" s="4">
        <v>352.9</v>
      </c>
      <c r="J103" s="4">
        <v>1423.1</v>
      </c>
      <c r="K103" s="4">
        <v>0</v>
      </c>
      <c r="L103" s="4">
        <f t="shared" si="26"/>
        <v>2682.2999999999997</v>
      </c>
      <c r="M103" s="4">
        <v>9.1999999999999993</v>
      </c>
      <c r="N103" s="4">
        <v>77.2</v>
      </c>
      <c r="O103" s="4">
        <v>21.7</v>
      </c>
      <c r="P103" s="4">
        <v>0</v>
      </c>
      <c r="Q103" s="4">
        <f t="shared" si="27"/>
        <v>108.10000000000001</v>
      </c>
      <c r="R103" s="4">
        <v>0</v>
      </c>
      <c r="S103" s="4">
        <v>31.8</v>
      </c>
      <c r="T103" s="4">
        <v>2.2000000000000002</v>
      </c>
      <c r="U103" s="4">
        <v>0</v>
      </c>
      <c r="V103" s="4">
        <f t="shared" si="28"/>
        <v>34</v>
      </c>
      <c r="W103" s="4">
        <v>128.9</v>
      </c>
      <c r="X103" s="4">
        <v>1202.0999999999999</v>
      </c>
      <c r="Y103" s="4">
        <v>358</v>
      </c>
      <c r="Z103" s="4">
        <v>0</v>
      </c>
      <c r="AA103" s="4">
        <f t="shared" si="29"/>
        <v>1689</v>
      </c>
      <c r="AB103" s="4">
        <v>173.9</v>
      </c>
      <c r="AC103" s="4">
        <v>4.2</v>
      </c>
      <c r="AD103" s="4">
        <v>22.9</v>
      </c>
      <c r="AE103" s="4">
        <v>0</v>
      </c>
      <c r="AF103" s="4">
        <f t="shared" si="30"/>
        <v>201</v>
      </c>
      <c r="AG103" s="4">
        <v>0.1</v>
      </c>
      <c r="AH103" s="4">
        <v>273</v>
      </c>
      <c r="AI103" s="4">
        <v>305.10000000000002</v>
      </c>
      <c r="AJ103" s="4">
        <v>10.9</v>
      </c>
      <c r="AK103" s="4">
        <f t="shared" si="31"/>
        <v>589.1</v>
      </c>
      <c r="AL103" s="4">
        <v>497.1</v>
      </c>
      <c r="AM103" s="4">
        <v>593.20000000000005</v>
      </c>
      <c r="AN103" s="4">
        <v>1117.8</v>
      </c>
      <c r="AO103" s="4">
        <v>0</v>
      </c>
      <c r="AP103" s="4">
        <f t="shared" si="32"/>
        <v>2208.1000000000004</v>
      </c>
      <c r="AU103" s="4">
        <f t="shared" si="33"/>
        <v>0</v>
      </c>
      <c r="AV103" s="4">
        <v>0</v>
      </c>
      <c r="AW103" s="4">
        <v>0</v>
      </c>
      <c r="AX103" s="4">
        <v>0</v>
      </c>
      <c r="AY103" s="4">
        <v>0</v>
      </c>
      <c r="AZ103" s="4">
        <f t="shared" si="34"/>
        <v>0</v>
      </c>
      <c r="BA103" s="4">
        <v>0.5</v>
      </c>
      <c r="BB103" s="4">
        <v>0</v>
      </c>
      <c r="BC103" s="4">
        <v>0.4</v>
      </c>
      <c r="BD103" s="4">
        <v>0</v>
      </c>
      <c r="BE103" s="4">
        <f t="shared" si="35"/>
        <v>0.9</v>
      </c>
      <c r="BF103" s="4">
        <v>0.1</v>
      </c>
      <c r="BG103" s="4">
        <v>273</v>
      </c>
      <c r="BH103" s="4">
        <v>99.3</v>
      </c>
      <c r="BI103" s="4">
        <v>10.9</v>
      </c>
      <c r="BJ103" s="4">
        <f t="shared" si="36"/>
        <v>383.3</v>
      </c>
      <c r="BK103" s="4">
        <v>0</v>
      </c>
      <c r="BL103" s="4">
        <v>0</v>
      </c>
      <c r="BM103" s="4">
        <v>0</v>
      </c>
      <c r="BN103" s="4">
        <v>0</v>
      </c>
      <c r="BO103" s="4">
        <f t="shared" si="37"/>
        <v>0</v>
      </c>
      <c r="BP103" s="4">
        <v>0</v>
      </c>
      <c r="BQ103" s="4">
        <v>0</v>
      </c>
      <c r="BR103" s="4">
        <v>0</v>
      </c>
      <c r="BS103" s="4">
        <v>0</v>
      </c>
      <c r="BT103" s="4">
        <f t="shared" si="38"/>
        <v>0</v>
      </c>
      <c r="BU103" s="4">
        <v>8</v>
      </c>
      <c r="BV103" s="4">
        <v>7.2</v>
      </c>
      <c r="BW103" s="4">
        <v>0</v>
      </c>
      <c r="BX103" s="4">
        <v>0</v>
      </c>
      <c r="BY103" s="4">
        <f t="shared" si="39"/>
        <v>15.2</v>
      </c>
      <c r="BZ103" s="4">
        <f t="shared" si="40"/>
        <v>3555.5</v>
      </c>
      <c r="CA103" s="4">
        <f t="shared" si="41"/>
        <v>2979.7</v>
      </c>
      <c r="CB103" s="4">
        <f t="shared" si="42"/>
        <v>3310.8</v>
      </c>
      <c r="CC103" s="4">
        <f t="shared" si="43"/>
        <v>10.9</v>
      </c>
      <c r="CD103" s="4">
        <f t="shared" si="44"/>
        <v>9856.9</v>
      </c>
      <c r="CE103" s="4">
        <f t="shared" si="45"/>
        <v>8.6</v>
      </c>
      <c r="CF103" s="4">
        <f t="shared" si="46"/>
        <v>280.2</v>
      </c>
      <c r="CG103" s="4">
        <f t="shared" si="47"/>
        <v>99.7</v>
      </c>
      <c r="CH103" s="4">
        <f t="shared" si="48"/>
        <v>10.9</v>
      </c>
      <c r="CI103" s="4">
        <f t="shared" si="49"/>
        <v>399.4</v>
      </c>
    </row>
    <row r="104" spans="1:92">
      <c r="A104" s="2">
        <v>1993</v>
      </c>
      <c r="B104" s="3" t="s">
        <v>78</v>
      </c>
      <c r="C104" s="4">
        <v>627.70000000000005</v>
      </c>
      <c r="D104" s="4">
        <v>111.3</v>
      </c>
      <c r="E104" s="4">
        <v>144.69999999999999</v>
      </c>
      <c r="F104" s="4">
        <v>0</v>
      </c>
      <c r="G104" s="4">
        <f t="shared" si="25"/>
        <v>883.7</v>
      </c>
      <c r="H104" s="4">
        <v>192.8</v>
      </c>
      <c r="I104" s="4">
        <v>49.6</v>
      </c>
      <c r="J104" s="4">
        <v>132.80000000000001</v>
      </c>
      <c r="K104" s="4">
        <v>0</v>
      </c>
      <c r="L104" s="4">
        <f t="shared" si="26"/>
        <v>375.20000000000005</v>
      </c>
      <c r="M104" s="4">
        <v>53.6</v>
      </c>
      <c r="N104" s="4">
        <v>53.6</v>
      </c>
      <c r="O104" s="4">
        <v>10.9</v>
      </c>
      <c r="P104" s="4">
        <v>0</v>
      </c>
      <c r="Q104" s="4">
        <f t="shared" si="27"/>
        <v>118.10000000000001</v>
      </c>
      <c r="R104" s="4">
        <v>35.6</v>
      </c>
      <c r="S104" s="4">
        <v>0</v>
      </c>
      <c r="T104" s="4">
        <v>20.399999999999999</v>
      </c>
      <c r="U104" s="4">
        <v>0</v>
      </c>
      <c r="V104" s="4">
        <f t="shared" si="28"/>
        <v>56</v>
      </c>
      <c r="W104" s="4">
        <v>103.4</v>
      </c>
      <c r="X104" s="4">
        <v>107.5</v>
      </c>
      <c r="Y104" s="4">
        <v>0.7</v>
      </c>
      <c r="Z104" s="4">
        <v>0</v>
      </c>
      <c r="AA104" s="4">
        <f t="shared" si="29"/>
        <v>211.6</v>
      </c>
      <c r="AB104" s="4">
        <v>134</v>
      </c>
      <c r="AC104" s="4">
        <v>0</v>
      </c>
      <c r="AD104" s="4">
        <v>3.9</v>
      </c>
      <c r="AE104" s="4">
        <v>0</v>
      </c>
      <c r="AF104" s="4">
        <f t="shared" si="30"/>
        <v>137.9</v>
      </c>
      <c r="AG104" s="4">
        <v>183.8</v>
      </c>
      <c r="AH104" s="4">
        <v>359</v>
      </c>
      <c r="AI104" s="4">
        <v>227.6</v>
      </c>
      <c r="AJ104" s="4">
        <v>0</v>
      </c>
      <c r="AK104" s="4">
        <f t="shared" si="31"/>
        <v>770.4</v>
      </c>
      <c r="AL104" s="4">
        <v>1364.6</v>
      </c>
      <c r="AM104" s="4">
        <v>179.4</v>
      </c>
      <c r="AN104" s="4">
        <v>229.6</v>
      </c>
      <c r="AO104" s="4">
        <v>0</v>
      </c>
      <c r="AP104" s="4">
        <f t="shared" si="32"/>
        <v>1773.6</v>
      </c>
      <c r="AU104" s="4">
        <f t="shared" si="33"/>
        <v>0</v>
      </c>
      <c r="AV104" s="4">
        <v>22.9</v>
      </c>
      <c r="AW104" s="4">
        <v>0</v>
      </c>
      <c r="AX104" s="4">
        <v>0.5</v>
      </c>
      <c r="AY104" s="4">
        <v>0</v>
      </c>
      <c r="AZ104" s="4">
        <f t="shared" si="34"/>
        <v>23.4</v>
      </c>
      <c r="BA104" s="4">
        <v>2.6</v>
      </c>
      <c r="BB104" s="4">
        <v>0</v>
      </c>
      <c r="BC104" s="4">
        <v>0</v>
      </c>
      <c r="BD104" s="4">
        <v>0</v>
      </c>
      <c r="BE104" s="4">
        <f t="shared" si="35"/>
        <v>2.6</v>
      </c>
      <c r="BF104" s="4">
        <v>51.4</v>
      </c>
      <c r="BG104" s="4">
        <v>358.1</v>
      </c>
      <c r="BH104" s="4">
        <v>29.1</v>
      </c>
      <c r="BI104" s="4">
        <v>0</v>
      </c>
      <c r="BJ104" s="4">
        <f t="shared" si="36"/>
        <v>438.6</v>
      </c>
      <c r="BK104" s="4">
        <v>2.1</v>
      </c>
      <c r="BL104" s="4">
        <v>6</v>
      </c>
      <c r="BM104" s="4">
        <v>12.1</v>
      </c>
      <c r="BN104" s="4">
        <v>0</v>
      </c>
      <c r="BO104" s="4">
        <f t="shared" si="37"/>
        <v>20.2</v>
      </c>
      <c r="BP104" s="4">
        <v>41.7</v>
      </c>
      <c r="BQ104" s="4">
        <v>0</v>
      </c>
      <c r="BR104" s="4">
        <v>2</v>
      </c>
      <c r="BS104" s="4">
        <v>0</v>
      </c>
      <c r="BT104" s="4">
        <f t="shared" si="38"/>
        <v>43.7</v>
      </c>
      <c r="BU104" s="4">
        <v>182.6</v>
      </c>
      <c r="BV104" s="4">
        <v>14</v>
      </c>
      <c r="BW104" s="4">
        <v>13.2</v>
      </c>
      <c r="BX104" s="4">
        <v>0</v>
      </c>
      <c r="BY104" s="4">
        <f t="shared" si="39"/>
        <v>209.79999999999998</v>
      </c>
      <c r="BZ104" s="4">
        <f t="shared" si="40"/>
        <v>2695.5</v>
      </c>
      <c r="CA104" s="4">
        <f t="shared" si="41"/>
        <v>860.4</v>
      </c>
      <c r="CB104" s="4">
        <f t="shared" si="42"/>
        <v>770.59999999999991</v>
      </c>
      <c r="CC104" s="4">
        <f t="shared" si="43"/>
        <v>0</v>
      </c>
      <c r="CD104" s="4">
        <f t="shared" si="44"/>
        <v>4326.5</v>
      </c>
      <c r="CE104" s="4">
        <f t="shared" si="45"/>
        <v>303.3</v>
      </c>
      <c r="CF104" s="4">
        <f t="shared" si="46"/>
        <v>378.1</v>
      </c>
      <c r="CG104" s="4">
        <f t="shared" si="47"/>
        <v>56.900000000000006</v>
      </c>
      <c r="CH104" s="4">
        <f t="shared" si="48"/>
        <v>0</v>
      </c>
      <c r="CI104" s="4">
        <f t="shared" si="49"/>
        <v>738.30000000000007</v>
      </c>
    </row>
    <row r="105" spans="1:92">
      <c r="A105" s="2">
        <v>1993</v>
      </c>
      <c r="B105" s="3" t="s">
        <v>79</v>
      </c>
      <c r="C105" s="4">
        <v>1396.6</v>
      </c>
      <c r="D105" s="4">
        <v>322</v>
      </c>
      <c r="E105" s="4">
        <v>0</v>
      </c>
      <c r="F105" s="4">
        <v>0</v>
      </c>
      <c r="G105" s="4">
        <f t="shared" si="25"/>
        <v>1718.6</v>
      </c>
      <c r="H105" s="4">
        <v>624.70000000000005</v>
      </c>
      <c r="I105" s="4">
        <v>227.6</v>
      </c>
      <c r="J105" s="4">
        <v>125.8</v>
      </c>
      <c r="K105" s="4">
        <v>0</v>
      </c>
      <c r="L105" s="4">
        <f t="shared" si="26"/>
        <v>978.1</v>
      </c>
      <c r="M105" s="4">
        <v>88</v>
      </c>
      <c r="N105" s="4">
        <v>190</v>
      </c>
      <c r="O105" s="4">
        <v>0</v>
      </c>
      <c r="P105" s="4">
        <v>0</v>
      </c>
      <c r="Q105" s="4">
        <f t="shared" si="27"/>
        <v>278</v>
      </c>
      <c r="R105" s="4">
        <v>18</v>
      </c>
      <c r="S105" s="4">
        <v>5</v>
      </c>
      <c r="T105" s="4">
        <v>0</v>
      </c>
      <c r="U105" s="4">
        <v>0</v>
      </c>
      <c r="V105" s="4">
        <f t="shared" si="28"/>
        <v>23</v>
      </c>
      <c r="W105" s="4">
        <v>441.6</v>
      </c>
      <c r="X105" s="4">
        <v>768.8</v>
      </c>
      <c r="Y105" s="4">
        <v>0</v>
      </c>
      <c r="Z105" s="4">
        <v>0</v>
      </c>
      <c r="AA105" s="4">
        <f t="shared" si="29"/>
        <v>1210.4000000000001</v>
      </c>
      <c r="AB105" s="4">
        <v>283</v>
      </c>
      <c r="AC105" s="4">
        <v>1.9</v>
      </c>
      <c r="AD105" s="4">
        <v>19.399999999999999</v>
      </c>
      <c r="AE105" s="4">
        <v>0</v>
      </c>
      <c r="AF105" s="4">
        <f t="shared" si="30"/>
        <v>304.29999999999995</v>
      </c>
      <c r="AG105" s="4">
        <v>0.1</v>
      </c>
      <c r="AH105" s="4">
        <v>187.9</v>
      </c>
      <c r="AI105" s="4">
        <v>495.5</v>
      </c>
      <c r="AJ105" s="4">
        <v>130.5</v>
      </c>
      <c r="AK105" s="4">
        <f t="shared" si="31"/>
        <v>814</v>
      </c>
      <c r="AL105" s="4">
        <v>857</v>
      </c>
      <c r="AM105" s="4">
        <v>964</v>
      </c>
      <c r="AN105" s="4">
        <v>1268</v>
      </c>
      <c r="AO105" s="4">
        <v>0</v>
      </c>
      <c r="AP105" s="4">
        <f t="shared" si="32"/>
        <v>3089</v>
      </c>
      <c r="AU105" s="4">
        <f t="shared" si="33"/>
        <v>0</v>
      </c>
      <c r="AV105" s="4">
        <v>21</v>
      </c>
      <c r="AW105" s="4">
        <v>0</v>
      </c>
      <c r="AX105" s="4">
        <v>0</v>
      </c>
      <c r="AY105" s="4">
        <v>0</v>
      </c>
      <c r="AZ105" s="4">
        <f t="shared" si="34"/>
        <v>21</v>
      </c>
      <c r="BA105" s="4">
        <v>0.5</v>
      </c>
      <c r="BB105" s="4">
        <v>0</v>
      </c>
      <c r="BC105" s="4">
        <v>11.7</v>
      </c>
      <c r="BD105" s="4">
        <v>0</v>
      </c>
      <c r="BE105" s="4">
        <f t="shared" si="35"/>
        <v>12.2</v>
      </c>
      <c r="BF105" s="4">
        <v>0</v>
      </c>
      <c r="BG105" s="4">
        <v>160</v>
      </c>
      <c r="BH105" s="4">
        <v>100.1</v>
      </c>
      <c r="BI105" s="4">
        <v>130.5</v>
      </c>
      <c r="BJ105" s="4">
        <f t="shared" si="36"/>
        <v>390.6</v>
      </c>
      <c r="BK105" s="4">
        <v>0</v>
      </c>
      <c r="BL105" s="4">
        <v>0</v>
      </c>
      <c r="BM105" s="4">
        <v>0</v>
      </c>
      <c r="BN105" s="4">
        <v>0</v>
      </c>
      <c r="BO105" s="4">
        <f t="shared" si="37"/>
        <v>0</v>
      </c>
      <c r="BP105" s="4">
        <v>0</v>
      </c>
      <c r="BQ105" s="4">
        <v>0</v>
      </c>
      <c r="BR105" s="4">
        <v>0</v>
      </c>
      <c r="BS105" s="4">
        <v>0</v>
      </c>
      <c r="BT105" s="4">
        <f t="shared" si="38"/>
        <v>0</v>
      </c>
      <c r="BU105" s="4">
        <v>2.4</v>
      </c>
      <c r="BV105" s="4">
        <v>0</v>
      </c>
      <c r="BW105" s="9">
        <v>5.8</v>
      </c>
      <c r="BX105" s="4">
        <v>0</v>
      </c>
      <c r="BY105" s="4">
        <f t="shared" si="39"/>
        <v>8.1999999999999993</v>
      </c>
      <c r="BZ105" s="4">
        <f t="shared" si="40"/>
        <v>3709</v>
      </c>
      <c r="CA105" s="4">
        <f t="shared" si="41"/>
        <v>2667.2000000000003</v>
      </c>
      <c r="CB105" s="4">
        <f t="shared" si="42"/>
        <v>1908.7</v>
      </c>
      <c r="CC105" s="4">
        <f t="shared" si="43"/>
        <v>130.5</v>
      </c>
      <c r="CD105" s="4">
        <f t="shared" si="44"/>
        <v>8415.4000000000015</v>
      </c>
      <c r="CE105" s="4">
        <f t="shared" si="45"/>
        <v>23.9</v>
      </c>
      <c r="CF105" s="4">
        <f t="shared" si="46"/>
        <v>160</v>
      </c>
      <c r="CG105" s="4">
        <f t="shared" si="47"/>
        <v>117.6</v>
      </c>
      <c r="CH105" s="4">
        <f t="shared" si="48"/>
        <v>130.5</v>
      </c>
      <c r="CI105" s="4">
        <f t="shared" si="49"/>
        <v>432</v>
      </c>
      <c r="CN105" s="13"/>
    </row>
    <row r="106" spans="1:92">
      <c r="A106" s="2">
        <v>1993</v>
      </c>
      <c r="B106" s="3" t="s">
        <v>80</v>
      </c>
      <c r="C106" s="4">
        <v>1009.1</v>
      </c>
      <c r="D106" s="4">
        <v>188.9</v>
      </c>
      <c r="E106" s="4">
        <v>150.6</v>
      </c>
      <c r="F106" s="4">
        <v>0</v>
      </c>
      <c r="G106" s="4">
        <f t="shared" si="25"/>
        <v>1348.6</v>
      </c>
      <c r="H106" s="4">
        <v>368.4</v>
      </c>
      <c r="I106" s="4">
        <v>1.4</v>
      </c>
      <c r="J106" s="4">
        <v>651.9</v>
      </c>
      <c r="K106" s="4">
        <v>28.6</v>
      </c>
      <c r="L106" s="4">
        <f t="shared" si="26"/>
        <v>1050.3</v>
      </c>
      <c r="M106" s="4">
        <v>16.100000000000001</v>
      </c>
      <c r="N106" s="4">
        <v>47.5</v>
      </c>
      <c r="O106" s="4">
        <v>0</v>
      </c>
      <c r="P106" s="4">
        <v>0</v>
      </c>
      <c r="Q106" s="4">
        <f t="shared" si="27"/>
        <v>63.6</v>
      </c>
      <c r="R106" s="4">
        <v>54.7</v>
      </c>
      <c r="S106" s="4">
        <v>91.8</v>
      </c>
      <c r="T106" s="4">
        <v>10</v>
      </c>
      <c r="U106" s="4">
        <v>0</v>
      </c>
      <c r="V106" s="4">
        <f t="shared" si="28"/>
        <v>156.5</v>
      </c>
      <c r="W106" s="4">
        <v>177.8</v>
      </c>
      <c r="X106" s="4">
        <v>761.1</v>
      </c>
      <c r="Y106" s="4">
        <v>91</v>
      </c>
      <c r="Z106" s="4">
        <v>0</v>
      </c>
      <c r="AA106" s="4">
        <f t="shared" si="29"/>
        <v>1029.9000000000001</v>
      </c>
      <c r="AB106" s="4">
        <v>82</v>
      </c>
      <c r="AC106" s="4">
        <v>0.1</v>
      </c>
      <c r="AD106" s="4">
        <v>27.8</v>
      </c>
      <c r="AE106" s="4">
        <v>0</v>
      </c>
      <c r="AF106" s="4">
        <f t="shared" si="30"/>
        <v>109.89999999999999</v>
      </c>
      <c r="AG106" s="4">
        <v>0.3</v>
      </c>
      <c r="AH106" s="4">
        <v>0</v>
      </c>
      <c r="AI106" s="4">
        <v>523</v>
      </c>
      <c r="AJ106" s="4">
        <v>0</v>
      </c>
      <c r="AK106" s="4">
        <f t="shared" si="31"/>
        <v>523.29999999999995</v>
      </c>
      <c r="AL106" s="4">
        <v>331.6</v>
      </c>
      <c r="AM106" s="4">
        <v>723</v>
      </c>
      <c r="AN106" s="4">
        <v>917.9</v>
      </c>
      <c r="AO106" s="4">
        <v>20.2</v>
      </c>
      <c r="AP106" s="4">
        <f t="shared" si="32"/>
        <v>1992.7</v>
      </c>
      <c r="AU106" s="4">
        <f t="shared" si="33"/>
        <v>0</v>
      </c>
      <c r="AV106" s="4">
        <v>0</v>
      </c>
      <c r="AW106" s="4">
        <v>0</v>
      </c>
      <c r="AX106" s="4">
        <v>56.1</v>
      </c>
      <c r="AY106" s="4">
        <v>28.6</v>
      </c>
      <c r="AZ106" s="4">
        <f t="shared" si="34"/>
        <v>84.7</v>
      </c>
      <c r="BA106" s="4">
        <v>0</v>
      </c>
      <c r="BB106" s="4">
        <v>0</v>
      </c>
      <c r="BC106" s="4">
        <v>0.8</v>
      </c>
      <c r="BD106" s="4">
        <v>0</v>
      </c>
      <c r="BE106" s="4">
        <f t="shared" si="35"/>
        <v>0.8</v>
      </c>
      <c r="BF106" s="4">
        <v>0</v>
      </c>
      <c r="BG106" s="4">
        <v>0</v>
      </c>
      <c r="BH106" s="4">
        <v>0</v>
      </c>
      <c r="BI106" s="4">
        <v>0</v>
      </c>
      <c r="BJ106" s="4">
        <f t="shared" si="36"/>
        <v>0</v>
      </c>
      <c r="BK106" s="4">
        <v>0</v>
      </c>
      <c r="BL106" s="4">
        <v>0</v>
      </c>
      <c r="BM106" s="4">
        <v>0</v>
      </c>
      <c r="BN106" s="4">
        <v>0</v>
      </c>
      <c r="BO106" s="4">
        <f t="shared" si="37"/>
        <v>0</v>
      </c>
      <c r="BP106" s="4">
        <v>0</v>
      </c>
      <c r="BQ106" s="4">
        <v>0</v>
      </c>
      <c r="BR106" s="4">
        <v>0</v>
      </c>
      <c r="BS106" s="4">
        <v>0</v>
      </c>
      <c r="BT106" s="4">
        <f t="shared" si="38"/>
        <v>0</v>
      </c>
      <c r="BU106" s="4">
        <v>2.7</v>
      </c>
      <c r="BV106" s="4">
        <v>1.9</v>
      </c>
      <c r="BW106" s="4">
        <v>12.9</v>
      </c>
      <c r="BX106" s="4">
        <v>0</v>
      </c>
      <c r="BY106" s="4">
        <f t="shared" si="39"/>
        <v>17.5</v>
      </c>
      <c r="BZ106" s="4">
        <f t="shared" si="40"/>
        <v>2040</v>
      </c>
      <c r="CA106" s="4">
        <f t="shared" si="41"/>
        <v>1813.8</v>
      </c>
      <c r="CB106" s="4">
        <f t="shared" si="42"/>
        <v>2372.1999999999998</v>
      </c>
      <c r="CC106" s="4">
        <f t="shared" si="43"/>
        <v>48.8</v>
      </c>
      <c r="CD106" s="4">
        <f t="shared" si="44"/>
        <v>6274.8</v>
      </c>
      <c r="CE106" s="4">
        <f t="shared" si="45"/>
        <v>2.7</v>
      </c>
      <c r="CF106" s="4">
        <f t="shared" si="46"/>
        <v>1.9</v>
      </c>
      <c r="CG106" s="4">
        <f t="shared" si="47"/>
        <v>69.8</v>
      </c>
      <c r="CH106" s="4">
        <f t="shared" si="48"/>
        <v>28.6</v>
      </c>
      <c r="CI106" s="4">
        <f t="shared" si="49"/>
        <v>103</v>
      </c>
    </row>
    <row r="107" spans="1:92">
      <c r="A107" s="2">
        <v>1993</v>
      </c>
      <c r="B107" s="3" t="s">
        <v>81</v>
      </c>
      <c r="C107" s="4">
        <v>15340.9</v>
      </c>
      <c r="D107" s="4">
        <v>2077.1</v>
      </c>
      <c r="E107" s="4">
        <v>514.1</v>
      </c>
      <c r="F107" s="4">
        <v>2525.1</v>
      </c>
      <c r="G107" s="4">
        <f t="shared" si="25"/>
        <v>20457.199999999997</v>
      </c>
      <c r="H107" s="4">
        <v>4883.6000000000004</v>
      </c>
      <c r="I107" s="4">
        <v>587.1</v>
      </c>
      <c r="J107" s="4">
        <v>619.4</v>
      </c>
      <c r="K107" s="4">
        <v>315.7</v>
      </c>
      <c r="L107" s="4">
        <f t="shared" si="26"/>
        <v>6405.8</v>
      </c>
      <c r="M107" s="4">
        <v>2696</v>
      </c>
      <c r="N107" s="4">
        <v>2803</v>
      </c>
      <c r="O107" s="4">
        <v>0</v>
      </c>
      <c r="P107" s="4">
        <v>0</v>
      </c>
      <c r="Q107" s="4">
        <f t="shared" si="27"/>
        <v>5499</v>
      </c>
      <c r="R107" s="4">
        <v>2623.2</v>
      </c>
      <c r="S107" s="4">
        <v>305.89999999999998</v>
      </c>
      <c r="T107" s="4">
        <v>0</v>
      </c>
      <c r="U107" s="4">
        <v>0</v>
      </c>
      <c r="V107" s="4">
        <f t="shared" si="28"/>
        <v>2929.1</v>
      </c>
      <c r="W107" s="4">
        <v>5682.4</v>
      </c>
      <c r="X107" s="4">
        <v>7348.4</v>
      </c>
      <c r="Y107" s="4">
        <v>1266.5</v>
      </c>
      <c r="Z107" s="4">
        <v>0</v>
      </c>
      <c r="AA107" s="4">
        <f t="shared" si="29"/>
        <v>14297.3</v>
      </c>
      <c r="AB107" s="4">
        <v>2683.8</v>
      </c>
      <c r="AC107" s="4">
        <v>1.8</v>
      </c>
      <c r="AD107" s="4">
        <v>43.8</v>
      </c>
      <c r="AE107" s="4">
        <v>188</v>
      </c>
      <c r="AF107" s="4">
        <f t="shared" si="30"/>
        <v>2917.4000000000005</v>
      </c>
      <c r="AG107" s="4">
        <v>0</v>
      </c>
      <c r="AH107" s="4">
        <v>1962.7</v>
      </c>
      <c r="AI107" s="4">
        <v>2074.4</v>
      </c>
      <c r="AJ107" s="4">
        <v>299.89999999999998</v>
      </c>
      <c r="AK107" s="4">
        <f t="shared" si="31"/>
        <v>4337</v>
      </c>
      <c r="AL107" s="4">
        <v>7037</v>
      </c>
      <c r="AM107" s="4">
        <v>14496</v>
      </c>
      <c r="AN107" s="4">
        <v>7134</v>
      </c>
      <c r="AO107" s="4">
        <v>551</v>
      </c>
      <c r="AP107" s="4">
        <f t="shared" si="32"/>
        <v>29218</v>
      </c>
      <c r="AU107" s="4">
        <f t="shared" si="33"/>
        <v>0</v>
      </c>
      <c r="AV107" s="4">
        <v>0</v>
      </c>
      <c r="AW107" s="4">
        <v>0</v>
      </c>
      <c r="AX107" s="4">
        <v>0</v>
      </c>
      <c r="AY107" s="4">
        <v>304.8</v>
      </c>
      <c r="AZ107" s="4">
        <f t="shared" si="34"/>
        <v>304.8</v>
      </c>
      <c r="BA107" s="4">
        <v>0</v>
      </c>
      <c r="BB107" s="4">
        <v>0</v>
      </c>
      <c r="BC107" s="4">
        <v>0</v>
      </c>
      <c r="BD107" s="4">
        <v>78.3</v>
      </c>
      <c r="BE107" s="4">
        <f t="shared" si="35"/>
        <v>78.3</v>
      </c>
      <c r="BF107" s="4">
        <v>0</v>
      </c>
      <c r="BG107" s="4">
        <v>1169.9000000000001</v>
      </c>
      <c r="BH107" s="4">
        <v>261.5</v>
      </c>
      <c r="BI107" s="4">
        <v>46.5</v>
      </c>
      <c r="BJ107" s="4">
        <f t="shared" si="36"/>
        <v>1477.9</v>
      </c>
      <c r="BK107" s="4">
        <v>0</v>
      </c>
      <c r="BL107" s="4">
        <v>0</v>
      </c>
      <c r="BM107" s="4">
        <v>0</v>
      </c>
      <c r="BN107" s="4">
        <v>0</v>
      </c>
      <c r="BO107" s="4">
        <f t="shared" si="37"/>
        <v>0</v>
      </c>
      <c r="BP107" s="4">
        <v>0</v>
      </c>
      <c r="BQ107" s="4">
        <v>1.9</v>
      </c>
      <c r="BR107" s="4">
        <v>38.299999999999997</v>
      </c>
      <c r="BS107" s="4">
        <v>56.9</v>
      </c>
      <c r="BT107" s="4">
        <f t="shared" si="38"/>
        <v>97.1</v>
      </c>
      <c r="BU107" s="4">
        <v>0</v>
      </c>
      <c r="BV107" s="4">
        <v>50.1</v>
      </c>
      <c r="BW107" s="4">
        <v>22.2</v>
      </c>
      <c r="BX107" s="4">
        <v>0.1</v>
      </c>
      <c r="BY107" s="4">
        <f t="shared" si="39"/>
        <v>72.399999999999991</v>
      </c>
      <c r="BZ107" s="4">
        <f t="shared" si="40"/>
        <v>40946.9</v>
      </c>
      <c r="CA107" s="4">
        <f t="shared" si="41"/>
        <v>29582</v>
      </c>
      <c r="CB107" s="4">
        <f t="shared" si="42"/>
        <v>11652.2</v>
      </c>
      <c r="CC107" s="4">
        <f t="shared" si="43"/>
        <v>3879.7</v>
      </c>
      <c r="CD107" s="4">
        <f t="shared" si="44"/>
        <v>86060.799999999988</v>
      </c>
      <c r="CE107" s="4">
        <f t="shared" si="45"/>
        <v>0</v>
      </c>
      <c r="CF107" s="4">
        <f t="shared" si="46"/>
        <v>1221.9000000000001</v>
      </c>
      <c r="CG107" s="4">
        <f t="shared" si="47"/>
        <v>322</v>
      </c>
      <c r="CH107" s="4">
        <f t="shared" si="48"/>
        <v>486.6</v>
      </c>
      <c r="CI107" s="4">
        <f t="shared" si="49"/>
        <v>2030.5</v>
      </c>
      <c r="CJ107" s="10"/>
      <c r="CK107" s="10"/>
      <c r="CL107" s="10"/>
      <c r="CM107" s="10"/>
    </row>
    <row r="108" spans="1:92">
      <c r="A108" s="2">
        <v>1993</v>
      </c>
      <c r="B108" s="3" t="s">
        <v>82</v>
      </c>
      <c r="C108" s="4">
        <v>1320.9</v>
      </c>
      <c r="D108" s="4">
        <v>148.30000000000001</v>
      </c>
      <c r="E108" s="4">
        <v>75.5</v>
      </c>
      <c r="F108" s="4">
        <v>0</v>
      </c>
      <c r="G108" s="4">
        <f t="shared" si="25"/>
        <v>1544.7</v>
      </c>
      <c r="H108" s="4">
        <v>553.79999999999995</v>
      </c>
      <c r="I108" s="4">
        <v>26.6</v>
      </c>
      <c r="J108" s="4">
        <v>552.20000000000005</v>
      </c>
      <c r="K108" s="4">
        <v>0</v>
      </c>
      <c r="L108" s="4">
        <f t="shared" si="26"/>
        <v>1132.5999999999999</v>
      </c>
      <c r="M108" s="4">
        <v>39.6</v>
      </c>
      <c r="N108" s="4">
        <v>75</v>
      </c>
      <c r="O108" s="4">
        <v>26.9</v>
      </c>
      <c r="P108" s="4">
        <v>0</v>
      </c>
      <c r="Q108" s="4">
        <f t="shared" si="27"/>
        <v>141.5</v>
      </c>
      <c r="R108" s="4">
        <v>10</v>
      </c>
      <c r="S108" s="4">
        <v>0</v>
      </c>
      <c r="T108" s="4">
        <v>2.1</v>
      </c>
      <c r="U108" s="4">
        <v>0</v>
      </c>
      <c r="V108" s="4">
        <f t="shared" si="28"/>
        <v>12.1</v>
      </c>
      <c r="W108" s="4">
        <v>481.1</v>
      </c>
      <c r="X108" s="4">
        <v>711.9</v>
      </c>
      <c r="Y108" s="4">
        <v>171.4</v>
      </c>
      <c r="Z108" s="4">
        <v>0</v>
      </c>
      <c r="AA108" s="4">
        <f t="shared" si="29"/>
        <v>1364.4</v>
      </c>
      <c r="AB108" s="4">
        <v>196</v>
      </c>
      <c r="AC108" s="4">
        <v>1.4</v>
      </c>
      <c r="AD108" s="4">
        <v>25.5</v>
      </c>
      <c r="AE108" s="4">
        <v>0</v>
      </c>
      <c r="AF108" s="4">
        <f t="shared" si="30"/>
        <v>222.9</v>
      </c>
      <c r="AG108" s="4">
        <v>0</v>
      </c>
      <c r="AH108" s="4">
        <v>220.2</v>
      </c>
      <c r="AI108" s="4">
        <v>325.7</v>
      </c>
      <c r="AJ108" s="4">
        <v>0</v>
      </c>
      <c r="AK108" s="4">
        <f t="shared" si="31"/>
        <v>545.9</v>
      </c>
      <c r="AL108" s="4">
        <v>544.79999999999995</v>
      </c>
      <c r="AM108" s="4">
        <v>558.6</v>
      </c>
      <c r="AN108" s="4">
        <v>666.4</v>
      </c>
      <c r="AO108" s="4">
        <v>0</v>
      </c>
      <c r="AP108" s="4">
        <f t="shared" si="32"/>
        <v>1769.8000000000002</v>
      </c>
      <c r="AU108" s="4">
        <f t="shared" si="33"/>
        <v>0</v>
      </c>
      <c r="AV108" s="4">
        <v>28.4</v>
      </c>
      <c r="AW108" s="4">
        <v>0.4</v>
      </c>
      <c r="AX108" s="4">
        <v>20.7</v>
      </c>
      <c r="AY108" s="4">
        <v>0</v>
      </c>
      <c r="AZ108" s="4">
        <f t="shared" si="34"/>
        <v>49.5</v>
      </c>
      <c r="BA108" s="4">
        <v>0.7</v>
      </c>
      <c r="BB108" s="4">
        <v>0</v>
      </c>
      <c r="BC108" s="4">
        <v>0</v>
      </c>
      <c r="BD108" s="4">
        <v>0</v>
      </c>
      <c r="BE108" s="4">
        <f t="shared" si="35"/>
        <v>0.7</v>
      </c>
      <c r="BF108" s="4">
        <v>0</v>
      </c>
      <c r="BG108" s="4">
        <v>220.2</v>
      </c>
      <c r="BH108" s="4">
        <v>112</v>
      </c>
      <c r="BI108" s="4">
        <v>0</v>
      </c>
      <c r="BJ108" s="4">
        <f t="shared" si="36"/>
        <v>332.2</v>
      </c>
      <c r="BK108" s="4">
        <v>0</v>
      </c>
      <c r="BL108" s="4">
        <v>0</v>
      </c>
      <c r="BM108" s="4">
        <v>0</v>
      </c>
      <c r="BN108" s="4">
        <v>0</v>
      </c>
      <c r="BO108" s="4">
        <f t="shared" si="37"/>
        <v>0</v>
      </c>
      <c r="BP108" s="4">
        <v>2</v>
      </c>
      <c r="BQ108" s="4">
        <v>100.7</v>
      </c>
      <c r="BR108" s="4">
        <v>18.3</v>
      </c>
      <c r="BS108" s="4">
        <v>0</v>
      </c>
      <c r="BT108" s="4">
        <f t="shared" si="38"/>
        <v>121</v>
      </c>
      <c r="BU108" s="4">
        <v>51.9</v>
      </c>
      <c r="BV108" s="4">
        <v>9.4</v>
      </c>
      <c r="BW108" s="4">
        <v>27.2</v>
      </c>
      <c r="BX108" s="4">
        <v>0</v>
      </c>
      <c r="BY108" s="4">
        <f t="shared" si="39"/>
        <v>88.5</v>
      </c>
      <c r="BZ108" s="4">
        <f t="shared" si="40"/>
        <v>3146.2</v>
      </c>
      <c r="CA108" s="4">
        <f t="shared" si="41"/>
        <v>1742</v>
      </c>
      <c r="CB108" s="4">
        <f t="shared" si="42"/>
        <v>1845.6999999999998</v>
      </c>
      <c r="CC108" s="4">
        <f t="shared" si="43"/>
        <v>0</v>
      </c>
      <c r="CD108" s="4">
        <f t="shared" si="44"/>
        <v>6733.9</v>
      </c>
      <c r="CE108" s="4">
        <f t="shared" si="45"/>
        <v>83</v>
      </c>
      <c r="CF108" s="4">
        <f t="shared" si="46"/>
        <v>330.7</v>
      </c>
      <c r="CG108" s="4">
        <f t="shared" si="47"/>
        <v>178.2</v>
      </c>
      <c r="CH108" s="4">
        <f t="shared" si="48"/>
        <v>0</v>
      </c>
      <c r="CI108" s="4">
        <f t="shared" si="49"/>
        <v>591.9</v>
      </c>
    </row>
    <row r="109" spans="1:92">
      <c r="A109" s="2">
        <v>1993</v>
      </c>
      <c r="B109" s="3" t="s">
        <v>83</v>
      </c>
      <c r="C109" s="4">
        <v>1421.9</v>
      </c>
      <c r="D109" s="4">
        <v>183.7</v>
      </c>
      <c r="E109" s="4">
        <v>3.1</v>
      </c>
      <c r="F109" s="4">
        <v>140.6</v>
      </c>
      <c r="G109" s="4">
        <f t="shared" si="25"/>
        <v>1749.3</v>
      </c>
      <c r="H109" s="4">
        <v>444.5</v>
      </c>
      <c r="I109" s="4">
        <v>34.5</v>
      </c>
      <c r="J109" s="4">
        <v>645</v>
      </c>
      <c r="K109" s="4">
        <v>87.5</v>
      </c>
      <c r="L109" s="4">
        <f t="shared" si="26"/>
        <v>1211.5</v>
      </c>
      <c r="M109" s="4">
        <v>191.7</v>
      </c>
      <c r="N109" s="4">
        <v>191.7</v>
      </c>
      <c r="O109" s="4">
        <v>0</v>
      </c>
      <c r="P109" s="4">
        <v>0</v>
      </c>
      <c r="Q109" s="4">
        <f t="shared" si="27"/>
        <v>383.4</v>
      </c>
      <c r="R109" s="4">
        <v>295.5</v>
      </c>
      <c r="S109" s="4">
        <v>0</v>
      </c>
      <c r="T109" s="4">
        <v>0</v>
      </c>
      <c r="U109" s="4">
        <v>0</v>
      </c>
      <c r="V109" s="4">
        <f t="shared" si="28"/>
        <v>295.5</v>
      </c>
      <c r="W109" s="4">
        <v>736.3</v>
      </c>
      <c r="X109" s="4">
        <v>736</v>
      </c>
      <c r="Y109" s="4">
        <v>0</v>
      </c>
      <c r="Z109" s="4">
        <v>0</v>
      </c>
      <c r="AA109" s="4">
        <f t="shared" si="29"/>
        <v>1472.3</v>
      </c>
      <c r="AB109" s="4">
        <v>285.8</v>
      </c>
      <c r="AC109" s="4">
        <v>2.2999999999999998</v>
      </c>
      <c r="AD109" s="4">
        <v>0</v>
      </c>
      <c r="AE109" s="4">
        <v>69.5</v>
      </c>
      <c r="AF109" s="4">
        <f t="shared" si="30"/>
        <v>357.6</v>
      </c>
      <c r="AG109" s="4">
        <v>0</v>
      </c>
      <c r="AH109" s="4">
        <v>444.3</v>
      </c>
      <c r="AI109" s="4">
        <v>713.7</v>
      </c>
      <c r="AJ109" s="4">
        <v>181.5</v>
      </c>
      <c r="AK109" s="4">
        <f t="shared" si="31"/>
        <v>1339.5</v>
      </c>
      <c r="AL109" s="4">
        <v>3960</v>
      </c>
      <c r="AM109" s="4">
        <v>281.60000000000002</v>
      </c>
      <c r="AN109" s="4">
        <v>137</v>
      </c>
      <c r="AO109" s="4">
        <v>373.7</v>
      </c>
      <c r="AP109" s="4">
        <f t="shared" si="32"/>
        <v>4752.3</v>
      </c>
      <c r="AU109" s="4">
        <f t="shared" si="33"/>
        <v>0</v>
      </c>
      <c r="AV109" s="4">
        <v>0</v>
      </c>
      <c r="AW109" s="4">
        <v>0</v>
      </c>
      <c r="AX109" s="4">
        <v>0</v>
      </c>
      <c r="AY109" s="4">
        <v>87.5</v>
      </c>
      <c r="AZ109" s="4">
        <f t="shared" si="34"/>
        <v>87.5</v>
      </c>
      <c r="BA109" s="4">
        <v>0</v>
      </c>
      <c r="BB109" s="4">
        <v>0</v>
      </c>
      <c r="BC109" s="4">
        <v>0</v>
      </c>
      <c r="BD109" s="4">
        <v>69.5</v>
      </c>
      <c r="BE109" s="4">
        <f t="shared" si="35"/>
        <v>69.5</v>
      </c>
      <c r="BF109" s="4">
        <v>0</v>
      </c>
      <c r="BG109" s="4">
        <v>444.3</v>
      </c>
      <c r="BH109" s="4">
        <v>2.7</v>
      </c>
      <c r="BI109" s="4">
        <v>181.5</v>
      </c>
      <c r="BJ109" s="4">
        <f t="shared" si="36"/>
        <v>628.5</v>
      </c>
      <c r="BK109" s="4">
        <v>0</v>
      </c>
      <c r="BL109" s="4">
        <v>0</v>
      </c>
      <c r="BM109" s="4">
        <v>0</v>
      </c>
      <c r="BN109" s="4">
        <v>1</v>
      </c>
      <c r="BO109" s="4">
        <f t="shared" si="37"/>
        <v>1</v>
      </c>
      <c r="BP109" s="4">
        <v>0</v>
      </c>
      <c r="BQ109" s="4">
        <v>0</v>
      </c>
      <c r="BR109" s="4">
        <v>0</v>
      </c>
      <c r="BS109" s="4">
        <v>9.3000000000000007</v>
      </c>
      <c r="BT109" s="4">
        <f t="shared" si="38"/>
        <v>9.3000000000000007</v>
      </c>
      <c r="BU109" s="4">
        <v>0</v>
      </c>
      <c r="BV109" s="4">
        <v>0</v>
      </c>
      <c r="BW109" s="4">
        <v>0</v>
      </c>
      <c r="BX109" s="4">
        <v>504</v>
      </c>
      <c r="BY109" s="4">
        <f t="shared" si="39"/>
        <v>504</v>
      </c>
      <c r="BZ109" s="4">
        <f t="shared" si="40"/>
        <v>7335.7</v>
      </c>
      <c r="CA109" s="4">
        <f t="shared" si="41"/>
        <v>1874.1</v>
      </c>
      <c r="CB109" s="4">
        <f t="shared" si="42"/>
        <v>1498.8000000000002</v>
      </c>
      <c r="CC109" s="4">
        <f t="shared" si="43"/>
        <v>852.8</v>
      </c>
      <c r="CD109" s="4">
        <f t="shared" si="44"/>
        <v>11561.399999999998</v>
      </c>
      <c r="CE109" s="4">
        <f t="shared" si="45"/>
        <v>0</v>
      </c>
      <c r="CF109" s="4">
        <f t="shared" si="46"/>
        <v>444.3</v>
      </c>
      <c r="CG109" s="4">
        <f t="shared" si="47"/>
        <v>2.7</v>
      </c>
      <c r="CH109" s="4">
        <f t="shared" si="48"/>
        <v>852.8</v>
      </c>
      <c r="CI109" s="4">
        <f t="shared" si="49"/>
        <v>1299.8</v>
      </c>
      <c r="CJ109" s="10"/>
      <c r="CK109" s="10"/>
      <c r="CL109" s="10"/>
      <c r="CM109" s="10"/>
    </row>
    <row r="110" spans="1:92">
      <c r="A110" s="2">
        <v>1993</v>
      </c>
      <c r="B110" s="3" t="s">
        <v>84</v>
      </c>
      <c r="C110" s="4">
        <v>431.4</v>
      </c>
      <c r="D110" s="4">
        <v>61.4</v>
      </c>
      <c r="E110" s="4">
        <v>172.5</v>
      </c>
      <c r="F110" s="4">
        <v>34.5</v>
      </c>
      <c r="G110" s="4">
        <f t="shared" si="25"/>
        <v>699.8</v>
      </c>
      <c r="H110" s="4">
        <v>134</v>
      </c>
      <c r="I110" s="4">
        <v>13</v>
      </c>
      <c r="J110" s="4">
        <v>23.6</v>
      </c>
      <c r="K110" s="4">
        <v>23.2</v>
      </c>
      <c r="L110" s="4">
        <f t="shared" si="26"/>
        <v>193.79999999999998</v>
      </c>
      <c r="M110" s="4">
        <v>19.899999999999999</v>
      </c>
      <c r="N110" s="4">
        <v>19.899999999999999</v>
      </c>
      <c r="O110" s="4">
        <v>0</v>
      </c>
      <c r="P110" s="4">
        <v>0</v>
      </c>
      <c r="Q110" s="4">
        <f t="shared" si="27"/>
        <v>39.799999999999997</v>
      </c>
      <c r="R110" s="4">
        <v>8.6999999999999993</v>
      </c>
      <c r="S110" s="4">
        <v>6.7</v>
      </c>
      <c r="T110" s="4">
        <v>0</v>
      </c>
      <c r="U110" s="4">
        <v>0</v>
      </c>
      <c r="V110" s="4">
        <f t="shared" si="28"/>
        <v>15.399999999999999</v>
      </c>
      <c r="W110" s="4">
        <v>121.9</v>
      </c>
      <c r="X110" s="4">
        <v>121.9</v>
      </c>
      <c r="Y110" s="4">
        <v>0</v>
      </c>
      <c r="Z110" s="4">
        <v>0</v>
      </c>
      <c r="AA110" s="4">
        <f t="shared" si="29"/>
        <v>243.8</v>
      </c>
      <c r="AB110" s="4">
        <v>80.8</v>
      </c>
      <c r="AC110" s="4">
        <v>0.1</v>
      </c>
      <c r="AD110" s="4">
        <v>1.2</v>
      </c>
      <c r="AE110" s="4">
        <v>11.7</v>
      </c>
      <c r="AF110" s="4">
        <f t="shared" si="30"/>
        <v>93.8</v>
      </c>
      <c r="AG110" s="4">
        <v>0</v>
      </c>
      <c r="AH110" s="4">
        <v>135.19999999999999</v>
      </c>
      <c r="AI110" s="4">
        <v>75.400000000000006</v>
      </c>
      <c r="AJ110" s="4">
        <v>94.3</v>
      </c>
      <c r="AK110" s="4">
        <f t="shared" si="31"/>
        <v>304.89999999999998</v>
      </c>
      <c r="AL110" s="4">
        <v>463.6</v>
      </c>
      <c r="AM110" s="4">
        <v>141.5</v>
      </c>
      <c r="AN110" s="4">
        <v>604.4</v>
      </c>
      <c r="AO110" s="4">
        <v>26.8</v>
      </c>
      <c r="AP110" s="4">
        <f t="shared" si="32"/>
        <v>1236.3</v>
      </c>
      <c r="AU110" s="4">
        <f t="shared" si="33"/>
        <v>0</v>
      </c>
      <c r="AV110" s="4">
        <v>0</v>
      </c>
      <c r="AW110" s="4">
        <v>0</v>
      </c>
      <c r="AX110" s="4">
        <v>0</v>
      </c>
      <c r="AY110" s="4">
        <v>34.5</v>
      </c>
      <c r="AZ110" s="4">
        <f t="shared" si="34"/>
        <v>34.5</v>
      </c>
      <c r="BA110" s="4">
        <v>0</v>
      </c>
      <c r="BB110" s="4">
        <v>0</v>
      </c>
      <c r="BC110" s="4">
        <v>0</v>
      </c>
      <c r="BD110" s="4">
        <v>11.7</v>
      </c>
      <c r="BE110" s="4">
        <f t="shared" si="35"/>
        <v>11.7</v>
      </c>
      <c r="BF110" s="4">
        <v>0</v>
      </c>
      <c r="BG110" s="4">
        <v>133.19999999999999</v>
      </c>
      <c r="BH110" s="4">
        <v>3.7</v>
      </c>
      <c r="BI110" s="4">
        <v>94.3</v>
      </c>
      <c r="BJ110" s="4">
        <f t="shared" si="36"/>
        <v>231.2</v>
      </c>
      <c r="BK110" s="4">
        <v>0</v>
      </c>
      <c r="BL110" s="4">
        <v>0</v>
      </c>
      <c r="BM110" s="4">
        <v>0</v>
      </c>
      <c r="BN110" s="4">
        <v>0</v>
      </c>
      <c r="BO110" s="4">
        <f t="shared" si="37"/>
        <v>0</v>
      </c>
      <c r="BP110" s="4">
        <v>0</v>
      </c>
      <c r="BQ110" s="4">
        <v>0</v>
      </c>
      <c r="BR110" s="4">
        <v>0.2</v>
      </c>
      <c r="BS110" s="4">
        <v>5</v>
      </c>
      <c r="BT110" s="4">
        <f t="shared" si="38"/>
        <v>5.2</v>
      </c>
      <c r="BU110" s="4">
        <v>0</v>
      </c>
      <c r="BV110" s="4">
        <v>0</v>
      </c>
      <c r="BW110" s="4">
        <v>0</v>
      </c>
      <c r="BX110" s="4">
        <v>45</v>
      </c>
      <c r="BY110" s="4">
        <f t="shared" si="39"/>
        <v>45</v>
      </c>
      <c r="BZ110" s="4">
        <f t="shared" si="40"/>
        <v>1260.3</v>
      </c>
      <c r="CA110" s="4">
        <f t="shared" si="41"/>
        <v>499.70000000000005</v>
      </c>
      <c r="CB110" s="4">
        <f t="shared" si="42"/>
        <v>877.09999999999991</v>
      </c>
      <c r="CC110" s="4">
        <f t="shared" si="43"/>
        <v>190.5</v>
      </c>
      <c r="CD110" s="4">
        <f t="shared" si="44"/>
        <v>2827.6</v>
      </c>
      <c r="CE110" s="4">
        <f t="shared" si="45"/>
        <v>0</v>
      </c>
      <c r="CF110" s="4">
        <f t="shared" si="46"/>
        <v>133.19999999999999</v>
      </c>
      <c r="CG110" s="4">
        <f t="shared" si="47"/>
        <v>3.9000000000000004</v>
      </c>
      <c r="CH110" s="4">
        <f t="shared" si="48"/>
        <v>190.5</v>
      </c>
      <c r="CI110" s="4">
        <f t="shared" si="49"/>
        <v>327.60000000000002</v>
      </c>
      <c r="CJ110" s="10"/>
      <c r="CK110" s="10"/>
      <c r="CL110" s="10"/>
      <c r="CM110" s="10"/>
    </row>
    <row r="111" spans="1:92">
      <c r="A111" s="2">
        <v>1993</v>
      </c>
      <c r="B111" s="3" t="s">
        <v>85</v>
      </c>
      <c r="C111" s="4">
        <v>4878.3</v>
      </c>
      <c r="D111" s="4">
        <v>774.4</v>
      </c>
      <c r="E111" s="4">
        <v>651.1</v>
      </c>
      <c r="F111" s="4">
        <v>0</v>
      </c>
      <c r="G111" s="4">
        <f t="shared" si="25"/>
        <v>6303.8</v>
      </c>
      <c r="H111" s="4">
        <v>1477.1</v>
      </c>
      <c r="I111" s="4">
        <v>103</v>
      </c>
      <c r="J111" s="4">
        <v>645</v>
      </c>
      <c r="K111" s="4">
        <v>400.5</v>
      </c>
      <c r="L111" s="4">
        <f t="shared" si="26"/>
        <v>2625.6</v>
      </c>
      <c r="M111" s="4">
        <v>339.5</v>
      </c>
      <c r="N111" s="4">
        <v>449.4</v>
      </c>
      <c r="O111" s="4">
        <v>29</v>
      </c>
      <c r="P111" s="4">
        <v>0</v>
      </c>
      <c r="Q111" s="4">
        <f t="shared" si="27"/>
        <v>817.9</v>
      </c>
      <c r="R111" s="4">
        <v>21.4</v>
      </c>
      <c r="S111" s="4">
        <v>29.6</v>
      </c>
      <c r="T111" s="4">
        <v>0</v>
      </c>
      <c r="U111" s="4">
        <v>0</v>
      </c>
      <c r="V111" s="4">
        <f t="shared" si="28"/>
        <v>51</v>
      </c>
      <c r="W111" s="4">
        <v>1562.3</v>
      </c>
      <c r="X111" s="4">
        <v>2667.9</v>
      </c>
      <c r="Y111" s="4">
        <v>622.29999999999995</v>
      </c>
      <c r="Z111" s="4">
        <v>0</v>
      </c>
      <c r="AA111" s="4">
        <f t="shared" si="29"/>
        <v>4852.5</v>
      </c>
      <c r="AB111" s="4">
        <v>916.4</v>
      </c>
      <c r="AC111" s="4">
        <v>9.3000000000000007</v>
      </c>
      <c r="AD111" s="4">
        <v>24.3</v>
      </c>
      <c r="AE111" s="4">
        <v>0</v>
      </c>
      <c r="AF111" s="4">
        <f t="shared" si="30"/>
        <v>949.99999999999989</v>
      </c>
      <c r="AG111" s="4">
        <v>0</v>
      </c>
      <c r="AH111" s="4">
        <v>643.5</v>
      </c>
      <c r="AI111" s="4">
        <v>3321.6</v>
      </c>
      <c r="AJ111" s="4">
        <v>178.7</v>
      </c>
      <c r="AK111" s="4">
        <f t="shared" si="31"/>
        <v>4143.8</v>
      </c>
      <c r="AL111" s="4">
        <v>2549.1</v>
      </c>
      <c r="AM111" s="4">
        <v>2566</v>
      </c>
      <c r="AN111" s="4">
        <v>9121</v>
      </c>
      <c r="AO111" s="4">
        <v>300</v>
      </c>
      <c r="AP111" s="4">
        <f t="shared" si="32"/>
        <v>14536.1</v>
      </c>
      <c r="AU111" s="4">
        <f t="shared" si="33"/>
        <v>0</v>
      </c>
      <c r="AV111" s="4">
        <v>0</v>
      </c>
      <c r="AW111" s="4">
        <v>0</v>
      </c>
      <c r="AX111" s="4">
        <v>0</v>
      </c>
      <c r="AY111" s="4">
        <v>400.5</v>
      </c>
      <c r="AZ111" s="4">
        <f t="shared" si="34"/>
        <v>400.5</v>
      </c>
      <c r="BA111" s="4">
        <v>0</v>
      </c>
      <c r="BB111" s="4">
        <v>0</v>
      </c>
      <c r="BC111" s="4">
        <v>0.5</v>
      </c>
      <c r="BD111" s="4">
        <v>0</v>
      </c>
      <c r="BE111" s="4">
        <f t="shared" si="35"/>
        <v>0.5</v>
      </c>
      <c r="BF111" s="4">
        <v>0</v>
      </c>
      <c r="BG111" s="4">
        <v>643.5</v>
      </c>
      <c r="BH111" s="4">
        <v>2700.8</v>
      </c>
      <c r="BI111" s="4">
        <v>178.7</v>
      </c>
      <c r="BJ111" s="4">
        <f t="shared" si="36"/>
        <v>3523</v>
      </c>
      <c r="BK111" s="4">
        <v>0</v>
      </c>
      <c r="BL111" s="4">
        <v>5.7</v>
      </c>
      <c r="BM111" s="4">
        <v>56.1</v>
      </c>
      <c r="BN111" s="4">
        <v>0</v>
      </c>
      <c r="BO111" s="4">
        <f t="shared" si="37"/>
        <v>61.800000000000004</v>
      </c>
      <c r="BP111" s="4">
        <v>14.6</v>
      </c>
      <c r="BQ111" s="4">
        <v>143</v>
      </c>
      <c r="BR111" s="4">
        <v>543</v>
      </c>
      <c r="BS111" s="4">
        <v>300</v>
      </c>
      <c r="BT111" s="4">
        <f t="shared" si="38"/>
        <v>1000.6</v>
      </c>
      <c r="BU111" s="4">
        <v>13.7</v>
      </c>
      <c r="BV111" s="4">
        <v>0</v>
      </c>
      <c r="BW111" s="4">
        <v>1212.0999999999999</v>
      </c>
      <c r="BX111" s="4">
        <v>24</v>
      </c>
      <c r="BY111" s="4">
        <f t="shared" si="39"/>
        <v>1249.8</v>
      </c>
      <c r="BZ111" s="4">
        <f t="shared" si="40"/>
        <v>11744.099999999999</v>
      </c>
      <c r="CA111" s="4">
        <f t="shared" si="41"/>
        <v>7243.1</v>
      </c>
      <c r="CB111" s="4">
        <f t="shared" si="42"/>
        <v>14414.3</v>
      </c>
      <c r="CC111" s="4">
        <f t="shared" si="43"/>
        <v>879.2</v>
      </c>
      <c r="CD111" s="4">
        <f t="shared" si="44"/>
        <v>34280.699999999997</v>
      </c>
      <c r="CE111" s="4">
        <f t="shared" si="45"/>
        <v>28.299999999999997</v>
      </c>
      <c r="CF111" s="4">
        <f t="shared" si="46"/>
        <v>792.2</v>
      </c>
      <c r="CG111" s="4">
        <f t="shared" si="47"/>
        <v>4512.5</v>
      </c>
      <c r="CH111" s="4">
        <f t="shared" si="48"/>
        <v>903.2</v>
      </c>
      <c r="CI111" s="4">
        <f t="shared" si="49"/>
        <v>6236.2</v>
      </c>
      <c r="CJ111" s="10"/>
      <c r="CK111" s="10"/>
      <c r="CL111" s="10"/>
      <c r="CM111" s="10"/>
    </row>
    <row r="112" spans="1:92">
      <c r="A112" s="2">
        <v>1993</v>
      </c>
      <c r="B112" s="3" t="s">
        <v>86</v>
      </c>
      <c r="C112" s="4">
        <v>3031.6</v>
      </c>
      <c r="D112" s="4">
        <v>309.2</v>
      </c>
      <c r="E112" s="4">
        <v>0.4</v>
      </c>
      <c r="F112" s="4">
        <v>112.5</v>
      </c>
      <c r="G112" s="4">
        <f t="shared" si="25"/>
        <v>3453.7</v>
      </c>
      <c r="H112" s="4">
        <v>1002.3</v>
      </c>
      <c r="I112" s="4">
        <v>21.3</v>
      </c>
      <c r="J112" s="4">
        <v>1007.6</v>
      </c>
      <c r="K112" s="4">
        <v>162.80000000000001</v>
      </c>
      <c r="L112" s="4">
        <f t="shared" si="26"/>
        <v>2194</v>
      </c>
      <c r="M112" s="4">
        <v>163.5</v>
      </c>
      <c r="N112" s="4">
        <v>266.89999999999998</v>
      </c>
      <c r="O112" s="4">
        <v>0</v>
      </c>
      <c r="P112" s="4">
        <v>0</v>
      </c>
      <c r="Q112" s="4">
        <f t="shared" si="27"/>
        <v>430.4</v>
      </c>
      <c r="R112" s="4">
        <v>0</v>
      </c>
      <c r="S112" s="4">
        <v>0</v>
      </c>
      <c r="T112" s="4">
        <v>0</v>
      </c>
      <c r="U112" s="4">
        <v>0</v>
      </c>
      <c r="V112" s="4">
        <f t="shared" si="28"/>
        <v>0</v>
      </c>
      <c r="W112" s="4">
        <v>1061.8</v>
      </c>
      <c r="X112" s="4">
        <v>1937.2</v>
      </c>
      <c r="Y112" s="4">
        <v>89.3</v>
      </c>
      <c r="Z112" s="4">
        <v>0</v>
      </c>
      <c r="AA112" s="4">
        <f t="shared" si="29"/>
        <v>3088.3</v>
      </c>
      <c r="AB112" s="4">
        <v>508.3</v>
      </c>
      <c r="AC112" s="4">
        <v>1.9</v>
      </c>
      <c r="AD112" s="4">
        <v>14.6</v>
      </c>
      <c r="AE112" s="4">
        <v>10.1</v>
      </c>
      <c r="AF112" s="4">
        <f t="shared" si="30"/>
        <v>534.9</v>
      </c>
      <c r="AG112" s="4">
        <v>6.3</v>
      </c>
      <c r="AH112" s="4">
        <v>409.5</v>
      </c>
      <c r="AI112" s="4">
        <v>308.10000000000002</v>
      </c>
      <c r="AJ112" s="4">
        <v>96.6</v>
      </c>
      <c r="AK112" s="4">
        <f t="shared" si="31"/>
        <v>820.50000000000011</v>
      </c>
      <c r="AL112" s="4">
        <v>2473.8000000000002</v>
      </c>
      <c r="AM112" s="4">
        <v>1062.7</v>
      </c>
      <c r="AN112" s="4">
        <v>542.1</v>
      </c>
      <c r="AO112" s="4">
        <v>114.2</v>
      </c>
      <c r="AP112" s="4">
        <f t="shared" si="32"/>
        <v>4192.8</v>
      </c>
      <c r="AU112" s="4">
        <f t="shared" si="33"/>
        <v>0</v>
      </c>
      <c r="AV112" s="4">
        <v>38.200000000000003</v>
      </c>
      <c r="AW112" s="4">
        <v>0</v>
      </c>
      <c r="AX112" s="4">
        <v>0</v>
      </c>
      <c r="AY112" s="4">
        <v>162.80000000000001</v>
      </c>
      <c r="AZ112" s="4">
        <f t="shared" si="34"/>
        <v>201</v>
      </c>
      <c r="BA112" s="4">
        <v>0</v>
      </c>
      <c r="BB112" s="4">
        <v>0</v>
      </c>
      <c r="BC112" s="4">
        <v>0</v>
      </c>
      <c r="BD112" s="4">
        <v>10.1</v>
      </c>
      <c r="BE112" s="4">
        <f t="shared" si="35"/>
        <v>10.1</v>
      </c>
      <c r="BF112" s="4">
        <v>2</v>
      </c>
      <c r="BG112" s="4">
        <v>368</v>
      </c>
      <c r="BH112" s="4">
        <v>182</v>
      </c>
      <c r="BI112" s="4">
        <v>96.6</v>
      </c>
      <c r="BJ112" s="4">
        <f t="shared" si="36"/>
        <v>648.6</v>
      </c>
      <c r="BK112" s="4">
        <v>3.4</v>
      </c>
      <c r="BL112" s="4">
        <v>33</v>
      </c>
      <c r="BM112" s="4">
        <v>1.2</v>
      </c>
      <c r="BN112" s="4">
        <v>0</v>
      </c>
      <c r="BO112" s="4">
        <f t="shared" si="37"/>
        <v>37.6</v>
      </c>
      <c r="BP112" s="4">
        <v>0.8</v>
      </c>
      <c r="BQ112" s="4">
        <v>22.7</v>
      </c>
      <c r="BR112" s="4">
        <v>5</v>
      </c>
      <c r="BS112" s="4">
        <v>25.5</v>
      </c>
      <c r="BT112" s="4">
        <f t="shared" si="38"/>
        <v>54</v>
      </c>
      <c r="BU112" s="4">
        <v>8.3000000000000007</v>
      </c>
      <c r="BV112" s="4">
        <v>0</v>
      </c>
      <c r="BW112" s="4">
        <v>0</v>
      </c>
      <c r="BX112" s="4">
        <v>201.2</v>
      </c>
      <c r="BY112" s="4">
        <f t="shared" si="39"/>
        <v>209.5</v>
      </c>
      <c r="BZ112" s="4">
        <f t="shared" si="40"/>
        <v>8247.6</v>
      </c>
      <c r="CA112" s="4">
        <f t="shared" si="41"/>
        <v>4008.7</v>
      </c>
      <c r="CB112" s="4">
        <f t="shared" si="42"/>
        <v>1962.1</v>
      </c>
      <c r="CC112" s="4">
        <f t="shared" si="43"/>
        <v>496.2</v>
      </c>
      <c r="CD112" s="4">
        <f t="shared" si="44"/>
        <v>14714.6</v>
      </c>
      <c r="CE112" s="4">
        <f t="shared" si="45"/>
        <v>52.7</v>
      </c>
      <c r="CF112" s="4">
        <f t="shared" si="46"/>
        <v>423.7</v>
      </c>
      <c r="CG112" s="4">
        <f t="shared" si="47"/>
        <v>188.2</v>
      </c>
      <c r="CH112" s="4">
        <f t="shared" si="48"/>
        <v>496.2</v>
      </c>
      <c r="CI112" s="4">
        <f t="shared" si="49"/>
        <v>1160.8</v>
      </c>
      <c r="CJ112" s="10"/>
      <c r="CK112" s="10"/>
      <c r="CL112" s="10"/>
      <c r="CM112" s="10"/>
      <c r="CN112" s="8"/>
    </row>
    <row r="113" spans="1:92">
      <c r="A113" s="2">
        <v>1993</v>
      </c>
      <c r="B113" s="3" t="s">
        <v>87</v>
      </c>
      <c r="C113" s="4">
        <v>752.5</v>
      </c>
      <c r="D113" s="4">
        <v>75.8</v>
      </c>
      <c r="E113" s="4">
        <v>18</v>
      </c>
      <c r="F113" s="4">
        <v>0</v>
      </c>
      <c r="G113" s="4">
        <f t="shared" si="25"/>
        <v>846.3</v>
      </c>
      <c r="H113" s="4">
        <v>345</v>
      </c>
      <c r="I113" s="4">
        <v>2.9</v>
      </c>
      <c r="J113" s="4">
        <v>41</v>
      </c>
      <c r="K113" s="4">
        <v>0</v>
      </c>
      <c r="L113" s="4">
        <f t="shared" si="26"/>
        <v>388.9</v>
      </c>
      <c r="M113" s="4">
        <v>63.9</v>
      </c>
      <c r="N113" s="4">
        <v>70.400000000000006</v>
      </c>
      <c r="O113" s="4">
        <v>0</v>
      </c>
      <c r="P113" s="4">
        <v>0</v>
      </c>
      <c r="Q113" s="4">
        <f t="shared" si="27"/>
        <v>134.30000000000001</v>
      </c>
      <c r="R113" s="4">
        <v>46.9</v>
      </c>
      <c r="S113" s="4">
        <v>1.3</v>
      </c>
      <c r="T113" s="4">
        <v>0</v>
      </c>
      <c r="U113" s="4">
        <v>0</v>
      </c>
      <c r="V113" s="4">
        <f t="shared" si="28"/>
        <v>48.199999999999996</v>
      </c>
      <c r="W113" s="4">
        <v>256.2</v>
      </c>
      <c r="X113" s="4">
        <v>214.7</v>
      </c>
      <c r="Y113" s="4">
        <v>7.2</v>
      </c>
      <c r="Z113" s="4">
        <v>0</v>
      </c>
      <c r="AA113" s="4">
        <f t="shared" si="29"/>
        <v>478.09999999999997</v>
      </c>
      <c r="AB113" s="4">
        <v>87</v>
      </c>
      <c r="AC113" s="4">
        <v>1.6</v>
      </c>
      <c r="AD113" s="4">
        <v>5.0999999999999996</v>
      </c>
      <c r="AE113" s="4">
        <v>0</v>
      </c>
      <c r="AF113" s="4">
        <f t="shared" si="30"/>
        <v>93.699999999999989</v>
      </c>
      <c r="AG113" s="4">
        <v>0.2</v>
      </c>
      <c r="AH113" s="4">
        <v>221.6</v>
      </c>
      <c r="AI113" s="4">
        <v>622.20000000000005</v>
      </c>
      <c r="AJ113" s="4">
        <v>311.8</v>
      </c>
      <c r="AK113" s="4">
        <f t="shared" si="31"/>
        <v>1155.8</v>
      </c>
      <c r="AL113" s="4">
        <v>1511</v>
      </c>
      <c r="AM113" s="4">
        <v>206</v>
      </c>
      <c r="AN113" s="4">
        <v>762.1</v>
      </c>
      <c r="AO113" s="4">
        <v>571.5</v>
      </c>
      <c r="AP113" s="4">
        <f t="shared" si="32"/>
        <v>3050.6</v>
      </c>
      <c r="AU113" s="4">
        <f t="shared" si="33"/>
        <v>0</v>
      </c>
      <c r="AV113" s="4">
        <v>15.1</v>
      </c>
      <c r="AW113" s="4">
        <v>0</v>
      </c>
      <c r="AX113" s="4">
        <v>0</v>
      </c>
      <c r="AY113" s="4">
        <v>0</v>
      </c>
      <c r="AZ113" s="4">
        <f t="shared" si="34"/>
        <v>15.1</v>
      </c>
      <c r="BA113" s="4">
        <v>20.6</v>
      </c>
      <c r="BB113" s="4">
        <v>0</v>
      </c>
      <c r="BC113" s="4">
        <v>0</v>
      </c>
      <c r="BD113" s="4">
        <v>0</v>
      </c>
      <c r="BE113" s="4">
        <f t="shared" si="35"/>
        <v>20.6</v>
      </c>
      <c r="BF113" s="4">
        <v>0</v>
      </c>
      <c r="BG113" s="4">
        <v>219.4</v>
      </c>
      <c r="BH113" s="4">
        <v>69.7</v>
      </c>
      <c r="BI113" s="4">
        <v>311.8</v>
      </c>
      <c r="BJ113" s="4">
        <f t="shared" si="36"/>
        <v>600.90000000000009</v>
      </c>
      <c r="BK113" s="4">
        <v>52.4</v>
      </c>
      <c r="BL113" s="4">
        <v>0</v>
      </c>
      <c r="BM113" s="4">
        <v>0</v>
      </c>
      <c r="BN113" s="4">
        <v>0</v>
      </c>
      <c r="BO113" s="4">
        <f t="shared" si="37"/>
        <v>52.4</v>
      </c>
      <c r="BP113" s="4">
        <v>0</v>
      </c>
      <c r="BQ113" s="4">
        <v>0</v>
      </c>
      <c r="BR113" s="4">
        <v>0</v>
      </c>
      <c r="BS113" s="4">
        <v>0</v>
      </c>
      <c r="BT113" s="4">
        <f t="shared" si="38"/>
        <v>0</v>
      </c>
      <c r="BU113" s="4">
        <v>23.5</v>
      </c>
      <c r="BV113" s="4">
        <v>6.1</v>
      </c>
      <c r="BW113" s="4">
        <v>56.4</v>
      </c>
      <c r="BX113" s="4">
        <v>571.5</v>
      </c>
      <c r="BY113" s="4">
        <f t="shared" si="39"/>
        <v>657.5</v>
      </c>
      <c r="BZ113" s="4">
        <f t="shared" si="40"/>
        <v>3062.7000000000003</v>
      </c>
      <c r="CA113" s="4">
        <f t="shared" si="41"/>
        <v>794.30000000000007</v>
      </c>
      <c r="CB113" s="4">
        <f t="shared" si="42"/>
        <v>1455.6</v>
      </c>
      <c r="CC113" s="4">
        <f t="shared" si="43"/>
        <v>883.3</v>
      </c>
      <c r="CD113" s="4">
        <f t="shared" si="44"/>
        <v>6195.9000000000005</v>
      </c>
      <c r="CE113" s="4">
        <f t="shared" si="45"/>
        <v>111.6</v>
      </c>
      <c r="CF113" s="4">
        <f t="shared" si="46"/>
        <v>225.5</v>
      </c>
      <c r="CG113" s="4">
        <f t="shared" si="47"/>
        <v>126.1</v>
      </c>
      <c r="CH113" s="4">
        <f t="shared" si="48"/>
        <v>883.3</v>
      </c>
      <c r="CI113" s="4">
        <f t="shared" si="49"/>
        <v>1346.5</v>
      </c>
      <c r="CN113" s="10"/>
    </row>
    <row r="114" spans="1:92">
      <c r="A114" s="2">
        <v>1993</v>
      </c>
      <c r="B114" s="3" t="s">
        <v>88</v>
      </c>
      <c r="C114" s="4">
        <v>514.70000000000005</v>
      </c>
      <c r="D114" s="4">
        <v>76.3</v>
      </c>
      <c r="E114" s="4">
        <v>44.3</v>
      </c>
      <c r="F114" s="4">
        <v>1.1000000000000001</v>
      </c>
      <c r="G114" s="4">
        <f t="shared" si="25"/>
        <v>636.4</v>
      </c>
      <c r="H114" s="4">
        <v>172.8</v>
      </c>
      <c r="I114" s="4">
        <v>1.1000000000000001</v>
      </c>
      <c r="J114" s="4">
        <v>51.5</v>
      </c>
      <c r="K114" s="4">
        <v>0.5</v>
      </c>
      <c r="L114" s="4">
        <f t="shared" si="26"/>
        <v>225.9</v>
      </c>
      <c r="M114" s="4">
        <v>5</v>
      </c>
      <c r="N114" s="4">
        <v>11.6</v>
      </c>
      <c r="O114" s="4">
        <v>8.6</v>
      </c>
      <c r="P114" s="4">
        <v>0</v>
      </c>
      <c r="Q114" s="4">
        <f t="shared" si="27"/>
        <v>25.200000000000003</v>
      </c>
      <c r="R114" s="4">
        <v>6.9</v>
      </c>
      <c r="S114" s="4">
        <v>0</v>
      </c>
      <c r="T114" s="4">
        <v>0</v>
      </c>
      <c r="U114" s="4">
        <v>0</v>
      </c>
      <c r="V114" s="4">
        <f t="shared" si="28"/>
        <v>6.9</v>
      </c>
      <c r="W114" s="4">
        <v>78.3</v>
      </c>
      <c r="X114" s="4">
        <v>216.1</v>
      </c>
      <c r="Y114" s="4">
        <v>16.100000000000001</v>
      </c>
      <c r="Z114" s="4">
        <v>0</v>
      </c>
      <c r="AA114" s="4">
        <f t="shared" si="29"/>
        <v>310.5</v>
      </c>
      <c r="AB114" s="4">
        <v>48.5</v>
      </c>
      <c r="AC114" s="4">
        <v>3.8</v>
      </c>
      <c r="AD114" s="4">
        <v>15.6</v>
      </c>
      <c r="AE114" s="4">
        <v>2</v>
      </c>
      <c r="AF114" s="4">
        <f t="shared" si="30"/>
        <v>69.899999999999991</v>
      </c>
      <c r="AG114" s="4">
        <v>0</v>
      </c>
      <c r="AH114" s="4">
        <v>98.8</v>
      </c>
      <c r="AI114" s="4">
        <v>199.8</v>
      </c>
      <c r="AJ114" s="4">
        <v>0</v>
      </c>
      <c r="AK114" s="4">
        <f t="shared" si="31"/>
        <v>298.60000000000002</v>
      </c>
      <c r="AL114" s="4">
        <v>211.3</v>
      </c>
      <c r="AM114" s="4">
        <v>350.7</v>
      </c>
      <c r="AN114" s="4">
        <v>213.3</v>
      </c>
      <c r="AO114" s="4">
        <v>0</v>
      </c>
      <c r="AP114" s="4">
        <f t="shared" si="32"/>
        <v>775.3</v>
      </c>
      <c r="AU114" s="4">
        <f t="shared" si="33"/>
        <v>0</v>
      </c>
      <c r="AV114" s="4">
        <v>0</v>
      </c>
      <c r="AW114" s="4">
        <v>0</v>
      </c>
      <c r="AX114" s="4">
        <v>9.6</v>
      </c>
      <c r="AY114" s="4">
        <v>0.5</v>
      </c>
      <c r="AZ114" s="4">
        <f t="shared" si="34"/>
        <v>10.1</v>
      </c>
      <c r="BA114" s="4">
        <v>0</v>
      </c>
      <c r="BB114" s="4">
        <v>0</v>
      </c>
      <c r="BC114" s="4">
        <v>5.7</v>
      </c>
      <c r="BD114" s="4">
        <v>2</v>
      </c>
      <c r="BE114" s="4">
        <f t="shared" si="35"/>
        <v>7.7</v>
      </c>
      <c r="BF114" s="4">
        <v>0</v>
      </c>
      <c r="BG114" s="4">
        <v>79.8</v>
      </c>
      <c r="BH114" s="4">
        <v>28.8</v>
      </c>
      <c r="BI114" s="4">
        <v>0</v>
      </c>
      <c r="BJ114" s="4">
        <f t="shared" si="36"/>
        <v>108.6</v>
      </c>
      <c r="BK114" s="4">
        <v>0</v>
      </c>
      <c r="BL114" s="4">
        <v>0</v>
      </c>
      <c r="BM114" s="4">
        <v>0</v>
      </c>
      <c r="BN114" s="4">
        <v>0</v>
      </c>
      <c r="BO114" s="4">
        <f t="shared" si="37"/>
        <v>0</v>
      </c>
      <c r="BP114" s="4">
        <v>0</v>
      </c>
      <c r="BQ114" s="4">
        <v>0</v>
      </c>
      <c r="BR114" s="4">
        <v>0</v>
      </c>
      <c r="BS114" s="4">
        <v>0</v>
      </c>
      <c r="BT114" s="4">
        <f t="shared" si="38"/>
        <v>0</v>
      </c>
      <c r="BU114" s="4">
        <v>0</v>
      </c>
      <c r="BV114" s="4">
        <v>0</v>
      </c>
      <c r="BW114" s="4">
        <v>10.9</v>
      </c>
      <c r="BX114" s="4">
        <v>0</v>
      </c>
      <c r="BY114" s="4">
        <f t="shared" si="39"/>
        <v>10.9</v>
      </c>
      <c r="BZ114" s="4">
        <f t="shared" si="40"/>
        <v>1037.5</v>
      </c>
      <c r="CA114" s="4">
        <f t="shared" si="41"/>
        <v>758.4</v>
      </c>
      <c r="CB114" s="4">
        <f t="shared" si="42"/>
        <v>549.20000000000005</v>
      </c>
      <c r="CC114" s="4">
        <f t="shared" si="43"/>
        <v>3.6</v>
      </c>
      <c r="CD114" s="4">
        <f t="shared" si="44"/>
        <v>2348.7000000000003</v>
      </c>
      <c r="CE114" s="4">
        <f t="shared" si="45"/>
        <v>0</v>
      </c>
      <c r="CF114" s="4">
        <f t="shared" si="46"/>
        <v>79.8</v>
      </c>
      <c r="CG114" s="4">
        <f t="shared" si="47"/>
        <v>55</v>
      </c>
      <c r="CH114" s="4">
        <f t="shared" si="48"/>
        <v>2.5</v>
      </c>
      <c r="CI114" s="4">
        <f t="shared" si="49"/>
        <v>137.30000000000001</v>
      </c>
    </row>
    <row r="115" spans="1:92">
      <c r="A115" s="2">
        <v>1993</v>
      </c>
      <c r="B115" s="3" t="s">
        <v>89</v>
      </c>
      <c r="C115" s="4">
        <v>3350.4</v>
      </c>
      <c r="D115" s="4">
        <v>769.2</v>
      </c>
      <c r="E115" s="4">
        <v>58.8</v>
      </c>
      <c r="F115" s="4">
        <v>6.1</v>
      </c>
      <c r="G115" s="4">
        <f t="shared" si="25"/>
        <v>4184.5000000000009</v>
      </c>
      <c r="H115" s="4">
        <v>1579.5</v>
      </c>
      <c r="I115" s="4">
        <v>6.4</v>
      </c>
      <c r="J115" s="4">
        <v>533.20000000000005</v>
      </c>
      <c r="K115" s="4">
        <v>66.400000000000006</v>
      </c>
      <c r="L115" s="4">
        <f t="shared" si="26"/>
        <v>2185.5000000000005</v>
      </c>
      <c r="M115" s="4">
        <v>444.5</v>
      </c>
      <c r="N115" s="4">
        <v>446.7</v>
      </c>
      <c r="O115" s="4">
        <v>0</v>
      </c>
      <c r="P115" s="4">
        <v>0</v>
      </c>
      <c r="Q115" s="4">
        <f t="shared" si="27"/>
        <v>891.2</v>
      </c>
      <c r="R115" s="4">
        <v>118.4</v>
      </c>
      <c r="S115" s="4">
        <v>7.5</v>
      </c>
      <c r="T115" s="4">
        <v>0</v>
      </c>
      <c r="U115" s="4">
        <v>0</v>
      </c>
      <c r="V115" s="4">
        <f t="shared" si="28"/>
        <v>125.9</v>
      </c>
      <c r="W115" s="4">
        <v>1954.8</v>
      </c>
      <c r="X115" s="4">
        <v>2303.9</v>
      </c>
      <c r="Y115" s="4">
        <v>576.79999999999995</v>
      </c>
      <c r="Z115" s="4">
        <v>0</v>
      </c>
      <c r="AA115" s="4">
        <f t="shared" si="29"/>
        <v>4835.5</v>
      </c>
      <c r="AB115" s="4">
        <v>614.5</v>
      </c>
      <c r="AC115" s="4">
        <v>0</v>
      </c>
      <c r="AD115" s="4">
        <v>34.200000000000003</v>
      </c>
      <c r="AE115" s="4">
        <v>24.8</v>
      </c>
      <c r="AF115" s="4">
        <f t="shared" si="30"/>
        <v>673.5</v>
      </c>
      <c r="AG115" s="4">
        <v>41.9</v>
      </c>
      <c r="AH115" s="4">
        <v>152.9</v>
      </c>
      <c r="AI115" s="4">
        <v>2015.3</v>
      </c>
      <c r="AJ115" s="4">
        <v>252.8</v>
      </c>
      <c r="AK115" s="4">
        <f t="shared" si="31"/>
        <v>2462.9</v>
      </c>
      <c r="AL115" s="4">
        <v>2784.1</v>
      </c>
      <c r="AM115" s="4">
        <v>1512.5</v>
      </c>
      <c r="AN115" s="4">
        <v>2288.5</v>
      </c>
      <c r="AO115" s="4">
        <v>232.2</v>
      </c>
      <c r="AP115" s="4">
        <f t="shared" si="32"/>
        <v>6817.3</v>
      </c>
      <c r="AU115" s="4">
        <f t="shared" si="33"/>
        <v>0</v>
      </c>
      <c r="AV115" s="4">
        <v>4.4000000000000004</v>
      </c>
      <c r="AW115" s="4">
        <v>0</v>
      </c>
      <c r="AX115" s="4">
        <v>2.2999999999999998</v>
      </c>
      <c r="AY115" s="4">
        <v>66.5</v>
      </c>
      <c r="AZ115" s="4">
        <f t="shared" si="34"/>
        <v>73.2</v>
      </c>
      <c r="BA115" s="4">
        <v>2.2999999999999998</v>
      </c>
      <c r="BB115" s="4">
        <v>0</v>
      </c>
      <c r="BC115" s="4">
        <v>0</v>
      </c>
      <c r="BD115" s="4">
        <v>24.8</v>
      </c>
      <c r="BE115" s="4">
        <f t="shared" si="35"/>
        <v>27.1</v>
      </c>
      <c r="BF115" s="4">
        <v>0</v>
      </c>
      <c r="BG115" s="4">
        <v>0</v>
      </c>
      <c r="BH115" s="4">
        <v>905.7</v>
      </c>
      <c r="BI115" s="4">
        <v>252.8</v>
      </c>
      <c r="BJ115" s="4">
        <f t="shared" si="36"/>
        <v>1158.5</v>
      </c>
      <c r="BK115" s="4">
        <v>0</v>
      </c>
      <c r="BL115" s="4">
        <v>0</v>
      </c>
      <c r="BM115" s="4">
        <v>0</v>
      </c>
      <c r="BN115" s="4">
        <v>0</v>
      </c>
      <c r="BO115" s="4">
        <f t="shared" si="37"/>
        <v>0</v>
      </c>
      <c r="BP115" s="4">
        <v>0.1</v>
      </c>
      <c r="BQ115" s="4">
        <v>0</v>
      </c>
      <c r="BR115" s="4">
        <v>41.2</v>
      </c>
      <c r="BS115" s="4">
        <v>67.400000000000006</v>
      </c>
      <c r="BT115" s="4">
        <f t="shared" si="38"/>
        <v>108.70000000000002</v>
      </c>
      <c r="BU115" s="4">
        <v>8.1</v>
      </c>
      <c r="BV115" s="4">
        <v>0</v>
      </c>
      <c r="BW115" s="4">
        <v>15.8</v>
      </c>
      <c r="BX115" s="4">
        <v>171</v>
      </c>
      <c r="BY115" s="4">
        <f t="shared" si="39"/>
        <v>194.9</v>
      </c>
      <c r="BZ115" s="4">
        <f t="shared" si="40"/>
        <v>10888.099999999999</v>
      </c>
      <c r="CA115" s="4">
        <f t="shared" si="41"/>
        <v>5199.1000000000004</v>
      </c>
      <c r="CB115" s="4">
        <f t="shared" si="42"/>
        <v>5506.8</v>
      </c>
      <c r="CC115" s="4">
        <f t="shared" si="43"/>
        <v>582.29999999999995</v>
      </c>
      <c r="CD115" s="4">
        <f t="shared" si="44"/>
        <v>22176.3</v>
      </c>
      <c r="CE115" s="4">
        <f t="shared" si="45"/>
        <v>14.899999999999999</v>
      </c>
      <c r="CF115" s="4">
        <f t="shared" si="46"/>
        <v>0</v>
      </c>
      <c r="CG115" s="4">
        <f t="shared" si="47"/>
        <v>965</v>
      </c>
      <c r="CH115" s="4">
        <f t="shared" si="48"/>
        <v>582.5</v>
      </c>
      <c r="CI115" s="4">
        <f t="shared" si="49"/>
        <v>1562.4</v>
      </c>
      <c r="CN115" s="8"/>
    </row>
    <row r="116" spans="1:92">
      <c r="A116" s="2">
        <v>1993</v>
      </c>
      <c r="B116" s="3" t="s">
        <v>90</v>
      </c>
      <c r="C116" s="4">
        <v>2601.3000000000002</v>
      </c>
      <c r="D116" s="4">
        <v>282.39999999999998</v>
      </c>
      <c r="E116" s="4">
        <v>30.5</v>
      </c>
      <c r="F116" s="4">
        <v>0</v>
      </c>
      <c r="G116" s="4">
        <f t="shared" si="25"/>
        <v>2914.2000000000003</v>
      </c>
      <c r="H116" s="4">
        <v>989.2</v>
      </c>
      <c r="I116" s="4">
        <v>26.6</v>
      </c>
      <c r="J116" s="4">
        <v>0.6</v>
      </c>
      <c r="K116" s="4">
        <v>0</v>
      </c>
      <c r="L116" s="4">
        <f t="shared" si="26"/>
        <v>1016.4000000000001</v>
      </c>
      <c r="M116" s="4">
        <v>49.9</v>
      </c>
      <c r="N116" s="4">
        <v>144</v>
      </c>
      <c r="O116" s="4">
        <v>0</v>
      </c>
      <c r="P116" s="4">
        <v>0</v>
      </c>
      <c r="Q116" s="4">
        <f t="shared" si="27"/>
        <v>193.9</v>
      </c>
      <c r="R116" s="4">
        <v>0</v>
      </c>
      <c r="S116" s="4">
        <v>0</v>
      </c>
      <c r="T116" s="4">
        <v>0</v>
      </c>
      <c r="U116" s="4">
        <v>0</v>
      </c>
      <c r="V116" s="4">
        <f t="shared" si="28"/>
        <v>0</v>
      </c>
      <c r="W116" s="4">
        <v>959.7</v>
      </c>
      <c r="X116" s="4">
        <v>1731.5</v>
      </c>
      <c r="Y116" s="4">
        <v>34.1</v>
      </c>
      <c r="Z116" s="4">
        <v>0</v>
      </c>
      <c r="AA116" s="4">
        <f t="shared" si="29"/>
        <v>2725.2999999999997</v>
      </c>
      <c r="AB116" s="4">
        <v>295</v>
      </c>
      <c r="AC116" s="4">
        <v>7.2</v>
      </c>
      <c r="AD116" s="4">
        <v>18.7</v>
      </c>
      <c r="AE116" s="4">
        <v>24.6</v>
      </c>
      <c r="AF116" s="4">
        <f t="shared" si="30"/>
        <v>345.5</v>
      </c>
      <c r="AG116" s="4">
        <v>1.2</v>
      </c>
      <c r="AH116" s="4">
        <v>351.9</v>
      </c>
      <c r="AI116" s="4">
        <v>762.2</v>
      </c>
      <c r="AJ116" s="4">
        <v>32.700000000000003</v>
      </c>
      <c r="AK116" s="4">
        <f t="shared" si="31"/>
        <v>1148</v>
      </c>
      <c r="AL116" s="4">
        <v>1412.5</v>
      </c>
      <c r="AM116" s="4">
        <v>682.3</v>
      </c>
      <c r="AN116" s="4">
        <v>979.2</v>
      </c>
      <c r="AO116" s="4">
        <v>0</v>
      </c>
      <c r="AP116" s="4">
        <f t="shared" si="32"/>
        <v>3074</v>
      </c>
      <c r="AU116" s="4">
        <f t="shared" si="33"/>
        <v>0</v>
      </c>
      <c r="AV116" s="4">
        <v>16.8</v>
      </c>
      <c r="AW116" s="4">
        <v>0</v>
      </c>
      <c r="AX116" s="4">
        <v>0</v>
      </c>
      <c r="AY116" s="4">
        <v>0</v>
      </c>
      <c r="AZ116" s="4">
        <f t="shared" si="34"/>
        <v>16.8</v>
      </c>
      <c r="BA116" s="4">
        <v>13.3</v>
      </c>
      <c r="BB116" s="4">
        <v>0</v>
      </c>
      <c r="BC116" s="4">
        <v>21.3</v>
      </c>
      <c r="BD116" s="4">
        <v>24.6</v>
      </c>
      <c r="BE116" s="4">
        <f t="shared" si="35"/>
        <v>59.2</v>
      </c>
      <c r="BF116" s="4">
        <v>0.4</v>
      </c>
      <c r="BG116" s="4">
        <v>274</v>
      </c>
      <c r="BH116" s="4">
        <v>223.4</v>
      </c>
      <c r="BI116" s="4">
        <v>32.700000000000003</v>
      </c>
      <c r="BJ116" s="4">
        <f t="shared" si="36"/>
        <v>530.5</v>
      </c>
      <c r="BK116" s="4">
        <v>0</v>
      </c>
      <c r="BL116" s="4">
        <v>0</v>
      </c>
      <c r="BM116" s="4">
        <v>0</v>
      </c>
      <c r="BN116" s="4">
        <v>0</v>
      </c>
      <c r="BO116" s="4">
        <f t="shared" si="37"/>
        <v>0</v>
      </c>
      <c r="BP116" s="4">
        <v>0</v>
      </c>
      <c r="BQ116" s="4">
        <v>0</v>
      </c>
      <c r="BR116" s="4">
        <v>0</v>
      </c>
      <c r="BS116" s="4">
        <v>0</v>
      </c>
      <c r="BT116" s="4">
        <f t="shared" si="38"/>
        <v>0</v>
      </c>
      <c r="BU116" s="4">
        <v>27.6</v>
      </c>
      <c r="BV116" s="4">
        <v>0</v>
      </c>
      <c r="BW116" s="4">
        <v>55.7</v>
      </c>
      <c r="BX116" s="4">
        <v>0</v>
      </c>
      <c r="BY116" s="4">
        <f t="shared" si="39"/>
        <v>83.300000000000011</v>
      </c>
      <c r="BZ116" s="4">
        <f t="shared" si="40"/>
        <v>6308.8</v>
      </c>
      <c r="CA116" s="4">
        <f t="shared" si="41"/>
        <v>3225.8999999999996</v>
      </c>
      <c r="CB116" s="4">
        <f t="shared" si="42"/>
        <v>1825.3000000000002</v>
      </c>
      <c r="CC116" s="4">
        <f t="shared" si="43"/>
        <v>57.300000000000004</v>
      </c>
      <c r="CD116" s="4">
        <f t="shared" si="44"/>
        <v>11417.3</v>
      </c>
      <c r="CE116" s="4">
        <f t="shared" si="45"/>
        <v>58.1</v>
      </c>
      <c r="CF116" s="4">
        <f t="shared" si="46"/>
        <v>274</v>
      </c>
      <c r="CG116" s="4">
        <f t="shared" si="47"/>
        <v>300.40000000000003</v>
      </c>
      <c r="CH116" s="4">
        <f t="shared" si="48"/>
        <v>57.300000000000004</v>
      </c>
      <c r="CI116" s="4">
        <f t="shared" si="49"/>
        <v>689.8</v>
      </c>
    </row>
    <row r="117" spans="1:92">
      <c r="A117" s="2">
        <v>1993</v>
      </c>
      <c r="B117" s="3" t="s">
        <v>91</v>
      </c>
      <c r="C117" s="4">
        <v>1330</v>
      </c>
      <c r="D117" s="4">
        <v>181.1</v>
      </c>
      <c r="E117" s="4">
        <v>11.8</v>
      </c>
      <c r="F117" s="4">
        <v>0</v>
      </c>
      <c r="G117" s="4">
        <f t="shared" si="25"/>
        <v>1522.8999999999999</v>
      </c>
      <c r="H117" s="4">
        <v>661.7</v>
      </c>
      <c r="I117" s="4">
        <v>228.4</v>
      </c>
      <c r="J117" s="4">
        <v>1224.9000000000001</v>
      </c>
      <c r="K117" s="4">
        <v>0</v>
      </c>
      <c r="L117" s="4">
        <f t="shared" si="26"/>
        <v>2115</v>
      </c>
      <c r="M117" s="4">
        <v>46.5</v>
      </c>
      <c r="N117" s="4">
        <v>85.9</v>
      </c>
      <c r="O117" s="4">
        <v>38.4</v>
      </c>
      <c r="P117" s="4">
        <v>0</v>
      </c>
      <c r="Q117" s="4">
        <f t="shared" si="27"/>
        <v>170.8</v>
      </c>
      <c r="R117" s="4">
        <v>19</v>
      </c>
      <c r="S117" s="4">
        <v>0</v>
      </c>
      <c r="T117" s="4">
        <v>0</v>
      </c>
      <c r="U117" s="4">
        <v>0</v>
      </c>
      <c r="V117" s="4">
        <f t="shared" si="28"/>
        <v>19</v>
      </c>
      <c r="W117" s="4">
        <v>299.89999999999998</v>
      </c>
      <c r="X117" s="4">
        <v>646</v>
      </c>
      <c r="Y117" s="4">
        <v>112.6</v>
      </c>
      <c r="Z117" s="4">
        <v>0</v>
      </c>
      <c r="AA117" s="4">
        <f t="shared" si="29"/>
        <v>1058.5</v>
      </c>
      <c r="AB117" s="4">
        <v>134.19999999999999</v>
      </c>
      <c r="AC117" s="4">
        <v>0</v>
      </c>
      <c r="AD117" s="4">
        <v>19.7</v>
      </c>
      <c r="AE117" s="4">
        <v>0</v>
      </c>
      <c r="AF117" s="4">
        <f t="shared" si="30"/>
        <v>153.89999999999998</v>
      </c>
      <c r="AG117" s="4">
        <v>11.4</v>
      </c>
      <c r="AH117" s="4">
        <v>274</v>
      </c>
      <c r="AI117" s="4">
        <v>490.1</v>
      </c>
      <c r="AJ117" s="4">
        <v>0</v>
      </c>
      <c r="AK117" s="4">
        <f t="shared" si="31"/>
        <v>775.5</v>
      </c>
      <c r="AL117" s="4">
        <v>938.8</v>
      </c>
      <c r="AM117" s="4">
        <v>381.4</v>
      </c>
      <c r="AN117" s="4">
        <v>948</v>
      </c>
      <c r="AO117" s="4">
        <v>0</v>
      </c>
      <c r="AP117" s="4">
        <f t="shared" si="32"/>
        <v>2268.1999999999998</v>
      </c>
      <c r="AU117" s="4">
        <f t="shared" si="33"/>
        <v>0</v>
      </c>
      <c r="AV117" s="4">
        <v>0</v>
      </c>
      <c r="AW117" s="4">
        <v>0</v>
      </c>
      <c r="AX117" s="4">
        <v>0</v>
      </c>
      <c r="AY117" s="4">
        <v>0</v>
      </c>
      <c r="AZ117" s="4">
        <f t="shared" si="34"/>
        <v>0</v>
      </c>
      <c r="BA117" s="4">
        <v>0</v>
      </c>
      <c r="BB117" s="4">
        <v>0</v>
      </c>
      <c r="BC117" s="4">
        <v>0</v>
      </c>
      <c r="BD117" s="4">
        <v>0</v>
      </c>
      <c r="BE117" s="4">
        <f t="shared" si="35"/>
        <v>0</v>
      </c>
      <c r="BF117" s="4">
        <v>0</v>
      </c>
      <c r="BG117" s="4">
        <v>0</v>
      </c>
      <c r="BH117" s="4">
        <v>1.1000000000000001</v>
      </c>
      <c r="BI117" s="4">
        <v>0</v>
      </c>
      <c r="BJ117" s="4">
        <f t="shared" si="36"/>
        <v>1.1000000000000001</v>
      </c>
      <c r="BK117" s="4">
        <v>0</v>
      </c>
      <c r="BL117" s="4">
        <v>0</v>
      </c>
      <c r="BM117" s="4">
        <v>0</v>
      </c>
      <c r="BN117" s="4">
        <v>0</v>
      </c>
      <c r="BO117" s="4">
        <f t="shared" si="37"/>
        <v>0</v>
      </c>
      <c r="BP117" s="4">
        <v>1.9</v>
      </c>
      <c r="BQ117" s="4">
        <v>0</v>
      </c>
      <c r="BR117" s="4">
        <v>1.7</v>
      </c>
      <c r="BS117" s="4">
        <v>0</v>
      </c>
      <c r="BT117" s="4">
        <f t="shared" si="38"/>
        <v>3.5999999999999996</v>
      </c>
      <c r="BU117" s="4">
        <v>0</v>
      </c>
      <c r="BV117" s="4">
        <v>0</v>
      </c>
      <c r="BW117" s="4">
        <v>1.2</v>
      </c>
      <c r="BX117" s="4">
        <v>0</v>
      </c>
      <c r="BY117" s="4">
        <f t="shared" si="39"/>
        <v>1.2</v>
      </c>
      <c r="BZ117" s="4">
        <f t="shared" si="40"/>
        <v>3441.5</v>
      </c>
      <c r="CA117" s="4">
        <f t="shared" si="41"/>
        <v>1796.8000000000002</v>
      </c>
      <c r="CB117" s="4">
        <f t="shared" si="42"/>
        <v>2845.5</v>
      </c>
      <c r="CC117" s="4">
        <f t="shared" si="43"/>
        <v>0</v>
      </c>
      <c r="CD117" s="4">
        <f t="shared" si="44"/>
        <v>8083.8</v>
      </c>
      <c r="CE117" s="4">
        <f t="shared" si="45"/>
        <v>1.9</v>
      </c>
      <c r="CF117" s="4">
        <f t="shared" si="46"/>
        <v>0</v>
      </c>
      <c r="CG117" s="4">
        <f t="shared" si="47"/>
        <v>4</v>
      </c>
      <c r="CH117" s="4">
        <f t="shared" si="48"/>
        <v>0</v>
      </c>
      <c r="CI117" s="4">
        <f t="shared" si="49"/>
        <v>5.9</v>
      </c>
    </row>
    <row r="118" spans="1:92">
      <c r="A118" s="2">
        <v>1993</v>
      </c>
      <c r="B118" s="3" t="s">
        <v>92</v>
      </c>
      <c r="C118" s="4">
        <v>1167.5</v>
      </c>
      <c r="D118" s="4">
        <v>165</v>
      </c>
      <c r="E118" s="4">
        <v>17</v>
      </c>
      <c r="F118" s="4">
        <v>0</v>
      </c>
      <c r="G118" s="4">
        <f t="shared" si="25"/>
        <v>1349.5</v>
      </c>
      <c r="H118" s="4">
        <v>487.7</v>
      </c>
      <c r="I118" s="4">
        <v>93.4</v>
      </c>
      <c r="J118" s="4">
        <v>576.6</v>
      </c>
      <c r="K118" s="4">
        <v>13.1</v>
      </c>
      <c r="L118" s="4">
        <f t="shared" si="26"/>
        <v>1170.8</v>
      </c>
      <c r="M118" s="4">
        <v>51.9</v>
      </c>
      <c r="N118" s="4">
        <v>72.8</v>
      </c>
      <c r="O118" s="4">
        <v>0</v>
      </c>
      <c r="P118" s="4">
        <v>0</v>
      </c>
      <c r="Q118" s="4">
        <f t="shared" si="27"/>
        <v>124.69999999999999</v>
      </c>
      <c r="R118" s="4">
        <v>11.1</v>
      </c>
      <c r="S118" s="4">
        <v>0</v>
      </c>
      <c r="T118" s="4">
        <v>3.4</v>
      </c>
      <c r="U118" s="4">
        <v>0</v>
      </c>
      <c r="V118" s="4">
        <f t="shared" si="28"/>
        <v>14.5</v>
      </c>
      <c r="W118" s="4">
        <v>128.5</v>
      </c>
      <c r="X118" s="4">
        <v>339.7</v>
      </c>
      <c r="Y118" s="4">
        <v>142.9</v>
      </c>
      <c r="Z118" s="4">
        <v>0</v>
      </c>
      <c r="AA118" s="4">
        <f t="shared" si="29"/>
        <v>611.1</v>
      </c>
      <c r="AB118" s="4">
        <v>154.9</v>
      </c>
      <c r="AC118" s="4">
        <v>0.4</v>
      </c>
      <c r="AD118" s="4">
        <v>12.4</v>
      </c>
      <c r="AE118" s="4">
        <v>0</v>
      </c>
      <c r="AF118" s="4">
        <f t="shared" si="30"/>
        <v>167.70000000000002</v>
      </c>
      <c r="AG118" s="4">
        <v>85.1</v>
      </c>
      <c r="AH118" s="4">
        <v>174.6</v>
      </c>
      <c r="AI118" s="4">
        <v>224.5</v>
      </c>
      <c r="AJ118" s="4">
        <v>24.5</v>
      </c>
      <c r="AK118" s="4">
        <f t="shared" si="31"/>
        <v>508.7</v>
      </c>
      <c r="AL118" s="4">
        <v>603.4</v>
      </c>
      <c r="AM118" s="4">
        <v>723.9</v>
      </c>
      <c r="AN118" s="4">
        <v>659</v>
      </c>
      <c r="AO118" s="4">
        <v>0</v>
      </c>
      <c r="AP118" s="4">
        <f t="shared" si="32"/>
        <v>1986.3</v>
      </c>
      <c r="AU118" s="4">
        <f t="shared" si="33"/>
        <v>0</v>
      </c>
      <c r="AV118" s="4">
        <v>0.5</v>
      </c>
      <c r="AW118" s="4">
        <v>5.6</v>
      </c>
      <c r="AX118" s="4">
        <v>44</v>
      </c>
      <c r="AY118" s="4">
        <v>9.4</v>
      </c>
      <c r="AZ118" s="4">
        <f t="shared" si="34"/>
        <v>59.5</v>
      </c>
      <c r="BA118" s="4">
        <v>4.7</v>
      </c>
      <c r="BB118" s="4">
        <v>0</v>
      </c>
      <c r="BC118" s="4">
        <v>2.6</v>
      </c>
      <c r="BD118" s="4">
        <v>0</v>
      </c>
      <c r="BE118" s="4">
        <f t="shared" si="35"/>
        <v>7.3000000000000007</v>
      </c>
      <c r="BF118" s="4">
        <v>75.5</v>
      </c>
      <c r="BG118" s="4">
        <v>130</v>
      </c>
      <c r="BH118" s="4">
        <v>9.1</v>
      </c>
      <c r="BI118" s="4">
        <v>0</v>
      </c>
      <c r="BJ118" s="4">
        <f t="shared" si="36"/>
        <v>214.6</v>
      </c>
      <c r="BK118" s="4">
        <v>0</v>
      </c>
      <c r="BL118" s="4">
        <v>0</v>
      </c>
      <c r="BM118" s="4">
        <v>0</v>
      </c>
      <c r="BN118" s="4">
        <v>0</v>
      </c>
      <c r="BO118" s="4">
        <f t="shared" si="37"/>
        <v>0</v>
      </c>
      <c r="BP118" s="4">
        <v>0</v>
      </c>
      <c r="BQ118" s="4">
        <v>0</v>
      </c>
      <c r="BR118" s="4">
        <v>0</v>
      </c>
      <c r="BS118" s="4">
        <v>0</v>
      </c>
      <c r="BT118" s="4">
        <f t="shared" si="38"/>
        <v>0</v>
      </c>
      <c r="BU118" s="4">
        <v>1.9</v>
      </c>
      <c r="BV118" s="4">
        <v>0.3</v>
      </c>
      <c r="BW118" s="4">
        <v>20.5</v>
      </c>
      <c r="BX118" s="4">
        <v>0</v>
      </c>
      <c r="BY118" s="4">
        <f t="shared" si="39"/>
        <v>22.7</v>
      </c>
      <c r="BZ118" s="4">
        <f t="shared" si="40"/>
        <v>2690.1000000000004</v>
      </c>
      <c r="CA118" s="4">
        <f t="shared" si="41"/>
        <v>1569.8</v>
      </c>
      <c r="CB118" s="4">
        <f t="shared" si="42"/>
        <v>1635.8</v>
      </c>
      <c r="CC118" s="4">
        <f t="shared" si="43"/>
        <v>37.6</v>
      </c>
      <c r="CD118" s="4">
        <f t="shared" si="44"/>
        <v>5933.3000000000011</v>
      </c>
      <c r="CE118" s="4">
        <f t="shared" si="45"/>
        <v>82.600000000000009</v>
      </c>
      <c r="CF118" s="4">
        <f t="shared" si="46"/>
        <v>135.9</v>
      </c>
      <c r="CG118" s="4">
        <f t="shared" si="47"/>
        <v>76.2</v>
      </c>
      <c r="CH118" s="4">
        <f t="shared" si="48"/>
        <v>9.4</v>
      </c>
      <c r="CI118" s="4">
        <f t="shared" si="49"/>
        <v>304.09999999999997</v>
      </c>
    </row>
    <row r="119" spans="1:92">
      <c r="A119" s="2">
        <v>1993</v>
      </c>
      <c r="B119" s="3" t="s">
        <v>93</v>
      </c>
      <c r="C119" s="4">
        <v>2248</v>
      </c>
      <c r="D119" s="4">
        <v>359.8</v>
      </c>
      <c r="E119" s="4">
        <v>80.900000000000006</v>
      </c>
      <c r="F119" s="4">
        <v>0</v>
      </c>
      <c r="G119" s="4">
        <f t="shared" si="25"/>
        <v>2688.7000000000003</v>
      </c>
      <c r="H119" s="4">
        <v>671.1</v>
      </c>
      <c r="I119" s="4">
        <v>1.7</v>
      </c>
      <c r="J119" s="4">
        <v>705.4</v>
      </c>
      <c r="K119" s="4">
        <v>0</v>
      </c>
      <c r="L119" s="4">
        <f t="shared" si="26"/>
        <v>1378.2</v>
      </c>
      <c r="M119" s="4">
        <v>56.9</v>
      </c>
      <c r="N119" s="4">
        <v>153</v>
      </c>
      <c r="O119" s="4">
        <v>2.1</v>
      </c>
      <c r="P119" s="4">
        <v>0</v>
      </c>
      <c r="Q119" s="4">
        <f t="shared" si="27"/>
        <v>212</v>
      </c>
      <c r="R119" s="4">
        <v>22.7</v>
      </c>
      <c r="S119" s="4">
        <v>29.3</v>
      </c>
      <c r="T119" s="4">
        <v>27.2</v>
      </c>
      <c r="U119" s="4">
        <v>0</v>
      </c>
      <c r="V119" s="4">
        <f t="shared" si="28"/>
        <v>79.2</v>
      </c>
      <c r="W119" s="4">
        <v>407.1</v>
      </c>
      <c r="X119" s="4">
        <v>1366.6</v>
      </c>
      <c r="Y119" s="4">
        <v>245.4</v>
      </c>
      <c r="Z119" s="4">
        <v>0</v>
      </c>
      <c r="AA119" s="4">
        <f t="shared" si="29"/>
        <v>2019.1</v>
      </c>
      <c r="AB119" s="4">
        <v>170.9</v>
      </c>
      <c r="AC119" s="4">
        <v>0.6</v>
      </c>
      <c r="AD119" s="4">
        <v>13.2</v>
      </c>
      <c r="AE119" s="4">
        <v>0</v>
      </c>
      <c r="AF119" s="4">
        <f t="shared" si="30"/>
        <v>184.7</v>
      </c>
      <c r="AG119" s="4">
        <v>3.6</v>
      </c>
      <c r="AH119" s="4">
        <v>256.7</v>
      </c>
      <c r="AI119" s="4">
        <v>870.3</v>
      </c>
      <c r="AJ119" s="4">
        <v>0</v>
      </c>
      <c r="AK119" s="4">
        <f t="shared" si="31"/>
        <v>1130.5999999999999</v>
      </c>
      <c r="AL119" s="4">
        <v>939.9</v>
      </c>
      <c r="AM119" s="4">
        <v>581.5</v>
      </c>
      <c r="AN119" s="4">
        <v>938.9</v>
      </c>
      <c r="AO119" s="4">
        <v>0</v>
      </c>
      <c r="AP119" s="4">
        <f t="shared" si="32"/>
        <v>2460.3000000000002</v>
      </c>
      <c r="AU119" s="4">
        <f t="shared" si="33"/>
        <v>0</v>
      </c>
      <c r="AV119" s="4">
        <v>0</v>
      </c>
      <c r="AW119" s="4">
        <v>0</v>
      </c>
      <c r="AX119" s="4">
        <v>100</v>
      </c>
      <c r="AY119" s="4">
        <v>0</v>
      </c>
      <c r="AZ119" s="4">
        <f t="shared" si="34"/>
        <v>100</v>
      </c>
      <c r="BA119" s="4">
        <v>0</v>
      </c>
      <c r="BB119" s="4">
        <v>0</v>
      </c>
      <c r="BC119" s="4">
        <v>21</v>
      </c>
      <c r="BD119" s="4">
        <v>0</v>
      </c>
      <c r="BE119" s="4">
        <f t="shared" si="35"/>
        <v>21</v>
      </c>
      <c r="BF119" s="4">
        <v>0</v>
      </c>
      <c r="BG119" s="4">
        <v>0</v>
      </c>
      <c r="BH119" s="4">
        <v>5</v>
      </c>
      <c r="BI119" s="4">
        <v>0</v>
      </c>
      <c r="BJ119" s="4">
        <f t="shared" si="36"/>
        <v>5</v>
      </c>
      <c r="BK119" s="4">
        <v>0</v>
      </c>
      <c r="BL119" s="4">
        <v>0</v>
      </c>
      <c r="BM119" s="4">
        <v>0</v>
      </c>
      <c r="BN119" s="4">
        <v>0</v>
      </c>
      <c r="BO119" s="4">
        <f t="shared" si="37"/>
        <v>0</v>
      </c>
      <c r="BP119" s="4">
        <v>0</v>
      </c>
      <c r="BQ119" s="4">
        <v>0</v>
      </c>
      <c r="BR119" s="4">
        <v>20</v>
      </c>
      <c r="BS119" s="4">
        <v>0</v>
      </c>
      <c r="BT119" s="4">
        <f t="shared" si="38"/>
        <v>20</v>
      </c>
      <c r="BU119" s="4">
        <v>0</v>
      </c>
      <c r="BV119" s="4">
        <v>0</v>
      </c>
      <c r="BW119" s="4">
        <v>124</v>
      </c>
      <c r="BX119" s="4">
        <v>0</v>
      </c>
      <c r="BY119" s="4">
        <f t="shared" si="39"/>
        <v>124</v>
      </c>
      <c r="BZ119" s="4">
        <f t="shared" si="40"/>
        <v>4520.2</v>
      </c>
      <c r="CA119" s="4">
        <f t="shared" si="41"/>
        <v>2749.2</v>
      </c>
      <c r="CB119" s="4">
        <f t="shared" si="42"/>
        <v>2883.4</v>
      </c>
      <c r="CC119" s="4">
        <f t="shared" si="43"/>
        <v>0</v>
      </c>
      <c r="CD119" s="4">
        <f t="shared" si="44"/>
        <v>10152.799999999999</v>
      </c>
      <c r="CE119" s="4">
        <f t="shared" si="45"/>
        <v>0</v>
      </c>
      <c r="CF119" s="4">
        <f t="shared" si="46"/>
        <v>0</v>
      </c>
      <c r="CG119" s="4">
        <f t="shared" si="47"/>
        <v>270</v>
      </c>
      <c r="CH119" s="4">
        <f t="shared" si="48"/>
        <v>0</v>
      </c>
      <c r="CI119" s="4">
        <f t="shared" si="49"/>
        <v>270</v>
      </c>
    </row>
    <row r="120" spans="1:92">
      <c r="A120" s="2">
        <v>1993</v>
      </c>
      <c r="B120" s="3" t="s">
        <v>94</v>
      </c>
      <c r="C120" s="4">
        <v>1925.3</v>
      </c>
      <c r="D120" s="4">
        <v>430.2</v>
      </c>
      <c r="E120" s="4">
        <v>128</v>
      </c>
      <c r="F120" s="4">
        <v>0</v>
      </c>
      <c r="G120" s="4">
        <f t="shared" si="25"/>
        <v>2483.5</v>
      </c>
      <c r="H120" s="4">
        <v>582.79999999999995</v>
      </c>
      <c r="I120" s="4">
        <v>73.599999999999994</v>
      </c>
      <c r="J120" s="4">
        <v>732.3</v>
      </c>
      <c r="K120" s="4">
        <v>45.7</v>
      </c>
      <c r="L120" s="4">
        <f t="shared" si="26"/>
        <v>1434.3999999999999</v>
      </c>
      <c r="M120" s="4">
        <v>46.2</v>
      </c>
      <c r="N120" s="4">
        <v>122</v>
      </c>
      <c r="O120" s="4">
        <v>10.5</v>
      </c>
      <c r="P120" s="4">
        <v>0</v>
      </c>
      <c r="Q120" s="4">
        <f t="shared" si="27"/>
        <v>178.7</v>
      </c>
      <c r="R120" s="4">
        <v>10.7</v>
      </c>
      <c r="S120" s="4">
        <v>0.3</v>
      </c>
      <c r="T120" s="4">
        <v>32</v>
      </c>
      <c r="U120" s="4">
        <v>0</v>
      </c>
      <c r="V120" s="4">
        <f t="shared" si="28"/>
        <v>43</v>
      </c>
      <c r="W120" s="4">
        <v>365.4</v>
      </c>
      <c r="X120" s="4">
        <v>2816.7</v>
      </c>
      <c r="Y120" s="4">
        <v>827.9</v>
      </c>
      <c r="Z120" s="4">
        <v>0</v>
      </c>
      <c r="AA120" s="4">
        <f t="shared" si="29"/>
        <v>4010</v>
      </c>
      <c r="AB120" s="4">
        <v>292.2</v>
      </c>
      <c r="AC120" s="4">
        <v>0.5</v>
      </c>
      <c r="AD120" s="4">
        <v>15.3</v>
      </c>
      <c r="AE120" s="4">
        <v>1</v>
      </c>
      <c r="AF120" s="4">
        <f t="shared" si="30"/>
        <v>309</v>
      </c>
      <c r="AG120" s="4">
        <v>2.5</v>
      </c>
      <c r="AH120" s="4">
        <v>349.4</v>
      </c>
      <c r="AI120" s="4">
        <v>465.5</v>
      </c>
      <c r="AJ120" s="4">
        <v>12.7</v>
      </c>
      <c r="AK120" s="4">
        <f t="shared" si="31"/>
        <v>830.1</v>
      </c>
      <c r="AL120" s="4">
        <v>1015.5</v>
      </c>
      <c r="AM120" s="4">
        <v>530.20000000000005</v>
      </c>
      <c r="AN120" s="4">
        <v>1615.5</v>
      </c>
      <c r="AO120" s="4">
        <v>65.599999999999994</v>
      </c>
      <c r="AP120" s="4">
        <f t="shared" si="32"/>
        <v>3226.7999999999997</v>
      </c>
      <c r="AU120" s="4">
        <f t="shared" si="33"/>
        <v>0</v>
      </c>
      <c r="AV120" s="4">
        <v>0</v>
      </c>
      <c r="AW120" s="4">
        <v>8.9</v>
      </c>
      <c r="AX120" s="4">
        <v>33.4</v>
      </c>
      <c r="AY120" s="4">
        <v>45.7</v>
      </c>
      <c r="AZ120" s="4">
        <f t="shared" si="34"/>
        <v>88</v>
      </c>
      <c r="BA120" s="4">
        <v>0</v>
      </c>
      <c r="BB120" s="4">
        <v>0</v>
      </c>
      <c r="BC120" s="4">
        <v>0.3</v>
      </c>
      <c r="BD120" s="4">
        <v>1</v>
      </c>
      <c r="BE120" s="4">
        <f t="shared" si="35"/>
        <v>1.3</v>
      </c>
      <c r="BF120" s="4">
        <v>0</v>
      </c>
      <c r="BG120" s="4">
        <v>344.5</v>
      </c>
      <c r="BH120" s="4">
        <v>230</v>
      </c>
      <c r="BI120" s="4">
        <v>12.7</v>
      </c>
      <c r="BJ120" s="4">
        <f t="shared" si="36"/>
        <v>587.20000000000005</v>
      </c>
      <c r="BK120" s="4">
        <v>0</v>
      </c>
      <c r="BL120" s="4">
        <v>0</v>
      </c>
      <c r="BM120" s="4">
        <v>0</v>
      </c>
      <c r="BN120" s="4">
        <v>0</v>
      </c>
      <c r="BO120" s="4">
        <f t="shared" si="37"/>
        <v>0</v>
      </c>
      <c r="BP120" s="4">
        <v>0</v>
      </c>
      <c r="BQ120" s="4">
        <v>0.2</v>
      </c>
      <c r="BR120" s="4">
        <v>0</v>
      </c>
      <c r="BS120" s="4">
        <v>3.4</v>
      </c>
      <c r="BT120" s="4">
        <f t="shared" si="38"/>
        <v>3.6</v>
      </c>
      <c r="BU120" s="4">
        <v>0</v>
      </c>
      <c r="BV120" s="4">
        <v>3.2</v>
      </c>
      <c r="BW120" s="4">
        <v>8.6999999999999993</v>
      </c>
      <c r="BX120" s="4">
        <v>63.2</v>
      </c>
      <c r="BY120" s="4">
        <f t="shared" si="39"/>
        <v>75.099999999999994</v>
      </c>
      <c r="BZ120" s="4">
        <f t="shared" si="40"/>
        <v>4240.5999999999995</v>
      </c>
      <c r="CA120" s="4">
        <f t="shared" si="41"/>
        <v>4322.8999999999996</v>
      </c>
      <c r="CB120" s="4">
        <f t="shared" si="42"/>
        <v>3827</v>
      </c>
      <c r="CC120" s="4">
        <f t="shared" si="43"/>
        <v>125</v>
      </c>
      <c r="CD120" s="4">
        <f t="shared" si="44"/>
        <v>12515.5</v>
      </c>
      <c r="CE120" s="4">
        <f t="shared" si="45"/>
        <v>0</v>
      </c>
      <c r="CF120" s="4">
        <f t="shared" si="46"/>
        <v>356.79999999999995</v>
      </c>
      <c r="CG120" s="4">
        <f t="shared" si="47"/>
        <v>272.39999999999998</v>
      </c>
      <c r="CH120" s="4">
        <f t="shared" si="48"/>
        <v>126</v>
      </c>
      <c r="CI120" s="4">
        <f t="shared" si="49"/>
        <v>755.19999999999993</v>
      </c>
    </row>
    <row r="121" spans="1:92">
      <c r="A121" s="2">
        <v>1993</v>
      </c>
      <c r="B121" s="3" t="s">
        <v>95</v>
      </c>
      <c r="C121" s="4">
        <v>533.4</v>
      </c>
      <c r="D121" s="4">
        <v>70.599999999999994</v>
      </c>
      <c r="E121" s="4">
        <v>0</v>
      </c>
      <c r="F121" s="4">
        <v>3.8</v>
      </c>
      <c r="G121" s="4">
        <f t="shared" si="25"/>
        <v>607.79999999999995</v>
      </c>
      <c r="H121" s="4">
        <v>162</v>
      </c>
      <c r="I121" s="4">
        <v>0.5</v>
      </c>
      <c r="J121" s="4">
        <v>0</v>
      </c>
      <c r="K121" s="4">
        <v>17.2</v>
      </c>
      <c r="L121" s="4">
        <f t="shared" si="26"/>
        <v>179.7</v>
      </c>
      <c r="M121" s="4">
        <v>37.299999999999997</v>
      </c>
      <c r="N121" s="4">
        <v>77.099999999999994</v>
      </c>
      <c r="O121" s="4">
        <v>46.7</v>
      </c>
      <c r="P121" s="4">
        <v>0</v>
      </c>
      <c r="Q121" s="4">
        <f t="shared" si="27"/>
        <v>161.1</v>
      </c>
      <c r="R121" s="4">
        <v>22.6</v>
      </c>
      <c r="S121" s="4">
        <v>0.3</v>
      </c>
      <c r="T121" s="4">
        <v>2</v>
      </c>
      <c r="U121" s="4">
        <v>0</v>
      </c>
      <c r="V121" s="4">
        <f t="shared" si="28"/>
        <v>24.900000000000002</v>
      </c>
      <c r="W121" s="4">
        <v>180.8</v>
      </c>
      <c r="X121" s="4">
        <v>496.2</v>
      </c>
      <c r="Y121" s="4">
        <v>113.4</v>
      </c>
      <c r="Z121" s="4">
        <v>0</v>
      </c>
      <c r="AA121" s="4">
        <f t="shared" si="29"/>
        <v>790.4</v>
      </c>
      <c r="AB121" s="4">
        <v>58.9</v>
      </c>
      <c r="AC121" s="4">
        <v>0.6</v>
      </c>
      <c r="AD121" s="4">
        <v>0.3</v>
      </c>
      <c r="AE121" s="4">
        <v>0.5</v>
      </c>
      <c r="AF121" s="4">
        <f t="shared" si="30"/>
        <v>60.3</v>
      </c>
      <c r="AG121" s="4">
        <v>2.7</v>
      </c>
      <c r="AH121" s="4">
        <v>93.5</v>
      </c>
      <c r="AI121" s="4">
        <v>169.2</v>
      </c>
      <c r="AJ121" s="4">
        <v>45</v>
      </c>
      <c r="AK121" s="4">
        <f t="shared" si="31"/>
        <v>310.39999999999998</v>
      </c>
      <c r="AL121" s="4">
        <v>608.9</v>
      </c>
      <c r="AM121" s="4">
        <v>323.8</v>
      </c>
      <c r="AN121" s="4">
        <v>415</v>
      </c>
      <c r="AO121" s="4">
        <v>61.6</v>
      </c>
      <c r="AP121" s="4">
        <f t="shared" si="32"/>
        <v>1409.3</v>
      </c>
      <c r="AU121" s="4">
        <f t="shared" si="33"/>
        <v>0</v>
      </c>
      <c r="AV121" s="4">
        <v>0</v>
      </c>
      <c r="AW121" s="4">
        <v>0</v>
      </c>
      <c r="AX121" s="4">
        <v>0</v>
      </c>
      <c r="AY121" s="4">
        <v>0</v>
      </c>
      <c r="AZ121" s="4">
        <f t="shared" si="34"/>
        <v>0</v>
      </c>
      <c r="BA121" s="4">
        <v>0.4</v>
      </c>
      <c r="BB121" s="4">
        <v>0</v>
      </c>
      <c r="BC121" s="4">
        <v>0</v>
      </c>
      <c r="BD121" s="4">
        <v>0.5</v>
      </c>
      <c r="BE121" s="4">
        <f t="shared" si="35"/>
        <v>0.9</v>
      </c>
      <c r="BF121" s="4">
        <v>0.4</v>
      </c>
      <c r="BG121" s="4">
        <v>63.2</v>
      </c>
      <c r="BH121" s="4">
        <v>42.7</v>
      </c>
      <c r="BI121" s="4">
        <v>27.1</v>
      </c>
      <c r="BJ121" s="4">
        <f t="shared" si="36"/>
        <v>133.4</v>
      </c>
      <c r="BK121" s="4">
        <v>0</v>
      </c>
      <c r="BL121" s="4">
        <v>0</v>
      </c>
      <c r="BM121" s="4">
        <v>0</v>
      </c>
      <c r="BN121" s="4">
        <v>0</v>
      </c>
      <c r="BO121" s="4">
        <f t="shared" si="37"/>
        <v>0</v>
      </c>
      <c r="BP121" s="4">
        <v>0</v>
      </c>
      <c r="BQ121" s="4">
        <v>0.3</v>
      </c>
      <c r="BR121" s="4">
        <v>2.4</v>
      </c>
      <c r="BS121" s="4">
        <v>0</v>
      </c>
      <c r="BT121" s="4">
        <f t="shared" si="38"/>
        <v>2.6999999999999997</v>
      </c>
      <c r="BU121" s="4">
        <v>3.1</v>
      </c>
      <c r="BV121" s="4">
        <v>3.3</v>
      </c>
      <c r="BW121" s="4">
        <v>3.9</v>
      </c>
      <c r="BX121" s="4">
        <v>2</v>
      </c>
      <c r="BY121" s="4">
        <f t="shared" si="39"/>
        <v>12.3</v>
      </c>
      <c r="BZ121" s="4">
        <f t="shared" si="40"/>
        <v>1606.6</v>
      </c>
      <c r="CA121" s="4">
        <f t="shared" si="41"/>
        <v>1062.6000000000001</v>
      </c>
      <c r="CB121" s="4">
        <f t="shared" si="42"/>
        <v>746.6</v>
      </c>
      <c r="CC121" s="4">
        <f t="shared" si="43"/>
        <v>128.1</v>
      </c>
      <c r="CD121" s="4">
        <f t="shared" si="44"/>
        <v>3543.8999999999996</v>
      </c>
      <c r="CE121" s="4">
        <f t="shared" si="45"/>
        <v>3.9000000000000004</v>
      </c>
      <c r="CF121" s="4">
        <f t="shared" si="46"/>
        <v>66.8</v>
      </c>
      <c r="CG121" s="4">
        <f t="shared" si="47"/>
        <v>49</v>
      </c>
      <c r="CH121" s="4">
        <f t="shared" si="48"/>
        <v>29.6</v>
      </c>
      <c r="CI121" s="4">
        <f t="shared" si="49"/>
        <v>149.30000000000001</v>
      </c>
      <c r="CN121" s="8"/>
    </row>
    <row r="122" spans="1:92">
      <c r="A122" s="2">
        <v>1993</v>
      </c>
      <c r="B122" s="3" t="s">
        <v>96</v>
      </c>
      <c r="C122" s="4">
        <v>2033.6</v>
      </c>
      <c r="D122" s="4">
        <v>284.5</v>
      </c>
      <c r="E122" s="4">
        <v>20</v>
      </c>
      <c r="F122" s="4">
        <v>0</v>
      </c>
      <c r="G122" s="4">
        <f t="shared" si="25"/>
        <v>2338.1</v>
      </c>
      <c r="H122" s="4">
        <v>752</v>
      </c>
      <c r="I122" s="4">
        <v>259.39999999999998</v>
      </c>
      <c r="J122" s="4">
        <v>759.9</v>
      </c>
      <c r="K122" s="4">
        <v>143.6</v>
      </c>
      <c r="L122" s="4">
        <f t="shared" si="26"/>
        <v>1914.8999999999999</v>
      </c>
      <c r="M122" s="4">
        <v>134.6</v>
      </c>
      <c r="N122" s="4">
        <v>137.6</v>
      </c>
      <c r="O122" s="4">
        <v>41.8</v>
      </c>
      <c r="P122" s="4">
        <v>0</v>
      </c>
      <c r="Q122" s="4">
        <f t="shared" si="27"/>
        <v>314</v>
      </c>
      <c r="R122" s="4">
        <v>55.2</v>
      </c>
      <c r="S122" s="4">
        <v>3</v>
      </c>
      <c r="T122" s="4">
        <v>1.3</v>
      </c>
      <c r="U122" s="4">
        <v>0</v>
      </c>
      <c r="V122" s="4">
        <f t="shared" si="28"/>
        <v>59.5</v>
      </c>
      <c r="W122" s="4">
        <v>939.1</v>
      </c>
      <c r="X122" s="4">
        <v>862.4</v>
      </c>
      <c r="Y122" s="4">
        <v>16.7</v>
      </c>
      <c r="Z122" s="4">
        <v>0</v>
      </c>
      <c r="AA122" s="4">
        <f t="shared" si="29"/>
        <v>1818.2</v>
      </c>
      <c r="AB122" s="4">
        <v>511.8</v>
      </c>
      <c r="AC122" s="4">
        <v>6.1</v>
      </c>
      <c r="AD122" s="4">
        <v>33.299999999999997</v>
      </c>
      <c r="AE122" s="4">
        <v>31.5</v>
      </c>
      <c r="AF122" s="4">
        <f t="shared" si="30"/>
        <v>582.69999999999993</v>
      </c>
      <c r="AG122" s="4">
        <v>0</v>
      </c>
      <c r="AH122" s="4">
        <v>355</v>
      </c>
      <c r="AI122" s="4">
        <v>1237.4000000000001</v>
      </c>
      <c r="AJ122" s="4">
        <v>114.3</v>
      </c>
      <c r="AK122" s="4">
        <f t="shared" si="31"/>
        <v>1706.7</v>
      </c>
      <c r="AL122" s="4">
        <v>1962.6</v>
      </c>
      <c r="AM122" s="4">
        <v>731.7</v>
      </c>
      <c r="AN122" s="4">
        <v>571.4</v>
      </c>
      <c r="AO122" s="4">
        <v>230</v>
      </c>
      <c r="AP122" s="4">
        <f t="shared" si="32"/>
        <v>3495.7000000000003</v>
      </c>
      <c r="AU122" s="4">
        <f t="shared" si="33"/>
        <v>0</v>
      </c>
      <c r="AV122" s="4">
        <v>0</v>
      </c>
      <c r="AW122" s="4">
        <v>0</v>
      </c>
      <c r="AX122" s="4">
        <v>40</v>
      </c>
      <c r="AY122" s="4">
        <v>104</v>
      </c>
      <c r="AZ122" s="4">
        <f t="shared" si="34"/>
        <v>144</v>
      </c>
      <c r="BA122" s="4">
        <v>0</v>
      </c>
      <c r="BB122" s="4">
        <v>0</v>
      </c>
      <c r="BC122" s="4">
        <v>0</v>
      </c>
      <c r="BD122" s="4">
        <v>31.5</v>
      </c>
      <c r="BE122" s="4">
        <f t="shared" si="35"/>
        <v>31.5</v>
      </c>
      <c r="BF122" s="4">
        <v>0</v>
      </c>
      <c r="BG122" s="4">
        <v>318.3</v>
      </c>
      <c r="BH122" s="4">
        <v>355.5</v>
      </c>
      <c r="BI122" s="4">
        <v>114.3</v>
      </c>
      <c r="BJ122" s="4">
        <f t="shared" si="36"/>
        <v>788.09999999999991</v>
      </c>
      <c r="BK122" s="4">
        <v>11</v>
      </c>
      <c r="BL122" s="4">
        <v>0</v>
      </c>
      <c r="BM122" s="4">
        <v>22.3</v>
      </c>
      <c r="BN122" s="4">
        <v>10.4</v>
      </c>
      <c r="BO122" s="4">
        <f t="shared" si="37"/>
        <v>43.699999999999996</v>
      </c>
      <c r="BP122" s="4">
        <v>3.2</v>
      </c>
      <c r="BQ122" s="4">
        <v>46.9</v>
      </c>
      <c r="BR122" s="4">
        <v>21.6</v>
      </c>
      <c r="BS122" s="4">
        <v>75.3</v>
      </c>
      <c r="BT122" s="4">
        <f t="shared" si="38"/>
        <v>147</v>
      </c>
      <c r="BU122" s="4">
        <v>2.2999999999999998</v>
      </c>
      <c r="BV122" s="4">
        <v>4.4000000000000004</v>
      </c>
      <c r="BW122" s="4">
        <v>23.5</v>
      </c>
      <c r="BX122" s="4">
        <v>144.30000000000001</v>
      </c>
      <c r="BY122" s="4">
        <f t="shared" si="39"/>
        <v>174.5</v>
      </c>
      <c r="BZ122" s="4">
        <f t="shared" si="40"/>
        <v>6388.9</v>
      </c>
      <c r="CA122" s="4">
        <f t="shared" si="41"/>
        <v>2639.7</v>
      </c>
      <c r="CB122" s="4">
        <f t="shared" si="42"/>
        <v>2681.8</v>
      </c>
      <c r="CC122" s="4">
        <f t="shared" si="43"/>
        <v>519.4</v>
      </c>
      <c r="CD122" s="4">
        <f t="shared" si="44"/>
        <v>12229.799999999997</v>
      </c>
      <c r="CE122" s="4">
        <f t="shared" si="45"/>
        <v>16.5</v>
      </c>
      <c r="CF122" s="4">
        <f t="shared" si="46"/>
        <v>369.59999999999997</v>
      </c>
      <c r="CG122" s="4">
        <f t="shared" si="47"/>
        <v>462.90000000000003</v>
      </c>
      <c r="CH122" s="4">
        <f t="shared" si="48"/>
        <v>479.8</v>
      </c>
      <c r="CI122" s="4">
        <f t="shared" si="49"/>
        <v>1328.8</v>
      </c>
      <c r="CN122" s="10"/>
    </row>
    <row r="123" spans="1:92">
      <c r="A123" s="2">
        <v>1993</v>
      </c>
      <c r="B123" s="3" t="s">
        <v>97</v>
      </c>
      <c r="C123" s="4">
        <v>1639.5</v>
      </c>
      <c r="D123" s="4">
        <v>393</v>
      </c>
      <c r="E123" s="4">
        <v>0</v>
      </c>
      <c r="F123" s="4">
        <v>0</v>
      </c>
      <c r="G123" s="4">
        <f t="shared" si="25"/>
        <v>2032.5</v>
      </c>
      <c r="H123" s="4">
        <v>545.70000000000005</v>
      </c>
      <c r="I123" s="4">
        <v>171</v>
      </c>
      <c r="J123" s="4">
        <v>0</v>
      </c>
      <c r="K123" s="4">
        <v>1.8</v>
      </c>
      <c r="L123" s="4">
        <f t="shared" si="26"/>
        <v>718.5</v>
      </c>
      <c r="M123" s="4">
        <v>384.3</v>
      </c>
      <c r="N123" s="4">
        <v>384.2</v>
      </c>
      <c r="O123" s="4">
        <v>0</v>
      </c>
      <c r="P123" s="4">
        <v>0</v>
      </c>
      <c r="Q123" s="4">
        <f t="shared" si="27"/>
        <v>768.5</v>
      </c>
      <c r="R123" s="4">
        <v>301</v>
      </c>
      <c r="S123" s="4">
        <v>22</v>
      </c>
      <c r="T123" s="4">
        <v>0</v>
      </c>
      <c r="U123" s="4">
        <v>0</v>
      </c>
      <c r="V123" s="4">
        <f t="shared" si="28"/>
        <v>323</v>
      </c>
      <c r="W123" s="4">
        <v>1497.2</v>
      </c>
      <c r="X123" s="4">
        <v>1939.2</v>
      </c>
      <c r="Y123" s="4">
        <v>0</v>
      </c>
      <c r="Z123" s="4">
        <v>0</v>
      </c>
      <c r="AA123" s="4">
        <f t="shared" si="29"/>
        <v>3436.4</v>
      </c>
      <c r="AB123" s="4">
        <v>275.8</v>
      </c>
      <c r="AC123" s="4">
        <v>0</v>
      </c>
      <c r="AD123" s="4">
        <v>0</v>
      </c>
      <c r="AE123" s="4">
        <v>5.5</v>
      </c>
      <c r="AF123" s="4">
        <f t="shared" si="30"/>
        <v>281.3</v>
      </c>
      <c r="AG123" s="4">
        <v>735.7</v>
      </c>
      <c r="AH123" s="4">
        <v>838.3</v>
      </c>
      <c r="AI123" s="4">
        <v>0</v>
      </c>
      <c r="AJ123" s="4">
        <v>264.60000000000002</v>
      </c>
      <c r="AK123" s="4">
        <f t="shared" si="31"/>
        <v>1838.6</v>
      </c>
      <c r="AL123" s="4">
        <v>6267</v>
      </c>
      <c r="AM123" s="4">
        <v>329</v>
      </c>
      <c r="AN123" s="4">
        <v>376.5</v>
      </c>
      <c r="AO123" s="4">
        <v>377.2</v>
      </c>
      <c r="AP123" s="4">
        <f t="shared" si="32"/>
        <v>7349.7</v>
      </c>
      <c r="AU123" s="4">
        <f t="shared" si="33"/>
        <v>0</v>
      </c>
      <c r="AV123" s="4">
        <v>0</v>
      </c>
      <c r="AW123" s="4">
        <v>0</v>
      </c>
      <c r="AX123" s="4">
        <v>0</v>
      </c>
      <c r="AY123" s="4">
        <v>1.8</v>
      </c>
      <c r="AZ123" s="4">
        <f t="shared" si="34"/>
        <v>1.8</v>
      </c>
      <c r="BA123" s="4">
        <v>0</v>
      </c>
      <c r="BB123" s="4">
        <v>0</v>
      </c>
      <c r="BC123" s="4">
        <v>0</v>
      </c>
      <c r="BD123" s="4">
        <v>5.5</v>
      </c>
      <c r="BE123" s="4">
        <f t="shared" si="35"/>
        <v>5.5</v>
      </c>
      <c r="BF123" s="4">
        <v>0</v>
      </c>
      <c r="BG123" s="4">
        <v>838.3</v>
      </c>
      <c r="BH123" s="4">
        <v>0</v>
      </c>
      <c r="BI123" s="4">
        <v>264.60000000000002</v>
      </c>
      <c r="BJ123" s="4">
        <f t="shared" si="36"/>
        <v>1102.9000000000001</v>
      </c>
      <c r="BK123" s="4">
        <v>0</v>
      </c>
      <c r="BL123" s="4">
        <v>0</v>
      </c>
      <c r="BM123" s="4">
        <v>0</v>
      </c>
      <c r="BN123" s="4">
        <v>37.700000000000003</v>
      </c>
      <c r="BO123" s="4">
        <f t="shared" si="37"/>
        <v>37.700000000000003</v>
      </c>
      <c r="BP123" s="4">
        <v>0</v>
      </c>
      <c r="BQ123" s="4">
        <v>0</v>
      </c>
      <c r="BR123" s="4">
        <v>0</v>
      </c>
      <c r="BS123" s="4">
        <v>143.1</v>
      </c>
      <c r="BT123" s="4">
        <f t="shared" si="38"/>
        <v>143.1</v>
      </c>
      <c r="BU123" s="4">
        <v>0</v>
      </c>
      <c r="BV123" s="4">
        <v>0</v>
      </c>
      <c r="BW123" s="4">
        <v>0</v>
      </c>
      <c r="BX123" s="4">
        <v>196.4</v>
      </c>
      <c r="BY123" s="4">
        <f t="shared" si="39"/>
        <v>196.4</v>
      </c>
      <c r="BZ123" s="4">
        <f t="shared" si="40"/>
        <v>11646.2</v>
      </c>
      <c r="CA123" s="4">
        <f t="shared" si="41"/>
        <v>4076.7</v>
      </c>
      <c r="CB123" s="4">
        <f t="shared" si="42"/>
        <v>376.5</v>
      </c>
      <c r="CC123" s="4">
        <f t="shared" si="43"/>
        <v>649.1</v>
      </c>
      <c r="CD123" s="4">
        <f t="shared" si="44"/>
        <v>16748.5</v>
      </c>
      <c r="CE123" s="4">
        <f t="shared" si="45"/>
        <v>0</v>
      </c>
      <c r="CF123" s="4">
        <f t="shared" si="46"/>
        <v>838.3</v>
      </c>
      <c r="CG123" s="4">
        <f t="shared" si="47"/>
        <v>0</v>
      </c>
      <c r="CH123" s="4">
        <f t="shared" si="48"/>
        <v>649.1</v>
      </c>
      <c r="CI123" s="4">
        <f t="shared" si="49"/>
        <v>1487.4</v>
      </c>
    </row>
    <row r="124" spans="1:92">
      <c r="A124" s="2">
        <v>1993</v>
      </c>
      <c r="B124" s="3" t="s">
        <v>98</v>
      </c>
      <c r="C124" s="4">
        <v>1130</v>
      </c>
      <c r="D124" s="4">
        <v>717</v>
      </c>
      <c r="E124" s="4">
        <v>2266</v>
      </c>
      <c r="F124" s="4">
        <v>0</v>
      </c>
      <c r="G124" s="4">
        <f t="shared" si="25"/>
        <v>4113</v>
      </c>
      <c r="H124" s="4">
        <v>1553</v>
      </c>
      <c r="I124" s="4">
        <v>4</v>
      </c>
      <c r="J124" s="4">
        <v>0</v>
      </c>
      <c r="K124" s="4">
        <v>0</v>
      </c>
      <c r="L124" s="4">
        <f t="shared" si="26"/>
        <v>1557</v>
      </c>
      <c r="M124" s="4">
        <v>464</v>
      </c>
      <c r="N124" s="4">
        <v>601</v>
      </c>
      <c r="O124" s="4">
        <v>173</v>
      </c>
      <c r="P124" s="4">
        <v>0</v>
      </c>
      <c r="Q124" s="4">
        <f t="shared" si="27"/>
        <v>1238</v>
      </c>
      <c r="R124" s="4">
        <v>132</v>
      </c>
      <c r="S124" s="4">
        <v>5</v>
      </c>
      <c r="T124" s="4">
        <v>2</v>
      </c>
      <c r="U124" s="4">
        <v>0</v>
      </c>
      <c r="V124" s="4">
        <f t="shared" si="28"/>
        <v>139</v>
      </c>
      <c r="W124" s="4">
        <v>1229</v>
      </c>
      <c r="X124" s="4">
        <v>2508</v>
      </c>
      <c r="Y124" s="4">
        <v>450</v>
      </c>
      <c r="Z124" s="4">
        <v>0</v>
      </c>
      <c r="AA124" s="4">
        <f t="shared" si="29"/>
        <v>4187</v>
      </c>
      <c r="AB124" s="4">
        <v>975</v>
      </c>
      <c r="AC124" s="4">
        <v>1</v>
      </c>
      <c r="AD124" s="4">
        <v>25</v>
      </c>
      <c r="AE124" s="4">
        <v>0</v>
      </c>
      <c r="AF124" s="4">
        <f t="shared" si="30"/>
        <v>1001</v>
      </c>
      <c r="AG124" s="4">
        <v>0</v>
      </c>
      <c r="AH124" s="4">
        <v>449</v>
      </c>
      <c r="AI124" s="4">
        <v>1198</v>
      </c>
      <c r="AJ124" s="4">
        <v>0</v>
      </c>
      <c r="AK124" s="4">
        <f t="shared" si="31"/>
        <v>1647</v>
      </c>
      <c r="AL124" s="4">
        <v>2339</v>
      </c>
      <c r="AM124" s="4">
        <v>1574</v>
      </c>
      <c r="AN124" s="4">
        <v>3023</v>
      </c>
      <c r="AO124" s="4">
        <v>6</v>
      </c>
      <c r="AP124" s="4">
        <f t="shared" si="32"/>
        <v>6942</v>
      </c>
      <c r="AU124" s="4">
        <f t="shared" si="33"/>
        <v>0</v>
      </c>
      <c r="AV124" s="4">
        <v>2</v>
      </c>
      <c r="AW124" s="4">
        <v>0</v>
      </c>
      <c r="AX124" s="4">
        <v>0</v>
      </c>
      <c r="AY124" s="4">
        <v>0</v>
      </c>
      <c r="AZ124" s="4">
        <f t="shared" si="34"/>
        <v>2</v>
      </c>
      <c r="BA124" s="4">
        <v>10</v>
      </c>
      <c r="BB124" s="4">
        <v>0</v>
      </c>
      <c r="BC124" s="4">
        <v>0</v>
      </c>
      <c r="BD124" s="4">
        <v>0</v>
      </c>
      <c r="BE124" s="4">
        <f t="shared" si="35"/>
        <v>10</v>
      </c>
      <c r="BF124" s="4">
        <v>0</v>
      </c>
      <c r="BG124" s="4">
        <v>60</v>
      </c>
      <c r="BH124" s="4">
        <v>18</v>
      </c>
      <c r="BI124" s="4">
        <v>0</v>
      </c>
      <c r="BJ124" s="4">
        <f t="shared" si="36"/>
        <v>78</v>
      </c>
      <c r="BK124" s="4">
        <v>0</v>
      </c>
      <c r="BL124" s="4">
        <v>0</v>
      </c>
      <c r="BM124" s="4">
        <v>0</v>
      </c>
      <c r="BN124" s="4">
        <v>0</v>
      </c>
      <c r="BO124" s="4">
        <f t="shared" si="37"/>
        <v>0</v>
      </c>
      <c r="BP124" s="4">
        <v>0</v>
      </c>
      <c r="BQ124" s="4">
        <v>2</v>
      </c>
      <c r="BR124" s="4">
        <v>10</v>
      </c>
      <c r="BS124" s="4">
        <v>0</v>
      </c>
      <c r="BT124" s="4">
        <f t="shared" si="38"/>
        <v>12</v>
      </c>
      <c r="BU124" s="4">
        <v>148</v>
      </c>
      <c r="BV124" s="4">
        <v>1</v>
      </c>
      <c r="BW124" s="4">
        <v>2</v>
      </c>
      <c r="BX124" s="4">
        <v>6</v>
      </c>
      <c r="BY124" s="4">
        <f t="shared" si="39"/>
        <v>157</v>
      </c>
      <c r="BZ124" s="4">
        <f t="shared" si="40"/>
        <v>7822</v>
      </c>
      <c r="CA124" s="4">
        <f t="shared" si="41"/>
        <v>5859</v>
      </c>
      <c r="CB124" s="4">
        <f t="shared" si="42"/>
        <v>7137</v>
      </c>
      <c r="CC124" s="4">
        <f t="shared" si="43"/>
        <v>6</v>
      </c>
      <c r="CD124" s="4">
        <f t="shared" si="44"/>
        <v>20824</v>
      </c>
      <c r="CE124" s="4">
        <f t="shared" si="45"/>
        <v>160</v>
      </c>
      <c r="CF124" s="4">
        <f t="shared" si="46"/>
        <v>63</v>
      </c>
      <c r="CG124" s="4">
        <f t="shared" si="47"/>
        <v>30</v>
      </c>
      <c r="CH124" s="4">
        <f t="shared" si="48"/>
        <v>6</v>
      </c>
      <c r="CI124" s="4">
        <f t="shared" si="49"/>
        <v>259</v>
      </c>
      <c r="CN124" s="8"/>
    </row>
    <row r="125" spans="1:92">
      <c r="A125" s="2">
        <v>1993</v>
      </c>
      <c r="B125" s="3" t="s">
        <v>99</v>
      </c>
      <c r="C125" s="4">
        <v>2139.3000000000002</v>
      </c>
      <c r="D125" s="4">
        <v>277.39999999999998</v>
      </c>
      <c r="E125" s="4">
        <v>36.4</v>
      </c>
      <c r="F125" s="4">
        <v>19.2</v>
      </c>
      <c r="G125" s="4">
        <f t="shared" si="25"/>
        <v>2472.3000000000002</v>
      </c>
      <c r="H125" s="4">
        <v>1379.2</v>
      </c>
      <c r="I125" s="4">
        <v>38.5</v>
      </c>
      <c r="J125" s="4">
        <v>11.2</v>
      </c>
      <c r="K125" s="4">
        <v>62.3</v>
      </c>
      <c r="L125" s="4">
        <f t="shared" si="26"/>
        <v>1491.2</v>
      </c>
      <c r="M125" s="4">
        <v>156.30000000000001</v>
      </c>
      <c r="N125" s="4">
        <v>186.6</v>
      </c>
      <c r="O125" s="4">
        <v>0</v>
      </c>
      <c r="P125" s="4">
        <v>0</v>
      </c>
      <c r="Q125" s="4">
        <f t="shared" si="27"/>
        <v>342.9</v>
      </c>
      <c r="R125" s="4">
        <v>124</v>
      </c>
      <c r="S125" s="4">
        <v>0</v>
      </c>
      <c r="T125" s="4">
        <v>0</v>
      </c>
      <c r="U125" s="4">
        <v>0</v>
      </c>
      <c r="V125" s="4">
        <f t="shared" si="28"/>
        <v>124</v>
      </c>
      <c r="W125" s="4">
        <v>947</v>
      </c>
      <c r="X125" s="4">
        <v>1161.8</v>
      </c>
      <c r="Y125" s="4">
        <v>0</v>
      </c>
      <c r="Z125" s="4">
        <v>0</v>
      </c>
      <c r="AA125" s="4">
        <f t="shared" si="29"/>
        <v>2108.8000000000002</v>
      </c>
      <c r="AB125" s="4">
        <v>177.1</v>
      </c>
      <c r="AC125" s="4">
        <v>5.2</v>
      </c>
      <c r="AD125" s="4">
        <v>7.8</v>
      </c>
      <c r="AE125" s="4">
        <v>3.5</v>
      </c>
      <c r="AF125" s="4">
        <f t="shared" si="30"/>
        <v>193.6</v>
      </c>
      <c r="AG125" s="4">
        <v>37.1</v>
      </c>
      <c r="AH125" s="4">
        <v>127.5</v>
      </c>
      <c r="AI125" s="4">
        <v>1085.8</v>
      </c>
      <c r="AJ125" s="4">
        <v>7.3</v>
      </c>
      <c r="AK125" s="4">
        <f t="shared" si="31"/>
        <v>1257.6999999999998</v>
      </c>
      <c r="AL125" s="4">
        <v>2479.6999999999998</v>
      </c>
      <c r="AM125" s="4">
        <v>711.6</v>
      </c>
      <c r="AN125" s="4">
        <v>641.6</v>
      </c>
      <c r="AO125" s="4">
        <v>75.8</v>
      </c>
      <c r="AP125" s="4">
        <f t="shared" si="32"/>
        <v>3908.7</v>
      </c>
      <c r="AU125" s="4">
        <f t="shared" si="33"/>
        <v>0</v>
      </c>
      <c r="AV125" s="4">
        <v>15.1</v>
      </c>
      <c r="AW125" s="4">
        <v>0.4</v>
      </c>
      <c r="AX125" s="4">
        <v>2.7</v>
      </c>
      <c r="AY125" s="4">
        <v>62.6</v>
      </c>
      <c r="AZ125" s="4">
        <f t="shared" si="34"/>
        <v>80.8</v>
      </c>
      <c r="BA125" s="4">
        <v>3.8</v>
      </c>
      <c r="BB125" s="4">
        <v>0.1</v>
      </c>
      <c r="BC125" s="4">
        <v>0.4</v>
      </c>
      <c r="BD125" s="4">
        <v>3.5</v>
      </c>
      <c r="BE125" s="4">
        <f t="shared" si="35"/>
        <v>7.8</v>
      </c>
      <c r="BF125" s="4">
        <v>0</v>
      </c>
      <c r="BG125" s="4">
        <v>72.7</v>
      </c>
      <c r="BH125" s="4">
        <v>341.2</v>
      </c>
      <c r="BI125" s="4">
        <v>7.3</v>
      </c>
      <c r="BJ125" s="4">
        <f t="shared" si="36"/>
        <v>421.2</v>
      </c>
      <c r="BK125" s="4">
        <v>0</v>
      </c>
      <c r="BL125" s="4">
        <v>0</v>
      </c>
      <c r="BM125" s="4">
        <v>0</v>
      </c>
      <c r="BN125" s="4">
        <v>0</v>
      </c>
      <c r="BO125" s="4">
        <f t="shared" si="37"/>
        <v>0</v>
      </c>
      <c r="BP125" s="4">
        <v>2.2999999999999998</v>
      </c>
      <c r="BQ125" s="4">
        <v>0.8</v>
      </c>
      <c r="BR125" s="4">
        <v>9.4</v>
      </c>
      <c r="BS125" s="4">
        <v>27.8</v>
      </c>
      <c r="BT125" s="4">
        <f t="shared" si="38"/>
        <v>40.299999999999997</v>
      </c>
      <c r="BU125" s="4">
        <v>22</v>
      </c>
      <c r="BV125" s="4">
        <v>7.9</v>
      </c>
      <c r="BW125" s="4">
        <v>13.5</v>
      </c>
      <c r="BX125" s="4">
        <v>66.900000000000006</v>
      </c>
      <c r="BY125" s="4">
        <f t="shared" si="39"/>
        <v>110.30000000000001</v>
      </c>
      <c r="BZ125" s="4">
        <f t="shared" si="40"/>
        <v>7439.7000000000007</v>
      </c>
      <c r="CA125" s="4">
        <f t="shared" si="41"/>
        <v>2508.6</v>
      </c>
      <c r="CB125" s="4">
        <f t="shared" si="42"/>
        <v>1782.8000000000002</v>
      </c>
      <c r="CC125" s="4">
        <f t="shared" si="43"/>
        <v>168.1</v>
      </c>
      <c r="CD125" s="4">
        <f t="shared" si="44"/>
        <v>11899.200000000003</v>
      </c>
      <c r="CE125" s="4">
        <f t="shared" si="45"/>
        <v>43.2</v>
      </c>
      <c r="CF125" s="4">
        <f t="shared" si="46"/>
        <v>81.900000000000006</v>
      </c>
      <c r="CG125" s="4">
        <f t="shared" si="47"/>
        <v>367.19999999999993</v>
      </c>
      <c r="CH125" s="4">
        <f t="shared" si="48"/>
        <v>168.10000000000002</v>
      </c>
      <c r="CI125" s="4">
        <f t="shared" si="49"/>
        <v>660.4</v>
      </c>
    </row>
    <row r="126" spans="1:92">
      <c r="A126" s="2">
        <v>1993</v>
      </c>
      <c r="B126" s="3" t="s">
        <v>100</v>
      </c>
      <c r="C126" s="4">
        <v>911.7</v>
      </c>
      <c r="D126" s="4">
        <v>319.89999999999998</v>
      </c>
      <c r="E126" s="4">
        <v>59.7</v>
      </c>
      <c r="F126" s="4">
        <v>0</v>
      </c>
      <c r="G126" s="4">
        <f t="shared" si="25"/>
        <v>1291.3</v>
      </c>
      <c r="H126" s="4">
        <v>284.89999999999998</v>
      </c>
      <c r="I126" s="4">
        <v>41.9</v>
      </c>
      <c r="J126" s="4">
        <v>345.9</v>
      </c>
      <c r="K126" s="4">
        <v>0</v>
      </c>
      <c r="L126" s="4">
        <f t="shared" si="26"/>
        <v>672.69999999999993</v>
      </c>
      <c r="M126" s="4">
        <v>18.100000000000001</v>
      </c>
      <c r="N126" s="4">
        <v>60.1</v>
      </c>
      <c r="O126" s="4">
        <v>0</v>
      </c>
      <c r="P126" s="4">
        <v>0</v>
      </c>
      <c r="Q126" s="4">
        <f t="shared" si="27"/>
        <v>78.2</v>
      </c>
      <c r="R126" s="4">
        <v>0</v>
      </c>
      <c r="S126" s="4">
        <v>4.4000000000000004</v>
      </c>
      <c r="T126" s="4">
        <v>0</v>
      </c>
      <c r="U126" s="4">
        <v>0</v>
      </c>
      <c r="V126" s="4">
        <f t="shared" si="28"/>
        <v>4.4000000000000004</v>
      </c>
      <c r="W126" s="4">
        <v>154.6</v>
      </c>
      <c r="X126" s="4">
        <v>951</v>
      </c>
      <c r="Y126" s="4">
        <v>109</v>
      </c>
      <c r="Z126" s="4">
        <v>0</v>
      </c>
      <c r="AA126" s="4">
        <f t="shared" si="29"/>
        <v>1214.5999999999999</v>
      </c>
      <c r="AB126" s="4">
        <v>83.1</v>
      </c>
      <c r="AC126" s="4">
        <v>0.7</v>
      </c>
      <c r="AD126" s="4">
        <v>3.5</v>
      </c>
      <c r="AE126" s="4">
        <v>0</v>
      </c>
      <c r="AF126" s="4">
        <f t="shared" si="30"/>
        <v>87.3</v>
      </c>
      <c r="AG126" s="4">
        <v>8.1999999999999993</v>
      </c>
      <c r="AH126" s="4">
        <v>239.1</v>
      </c>
      <c r="AI126" s="4">
        <v>356.8</v>
      </c>
      <c r="AJ126" s="4">
        <v>0</v>
      </c>
      <c r="AK126" s="4">
        <f t="shared" si="31"/>
        <v>604.1</v>
      </c>
      <c r="AL126" s="4">
        <v>524.4</v>
      </c>
      <c r="AM126" s="4">
        <v>531.9</v>
      </c>
      <c r="AN126" s="4">
        <v>405.1</v>
      </c>
      <c r="AO126" s="4">
        <v>0</v>
      </c>
      <c r="AP126" s="4">
        <f t="shared" si="32"/>
        <v>1461.4</v>
      </c>
      <c r="AU126" s="4">
        <f t="shared" si="33"/>
        <v>0</v>
      </c>
      <c r="AV126" s="4">
        <v>0</v>
      </c>
      <c r="AW126" s="4">
        <v>0</v>
      </c>
      <c r="AX126" s="4">
        <v>0</v>
      </c>
      <c r="AY126" s="4">
        <v>0</v>
      </c>
      <c r="AZ126" s="4">
        <f t="shared" si="34"/>
        <v>0</v>
      </c>
      <c r="BA126" s="4">
        <v>0.4</v>
      </c>
      <c r="BB126" s="4">
        <v>0</v>
      </c>
      <c r="BC126" s="4">
        <v>0.1</v>
      </c>
      <c r="BD126" s="4">
        <v>0</v>
      </c>
      <c r="BE126" s="4">
        <f t="shared" si="35"/>
        <v>0.5</v>
      </c>
      <c r="BF126" s="4">
        <v>0.1</v>
      </c>
      <c r="BG126" s="4">
        <v>178</v>
      </c>
      <c r="BH126" s="4">
        <v>136.80000000000001</v>
      </c>
      <c r="BI126" s="4">
        <v>0</v>
      </c>
      <c r="BJ126" s="4">
        <f t="shared" si="36"/>
        <v>314.89999999999998</v>
      </c>
      <c r="BK126" s="4">
        <v>0</v>
      </c>
      <c r="BL126" s="4">
        <v>0</v>
      </c>
      <c r="BM126" s="4">
        <v>0</v>
      </c>
      <c r="BN126" s="4">
        <v>0</v>
      </c>
      <c r="BO126" s="4">
        <f t="shared" si="37"/>
        <v>0</v>
      </c>
      <c r="BP126" s="4">
        <v>0.6</v>
      </c>
      <c r="BQ126" s="4">
        <v>1.8</v>
      </c>
      <c r="BR126" s="4">
        <v>4.5999999999999996</v>
      </c>
      <c r="BS126" s="4">
        <v>0</v>
      </c>
      <c r="BT126" s="4">
        <f t="shared" si="38"/>
        <v>7</v>
      </c>
      <c r="BU126" s="4">
        <v>1.6</v>
      </c>
      <c r="BV126" s="4">
        <v>3.4</v>
      </c>
      <c r="BW126" s="4">
        <v>6.3</v>
      </c>
      <c r="BX126" s="4">
        <v>0</v>
      </c>
      <c r="BY126" s="4">
        <f t="shared" si="39"/>
        <v>11.3</v>
      </c>
      <c r="BZ126" s="4">
        <f t="shared" si="40"/>
        <v>1984.9999999999995</v>
      </c>
      <c r="CA126" s="4">
        <f t="shared" si="41"/>
        <v>2149</v>
      </c>
      <c r="CB126" s="4">
        <f t="shared" si="42"/>
        <v>1280</v>
      </c>
      <c r="CC126" s="4">
        <f t="shared" si="43"/>
        <v>0</v>
      </c>
      <c r="CD126" s="4">
        <f t="shared" si="44"/>
        <v>5414</v>
      </c>
      <c r="CE126" s="4">
        <f t="shared" si="45"/>
        <v>2.7</v>
      </c>
      <c r="CF126" s="4">
        <f t="shared" si="46"/>
        <v>183.20000000000002</v>
      </c>
      <c r="CG126" s="4">
        <f t="shared" si="47"/>
        <v>147.80000000000001</v>
      </c>
      <c r="CH126" s="4">
        <f t="shared" si="48"/>
        <v>0</v>
      </c>
      <c r="CI126" s="4">
        <f t="shared" si="49"/>
        <v>333.70000000000005</v>
      </c>
    </row>
    <row r="127" spans="1:92">
      <c r="A127" s="2">
        <v>1993</v>
      </c>
      <c r="B127" s="3" t="s">
        <v>101</v>
      </c>
      <c r="C127" s="4">
        <v>1598</v>
      </c>
      <c r="D127" s="4">
        <v>344</v>
      </c>
      <c r="E127" s="4">
        <v>526</v>
      </c>
      <c r="F127" s="4">
        <v>0</v>
      </c>
      <c r="G127" s="4">
        <f t="shared" si="25"/>
        <v>2468</v>
      </c>
      <c r="H127" s="4">
        <v>618</v>
      </c>
      <c r="I127" s="4">
        <v>5</v>
      </c>
      <c r="J127" s="4">
        <v>28</v>
      </c>
      <c r="K127" s="4">
        <v>0</v>
      </c>
      <c r="L127" s="4">
        <f t="shared" si="26"/>
        <v>651</v>
      </c>
      <c r="M127" s="4">
        <v>112</v>
      </c>
      <c r="N127" s="4">
        <v>169</v>
      </c>
      <c r="O127" s="4">
        <v>0</v>
      </c>
      <c r="P127" s="4">
        <v>0</v>
      </c>
      <c r="Q127" s="4">
        <f t="shared" si="27"/>
        <v>281</v>
      </c>
      <c r="R127" s="4">
        <v>30</v>
      </c>
      <c r="S127" s="4">
        <v>1</v>
      </c>
      <c r="T127" s="4">
        <v>13</v>
      </c>
      <c r="U127" s="4">
        <v>0</v>
      </c>
      <c r="V127" s="4">
        <f t="shared" si="28"/>
        <v>44</v>
      </c>
      <c r="W127" s="4">
        <v>136</v>
      </c>
      <c r="X127" s="4">
        <v>1291</v>
      </c>
      <c r="Y127" s="4">
        <v>579</v>
      </c>
      <c r="Z127" s="4">
        <v>0</v>
      </c>
      <c r="AA127" s="4">
        <f t="shared" si="29"/>
        <v>2006</v>
      </c>
      <c r="AB127" s="4">
        <v>172</v>
      </c>
      <c r="AC127" s="4">
        <v>2</v>
      </c>
      <c r="AD127" s="4">
        <v>20</v>
      </c>
      <c r="AE127" s="4">
        <v>0</v>
      </c>
      <c r="AF127" s="4">
        <f t="shared" si="30"/>
        <v>194</v>
      </c>
      <c r="AG127" s="4">
        <v>3</v>
      </c>
      <c r="AH127" s="4">
        <v>11</v>
      </c>
      <c r="AI127" s="4">
        <v>817</v>
      </c>
      <c r="AJ127" s="4">
        <v>1</v>
      </c>
      <c r="AK127" s="4">
        <f t="shared" si="31"/>
        <v>832</v>
      </c>
      <c r="AL127" s="4">
        <v>1654</v>
      </c>
      <c r="AM127" s="4">
        <v>622</v>
      </c>
      <c r="AN127" s="4">
        <v>781</v>
      </c>
      <c r="AO127" s="4">
        <v>35</v>
      </c>
      <c r="AP127" s="4">
        <f t="shared" si="32"/>
        <v>3092</v>
      </c>
      <c r="AU127" s="4">
        <f t="shared" si="33"/>
        <v>0</v>
      </c>
      <c r="AV127" s="4">
        <v>16</v>
      </c>
      <c r="AW127" s="4">
        <v>0</v>
      </c>
      <c r="AX127" s="4">
        <v>0</v>
      </c>
      <c r="AY127" s="4">
        <v>0</v>
      </c>
      <c r="AZ127" s="4">
        <f t="shared" si="34"/>
        <v>16</v>
      </c>
      <c r="BA127" s="4">
        <v>1</v>
      </c>
      <c r="BB127" s="4">
        <v>0</v>
      </c>
      <c r="BC127" s="4">
        <v>0</v>
      </c>
      <c r="BD127" s="4">
        <v>0</v>
      </c>
      <c r="BE127" s="4">
        <f t="shared" si="35"/>
        <v>1</v>
      </c>
      <c r="BF127" s="4">
        <v>0</v>
      </c>
      <c r="BG127" s="4">
        <v>0</v>
      </c>
      <c r="BH127" s="4">
        <v>817</v>
      </c>
      <c r="BI127" s="4">
        <v>1</v>
      </c>
      <c r="BJ127" s="4">
        <f t="shared" si="36"/>
        <v>818</v>
      </c>
      <c r="BK127" s="4">
        <v>0</v>
      </c>
      <c r="BL127" s="4">
        <v>0</v>
      </c>
      <c r="BM127" s="4">
        <v>0</v>
      </c>
      <c r="BN127" s="4">
        <v>0</v>
      </c>
      <c r="BO127" s="4">
        <f t="shared" si="37"/>
        <v>0</v>
      </c>
      <c r="BP127" s="4">
        <v>0</v>
      </c>
      <c r="BQ127" s="4">
        <v>35</v>
      </c>
      <c r="BR127" s="4">
        <v>0</v>
      </c>
      <c r="BS127" s="4">
        <v>32</v>
      </c>
      <c r="BT127" s="4">
        <f t="shared" si="38"/>
        <v>67</v>
      </c>
      <c r="BU127" s="4">
        <v>8</v>
      </c>
      <c r="BV127" s="4">
        <v>6</v>
      </c>
      <c r="BW127" s="4">
        <v>33</v>
      </c>
      <c r="BX127" s="4">
        <v>3</v>
      </c>
      <c r="BY127" s="4">
        <f t="shared" si="39"/>
        <v>50</v>
      </c>
      <c r="BZ127" s="4">
        <f t="shared" si="40"/>
        <v>4323</v>
      </c>
      <c r="CA127" s="4">
        <f t="shared" si="41"/>
        <v>2445</v>
      </c>
      <c r="CB127" s="4">
        <f t="shared" si="42"/>
        <v>2764</v>
      </c>
      <c r="CC127" s="4">
        <f t="shared" si="43"/>
        <v>36</v>
      </c>
      <c r="CD127" s="4">
        <f t="shared" si="44"/>
        <v>9568</v>
      </c>
      <c r="CE127" s="4">
        <f t="shared" si="45"/>
        <v>25</v>
      </c>
      <c r="CF127" s="4">
        <f t="shared" si="46"/>
        <v>41</v>
      </c>
      <c r="CG127" s="4">
        <f t="shared" si="47"/>
        <v>850</v>
      </c>
      <c r="CH127" s="4">
        <f t="shared" si="48"/>
        <v>36</v>
      </c>
      <c r="CI127" s="4">
        <f t="shared" si="49"/>
        <v>952</v>
      </c>
    </row>
    <row r="128" spans="1:92">
      <c r="A128" s="2">
        <v>1993</v>
      </c>
      <c r="B128" s="3" t="s">
        <v>102</v>
      </c>
      <c r="C128" s="4">
        <v>49.3</v>
      </c>
      <c r="D128" s="4">
        <v>9</v>
      </c>
      <c r="E128" s="4">
        <v>407.2</v>
      </c>
      <c r="F128" s="4">
        <v>0</v>
      </c>
      <c r="G128" s="4">
        <f t="shared" si="25"/>
        <v>465.5</v>
      </c>
      <c r="H128" s="4">
        <v>118.5</v>
      </c>
      <c r="I128" s="4">
        <v>12.8</v>
      </c>
      <c r="J128" s="4">
        <v>69.8</v>
      </c>
      <c r="K128" s="4">
        <v>0</v>
      </c>
      <c r="L128" s="4">
        <f t="shared" si="26"/>
        <v>201.10000000000002</v>
      </c>
      <c r="M128" s="4">
        <v>12.4</v>
      </c>
      <c r="N128" s="4">
        <v>34</v>
      </c>
      <c r="O128" s="4">
        <v>0.9</v>
      </c>
      <c r="P128" s="4">
        <v>0</v>
      </c>
      <c r="Q128" s="4">
        <f t="shared" si="27"/>
        <v>47.3</v>
      </c>
      <c r="R128" s="4">
        <v>2.2000000000000002</v>
      </c>
      <c r="S128" s="4">
        <v>0</v>
      </c>
      <c r="T128" s="4">
        <v>0</v>
      </c>
      <c r="U128" s="4">
        <v>0</v>
      </c>
      <c r="V128" s="4">
        <f t="shared" si="28"/>
        <v>2.2000000000000002</v>
      </c>
      <c r="W128" s="4">
        <v>78</v>
      </c>
      <c r="X128" s="4">
        <v>222</v>
      </c>
      <c r="Y128" s="4">
        <v>12.9</v>
      </c>
      <c r="Z128" s="4">
        <v>0</v>
      </c>
      <c r="AA128" s="4">
        <f t="shared" si="29"/>
        <v>312.89999999999998</v>
      </c>
      <c r="AB128" s="4">
        <v>34.299999999999997</v>
      </c>
      <c r="AC128" s="4">
        <v>0.8</v>
      </c>
      <c r="AD128" s="4">
        <v>4.5</v>
      </c>
      <c r="AE128" s="4">
        <v>0</v>
      </c>
      <c r="AF128" s="4">
        <f t="shared" si="30"/>
        <v>39.599999999999994</v>
      </c>
      <c r="AG128" s="4">
        <v>6.2</v>
      </c>
      <c r="AH128" s="4">
        <v>144.4</v>
      </c>
      <c r="AI128" s="4">
        <v>146</v>
      </c>
      <c r="AJ128" s="4">
        <v>0</v>
      </c>
      <c r="AK128" s="4">
        <f t="shared" si="31"/>
        <v>296.60000000000002</v>
      </c>
      <c r="AL128" s="4">
        <v>221</v>
      </c>
      <c r="AM128" s="4">
        <v>228</v>
      </c>
      <c r="AN128" s="4">
        <v>433.5</v>
      </c>
      <c r="AO128" s="4">
        <v>0</v>
      </c>
      <c r="AP128" s="4">
        <f t="shared" si="32"/>
        <v>882.5</v>
      </c>
      <c r="AU128" s="4">
        <f t="shared" si="33"/>
        <v>0</v>
      </c>
      <c r="AV128" s="4">
        <v>0</v>
      </c>
      <c r="AW128" s="4">
        <v>0</v>
      </c>
      <c r="AX128" s="4">
        <v>0</v>
      </c>
      <c r="AY128" s="4">
        <v>0</v>
      </c>
      <c r="AZ128" s="4">
        <f t="shared" si="34"/>
        <v>0</v>
      </c>
      <c r="BA128" s="4">
        <v>0</v>
      </c>
      <c r="BB128" s="4">
        <v>0</v>
      </c>
      <c r="BC128" s="4">
        <v>0</v>
      </c>
      <c r="BD128" s="4">
        <v>0</v>
      </c>
      <c r="BE128" s="4">
        <f t="shared" si="35"/>
        <v>0</v>
      </c>
      <c r="BF128" s="4">
        <v>0</v>
      </c>
      <c r="BG128" s="4">
        <v>0</v>
      </c>
      <c r="BH128" s="4">
        <v>0</v>
      </c>
      <c r="BI128" s="4">
        <v>0</v>
      </c>
      <c r="BJ128" s="4">
        <f t="shared" si="36"/>
        <v>0</v>
      </c>
      <c r="BK128" s="4">
        <v>0</v>
      </c>
      <c r="BL128" s="4">
        <v>0</v>
      </c>
      <c r="BM128" s="4">
        <v>0</v>
      </c>
      <c r="BN128" s="4">
        <v>0</v>
      </c>
      <c r="BO128" s="4">
        <f t="shared" si="37"/>
        <v>0</v>
      </c>
      <c r="BP128" s="4">
        <v>0</v>
      </c>
      <c r="BQ128" s="4">
        <v>0</v>
      </c>
      <c r="BR128" s="4">
        <v>0</v>
      </c>
      <c r="BS128" s="4">
        <v>0</v>
      </c>
      <c r="BT128" s="4">
        <f t="shared" si="38"/>
        <v>0</v>
      </c>
      <c r="BU128" s="4">
        <v>0</v>
      </c>
      <c r="BV128" s="4">
        <v>0</v>
      </c>
      <c r="BW128" s="4">
        <v>0</v>
      </c>
      <c r="BX128" s="4">
        <v>0</v>
      </c>
      <c r="BY128" s="4">
        <f t="shared" si="39"/>
        <v>0</v>
      </c>
      <c r="BZ128" s="4">
        <f t="shared" si="40"/>
        <v>521.9</v>
      </c>
      <c r="CA128" s="4">
        <f t="shared" si="41"/>
        <v>651</v>
      </c>
      <c r="CB128" s="4">
        <f t="shared" si="42"/>
        <v>1074.8</v>
      </c>
      <c r="CC128" s="4">
        <f t="shared" si="43"/>
        <v>0</v>
      </c>
      <c r="CD128" s="4">
        <f t="shared" si="44"/>
        <v>2247.6999999999998</v>
      </c>
      <c r="CE128" s="4">
        <f t="shared" si="45"/>
        <v>0</v>
      </c>
      <c r="CF128" s="4">
        <f t="shared" si="46"/>
        <v>0</v>
      </c>
      <c r="CG128" s="4">
        <f t="shared" si="47"/>
        <v>0</v>
      </c>
      <c r="CH128" s="4">
        <f t="shared" si="48"/>
        <v>0</v>
      </c>
      <c r="CI128" s="4">
        <f t="shared" si="49"/>
        <v>0</v>
      </c>
    </row>
    <row r="129" spans="1:92">
      <c r="A129" s="2">
        <v>1993</v>
      </c>
      <c r="B129" s="3" t="s">
        <v>103</v>
      </c>
      <c r="C129" s="4">
        <v>487.8</v>
      </c>
      <c r="D129" s="4">
        <v>125.3</v>
      </c>
      <c r="E129" s="4">
        <v>1.1000000000000001</v>
      </c>
      <c r="F129" s="4">
        <v>0</v>
      </c>
      <c r="G129" s="4">
        <f t="shared" si="25"/>
        <v>614.20000000000005</v>
      </c>
      <c r="H129" s="4">
        <v>365.5</v>
      </c>
      <c r="I129" s="4">
        <v>67.2</v>
      </c>
      <c r="J129" s="4">
        <v>429.6</v>
      </c>
      <c r="K129" s="4">
        <v>14.9</v>
      </c>
      <c r="L129" s="4">
        <f t="shared" si="26"/>
        <v>877.19999999999993</v>
      </c>
      <c r="M129" s="4">
        <v>25</v>
      </c>
      <c r="N129" s="4">
        <v>35</v>
      </c>
      <c r="O129" s="4">
        <v>0</v>
      </c>
      <c r="P129" s="4">
        <v>0</v>
      </c>
      <c r="Q129" s="4">
        <f t="shared" si="27"/>
        <v>60</v>
      </c>
      <c r="R129" s="4">
        <v>6.9</v>
      </c>
      <c r="S129" s="4">
        <v>0.4</v>
      </c>
      <c r="T129" s="4">
        <v>0</v>
      </c>
      <c r="U129" s="4">
        <v>0</v>
      </c>
      <c r="V129" s="4">
        <f t="shared" si="28"/>
        <v>7.3000000000000007</v>
      </c>
      <c r="W129" s="4">
        <v>196.5</v>
      </c>
      <c r="X129" s="4">
        <v>333.3</v>
      </c>
      <c r="Y129" s="4">
        <v>0</v>
      </c>
      <c r="Z129" s="4">
        <v>0</v>
      </c>
      <c r="AA129" s="4">
        <f t="shared" si="29"/>
        <v>529.79999999999995</v>
      </c>
      <c r="AB129" s="4">
        <v>63.6</v>
      </c>
      <c r="AC129" s="4">
        <v>0.8</v>
      </c>
      <c r="AD129" s="4">
        <v>5.7</v>
      </c>
      <c r="AE129" s="4">
        <v>0</v>
      </c>
      <c r="AF129" s="4">
        <f t="shared" si="30"/>
        <v>70.100000000000009</v>
      </c>
      <c r="AG129" s="4">
        <v>6.6</v>
      </c>
      <c r="AH129" s="4">
        <v>1.5</v>
      </c>
      <c r="AI129" s="4">
        <v>394.1</v>
      </c>
      <c r="AJ129" s="4">
        <v>0</v>
      </c>
      <c r="AK129" s="4">
        <f t="shared" si="31"/>
        <v>402.20000000000005</v>
      </c>
      <c r="AL129" s="4">
        <v>462.2</v>
      </c>
      <c r="AM129" s="4">
        <v>299.89999999999998</v>
      </c>
      <c r="AN129" s="4">
        <v>353.2</v>
      </c>
      <c r="AO129" s="4">
        <v>0</v>
      </c>
      <c r="AP129" s="4">
        <f t="shared" si="32"/>
        <v>1115.3</v>
      </c>
      <c r="AU129" s="4">
        <f t="shared" si="33"/>
        <v>0</v>
      </c>
      <c r="AV129" s="4">
        <v>12.1</v>
      </c>
      <c r="AW129" s="4">
        <v>4.4000000000000004</v>
      </c>
      <c r="AX129" s="4">
        <v>20.2</v>
      </c>
      <c r="AY129" s="4">
        <v>14.9</v>
      </c>
      <c r="AZ129" s="4">
        <f t="shared" si="34"/>
        <v>51.6</v>
      </c>
      <c r="BA129" s="4">
        <v>7.9</v>
      </c>
      <c r="BB129" s="4">
        <v>0</v>
      </c>
      <c r="BC129" s="4">
        <v>0</v>
      </c>
      <c r="BD129" s="4">
        <v>0</v>
      </c>
      <c r="BE129" s="4">
        <f t="shared" si="35"/>
        <v>7.9</v>
      </c>
      <c r="BF129" s="4">
        <v>0</v>
      </c>
      <c r="BG129" s="4">
        <v>0</v>
      </c>
      <c r="BH129" s="4">
        <v>377.9</v>
      </c>
      <c r="BI129" s="4">
        <v>0</v>
      </c>
      <c r="BJ129" s="4">
        <f t="shared" si="36"/>
        <v>377.9</v>
      </c>
      <c r="BK129" s="4">
        <v>0</v>
      </c>
      <c r="BL129" s="4">
        <v>0</v>
      </c>
      <c r="BM129" s="4">
        <v>0</v>
      </c>
      <c r="BN129" s="4">
        <v>0</v>
      </c>
      <c r="BO129" s="4">
        <f t="shared" si="37"/>
        <v>0</v>
      </c>
      <c r="BP129" s="4">
        <v>0</v>
      </c>
      <c r="BQ129" s="4">
        <v>0</v>
      </c>
      <c r="BR129" s="4">
        <v>0</v>
      </c>
      <c r="BS129" s="4">
        <v>0</v>
      </c>
      <c r="BT129" s="4">
        <f t="shared" si="38"/>
        <v>0</v>
      </c>
      <c r="BU129" s="4">
        <v>3.7</v>
      </c>
      <c r="BV129" s="4">
        <v>0.7</v>
      </c>
      <c r="BW129" s="4">
        <v>0</v>
      </c>
      <c r="BX129" s="4">
        <v>0</v>
      </c>
      <c r="BY129" s="4">
        <f t="shared" si="39"/>
        <v>4.4000000000000004</v>
      </c>
      <c r="BZ129" s="4">
        <f t="shared" si="40"/>
        <v>1614.0999999999997</v>
      </c>
      <c r="CA129" s="4">
        <f t="shared" si="41"/>
        <v>863.4</v>
      </c>
      <c r="CB129" s="4">
        <f t="shared" si="42"/>
        <v>1183.7</v>
      </c>
      <c r="CC129" s="4">
        <f t="shared" si="43"/>
        <v>14.9</v>
      </c>
      <c r="CD129" s="4">
        <f t="shared" si="44"/>
        <v>3676.1</v>
      </c>
      <c r="CE129" s="4">
        <f t="shared" si="45"/>
        <v>23.7</v>
      </c>
      <c r="CF129" s="4">
        <f t="shared" si="46"/>
        <v>5.1000000000000005</v>
      </c>
      <c r="CG129" s="4">
        <f t="shared" si="47"/>
        <v>398.09999999999997</v>
      </c>
      <c r="CH129" s="4">
        <f t="shared" si="48"/>
        <v>14.9</v>
      </c>
      <c r="CI129" s="4">
        <f t="shared" si="49"/>
        <v>441.79999999999995</v>
      </c>
    </row>
    <row r="130" spans="1:92">
      <c r="A130" s="2">
        <v>1993</v>
      </c>
      <c r="B130" s="3" t="s">
        <v>104</v>
      </c>
      <c r="C130" s="4">
        <v>316.89999999999998</v>
      </c>
      <c r="D130" s="4">
        <v>67.099999999999994</v>
      </c>
      <c r="E130" s="4">
        <v>80.400000000000006</v>
      </c>
      <c r="F130" s="4">
        <v>0</v>
      </c>
      <c r="G130" s="4">
        <f t="shared" ref="G130:G193" si="50">SUM(C130:F130)</f>
        <v>464.4</v>
      </c>
      <c r="H130" s="4">
        <v>189</v>
      </c>
      <c r="I130" s="4">
        <v>0</v>
      </c>
      <c r="J130" s="4">
        <v>52</v>
      </c>
      <c r="K130" s="4">
        <v>19.100000000000001</v>
      </c>
      <c r="L130" s="4">
        <f t="shared" ref="L130:L193" si="51">SUM(H130:K130)</f>
        <v>260.10000000000002</v>
      </c>
      <c r="M130" s="4">
        <v>21.3</v>
      </c>
      <c r="N130" s="4">
        <v>21.3</v>
      </c>
      <c r="O130" s="4">
        <v>0</v>
      </c>
      <c r="P130" s="4">
        <v>0</v>
      </c>
      <c r="Q130" s="4">
        <f t="shared" ref="Q130:Q193" si="52">SUM(M130:P130)</f>
        <v>42.6</v>
      </c>
      <c r="R130" s="4">
        <v>3.9</v>
      </c>
      <c r="S130" s="4">
        <v>0.2</v>
      </c>
      <c r="T130" s="4">
        <v>0</v>
      </c>
      <c r="U130" s="4">
        <v>0</v>
      </c>
      <c r="V130" s="4">
        <f t="shared" ref="V130:V193" si="53">SUM(R130:U130)</f>
        <v>4.0999999999999996</v>
      </c>
      <c r="W130" s="4">
        <v>104.2</v>
      </c>
      <c r="X130" s="4">
        <v>190.2</v>
      </c>
      <c r="Y130" s="4">
        <v>87.4</v>
      </c>
      <c r="Z130" s="4">
        <v>0</v>
      </c>
      <c r="AA130" s="4">
        <f t="shared" ref="AA130:AA193" si="54">SUM(W130:Z130)</f>
        <v>381.79999999999995</v>
      </c>
      <c r="AB130" s="4">
        <v>111.8</v>
      </c>
      <c r="AC130" s="4">
        <v>7.6</v>
      </c>
      <c r="AD130" s="4">
        <v>49</v>
      </c>
      <c r="AE130" s="4">
        <v>44</v>
      </c>
      <c r="AF130" s="4">
        <f t="shared" ref="AF130:AF193" si="55">SUM(AB130:AE130)</f>
        <v>212.39999999999998</v>
      </c>
      <c r="AG130" s="4">
        <v>0</v>
      </c>
      <c r="AH130" s="4">
        <v>95</v>
      </c>
      <c r="AI130" s="4">
        <v>216.2</v>
      </c>
      <c r="AJ130" s="4">
        <v>0</v>
      </c>
      <c r="AK130" s="4">
        <f t="shared" ref="AK130:AK193" si="56">SUM(AG130:AJ130)</f>
        <v>311.2</v>
      </c>
      <c r="AL130" s="4">
        <v>288.2</v>
      </c>
      <c r="AM130" s="4">
        <v>157</v>
      </c>
      <c r="AN130" s="4">
        <v>420</v>
      </c>
      <c r="AO130" s="4">
        <v>15.1</v>
      </c>
      <c r="AP130" s="4">
        <f t="shared" ref="AP130:AP193" si="57">SUM(AL130:AO130)</f>
        <v>880.30000000000007</v>
      </c>
      <c r="AU130" s="4">
        <f t="shared" ref="AU130:AU193" si="58">SUM(AQ130:AT130)</f>
        <v>0</v>
      </c>
      <c r="AV130" s="4">
        <v>1.6</v>
      </c>
      <c r="AW130" s="4">
        <v>0</v>
      </c>
      <c r="AX130" s="4">
        <v>0</v>
      </c>
      <c r="AY130" s="4">
        <v>19.100000000000001</v>
      </c>
      <c r="AZ130" s="4">
        <f t="shared" ref="AZ130:AZ193" si="59">SUM(AV130:AY130)</f>
        <v>20.700000000000003</v>
      </c>
      <c r="BA130" s="4">
        <v>0.4</v>
      </c>
      <c r="BB130" s="4">
        <v>0</v>
      </c>
      <c r="BC130" s="4">
        <v>0</v>
      </c>
      <c r="BD130" s="4">
        <v>44</v>
      </c>
      <c r="BE130" s="4">
        <f t="shared" ref="BE130:BE193" si="60">SUM(BA130:BD130)</f>
        <v>44.4</v>
      </c>
      <c r="BF130" s="4">
        <v>0</v>
      </c>
      <c r="BG130" s="4">
        <v>2.2999999999999998</v>
      </c>
      <c r="BH130" s="4">
        <v>0</v>
      </c>
      <c r="BI130" s="4">
        <v>0</v>
      </c>
      <c r="BJ130" s="4">
        <f t="shared" ref="BJ130:BJ193" si="61">SUM(BF130:BI130)</f>
        <v>2.2999999999999998</v>
      </c>
      <c r="BK130" s="4">
        <v>0</v>
      </c>
      <c r="BL130" s="4">
        <v>0</v>
      </c>
      <c r="BM130" s="4">
        <v>0</v>
      </c>
      <c r="BN130" s="4">
        <v>0</v>
      </c>
      <c r="BO130" s="4">
        <f t="shared" ref="BO130:BO193" si="62">SUM(BK130:BN130)</f>
        <v>0</v>
      </c>
      <c r="BP130" s="4">
        <v>0</v>
      </c>
      <c r="BQ130" s="4">
        <v>0</v>
      </c>
      <c r="BR130" s="4">
        <v>0</v>
      </c>
      <c r="BS130" s="4">
        <v>0</v>
      </c>
      <c r="BT130" s="4">
        <f t="shared" ref="BT130:BT193" si="63">SUM(BP130:BS130)</f>
        <v>0</v>
      </c>
      <c r="BU130" s="4">
        <v>1.3</v>
      </c>
      <c r="BV130" s="4">
        <v>0.4</v>
      </c>
      <c r="BW130" s="4">
        <v>0</v>
      </c>
      <c r="BX130" s="4">
        <v>15.1</v>
      </c>
      <c r="BY130" s="4">
        <f t="shared" ref="BY130:BY193" si="64">SUM(BU130:BX130)</f>
        <v>16.8</v>
      </c>
      <c r="BZ130" s="4">
        <f t="shared" ref="BZ130:BZ193" si="65">+C130+H130+M130+R130+W130+AB130+AG130+AL130</f>
        <v>1035.3</v>
      </c>
      <c r="CA130" s="4">
        <f t="shared" ref="CA130:CA193" si="66">+D130+I130+N130+S130+X130+AC130+AH130+AM130</f>
        <v>538.4</v>
      </c>
      <c r="CB130" s="4">
        <f t="shared" ref="CB130:CB193" si="67">+E130+J130+O130+T130+Y130+AD130+AI130+AN130</f>
        <v>905</v>
      </c>
      <c r="CC130" s="4">
        <f t="shared" ref="CC130:CC193" si="68">+F130+K130+P130+U130+Z130+AE130+AJ130+AO130</f>
        <v>78.2</v>
      </c>
      <c r="CD130" s="4">
        <f t="shared" ref="CD130:CD193" si="69">SUM(BZ130:CC130)</f>
        <v>2556.8999999999996</v>
      </c>
      <c r="CE130" s="4">
        <f t="shared" ref="CE130:CE193" si="70">BF130+BA130+AV130+BK130+BP130+BU130+AQ130</f>
        <v>3.3</v>
      </c>
      <c r="CF130" s="4">
        <f t="shared" ref="CF130:CF193" si="71">BG130+BB130+AW130+BL130+BQ130+BV130+AR130</f>
        <v>2.6999999999999997</v>
      </c>
      <c r="CG130" s="4">
        <f t="shared" ref="CG130:CG193" si="72">BH130+BC130+AX130+BM130+BR130+BW130+AS130</f>
        <v>0</v>
      </c>
      <c r="CH130" s="4">
        <f t="shared" ref="CH130:CH193" si="73">BI130+BD130+AY130+BN130+BS130+BX130+AT130</f>
        <v>78.2</v>
      </c>
      <c r="CI130" s="4">
        <f t="shared" ref="CI130:CI193" si="74">SUM(CE130:CH130)</f>
        <v>84.2</v>
      </c>
      <c r="CN130" s="8"/>
    </row>
    <row r="131" spans="1:92">
      <c r="A131" s="2">
        <v>1993</v>
      </c>
      <c r="B131" s="3" t="s">
        <v>105</v>
      </c>
      <c r="C131" s="4">
        <v>48.1</v>
      </c>
      <c r="D131" s="4">
        <v>62</v>
      </c>
      <c r="E131" s="4">
        <v>36.700000000000003</v>
      </c>
      <c r="F131" s="4">
        <v>4.5</v>
      </c>
      <c r="G131" s="4">
        <f t="shared" si="50"/>
        <v>151.30000000000001</v>
      </c>
      <c r="H131" s="4">
        <v>77.900000000000006</v>
      </c>
      <c r="I131" s="4">
        <v>2.1</v>
      </c>
      <c r="J131" s="4">
        <v>25.6</v>
      </c>
      <c r="K131" s="4">
        <v>8.4</v>
      </c>
      <c r="L131" s="4">
        <f t="shared" si="51"/>
        <v>114</v>
      </c>
      <c r="M131" s="4">
        <v>25</v>
      </c>
      <c r="N131" s="4">
        <v>27.7</v>
      </c>
      <c r="O131" s="4">
        <v>2.8</v>
      </c>
      <c r="P131" s="4">
        <v>0</v>
      </c>
      <c r="Q131" s="4">
        <f t="shared" si="52"/>
        <v>55.5</v>
      </c>
      <c r="R131" s="4">
        <v>3.8</v>
      </c>
      <c r="S131" s="4">
        <v>0.5</v>
      </c>
      <c r="T131" s="4">
        <v>3.9</v>
      </c>
      <c r="U131" s="4">
        <v>0</v>
      </c>
      <c r="V131" s="4">
        <f t="shared" si="53"/>
        <v>8.1999999999999993</v>
      </c>
      <c r="W131" s="4">
        <v>130.6</v>
      </c>
      <c r="X131" s="4">
        <v>367.8</v>
      </c>
      <c r="Y131" s="4">
        <v>237.2</v>
      </c>
      <c r="Z131" s="4">
        <v>0</v>
      </c>
      <c r="AA131" s="4">
        <f t="shared" si="54"/>
        <v>735.59999999999991</v>
      </c>
      <c r="AB131" s="4">
        <v>36.5</v>
      </c>
      <c r="AC131" s="4">
        <v>1</v>
      </c>
      <c r="AD131" s="4">
        <v>2.4</v>
      </c>
      <c r="AE131" s="4">
        <v>1.2</v>
      </c>
      <c r="AF131" s="4">
        <f t="shared" si="55"/>
        <v>41.1</v>
      </c>
      <c r="AG131" s="4">
        <v>2.4</v>
      </c>
      <c r="AH131" s="4">
        <v>87.5</v>
      </c>
      <c r="AI131" s="4">
        <v>192.6</v>
      </c>
      <c r="AJ131" s="4">
        <v>2.4</v>
      </c>
      <c r="AK131" s="4">
        <f t="shared" si="56"/>
        <v>284.89999999999998</v>
      </c>
      <c r="AL131" s="4">
        <v>427.7</v>
      </c>
      <c r="AM131" s="4">
        <v>191.1</v>
      </c>
      <c r="AN131" s="4">
        <v>111.2</v>
      </c>
      <c r="AO131" s="4">
        <v>58</v>
      </c>
      <c r="AP131" s="4">
        <f t="shared" si="57"/>
        <v>788</v>
      </c>
      <c r="AU131" s="4">
        <f t="shared" si="58"/>
        <v>0</v>
      </c>
      <c r="AV131" s="4">
        <v>4.4000000000000004</v>
      </c>
      <c r="AW131" s="4">
        <v>0</v>
      </c>
      <c r="AX131" s="4">
        <v>0</v>
      </c>
      <c r="AY131" s="4">
        <v>8.4</v>
      </c>
      <c r="AZ131" s="4">
        <f t="shared" si="59"/>
        <v>12.8</v>
      </c>
      <c r="BA131" s="4">
        <v>0.2</v>
      </c>
      <c r="BB131" s="4">
        <v>0</v>
      </c>
      <c r="BC131" s="4">
        <v>0</v>
      </c>
      <c r="BD131" s="4">
        <v>1.2</v>
      </c>
      <c r="BE131" s="4">
        <f t="shared" si="60"/>
        <v>1.4</v>
      </c>
      <c r="BF131" s="4">
        <v>0.3</v>
      </c>
      <c r="BG131" s="4">
        <v>0</v>
      </c>
      <c r="BH131" s="4">
        <v>86.9</v>
      </c>
      <c r="BI131" s="4">
        <v>2.4</v>
      </c>
      <c r="BJ131" s="4">
        <f t="shared" si="61"/>
        <v>89.600000000000009</v>
      </c>
      <c r="BK131" s="4">
        <v>0</v>
      </c>
      <c r="BL131" s="4">
        <v>0</v>
      </c>
      <c r="BM131" s="4">
        <v>0</v>
      </c>
      <c r="BN131" s="4">
        <v>0</v>
      </c>
      <c r="BO131" s="4">
        <f t="shared" si="62"/>
        <v>0</v>
      </c>
      <c r="BP131" s="4">
        <v>0.6</v>
      </c>
      <c r="BQ131" s="4">
        <v>0.3</v>
      </c>
      <c r="BR131" s="4">
        <v>0</v>
      </c>
      <c r="BS131" s="4">
        <v>16.7</v>
      </c>
      <c r="BT131" s="4">
        <f t="shared" si="63"/>
        <v>17.599999999999998</v>
      </c>
      <c r="BU131" s="4">
        <v>7.5</v>
      </c>
      <c r="BV131" s="4">
        <v>3.3</v>
      </c>
      <c r="BW131" s="4">
        <v>0</v>
      </c>
      <c r="BX131" s="4">
        <v>23.9</v>
      </c>
      <c r="BY131" s="4">
        <f t="shared" si="64"/>
        <v>34.700000000000003</v>
      </c>
      <c r="BZ131" s="4">
        <f t="shared" si="65"/>
        <v>752</v>
      </c>
      <c r="CA131" s="4">
        <f t="shared" si="66"/>
        <v>739.7</v>
      </c>
      <c r="CB131" s="4">
        <f t="shared" si="67"/>
        <v>612.4</v>
      </c>
      <c r="CC131" s="4">
        <f t="shared" si="68"/>
        <v>74.5</v>
      </c>
      <c r="CD131" s="4">
        <f t="shared" si="69"/>
        <v>2178.6</v>
      </c>
      <c r="CE131" s="4">
        <f t="shared" si="70"/>
        <v>13</v>
      </c>
      <c r="CF131" s="4">
        <f t="shared" si="71"/>
        <v>3.5999999999999996</v>
      </c>
      <c r="CG131" s="4">
        <f t="shared" si="72"/>
        <v>86.9</v>
      </c>
      <c r="CH131" s="4">
        <f t="shared" si="73"/>
        <v>52.599999999999994</v>
      </c>
      <c r="CI131" s="4">
        <f t="shared" si="74"/>
        <v>156.1</v>
      </c>
    </row>
    <row r="132" spans="1:92">
      <c r="A132" s="2">
        <v>1993</v>
      </c>
      <c r="B132" s="3" t="s">
        <v>106</v>
      </c>
      <c r="C132" s="4">
        <v>4592.8</v>
      </c>
      <c r="D132" s="4">
        <v>450.3</v>
      </c>
      <c r="E132" s="4">
        <v>0</v>
      </c>
      <c r="F132" s="4">
        <v>0</v>
      </c>
      <c r="G132" s="4">
        <f t="shared" si="50"/>
        <v>5043.1000000000004</v>
      </c>
      <c r="H132" s="4">
        <v>951</v>
      </c>
      <c r="I132" s="4">
        <v>21.3</v>
      </c>
      <c r="J132" s="4">
        <v>0</v>
      </c>
      <c r="K132" s="4">
        <v>108.1</v>
      </c>
      <c r="L132" s="4">
        <f t="shared" si="51"/>
        <v>1080.3999999999999</v>
      </c>
      <c r="M132" s="4">
        <v>248.4</v>
      </c>
      <c r="N132" s="4">
        <v>265.60000000000002</v>
      </c>
      <c r="O132" s="4">
        <v>0</v>
      </c>
      <c r="P132" s="4">
        <v>0</v>
      </c>
      <c r="Q132" s="4">
        <f t="shared" si="52"/>
        <v>514</v>
      </c>
      <c r="R132" s="4">
        <v>225.4</v>
      </c>
      <c r="S132" s="4">
        <v>41.5</v>
      </c>
      <c r="T132" s="4">
        <v>0</v>
      </c>
      <c r="U132" s="4">
        <v>0</v>
      </c>
      <c r="V132" s="4">
        <f t="shared" si="53"/>
        <v>266.89999999999998</v>
      </c>
      <c r="W132" s="4">
        <v>1989</v>
      </c>
      <c r="X132" s="4">
        <v>2337</v>
      </c>
      <c r="Y132" s="4">
        <v>727</v>
      </c>
      <c r="Z132" s="4">
        <v>0</v>
      </c>
      <c r="AA132" s="4">
        <f t="shared" si="54"/>
        <v>5053</v>
      </c>
      <c r="AB132" s="4">
        <v>604.29999999999995</v>
      </c>
      <c r="AC132" s="4">
        <v>3.5</v>
      </c>
      <c r="AD132" s="4">
        <v>0</v>
      </c>
      <c r="AE132" s="4">
        <v>7.2</v>
      </c>
      <c r="AF132" s="4">
        <f t="shared" si="55"/>
        <v>615</v>
      </c>
      <c r="AG132" s="4">
        <v>545</v>
      </c>
      <c r="AH132" s="4">
        <v>506</v>
      </c>
      <c r="AI132" s="4">
        <v>7</v>
      </c>
      <c r="AJ132" s="4">
        <v>5.7</v>
      </c>
      <c r="AK132" s="4">
        <f t="shared" si="56"/>
        <v>1063.7</v>
      </c>
      <c r="AL132" s="4">
        <v>5145</v>
      </c>
      <c r="AM132" s="4">
        <v>756</v>
      </c>
      <c r="AN132" s="4">
        <v>2276</v>
      </c>
      <c r="AO132" s="4">
        <v>253.8</v>
      </c>
      <c r="AP132" s="4">
        <f t="shared" si="57"/>
        <v>8430.7999999999993</v>
      </c>
      <c r="AU132" s="4">
        <f t="shared" si="58"/>
        <v>0</v>
      </c>
      <c r="AV132" s="4">
        <v>0</v>
      </c>
      <c r="AW132" s="4">
        <v>0</v>
      </c>
      <c r="AX132" s="4">
        <v>0</v>
      </c>
      <c r="AY132" s="4">
        <v>108.1</v>
      </c>
      <c r="AZ132" s="4">
        <f t="shared" si="59"/>
        <v>108.1</v>
      </c>
      <c r="BA132" s="4">
        <v>0.9</v>
      </c>
      <c r="BB132" s="4">
        <v>0</v>
      </c>
      <c r="BC132" s="4">
        <v>0</v>
      </c>
      <c r="BD132" s="4">
        <v>7.2</v>
      </c>
      <c r="BE132" s="4">
        <f t="shared" si="60"/>
        <v>8.1</v>
      </c>
      <c r="BF132" s="4">
        <v>155.1</v>
      </c>
      <c r="BG132" s="4">
        <v>491</v>
      </c>
      <c r="BH132" s="4">
        <v>10.6</v>
      </c>
      <c r="BI132" s="4">
        <v>5.7</v>
      </c>
      <c r="BJ132" s="4">
        <f t="shared" si="61"/>
        <v>662.40000000000009</v>
      </c>
      <c r="BK132" s="4">
        <v>0</v>
      </c>
      <c r="BL132" s="4">
        <v>0</v>
      </c>
      <c r="BM132" s="4">
        <v>0</v>
      </c>
      <c r="BN132" s="4">
        <v>0</v>
      </c>
      <c r="BO132" s="4">
        <f t="shared" si="62"/>
        <v>0</v>
      </c>
      <c r="BP132" s="4">
        <v>0.2</v>
      </c>
      <c r="BQ132" s="4">
        <v>69</v>
      </c>
      <c r="BR132" s="4">
        <v>0</v>
      </c>
      <c r="BS132" s="4">
        <v>209.8</v>
      </c>
      <c r="BT132" s="4">
        <f t="shared" si="63"/>
        <v>279</v>
      </c>
      <c r="BU132" s="4">
        <v>8.6</v>
      </c>
      <c r="BV132" s="4">
        <v>0</v>
      </c>
      <c r="BW132" s="4">
        <v>0</v>
      </c>
      <c r="BX132" s="4">
        <v>44</v>
      </c>
      <c r="BY132" s="4">
        <f t="shared" si="64"/>
        <v>52.6</v>
      </c>
      <c r="BZ132" s="4">
        <f t="shared" si="65"/>
        <v>14300.9</v>
      </c>
      <c r="CA132" s="4">
        <f t="shared" si="66"/>
        <v>4381.2</v>
      </c>
      <c r="CB132" s="4">
        <f t="shared" si="67"/>
        <v>3010</v>
      </c>
      <c r="CC132" s="4">
        <f t="shared" si="68"/>
        <v>374.8</v>
      </c>
      <c r="CD132" s="4">
        <f t="shared" si="69"/>
        <v>22066.899999999998</v>
      </c>
      <c r="CE132" s="4">
        <f t="shared" si="70"/>
        <v>164.79999999999998</v>
      </c>
      <c r="CF132" s="4">
        <f t="shared" si="71"/>
        <v>560</v>
      </c>
      <c r="CG132" s="4">
        <f t="shared" si="72"/>
        <v>10.6</v>
      </c>
      <c r="CH132" s="4">
        <f t="shared" si="73"/>
        <v>374.8</v>
      </c>
      <c r="CI132" s="4">
        <f t="shared" si="74"/>
        <v>1110.2</v>
      </c>
    </row>
    <row r="133" spans="1:92">
      <c r="A133" s="2">
        <v>1993</v>
      </c>
      <c r="B133" s="3" t="s">
        <v>107</v>
      </c>
      <c r="C133" s="4">
        <v>1041.4000000000001</v>
      </c>
      <c r="D133" s="4">
        <v>36</v>
      </c>
      <c r="E133" s="4">
        <v>21</v>
      </c>
      <c r="F133" s="4">
        <v>19.8</v>
      </c>
      <c r="G133" s="4">
        <f t="shared" si="50"/>
        <v>1118.2</v>
      </c>
      <c r="H133" s="4">
        <v>366.1</v>
      </c>
      <c r="I133" s="4">
        <v>207.5</v>
      </c>
      <c r="J133" s="4">
        <v>412.7</v>
      </c>
      <c r="K133" s="4">
        <v>8.3000000000000007</v>
      </c>
      <c r="L133" s="4">
        <f t="shared" si="51"/>
        <v>994.59999999999991</v>
      </c>
      <c r="M133" s="4">
        <v>20.7</v>
      </c>
      <c r="N133" s="4">
        <v>84.7</v>
      </c>
      <c r="O133" s="4">
        <v>9.1</v>
      </c>
      <c r="P133" s="4">
        <v>0</v>
      </c>
      <c r="Q133" s="4">
        <f t="shared" si="52"/>
        <v>114.5</v>
      </c>
      <c r="R133" s="4">
        <v>2</v>
      </c>
      <c r="S133" s="4">
        <v>0</v>
      </c>
      <c r="T133" s="4">
        <v>0</v>
      </c>
      <c r="U133" s="4">
        <v>0.4</v>
      </c>
      <c r="V133" s="4">
        <f t="shared" si="53"/>
        <v>2.4</v>
      </c>
      <c r="W133" s="4">
        <v>108.5</v>
      </c>
      <c r="X133" s="4">
        <v>329.4</v>
      </c>
      <c r="Y133" s="4">
        <v>3.4</v>
      </c>
      <c r="Z133" s="4">
        <v>0</v>
      </c>
      <c r="AA133" s="4">
        <f t="shared" si="54"/>
        <v>441.29999999999995</v>
      </c>
      <c r="AB133" s="4">
        <v>93.8</v>
      </c>
      <c r="AC133" s="4">
        <v>0.2</v>
      </c>
      <c r="AD133" s="4">
        <v>14.3</v>
      </c>
      <c r="AE133" s="4">
        <v>10.1</v>
      </c>
      <c r="AF133" s="4">
        <f t="shared" si="55"/>
        <v>118.39999999999999</v>
      </c>
      <c r="AG133" s="4">
        <v>0</v>
      </c>
      <c r="AH133" s="4">
        <v>245.9</v>
      </c>
      <c r="AI133" s="4">
        <v>258.5</v>
      </c>
      <c r="AJ133" s="4">
        <v>5.4</v>
      </c>
      <c r="AK133" s="4">
        <f t="shared" si="56"/>
        <v>509.79999999999995</v>
      </c>
      <c r="AL133" s="4">
        <v>538</v>
      </c>
      <c r="AM133" s="4">
        <v>296</v>
      </c>
      <c r="AN133" s="4">
        <v>414.7</v>
      </c>
      <c r="AO133" s="4">
        <v>44.1</v>
      </c>
      <c r="AP133" s="4">
        <f t="shared" si="57"/>
        <v>1292.8</v>
      </c>
      <c r="AU133" s="4">
        <f t="shared" si="58"/>
        <v>0</v>
      </c>
      <c r="AV133" s="4">
        <v>1.3</v>
      </c>
      <c r="AW133" s="4">
        <v>0</v>
      </c>
      <c r="AX133" s="4">
        <v>0</v>
      </c>
      <c r="AY133" s="4">
        <v>8.3000000000000007</v>
      </c>
      <c r="AZ133" s="4">
        <f t="shared" si="59"/>
        <v>9.6000000000000014</v>
      </c>
      <c r="BA133" s="4">
        <v>0</v>
      </c>
      <c r="BB133" s="4">
        <v>0</v>
      </c>
      <c r="BC133" s="4">
        <v>0</v>
      </c>
      <c r="BD133" s="4">
        <v>10.1</v>
      </c>
      <c r="BE133" s="4">
        <f t="shared" si="60"/>
        <v>10.1</v>
      </c>
      <c r="BF133" s="4">
        <v>0</v>
      </c>
      <c r="BG133" s="4">
        <v>0</v>
      </c>
      <c r="BH133" s="4">
        <v>0</v>
      </c>
      <c r="BI133" s="4">
        <v>5.4</v>
      </c>
      <c r="BJ133" s="4">
        <f t="shared" si="61"/>
        <v>5.4</v>
      </c>
      <c r="BK133" s="4">
        <v>0</v>
      </c>
      <c r="BL133" s="4">
        <v>0</v>
      </c>
      <c r="BM133" s="4">
        <v>0</v>
      </c>
      <c r="BN133" s="4">
        <v>0</v>
      </c>
      <c r="BO133" s="4">
        <f t="shared" si="62"/>
        <v>0</v>
      </c>
      <c r="BP133" s="4">
        <v>0</v>
      </c>
      <c r="BQ133" s="4">
        <v>0</v>
      </c>
      <c r="BR133" s="4">
        <v>0</v>
      </c>
      <c r="BS133" s="4">
        <v>0</v>
      </c>
      <c r="BT133" s="4">
        <f t="shared" si="63"/>
        <v>0</v>
      </c>
      <c r="BU133" s="4">
        <v>34.700000000000003</v>
      </c>
      <c r="BV133" s="4">
        <v>0</v>
      </c>
      <c r="BW133" s="4">
        <v>18.100000000000001</v>
      </c>
      <c r="BX133" s="4">
        <v>63.9</v>
      </c>
      <c r="BY133" s="4">
        <f t="shared" si="64"/>
        <v>116.7</v>
      </c>
      <c r="BZ133" s="4">
        <f t="shared" si="65"/>
        <v>2170.5</v>
      </c>
      <c r="CA133" s="4">
        <f t="shared" si="66"/>
        <v>1199.6999999999998</v>
      </c>
      <c r="CB133" s="4">
        <f t="shared" si="67"/>
        <v>1133.7</v>
      </c>
      <c r="CC133" s="4">
        <f t="shared" si="68"/>
        <v>88.1</v>
      </c>
      <c r="CD133" s="4">
        <f t="shared" si="69"/>
        <v>4592</v>
      </c>
      <c r="CE133" s="4">
        <f t="shared" si="70"/>
        <v>36</v>
      </c>
      <c r="CF133" s="4">
        <f t="shared" si="71"/>
        <v>0</v>
      </c>
      <c r="CG133" s="4">
        <f t="shared" si="72"/>
        <v>18.100000000000001</v>
      </c>
      <c r="CH133" s="4">
        <f t="shared" si="73"/>
        <v>87.7</v>
      </c>
      <c r="CI133" s="4">
        <f t="shared" si="74"/>
        <v>141.80000000000001</v>
      </c>
      <c r="CN133" s="10"/>
    </row>
    <row r="134" spans="1:92">
      <c r="A134" s="2">
        <v>1993</v>
      </c>
      <c r="B134" s="3" t="s">
        <v>108</v>
      </c>
      <c r="C134" s="4">
        <v>8624</v>
      </c>
      <c r="D134" s="4">
        <v>1464.3</v>
      </c>
      <c r="E134" s="4">
        <v>1018</v>
      </c>
      <c r="F134" s="4">
        <v>155</v>
      </c>
      <c r="G134" s="4">
        <f t="shared" si="50"/>
        <v>11261.3</v>
      </c>
      <c r="H134" s="4">
        <v>2677</v>
      </c>
      <c r="I134" s="4">
        <v>85.5</v>
      </c>
      <c r="J134" s="4">
        <v>1417</v>
      </c>
      <c r="K134" s="4">
        <v>0</v>
      </c>
      <c r="L134" s="4">
        <f t="shared" si="51"/>
        <v>4179.5</v>
      </c>
      <c r="M134" s="4">
        <v>722.6</v>
      </c>
      <c r="N134" s="4">
        <v>1378.3</v>
      </c>
      <c r="O134" s="4">
        <v>0</v>
      </c>
      <c r="P134" s="4">
        <v>0</v>
      </c>
      <c r="Q134" s="4">
        <f t="shared" si="52"/>
        <v>2100.9</v>
      </c>
      <c r="R134" s="4">
        <v>1082</v>
      </c>
      <c r="S134" s="4">
        <v>68</v>
      </c>
      <c r="T134" s="4">
        <v>0</v>
      </c>
      <c r="U134" s="4">
        <v>0</v>
      </c>
      <c r="V134" s="4">
        <f t="shared" si="53"/>
        <v>1150</v>
      </c>
      <c r="W134" s="4">
        <v>5011</v>
      </c>
      <c r="X134" s="4">
        <v>9152.2999999999993</v>
      </c>
      <c r="Y134" s="4">
        <v>589.6</v>
      </c>
      <c r="Z134" s="4">
        <v>0</v>
      </c>
      <c r="AA134" s="4">
        <f t="shared" si="54"/>
        <v>14752.9</v>
      </c>
      <c r="AB134" s="4">
        <v>1746</v>
      </c>
      <c r="AC134" s="4">
        <v>29.2</v>
      </c>
      <c r="AD134" s="4">
        <v>102</v>
      </c>
      <c r="AE134" s="4">
        <v>128.5</v>
      </c>
      <c r="AF134" s="4">
        <f t="shared" si="55"/>
        <v>2005.7</v>
      </c>
      <c r="AG134" s="4">
        <v>616.5</v>
      </c>
      <c r="AH134" s="4">
        <v>780</v>
      </c>
      <c r="AI134" s="4">
        <v>1121</v>
      </c>
      <c r="AJ134" s="4">
        <v>670.6</v>
      </c>
      <c r="AK134" s="4">
        <f t="shared" si="56"/>
        <v>3188.1</v>
      </c>
      <c r="AL134" s="4">
        <v>8590</v>
      </c>
      <c r="AM134" s="4">
        <v>3356</v>
      </c>
      <c r="AN134" s="4">
        <v>3550</v>
      </c>
      <c r="AO134" s="4">
        <v>663.4</v>
      </c>
      <c r="AP134" s="4">
        <f t="shared" si="57"/>
        <v>16159.4</v>
      </c>
      <c r="AU134" s="4">
        <f t="shared" si="58"/>
        <v>0</v>
      </c>
      <c r="AV134" s="4">
        <v>0</v>
      </c>
      <c r="AW134" s="4">
        <v>0</v>
      </c>
      <c r="AX134" s="4">
        <v>30.3</v>
      </c>
      <c r="AY134" s="4">
        <v>154.80000000000001</v>
      </c>
      <c r="AZ134" s="4">
        <f t="shared" si="59"/>
        <v>185.10000000000002</v>
      </c>
      <c r="BA134" s="4">
        <v>0</v>
      </c>
      <c r="BB134" s="4">
        <v>0</v>
      </c>
      <c r="BC134" s="4">
        <v>2</v>
      </c>
      <c r="BD134" s="4">
        <v>128.5</v>
      </c>
      <c r="BE134" s="4">
        <f t="shared" si="60"/>
        <v>130.5</v>
      </c>
      <c r="BF134" s="4">
        <v>0</v>
      </c>
      <c r="BG134" s="4">
        <v>756.3</v>
      </c>
      <c r="BH134" s="4">
        <v>234.9</v>
      </c>
      <c r="BI134" s="4">
        <v>670.6</v>
      </c>
      <c r="BJ134" s="4">
        <f t="shared" si="61"/>
        <v>1661.8</v>
      </c>
      <c r="BK134" s="4">
        <v>0</v>
      </c>
      <c r="BL134" s="4">
        <v>0</v>
      </c>
      <c r="BM134" s="4">
        <v>5.6</v>
      </c>
      <c r="BN134" s="4">
        <v>171.7</v>
      </c>
      <c r="BO134" s="4">
        <f t="shared" si="62"/>
        <v>177.29999999999998</v>
      </c>
      <c r="BP134" s="4">
        <v>0</v>
      </c>
      <c r="BQ134" s="4">
        <v>205</v>
      </c>
      <c r="BR134" s="4">
        <v>43.3</v>
      </c>
      <c r="BS134" s="4">
        <v>170.4</v>
      </c>
      <c r="BT134" s="4">
        <f t="shared" si="63"/>
        <v>418.70000000000005</v>
      </c>
      <c r="BU134" s="4">
        <v>0</v>
      </c>
      <c r="BV134" s="4">
        <v>2</v>
      </c>
      <c r="BW134" s="4">
        <v>124.1</v>
      </c>
      <c r="BX134" s="4">
        <v>321.3</v>
      </c>
      <c r="BY134" s="4">
        <f t="shared" si="64"/>
        <v>447.4</v>
      </c>
      <c r="BZ134" s="4">
        <f t="shared" si="65"/>
        <v>29069.1</v>
      </c>
      <c r="CA134" s="4">
        <f t="shared" si="66"/>
        <v>16313.6</v>
      </c>
      <c r="CB134" s="4">
        <f t="shared" si="67"/>
        <v>7797.6</v>
      </c>
      <c r="CC134" s="4">
        <f t="shared" si="68"/>
        <v>1617.5</v>
      </c>
      <c r="CD134" s="4">
        <f t="shared" si="69"/>
        <v>54797.799999999996</v>
      </c>
      <c r="CE134" s="4">
        <f t="shared" si="70"/>
        <v>0</v>
      </c>
      <c r="CF134" s="4">
        <f t="shared" si="71"/>
        <v>963.3</v>
      </c>
      <c r="CG134" s="4">
        <f t="shared" si="72"/>
        <v>440.20000000000005</v>
      </c>
      <c r="CH134" s="4">
        <f t="shared" si="73"/>
        <v>1617.3000000000002</v>
      </c>
      <c r="CI134" s="4">
        <f t="shared" si="74"/>
        <v>3020.8</v>
      </c>
    </row>
    <row r="135" spans="1:92">
      <c r="A135" s="2">
        <v>1993</v>
      </c>
      <c r="B135" s="3" t="s">
        <v>109</v>
      </c>
      <c r="C135" s="4">
        <v>3399.6</v>
      </c>
      <c r="D135" s="4">
        <v>446.7</v>
      </c>
      <c r="E135" s="4">
        <v>44</v>
      </c>
      <c r="F135" s="4">
        <v>0</v>
      </c>
      <c r="G135" s="4">
        <f t="shared" si="50"/>
        <v>3890.2999999999997</v>
      </c>
      <c r="H135" s="4">
        <v>1572.8</v>
      </c>
      <c r="I135" s="4">
        <v>74.2</v>
      </c>
      <c r="J135" s="4">
        <v>1270</v>
      </c>
      <c r="K135" s="4">
        <v>0</v>
      </c>
      <c r="L135" s="4">
        <f t="shared" si="51"/>
        <v>2917</v>
      </c>
      <c r="M135" s="4">
        <v>59.2</v>
      </c>
      <c r="N135" s="4">
        <v>243.4</v>
      </c>
      <c r="O135" s="4">
        <v>61.4</v>
      </c>
      <c r="P135" s="4">
        <v>0</v>
      </c>
      <c r="Q135" s="4">
        <f t="shared" si="52"/>
        <v>364</v>
      </c>
      <c r="R135" s="4">
        <v>47.9</v>
      </c>
      <c r="S135" s="4">
        <v>0</v>
      </c>
      <c r="T135" s="4">
        <v>47.9</v>
      </c>
      <c r="U135" s="4">
        <v>0</v>
      </c>
      <c r="V135" s="4">
        <f t="shared" si="53"/>
        <v>95.8</v>
      </c>
      <c r="W135" s="4">
        <v>489.7</v>
      </c>
      <c r="X135" s="4">
        <v>1814.1</v>
      </c>
      <c r="Y135" s="4">
        <v>117.7</v>
      </c>
      <c r="Z135" s="4">
        <v>0</v>
      </c>
      <c r="AA135" s="4">
        <f t="shared" si="54"/>
        <v>2421.4999999999995</v>
      </c>
      <c r="AB135" s="4">
        <v>489</v>
      </c>
      <c r="AC135" s="4">
        <v>0</v>
      </c>
      <c r="AD135" s="4">
        <v>18.100000000000001</v>
      </c>
      <c r="AE135" s="4">
        <v>0</v>
      </c>
      <c r="AF135" s="4">
        <f t="shared" si="55"/>
        <v>507.1</v>
      </c>
      <c r="AG135" s="4">
        <v>10.9</v>
      </c>
      <c r="AH135" s="4">
        <v>629</v>
      </c>
      <c r="AI135" s="4">
        <v>1117.0999999999999</v>
      </c>
      <c r="AJ135" s="4">
        <v>0</v>
      </c>
      <c r="AK135" s="4">
        <f t="shared" si="56"/>
        <v>1757</v>
      </c>
      <c r="AL135" s="4">
        <v>1809.9</v>
      </c>
      <c r="AM135" s="4">
        <v>947.7</v>
      </c>
      <c r="AN135" s="4">
        <v>815.1</v>
      </c>
      <c r="AO135" s="4">
        <v>0</v>
      </c>
      <c r="AP135" s="4">
        <f t="shared" si="57"/>
        <v>3572.7000000000003</v>
      </c>
      <c r="AU135" s="4">
        <f t="shared" si="58"/>
        <v>0</v>
      </c>
      <c r="AV135" s="4">
        <v>41.1</v>
      </c>
      <c r="AW135" s="4">
        <v>0</v>
      </c>
      <c r="AX135" s="4">
        <v>158.69999999999999</v>
      </c>
      <c r="AY135" s="4">
        <v>0</v>
      </c>
      <c r="AZ135" s="4">
        <f t="shared" si="59"/>
        <v>199.79999999999998</v>
      </c>
      <c r="BA135" s="4">
        <v>0.3</v>
      </c>
      <c r="BB135" s="4">
        <v>0</v>
      </c>
      <c r="BC135" s="4">
        <v>0</v>
      </c>
      <c r="BD135" s="4">
        <v>0</v>
      </c>
      <c r="BE135" s="4">
        <f t="shared" si="60"/>
        <v>0.3</v>
      </c>
      <c r="BF135" s="4">
        <v>10.9</v>
      </c>
      <c r="BG135" s="4">
        <v>629</v>
      </c>
      <c r="BH135" s="4">
        <v>990</v>
      </c>
      <c r="BI135" s="4">
        <v>0</v>
      </c>
      <c r="BJ135" s="4">
        <f t="shared" si="61"/>
        <v>1629.9</v>
      </c>
      <c r="BK135" s="4">
        <v>0</v>
      </c>
      <c r="BL135" s="4">
        <v>17.3</v>
      </c>
      <c r="BM135" s="4">
        <v>6.7</v>
      </c>
      <c r="BN135" s="4">
        <v>0</v>
      </c>
      <c r="BO135" s="4">
        <f t="shared" si="62"/>
        <v>24</v>
      </c>
      <c r="BP135" s="4">
        <v>3.5</v>
      </c>
      <c r="BQ135" s="4">
        <v>0</v>
      </c>
      <c r="BR135" s="4">
        <v>0</v>
      </c>
      <c r="BS135" s="4">
        <v>0</v>
      </c>
      <c r="BT135" s="4">
        <f t="shared" si="63"/>
        <v>3.5</v>
      </c>
      <c r="BU135" s="4">
        <v>50.3</v>
      </c>
      <c r="BV135" s="4">
        <v>1.6</v>
      </c>
      <c r="BW135" s="4">
        <v>10</v>
      </c>
      <c r="BX135" s="4">
        <v>0</v>
      </c>
      <c r="BY135" s="4">
        <f t="shared" si="64"/>
        <v>61.9</v>
      </c>
      <c r="BZ135" s="4">
        <f t="shared" si="65"/>
        <v>7878.9999999999982</v>
      </c>
      <c r="CA135" s="4">
        <f t="shared" si="66"/>
        <v>4155.0999999999995</v>
      </c>
      <c r="CB135" s="4">
        <f t="shared" si="67"/>
        <v>3491.2999999999997</v>
      </c>
      <c r="CC135" s="4">
        <f t="shared" si="68"/>
        <v>0</v>
      </c>
      <c r="CD135" s="4">
        <f t="shared" si="69"/>
        <v>15525.399999999998</v>
      </c>
      <c r="CE135" s="4">
        <f t="shared" si="70"/>
        <v>106.1</v>
      </c>
      <c r="CF135" s="4">
        <f t="shared" si="71"/>
        <v>647.9</v>
      </c>
      <c r="CG135" s="4">
        <f t="shared" si="72"/>
        <v>1165.4000000000001</v>
      </c>
      <c r="CH135" s="4">
        <f t="shared" si="73"/>
        <v>0</v>
      </c>
      <c r="CI135" s="4">
        <f t="shared" si="74"/>
        <v>1919.4</v>
      </c>
    </row>
    <row r="136" spans="1:92">
      <c r="A136" s="2">
        <v>1993</v>
      </c>
      <c r="B136" s="3" t="s">
        <v>110</v>
      </c>
      <c r="C136" s="4">
        <v>223.2</v>
      </c>
      <c r="D136" s="4">
        <v>55</v>
      </c>
      <c r="E136" s="4">
        <v>28.5</v>
      </c>
      <c r="F136" s="4">
        <v>0</v>
      </c>
      <c r="G136" s="4">
        <f t="shared" si="50"/>
        <v>306.7</v>
      </c>
      <c r="H136" s="4">
        <v>134.1</v>
      </c>
      <c r="I136" s="4">
        <v>1.5</v>
      </c>
      <c r="J136" s="4">
        <v>63.6</v>
      </c>
      <c r="K136" s="4">
        <v>0</v>
      </c>
      <c r="L136" s="4">
        <f t="shared" si="51"/>
        <v>199.2</v>
      </c>
      <c r="M136" s="4">
        <v>4.9000000000000004</v>
      </c>
      <c r="N136" s="4">
        <v>18.100000000000001</v>
      </c>
      <c r="O136" s="4">
        <v>0</v>
      </c>
      <c r="P136" s="4">
        <v>0</v>
      </c>
      <c r="Q136" s="4">
        <f t="shared" si="52"/>
        <v>23</v>
      </c>
      <c r="R136" s="4">
        <v>0.8</v>
      </c>
      <c r="S136" s="4">
        <v>0</v>
      </c>
      <c r="T136" s="4">
        <v>0</v>
      </c>
      <c r="U136" s="4">
        <v>0</v>
      </c>
      <c r="V136" s="4">
        <f t="shared" si="53"/>
        <v>0.8</v>
      </c>
      <c r="W136" s="4">
        <v>65.7</v>
      </c>
      <c r="X136" s="4">
        <v>182.9</v>
      </c>
      <c r="Y136" s="4">
        <v>0</v>
      </c>
      <c r="Z136" s="4">
        <v>0</v>
      </c>
      <c r="AA136" s="4">
        <f t="shared" si="54"/>
        <v>248.60000000000002</v>
      </c>
      <c r="AB136" s="4">
        <v>12.7</v>
      </c>
      <c r="AC136" s="4">
        <v>2.2999999999999998</v>
      </c>
      <c r="AD136" s="4">
        <v>4.4000000000000004</v>
      </c>
      <c r="AE136" s="4">
        <v>0</v>
      </c>
      <c r="AF136" s="4">
        <f t="shared" si="55"/>
        <v>19.399999999999999</v>
      </c>
      <c r="AG136" s="4">
        <v>0</v>
      </c>
      <c r="AH136" s="4">
        <v>98.5</v>
      </c>
      <c r="AI136" s="4">
        <v>89.7</v>
      </c>
      <c r="AJ136" s="4">
        <v>0</v>
      </c>
      <c r="AK136" s="4">
        <f t="shared" si="56"/>
        <v>188.2</v>
      </c>
      <c r="AL136" s="4">
        <v>164.2</v>
      </c>
      <c r="AM136" s="4">
        <v>192.9</v>
      </c>
      <c r="AN136" s="4">
        <v>330.4</v>
      </c>
      <c r="AO136" s="4">
        <v>0</v>
      </c>
      <c r="AP136" s="4">
        <f t="shared" si="57"/>
        <v>687.5</v>
      </c>
      <c r="AU136" s="4">
        <f t="shared" si="58"/>
        <v>0</v>
      </c>
      <c r="AV136" s="4">
        <v>5.5</v>
      </c>
      <c r="AW136" s="4">
        <v>0</v>
      </c>
      <c r="AX136" s="4">
        <v>5.5</v>
      </c>
      <c r="AY136" s="4">
        <v>0</v>
      </c>
      <c r="AZ136" s="4">
        <f t="shared" si="59"/>
        <v>11</v>
      </c>
      <c r="BA136" s="4">
        <v>1</v>
      </c>
      <c r="BB136" s="4">
        <v>0</v>
      </c>
      <c r="BC136" s="4">
        <v>0</v>
      </c>
      <c r="BD136" s="4">
        <v>0</v>
      </c>
      <c r="BE136" s="4">
        <f t="shared" si="60"/>
        <v>1</v>
      </c>
      <c r="BF136" s="4">
        <v>0</v>
      </c>
      <c r="BG136" s="4">
        <v>87.7</v>
      </c>
      <c r="BH136" s="4">
        <v>25.8</v>
      </c>
      <c r="BI136" s="4">
        <v>0</v>
      </c>
      <c r="BJ136" s="4">
        <f t="shared" si="61"/>
        <v>113.5</v>
      </c>
      <c r="BK136" s="4">
        <v>0</v>
      </c>
      <c r="BL136" s="4">
        <v>0</v>
      </c>
      <c r="BM136" s="4">
        <v>0</v>
      </c>
      <c r="BN136" s="4">
        <v>0</v>
      </c>
      <c r="BO136" s="4">
        <f t="shared" si="62"/>
        <v>0</v>
      </c>
      <c r="BP136" s="4">
        <v>1.6</v>
      </c>
      <c r="BQ136" s="4">
        <v>10.199999999999999</v>
      </c>
      <c r="BR136" s="4">
        <v>4.8</v>
      </c>
      <c r="BS136" s="4">
        <v>0</v>
      </c>
      <c r="BT136" s="4">
        <f t="shared" si="63"/>
        <v>16.599999999999998</v>
      </c>
      <c r="BU136" s="4">
        <v>5.9</v>
      </c>
      <c r="BV136" s="4">
        <v>0</v>
      </c>
      <c r="BW136" s="4">
        <v>2.1</v>
      </c>
      <c r="BX136" s="4">
        <v>0</v>
      </c>
      <c r="BY136" s="4">
        <f t="shared" si="64"/>
        <v>8</v>
      </c>
      <c r="BZ136" s="4">
        <f t="shared" si="65"/>
        <v>605.59999999999991</v>
      </c>
      <c r="CA136" s="4">
        <f t="shared" si="66"/>
        <v>551.20000000000005</v>
      </c>
      <c r="CB136" s="4">
        <f t="shared" si="67"/>
        <v>516.59999999999991</v>
      </c>
      <c r="CC136" s="4">
        <f t="shared" si="68"/>
        <v>0</v>
      </c>
      <c r="CD136" s="4">
        <f t="shared" si="69"/>
        <v>1673.3999999999999</v>
      </c>
      <c r="CE136" s="4">
        <f t="shared" si="70"/>
        <v>14</v>
      </c>
      <c r="CF136" s="4">
        <f t="shared" si="71"/>
        <v>97.9</v>
      </c>
      <c r="CG136" s="4">
        <f t="shared" si="72"/>
        <v>38.200000000000003</v>
      </c>
      <c r="CH136" s="4">
        <f t="shared" si="73"/>
        <v>0</v>
      </c>
      <c r="CI136" s="4">
        <f t="shared" si="74"/>
        <v>150.10000000000002</v>
      </c>
    </row>
    <row r="137" spans="1:92">
      <c r="A137" s="2">
        <v>1993</v>
      </c>
      <c r="B137" s="3" t="s">
        <v>111</v>
      </c>
      <c r="C137" s="4">
        <v>3155</v>
      </c>
      <c r="D137" s="4">
        <v>617.79999999999995</v>
      </c>
      <c r="E137" s="4">
        <v>726.2</v>
      </c>
      <c r="F137" s="4">
        <v>0</v>
      </c>
      <c r="G137" s="4">
        <f t="shared" si="50"/>
        <v>4499</v>
      </c>
      <c r="H137" s="4">
        <v>1642.6</v>
      </c>
      <c r="I137" s="4">
        <v>16.5</v>
      </c>
      <c r="J137" s="4">
        <v>12.7</v>
      </c>
      <c r="K137" s="4">
        <v>235.2</v>
      </c>
      <c r="L137" s="4">
        <f t="shared" si="51"/>
        <v>1907</v>
      </c>
      <c r="M137" s="4">
        <v>939.1</v>
      </c>
      <c r="N137" s="4">
        <v>0</v>
      </c>
      <c r="O137" s="4">
        <v>0</v>
      </c>
      <c r="P137" s="4">
        <v>0</v>
      </c>
      <c r="Q137" s="4">
        <f t="shared" si="52"/>
        <v>939.1</v>
      </c>
      <c r="R137" s="4">
        <v>257.2</v>
      </c>
      <c r="S137" s="4">
        <v>0</v>
      </c>
      <c r="T137" s="4">
        <v>0</v>
      </c>
      <c r="U137" s="4">
        <v>0</v>
      </c>
      <c r="V137" s="4">
        <f t="shared" si="53"/>
        <v>257.2</v>
      </c>
      <c r="W137" s="4">
        <v>4369.5</v>
      </c>
      <c r="X137" s="4">
        <v>718.2</v>
      </c>
      <c r="Y137" s="4">
        <v>155.4</v>
      </c>
      <c r="Z137" s="4">
        <v>0</v>
      </c>
      <c r="AA137" s="4">
        <f t="shared" si="54"/>
        <v>5243.0999999999995</v>
      </c>
      <c r="AB137" s="4">
        <v>693</v>
      </c>
      <c r="AC137" s="4">
        <v>10.7</v>
      </c>
      <c r="AD137" s="4">
        <v>89.4</v>
      </c>
      <c r="AE137" s="4">
        <v>67.7</v>
      </c>
      <c r="AF137" s="4">
        <f t="shared" si="55"/>
        <v>860.80000000000007</v>
      </c>
      <c r="AG137" s="4">
        <v>33.5</v>
      </c>
      <c r="AH137" s="4">
        <v>513</v>
      </c>
      <c r="AI137" s="4">
        <v>1071.2</v>
      </c>
      <c r="AJ137" s="4">
        <v>176.7</v>
      </c>
      <c r="AK137" s="4">
        <f t="shared" si="56"/>
        <v>1794.4</v>
      </c>
      <c r="AL137" s="4">
        <v>2509.9</v>
      </c>
      <c r="AM137" s="4">
        <v>1467</v>
      </c>
      <c r="AN137" s="4">
        <v>6293.8</v>
      </c>
      <c r="AO137" s="4">
        <v>82.6</v>
      </c>
      <c r="AP137" s="4">
        <f t="shared" si="57"/>
        <v>10353.300000000001</v>
      </c>
      <c r="AU137" s="4">
        <f t="shared" si="58"/>
        <v>0</v>
      </c>
      <c r="AV137" s="4">
        <v>0</v>
      </c>
      <c r="AW137" s="4">
        <v>0</v>
      </c>
      <c r="AX137" s="4">
        <v>0</v>
      </c>
      <c r="AY137" s="4">
        <v>235.2</v>
      </c>
      <c r="AZ137" s="4">
        <f t="shared" si="59"/>
        <v>235.2</v>
      </c>
      <c r="BA137" s="4">
        <v>0</v>
      </c>
      <c r="BB137" s="4">
        <v>0</v>
      </c>
      <c r="BC137" s="4">
        <v>0</v>
      </c>
      <c r="BD137" s="4">
        <v>90.9</v>
      </c>
      <c r="BE137" s="4">
        <f t="shared" si="60"/>
        <v>90.9</v>
      </c>
      <c r="BF137" s="4">
        <v>0</v>
      </c>
      <c r="BG137" s="4">
        <v>513</v>
      </c>
      <c r="BH137" s="4">
        <v>316.89999999999998</v>
      </c>
      <c r="BI137" s="4">
        <v>176.7</v>
      </c>
      <c r="BJ137" s="4">
        <f t="shared" si="61"/>
        <v>1006.5999999999999</v>
      </c>
      <c r="BK137" s="4">
        <v>0</v>
      </c>
      <c r="BL137" s="4">
        <v>0</v>
      </c>
      <c r="BM137" s="4">
        <v>0</v>
      </c>
      <c r="BN137" s="4">
        <v>0</v>
      </c>
      <c r="BO137" s="4">
        <f t="shared" si="62"/>
        <v>0</v>
      </c>
      <c r="BP137" s="4">
        <v>2.5</v>
      </c>
      <c r="BQ137" s="4">
        <v>0</v>
      </c>
      <c r="BR137" s="4">
        <v>3.4</v>
      </c>
      <c r="BS137" s="4">
        <v>79.599999999999994</v>
      </c>
      <c r="BT137" s="4">
        <f t="shared" si="63"/>
        <v>85.5</v>
      </c>
      <c r="BU137" s="4">
        <v>2.7</v>
      </c>
      <c r="BV137" s="4">
        <v>0</v>
      </c>
      <c r="BW137" s="4">
        <v>0</v>
      </c>
      <c r="BX137" s="4">
        <v>82.6</v>
      </c>
      <c r="BY137" s="4">
        <f t="shared" si="64"/>
        <v>85.3</v>
      </c>
      <c r="BZ137" s="4">
        <f t="shared" si="65"/>
        <v>13599.800000000001</v>
      </c>
      <c r="CA137" s="4">
        <f t="shared" si="66"/>
        <v>3343.2</v>
      </c>
      <c r="CB137" s="4">
        <f t="shared" si="67"/>
        <v>8348.7000000000007</v>
      </c>
      <c r="CC137" s="4">
        <f t="shared" si="68"/>
        <v>562.19999999999993</v>
      </c>
      <c r="CD137" s="4">
        <f t="shared" si="69"/>
        <v>25853.9</v>
      </c>
      <c r="CE137" s="4">
        <f t="shared" si="70"/>
        <v>5.2</v>
      </c>
      <c r="CF137" s="4">
        <f t="shared" si="71"/>
        <v>513</v>
      </c>
      <c r="CG137" s="4">
        <f t="shared" si="72"/>
        <v>320.29999999999995</v>
      </c>
      <c r="CH137" s="4">
        <f t="shared" si="73"/>
        <v>665</v>
      </c>
      <c r="CI137" s="4">
        <f t="shared" si="74"/>
        <v>1503.5</v>
      </c>
    </row>
    <row r="138" spans="1:92">
      <c r="A138" s="2">
        <v>1993</v>
      </c>
      <c r="B138" s="3" t="s">
        <v>112</v>
      </c>
      <c r="C138" s="4">
        <v>1305</v>
      </c>
      <c r="D138" s="4">
        <v>219</v>
      </c>
      <c r="E138" s="4">
        <v>459.7</v>
      </c>
      <c r="F138" s="4">
        <v>0</v>
      </c>
      <c r="G138" s="4">
        <f t="shared" si="50"/>
        <v>1983.7</v>
      </c>
      <c r="H138" s="4">
        <v>614.70000000000005</v>
      </c>
      <c r="I138" s="4">
        <v>170.9</v>
      </c>
      <c r="J138" s="4">
        <v>318.2</v>
      </c>
      <c r="K138" s="4">
        <v>0</v>
      </c>
      <c r="L138" s="4">
        <f t="shared" si="51"/>
        <v>1103.8</v>
      </c>
      <c r="M138" s="4">
        <v>51.8</v>
      </c>
      <c r="N138" s="4">
        <v>120.6</v>
      </c>
      <c r="O138" s="4">
        <v>0</v>
      </c>
      <c r="P138" s="4">
        <v>0</v>
      </c>
      <c r="Q138" s="4">
        <f t="shared" si="52"/>
        <v>172.39999999999998</v>
      </c>
      <c r="R138" s="4">
        <v>38.5</v>
      </c>
      <c r="S138" s="4">
        <v>0</v>
      </c>
      <c r="T138" s="4">
        <v>0</v>
      </c>
      <c r="U138" s="4">
        <v>0</v>
      </c>
      <c r="V138" s="4">
        <f t="shared" si="53"/>
        <v>38.5</v>
      </c>
      <c r="W138" s="4">
        <v>322.5</v>
      </c>
      <c r="X138" s="4">
        <v>780.3</v>
      </c>
      <c r="Y138" s="4">
        <v>13</v>
      </c>
      <c r="Z138" s="4">
        <v>0</v>
      </c>
      <c r="AA138" s="4">
        <f t="shared" si="54"/>
        <v>1115.8</v>
      </c>
      <c r="AB138" s="4">
        <v>173</v>
      </c>
      <c r="AC138" s="4">
        <v>1.1000000000000001</v>
      </c>
      <c r="AD138" s="4">
        <v>17</v>
      </c>
      <c r="AE138" s="4">
        <v>0</v>
      </c>
      <c r="AF138" s="4">
        <f t="shared" si="55"/>
        <v>191.1</v>
      </c>
      <c r="AG138" s="4">
        <v>8</v>
      </c>
      <c r="AH138" s="4">
        <v>167</v>
      </c>
      <c r="AI138" s="4">
        <v>471.9</v>
      </c>
      <c r="AJ138" s="4">
        <v>0</v>
      </c>
      <c r="AK138" s="4">
        <f t="shared" si="56"/>
        <v>646.9</v>
      </c>
      <c r="AL138" s="4">
        <v>793</v>
      </c>
      <c r="AM138" s="4">
        <v>434.5</v>
      </c>
      <c r="AN138" s="4">
        <v>788</v>
      </c>
      <c r="AO138" s="4">
        <v>0</v>
      </c>
      <c r="AP138" s="4">
        <f t="shared" si="57"/>
        <v>2015.5</v>
      </c>
      <c r="AU138" s="4">
        <f t="shared" si="58"/>
        <v>0</v>
      </c>
      <c r="AV138" s="4">
        <v>0</v>
      </c>
      <c r="AW138" s="4">
        <v>0</v>
      </c>
      <c r="AX138" s="4">
        <v>0.7</v>
      </c>
      <c r="AY138" s="4">
        <v>0</v>
      </c>
      <c r="AZ138" s="4">
        <f t="shared" si="59"/>
        <v>0.7</v>
      </c>
      <c r="BA138" s="4">
        <v>1</v>
      </c>
      <c r="BB138" s="4">
        <v>0</v>
      </c>
      <c r="BC138" s="4">
        <v>2</v>
      </c>
      <c r="BD138" s="4">
        <v>0</v>
      </c>
      <c r="BE138" s="4">
        <f t="shared" si="60"/>
        <v>3</v>
      </c>
      <c r="BF138" s="4">
        <v>0</v>
      </c>
      <c r="BG138" s="4">
        <v>167</v>
      </c>
      <c r="BH138" s="4">
        <v>291.8</v>
      </c>
      <c r="BI138" s="4">
        <v>0</v>
      </c>
      <c r="BJ138" s="4">
        <f t="shared" si="61"/>
        <v>458.8</v>
      </c>
      <c r="BK138" s="4">
        <v>0</v>
      </c>
      <c r="BL138" s="4">
        <v>0</v>
      </c>
      <c r="BM138" s="4">
        <v>0</v>
      </c>
      <c r="BN138" s="4">
        <v>0</v>
      </c>
      <c r="BO138" s="4">
        <f t="shared" si="62"/>
        <v>0</v>
      </c>
      <c r="BP138" s="4">
        <v>0</v>
      </c>
      <c r="BQ138" s="4">
        <v>2.2999999999999998</v>
      </c>
      <c r="BR138" s="4">
        <v>22.8</v>
      </c>
      <c r="BS138" s="4">
        <v>0</v>
      </c>
      <c r="BT138" s="4">
        <f t="shared" si="63"/>
        <v>25.1</v>
      </c>
      <c r="BU138" s="4">
        <v>6</v>
      </c>
      <c r="BV138" s="4">
        <v>5.2</v>
      </c>
      <c r="BW138" s="4">
        <v>40.799999999999997</v>
      </c>
      <c r="BX138" s="4">
        <v>0.1</v>
      </c>
      <c r="BY138" s="4">
        <f t="shared" si="64"/>
        <v>52.1</v>
      </c>
      <c r="BZ138" s="4">
        <f t="shared" si="65"/>
        <v>3306.5</v>
      </c>
      <c r="CA138" s="4">
        <f t="shared" si="66"/>
        <v>1893.3999999999999</v>
      </c>
      <c r="CB138" s="4">
        <f t="shared" si="67"/>
        <v>2067.8000000000002</v>
      </c>
      <c r="CC138" s="4">
        <f t="shared" si="68"/>
        <v>0</v>
      </c>
      <c r="CD138" s="4">
        <f t="shared" si="69"/>
        <v>7267.7</v>
      </c>
      <c r="CE138" s="4">
        <f t="shared" si="70"/>
        <v>7</v>
      </c>
      <c r="CF138" s="4">
        <f t="shared" si="71"/>
        <v>174.5</v>
      </c>
      <c r="CG138" s="4">
        <f t="shared" si="72"/>
        <v>358.1</v>
      </c>
      <c r="CH138" s="4">
        <f t="shared" si="73"/>
        <v>0.1</v>
      </c>
      <c r="CI138" s="4">
        <f t="shared" si="74"/>
        <v>539.70000000000005</v>
      </c>
    </row>
    <row r="139" spans="1:92">
      <c r="A139" s="2">
        <v>1993</v>
      </c>
      <c r="B139" s="3" t="s">
        <v>113</v>
      </c>
      <c r="C139" s="4">
        <v>1165.5999999999999</v>
      </c>
      <c r="D139" s="4">
        <v>161.4</v>
      </c>
      <c r="E139" s="4">
        <v>14.6</v>
      </c>
      <c r="F139" s="4">
        <v>0</v>
      </c>
      <c r="G139" s="4">
        <f t="shared" si="50"/>
        <v>1341.6</v>
      </c>
      <c r="H139" s="4">
        <v>471.2</v>
      </c>
      <c r="I139" s="4">
        <v>2.2999999999999998</v>
      </c>
      <c r="J139" s="4">
        <v>877.5</v>
      </c>
      <c r="K139" s="4">
        <v>0</v>
      </c>
      <c r="L139" s="4">
        <f t="shared" si="51"/>
        <v>1351</v>
      </c>
      <c r="M139" s="4">
        <v>62.7</v>
      </c>
      <c r="N139" s="4">
        <v>126</v>
      </c>
      <c r="O139" s="4">
        <v>13.4</v>
      </c>
      <c r="P139" s="4">
        <v>0</v>
      </c>
      <c r="Q139" s="4">
        <f t="shared" si="52"/>
        <v>202.1</v>
      </c>
      <c r="R139" s="4">
        <v>4.3</v>
      </c>
      <c r="S139" s="4">
        <v>2.4</v>
      </c>
      <c r="T139" s="4">
        <v>6.5</v>
      </c>
      <c r="U139" s="4">
        <v>0</v>
      </c>
      <c r="V139" s="4">
        <f t="shared" si="53"/>
        <v>13.2</v>
      </c>
      <c r="W139" s="4">
        <v>340.2</v>
      </c>
      <c r="X139" s="4">
        <v>592.29999999999995</v>
      </c>
      <c r="Y139" s="4">
        <v>14.3</v>
      </c>
      <c r="Z139" s="4">
        <v>0</v>
      </c>
      <c r="AA139" s="4">
        <f t="shared" si="54"/>
        <v>946.8</v>
      </c>
      <c r="AB139" s="4">
        <v>164.3</v>
      </c>
      <c r="AC139" s="4">
        <v>0.1</v>
      </c>
      <c r="AD139" s="4">
        <v>10.6</v>
      </c>
      <c r="AE139" s="4">
        <v>0</v>
      </c>
      <c r="AF139" s="4">
        <f t="shared" si="55"/>
        <v>175</v>
      </c>
      <c r="AG139" s="4">
        <v>0.6</v>
      </c>
      <c r="AH139" s="4">
        <v>4.8</v>
      </c>
      <c r="AI139" s="4">
        <v>635.70000000000005</v>
      </c>
      <c r="AJ139" s="4">
        <v>0</v>
      </c>
      <c r="AK139" s="4">
        <f t="shared" si="56"/>
        <v>641.1</v>
      </c>
      <c r="AL139" s="4">
        <v>570.29999999999995</v>
      </c>
      <c r="AM139" s="4">
        <v>490.9</v>
      </c>
      <c r="AN139" s="4">
        <v>3309.1</v>
      </c>
      <c r="AO139" s="4">
        <v>0</v>
      </c>
      <c r="AP139" s="4">
        <f t="shared" si="57"/>
        <v>4370.2999999999993</v>
      </c>
      <c r="AU139" s="4">
        <f t="shared" si="58"/>
        <v>0</v>
      </c>
      <c r="AV139" s="4">
        <v>0</v>
      </c>
      <c r="AW139" s="4">
        <v>0</v>
      </c>
      <c r="AX139" s="4">
        <v>49.5</v>
      </c>
      <c r="AY139" s="4">
        <v>0</v>
      </c>
      <c r="AZ139" s="4">
        <f t="shared" si="59"/>
        <v>49.5</v>
      </c>
      <c r="BA139" s="4">
        <v>0</v>
      </c>
      <c r="BB139" s="4">
        <v>0</v>
      </c>
      <c r="BC139" s="4">
        <v>3.3</v>
      </c>
      <c r="BD139" s="4">
        <v>0</v>
      </c>
      <c r="BE139" s="4">
        <f t="shared" si="60"/>
        <v>3.3</v>
      </c>
      <c r="BF139" s="4">
        <v>0</v>
      </c>
      <c r="BG139" s="4">
        <v>0</v>
      </c>
      <c r="BH139" s="4">
        <v>20.6</v>
      </c>
      <c r="BI139" s="4">
        <v>0</v>
      </c>
      <c r="BJ139" s="4">
        <f t="shared" si="61"/>
        <v>20.6</v>
      </c>
      <c r="BK139" s="4">
        <v>0</v>
      </c>
      <c r="BL139" s="4">
        <v>0</v>
      </c>
      <c r="BM139" s="4">
        <v>0</v>
      </c>
      <c r="BN139" s="4">
        <v>0</v>
      </c>
      <c r="BO139" s="4">
        <f t="shared" si="62"/>
        <v>0</v>
      </c>
      <c r="BP139" s="4">
        <v>0</v>
      </c>
      <c r="BQ139" s="4">
        <v>0</v>
      </c>
      <c r="BR139" s="4">
        <v>0</v>
      </c>
      <c r="BS139" s="4">
        <v>0</v>
      </c>
      <c r="BT139" s="4">
        <f t="shared" si="63"/>
        <v>0</v>
      </c>
      <c r="BU139" s="4">
        <v>0</v>
      </c>
      <c r="BV139" s="4">
        <v>8.1999999999999993</v>
      </c>
      <c r="BW139" s="4">
        <v>25.7</v>
      </c>
      <c r="BX139" s="4">
        <v>0</v>
      </c>
      <c r="BY139" s="4">
        <f t="shared" si="64"/>
        <v>33.9</v>
      </c>
      <c r="BZ139" s="4">
        <f t="shared" si="65"/>
        <v>2779.2</v>
      </c>
      <c r="CA139" s="4">
        <f t="shared" si="66"/>
        <v>1380.1999999999998</v>
      </c>
      <c r="CB139" s="4">
        <f t="shared" si="67"/>
        <v>4881.7</v>
      </c>
      <c r="CC139" s="4">
        <f t="shared" si="68"/>
        <v>0</v>
      </c>
      <c r="CD139" s="4">
        <f t="shared" si="69"/>
        <v>9041.0999999999985</v>
      </c>
      <c r="CE139" s="4">
        <f t="shared" si="70"/>
        <v>0</v>
      </c>
      <c r="CF139" s="4">
        <f t="shared" si="71"/>
        <v>8.1999999999999993</v>
      </c>
      <c r="CG139" s="4">
        <f t="shared" si="72"/>
        <v>99.100000000000009</v>
      </c>
      <c r="CH139" s="4">
        <f t="shared" si="73"/>
        <v>0</v>
      </c>
      <c r="CI139" s="4">
        <f t="shared" si="74"/>
        <v>107.30000000000001</v>
      </c>
    </row>
    <row r="140" spans="1:92">
      <c r="A140" s="2">
        <v>1993</v>
      </c>
      <c r="B140" s="3" t="s">
        <v>114</v>
      </c>
      <c r="C140" s="4">
        <v>5058</v>
      </c>
      <c r="D140" s="4">
        <v>788</v>
      </c>
      <c r="E140" s="4">
        <v>2</v>
      </c>
      <c r="F140" s="4">
        <v>0</v>
      </c>
      <c r="G140" s="4">
        <f t="shared" si="50"/>
        <v>5848</v>
      </c>
      <c r="H140" s="4">
        <v>1285</v>
      </c>
      <c r="I140" s="4">
        <v>226</v>
      </c>
      <c r="J140" s="4">
        <v>76</v>
      </c>
      <c r="K140" s="4">
        <v>47</v>
      </c>
      <c r="L140" s="4">
        <f t="shared" si="51"/>
        <v>1634</v>
      </c>
      <c r="M140" s="4">
        <v>366</v>
      </c>
      <c r="N140" s="4">
        <v>522</v>
      </c>
      <c r="O140" s="4">
        <v>0</v>
      </c>
      <c r="P140" s="4">
        <v>0</v>
      </c>
      <c r="Q140" s="4">
        <f t="shared" si="52"/>
        <v>888</v>
      </c>
      <c r="R140" s="4">
        <v>435</v>
      </c>
      <c r="S140" s="4">
        <v>71</v>
      </c>
      <c r="T140" s="4">
        <v>0</v>
      </c>
      <c r="U140" s="4">
        <v>0</v>
      </c>
      <c r="V140" s="4">
        <f t="shared" si="53"/>
        <v>506</v>
      </c>
      <c r="W140" s="4">
        <v>1909</v>
      </c>
      <c r="X140" s="4">
        <v>2855</v>
      </c>
      <c r="Y140" s="4">
        <v>678</v>
      </c>
      <c r="Z140" s="4">
        <v>0</v>
      </c>
      <c r="AA140" s="4">
        <f t="shared" si="54"/>
        <v>5442</v>
      </c>
      <c r="AB140" s="4">
        <v>499</v>
      </c>
      <c r="AC140" s="4">
        <v>4</v>
      </c>
      <c r="AD140" s="4">
        <v>30</v>
      </c>
      <c r="AE140" s="4">
        <v>34</v>
      </c>
      <c r="AF140" s="4">
        <f t="shared" si="55"/>
        <v>567</v>
      </c>
      <c r="AG140" s="4">
        <v>269</v>
      </c>
      <c r="AH140" s="4">
        <v>654</v>
      </c>
      <c r="AI140" s="4">
        <v>1649</v>
      </c>
      <c r="AJ140" s="4">
        <v>132</v>
      </c>
      <c r="AK140" s="4">
        <f t="shared" si="56"/>
        <v>2704</v>
      </c>
      <c r="AL140" s="4">
        <v>4115</v>
      </c>
      <c r="AM140" s="4">
        <v>2130</v>
      </c>
      <c r="AN140" s="4">
        <v>3213</v>
      </c>
      <c r="AO140" s="4">
        <v>67</v>
      </c>
      <c r="AP140" s="4">
        <f t="shared" si="57"/>
        <v>9525</v>
      </c>
      <c r="AU140" s="4">
        <f t="shared" si="58"/>
        <v>0</v>
      </c>
      <c r="AV140" s="4">
        <v>0</v>
      </c>
      <c r="AW140" s="4">
        <v>0</v>
      </c>
      <c r="AX140" s="4">
        <v>0</v>
      </c>
      <c r="AY140" s="4">
        <v>47</v>
      </c>
      <c r="AZ140" s="4">
        <f t="shared" si="59"/>
        <v>47</v>
      </c>
      <c r="BA140" s="4">
        <v>0</v>
      </c>
      <c r="BB140" s="4">
        <v>0</v>
      </c>
      <c r="BC140" s="4">
        <v>0</v>
      </c>
      <c r="BD140" s="4">
        <v>34</v>
      </c>
      <c r="BE140" s="4">
        <f t="shared" si="60"/>
        <v>34</v>
      </c>
      <c r="BF140" s="4">
        <v>0</v>
      </c>
      <c r="BG140" s="4">
        <v>0</v>
      </c>
      <c r="BH140" s="4">
        <v>0</v>
      </c>
      <c r="BI140" s="4">
        <v>132</v>
      </c>
      <c r="BJ140" s="4">
        <f t="shared" si="61"/>
        <v>132</v>
      </c>
      <c r="BK140" s="4">
        <v>0</v>
      </c>
      <c r="BL140" s="4">
        <v>0</v>
      </c>
      <c r="BM140" s="4">
        <v>0</v>
      </c>
      <c r="BN140" s="4">
        <v>0</v>
      </c>
      <c r="BO140" s="4">
        <f t="shared" si="62"/>
        <v>0</v>
      </c>
      <c r="BP140" s="4">
        <v>0</v>
      </c>
      <c r="BQ140" s="4">
        <v>0</v>
      </c>
      <c r="BR140" s="4">
        <v>0</v>
      </c>
      <c r="BS140" s="4">
        <v>17</v>
      </c>
      <c r="BT140" s="4">
        <f t="shared" si="63"/>
        <v>17</v>
      </c>
      <c r="BU140" s="4">
        <v>0</v>
      </c>
      <c r="BV140" s="4">
        <v>0</v>
      </c>
      <c r="BW140" s="4">
        <v>0</v>
      </c>
      <c r="BX140" s="4">
        <v>50</v>
      </c>
      <c r="BY140" s="4">
        <f t="shared" si="64"/>
        <v>50</v>
      </c>
      <c r="BZ140" s="4">
        <f t="shared" si="65"/>
        <v>13936</v>
      </c>
      <c r="CA140" s="4">
        <f t="shared" si="66"/>
        <v>7250</v>
      </c>
      <c r="CB140" s="4">
        <f t="shared" si="67"/>
        <v>5648</v>
      </c>
      <c r="CC140" s="4">
        <f t="shared" si="68"/>
        <v>280</v>
      </c>
      <c r="CD140" s="4">
        <f t="shared" si="69"/>
        <v>27114</v>
      </c>
      <c r="CE140" s="4">
        <f t="shared" si="70"/>
        <v>0</v>
      </c>
      <c r="CF140" s="4">
        <f t="shared" si="71"/>
        <v>0</v>
      </c>
      <c r="CG140" s="4">
        <f t="shared" si="72"/>
        <v>0</v>
      </c>
      <c r="CH140" s="4">
        <f t="shared" si="73"/>
        <v>280</v>
      </c>
      <c r="CI140" s="4">
        <f t="shared" si="74"/>
        <v>280</v>
      </c>
      <c r="CJ140" s="11"/>
      <c r="CK140" s="11"/>
      <c r="CL140" s="11"/>
      <c r="CM140" s="11"/>
      <c r="CN140" s="11"/>
    </row>
    <row r="141" spans="1:92">
      <c r="A141" s="2">
        <v>1993</v>
      </c>
      <c r="B141" s="3" t="s">
        <v>127</v>
      </c>
      <c r="C141" s="4">
        <v>1005.3</v>
      </c>
      <c r="D141" s="4">
        <v>417.5</v>
      </c>
      <c r="E141" s="4">
        <v>6.9</v>
      </c>
      <c r="F141" s="4">
        <v>0</v>
      </c>
      <c r="G141" s="4">
        <f t="shared" si="50"/>
        <v>1429.7</v>
      </c>
      <c r="H141" s="4">
        <v>334</v>
      </c>
      <c r="I141" s="4">
        <v>135.9</v>
      </c>
      <c r="J141" s="4">
        <v>150.80000000000001</v>
      </c>
      <c r="K141" s="4">
        <v>0</v>
      </c>
      <c r="L141" s="4">
        <f t="shared" si="51"/>
        <v>620.70000000000005</v>
      </c>
      <c r="M141" s="4">
        <v>0</v>
      </c>
      <c r="N141" s="4">
        <v>82</v>
      </c>
      <c r="O141" s="4">
        <v>0</v>
      </c>
      <c r="P141" s="4">
        <v>0</v>
      </c>
      <c r="Q141" s="4">
        <f t="shared" si="52"/>
        <v>82</v>
      </c>
      <c r="R141" s="4">
        <v>35</v>
      </c>
      <c r="S141" s="4">
        <v>1074</v>
      </c>
      <c r="T141" s="4">
        <v>0</v>
      </c>
      <c r="U141" s="4">
        <v>0</v>
      </c>
      <c r="V141" s="4">
        <f t="shared" si="53"/>
        <v>1109</v>
      </c>
      <c r="W141" s="4">
        <v>545</v>
      </c>
      <c r="X141" s="4">
        <v>79</v>
      </c>
      <c r="Y141" s="4">
        <v>0</v>
      </c>
      <c r="Z141" s="4">
        <v>0</v>
      </c>
      <c r="AA141" s="4">
        <f t="shared" si="54"/>
        <v>624</v>
      </c>
      <c r="AB141" s="4">
        <v>145.5</v>
      </c>
      <c r="AC141" s="4">
        <v>2.5</v>
      </c>
      <c r="AD141" s="4">
        <v>8.1999999999999993</v>
      </c>
      <c r="AE141" s="4">
        <v>40.1</v>
      </c>
      <c r="AF141" s="4">
        <f t="shared" si="55"/>
        <v>196.29999999999998</v>
      </c>
      <c r="AG141" s="4">
        <v>83.9</v>
      </c>
      <c r="AH141" s="4">
        <v>85.8</v>
      </c>
      <c r="AI141" s="4">
        <v>953.8</v>
      </c>
      <c r="AJ141" s="4">
        <v>10.4</v>
      </c>
      <c r="AK141" s="4">
        <f t="shared" si="56"/>
        <v>1133.9000000000001</v>
      </c>
      <c r="AL141" s="4">
        <v>2031</v>
      </c>
      <c r="AM141" s="4">
        <v>781</v>
      </c>
      <c r="AN141" s="4">
        <v>5347.2</v>
      </c>
      <c r="AO141" s="4">
        <v>259.5</v>
      </c>
      <c r="AP141" s="4">
        <f t="shared" si="57"/>
        <v>8418.7000000000007</v>
      </c>
      <c r="AU141" s="4">
        <f t="shared" si="58"/>
        <v>0</v>
      </c>
      <c r="AV141" s="4">
        <v>0</v>
      </c>
      <c r="AW141" s="4">
        <v>0</v>
      </c>
      <c r="AX141" s="4">
        <v>15.5</v>
      </c>
      <c r="AY141" s="4">
        <v>0</v>
      </c>
      <c r="AZ141" s="4">
        <f t="shared" si="59"/>
        <v>15.5</v>
      </c>
      <c r="BA141" s="4">
        <v>0</v>
      </c>
      <c r="BB141" s="4">
        <v>0</v>
      </c>
      <c r="BC141" s="4">
        <v>0</v>
      </c>
      <c r="BD141" s="4">
        <v>40.1</v>
      </c>
      <c r="BE141" s="4">
        <f t="shared" si="60"/>
        <v>40.1</v>
      </c>
      <c r="BF141" s="4">
        <v>0</v>
      </c>
      <c r="BG141" s="4">
        <v>78.2</v>
      </c>
      <c r="BH141" s="4">
        <v>384.8</v>
      </c>
      <c r="BI141" s="4">
        <v>10.4</v>
      </c>
      <c r="BJ141" s="4">
        <f t="shared" si="61"/>
        <v>473.4</v>
      </c>
      <c r="BK141" s="4">
        <v>0</v>
      </c>
      <c r="BL141" s="4">
        <v>47.6</v>
      </c>
      <c r="BM141" s="4">
        <v>3.5</v>
      </c>
      <c r="BN141" s="4">
        <v>37.4</v>
      </c>
      <c r="BO141" s="4">
        <f t="shared" si="62"/>
        <v>88.5</v>
      </c>
      <c r="BP141" s="4">
        <v>0</v>
      </c>
      <c r="BQ141" s="4">
        <v>0.2</v>
      </c>
      <c r="BR141" s="4">
        <v>0</v>
      </c>
      <c r="BS141" s="4">
        <v>11.6</v>
      </c>
      <c r="BT141" s="4">
        <f t="shared" si="63"/>
        <v>11.799999999999999</v>
      </c>
      <c r="BU141" s="4">
        <v>4.5</v>
      </c>
      <c r="BV141" s="4">
        <v>93</v>
      </c>
      <c r="BW141" s="4">
        <v>846.2</v>
      </c>
      <c r="BX141" s="4">
        <v>210.5</v>
      </c>
      <c r="BY141" s="4">
        <f t="shared" si="64"/>
        <v>1154.2</v>
      </c>
      <c r="BZ141" s="4">
        <f t="shared" si="65"/>
        <v>4179.7000000000007</v>
      </c>
      <c r="CA141" s="4">
        <f t="shared" si="66"/>
        <v>2657.7</v>
      </c>
      <c r="CB141" s="4">
        <f t="shared" si="67"/>
        <v>6466.9</v>
      </c>
      <c r="CC141" s="4">
        <f t="shared" si="68"/>
        <v>310</v>
      </c>
      <c r="CD141" s="4">
        <f t="shared" si="69"/>
        <v>13614.3</v>
      </c>
      <c r="CE141" s="4">
        <f t="shared" si="70"/>
        <v>4.5</v>
      </c>
      <c r="CF141" s="4">
        <f t="shared" si="71"/>
        <v>219</v>
      </c>
      <c r="CG141" s="4">
        <f t="shared" si="72"/>
        <v>1250</v>
      </c>
      <c r="CH141" s="4">
        <f t="shared" si="73"/>
        <v>310</v>
      </c>
      <c r="CI141" s="4">
        <f t="shared" si="74"/>
        <v>1783.5</v>
      </c>
    </row>
    <row r="142" spans="1:92">
      <c r="A142" s="2">
        <v>1993</v>
      </c>
      <c r="B142" s="3" t="s">
        <v>115</v>
      </c>
      <c r="C142" s="4">
        <v>422.6</v>
      </c>
      <c r="D142" s="4">
        <v>62.8</v>
      </c>
      <c r="E142" s="4">
        <v>7</v>
      </c>
      <c r="F142" s="4">
        <v>0</v>
      </c>
      <c r="G142" s="4">
        <f t="shared" si="50"/>
        <v>492.40000000000003</v>
      </c>
      <c r="H142" s="4">
        <v>122.7</v>
      </c>
      <c r="I142" s="4">
        <v>0.4</v>
      </c>
      <c r="J142" s="4">
        <v>193.5</v>
      </c>
      <c r="K142" s="4">
        <v>4.3</v>
      </c>
      <c r="L142" s="4">
        <f t="shared" si="51"/>
        <v>320.90000000000003</v>
      </c>
      <c r="M142" s="4">
        <v>55.6</v>
      </c>
      <c r="N142" s="4">
        <v>65.8</v>
      </c>
      <c r="O142" s="4">
        <v>0</v>
      </c>
      <c r="P142" s="4">
        <v>0</v>
      </c>
      <c r="Q142" s="4">
        <f t="shared" si="52"/>
        <v>121.4</v>
      </c>
      <c r="R142" s="4">
        <v>44.6</v>
      </c>
      <c r="S142" s="4">
        <v>0.2</v>
      </c>
      <c r="T142" s="4">
        <v>0</v>
      </c>
      <c r="U142" s="4">
        <v>0</v>
      </c>
      <c r="V142" s="4">
        <f t="shared" si="53"/>
        <v>44.800000000000004</v>
      </c>
      <c r="W142" s="4">
        <v>282.3</v>
      </c>
      <c r="X142" s="4">
        <v>329.5</v>
      </c>
      <c r="Y142" s="4">
        <v>231.9</v>
      </c>
      <c r="Z142" s="4">
        <v>0</v>
      </c>
      <c r="AA142" s="4">
        <f t="shared" si="54"/>
        <v>843.69999999999993</v>
      </c>
      <c r="AB142" s="4">
        <v>99.7</v>
      </c>
      <c r="AC142" s="4">
        <v>0</v>
      </c>
      <c r="AD142" s="4">
        <v>3.5</v>
      </c>
      <c r="AE142" s="4">
        <v>0.2</v>
      </c>
      <c r="AF142" s="4">
        <f t="shared" si="55"/>
        <v>103.4</v>
      </c>
      <c r="AG142" s="4">
        <v>31</v>
      </c>
      <c r="AH142" s="4">
        <v>154.5</v>
      </c>
      <c r="AI142" s="4">
        <v>51.3</v>
      </c>
      <c r="AJ142" s="4">
        <v>25</v>
      </c>
      <c r="AK142" s="4">
        <f t="shared" si="56"/>
        <v>261.8</v>
      </c>
      <c r="AL142" s="4">
        <v>449.5</v>
      </c>
      <c r="AM142" s="4">
        <v>157.30000000000001</v>
      </c>
      <c r="AN142" s="4">
        <v>545.1</v>
      </c>
      <c r="AO142" s="4">
        <v>42.9</v>
      </c>
      <c r="AP142" s="4">
        <f t="shared" si="57"/>
        <v>1194.8000000000002</v>
      </c>
      <c r="AU142" s="4">
        <f t="shared" si="58"/>
        <v>0</v>
      </c>
      <c r="AV142" s="4">
        <v>0.4</v>
      </c>
      <c r="AW142" s="4">
        <v>0</v>
      </c>
      <c r="AX142" s="4">
        <v>2.4</v>
      </c>
      <c r="AY142" s="4">
        <v>4.3</v>
      </c>
      <c r="AZ142" s="4">
        <f t="shared" si="59"/>
        <v>7.1</v>
      </c>
      <c r="BA142" s="4">
        <v>0.1</v>
      </c>
      <c r="BB142" s="4">
        <v>0</v>
      </c>
      <c r="BC142" s="4">
        <v>0</v>
      </c>
      <c r="BD142" s="4">
        <v>0.2</v>
      </c>
      <c r="BE142" s="4">
        <f t="shared" si="60"/>
        <v>0.30000000000000004</v>
      </c>
      <c r="BF142" s="4">
        <v>0</v>
      </c>
      <c r="BG142" s="4">
        <v>92</v>
      </c>
      <c r="BH142" s="4">
        <v>0.8</v>
      </c>
      <c r="BI142" s="4">
        <v>25</v>
      </c>
      <c r="BJ142" s="4">
        <f t="shared" si="61"/>
        <v>117.8</v>
      </c>
      <c r="BK142" s="4">
        <v>0</v>
      </c>
      <c r="BL142" s="4">
        <v>0</v>
      </c>
      <c r="BM142" s="4">
        <v>0</v>
      </c>
      <c r="BN142" s="4">
        <v>0</v>
      </c>
      <c r="BO142" s="4">
        <f t="shared" si="62"/>
        <v>0</v>
      </c>
      <c r="BP142" s="4">
        <v>0</v>
      </c>
      <c r="BQ142" s="4">
        <v>0.8</v>
      </c>
      <c r="BR142" s="4">
        <v>1</v>
      </c>
      <c r="BS142" s="4">
        <v>33.4</v>
      </c>
      <c r="BT142" s="4">
        <f t="shared" si="63"/>
        <v>35.199999999999996</v>
      </c>
      <c r="BU142" s="4">
        <v>0.1</v>
      </c>
      <c r="BV142" s="4">
        <v>0</v>
      </c>
      <c r="BW142" s="4">
        <v>1</v>
      </c>
      <c r="BX142" s="4">
        <v>9.5</v>
      </c>
      <c r="BY142" s="4">
        <f t="shared" si="64"/>
        <v>10.6</v>
      </c>
      <c r="BZ142" s="4">
        <f t="shared" si="65"/>
        <v>1508.0000000000002</v>
      </c>
      <c r="CA142" s="4">
        <f t="shared" si="66"/>
        <v>770.5</v>
      </c>
      <c r="CB142" s="4">
        <f t="shared" si="67"/>
        <v>1032.3</v>
      </c>
      <c r="CC142" s="4">
        <f t="shared" si="68"/>
        <v>72.400000000000006</v>
      </c>
      <c r="CD142" s="4">
        <f t="shared" si="69"/>
        <v>3383.2000000000003</v>
      </c>
      <c r="CE142" s="4">
        <f t="shared" si="70"/>
        <v>0.6</v>
      </c>
      <c r="CF142" s="4">
        <f t="shared" si="71"/>
        <v>92.8</v>
      </c>
      <c r="CG142" s="4">
        <f t="shared" si="72"/>
        <v>5.2</v>
      </c>
      <c r="CH142" s="4">
        <f t="shared" si="73"/>
        <v>72.400000000000006</v>
      </c>
      <c r="CI142" s="4">
        <f t="shared" si="74"/>
        <v>171</v>
      </c>
      <c r="CN142" s="8"/>
    </row>
    <row r="143" spans="1:92">
      <c r="A143" s="2">
        <v>1993</v>
      </c>
      <c r="B143" s="3" t="s">
        <v>116</v>
      </c>
      <c r="C143" s="4">
        <v>1173.8</v>
      </c>
      <c r="D143" s="4">
        <v>241.1</v>
      </c>
      <c r="E143" s="4">
        <v>294.2</v>
      </c>
      <c r="F143" s="4">
        <v>0</v>
      </c>
      <c r="G143" s="4">
        <f t="shared" si="50"/>
        <v>1709.1</v>
      </c>
      <c r="H143" s="4">
        <v>589.4</v>
      </c>
      <c r="I143" s="4">
        <v>144</v>
      </c>
      <c r="J143" s="4">
        <v>981.8</v>
      </c>
      <c r="K143" s="4">
        <v>54.5</v>
      </c>
      <c r="L143" s="4">
        <f t="shared" si="51"/>
        <v>1769.6999999999998</v>
      </c>
      <c r="M143" s="4">
        <v>31.1</v>
      </c>
      <c r="N143" s="4">
        <v>84.9</v>
      </c>
      <c r="O143" s="4">
        <v>0.8</v>
      </c>
      <c r="P143" s="4">
        <v>0</v>
      </c>
      <c r="Q143" s="4">
        <f t="shared" si="52"/>
        <v>116.8</v>
      </c>
      <c r="R143" s="4">
        <v>11.7</v>
      </c>
      <c r="S143" s="4">
        <v>0</v>
      </c>
      <c r="T143" s="4">
        <v>0</v>
      </c>
      <c r="U143" s="4">
        <v>0</v>
      </c>
      <c r="V143" s="4">
        <f t="shared" si="53"/>
        <v>11.7</v>
      </c>
      <c r="W143" s="4">
        <v>192.2</v>
      </c>
      <c r="X143" s="4">
        <v>1168.7</v>
      </c>
      <c r="Y143" s="4">
        <v>271.2</v>
      </c>
      <c r="Z143" s="4">
        <v>0</v>
      </c>
      <c r="AA143" s="4">
        <f t="shared" si="54"/>
        <v>1632.1000000000001</v>
      </c>
      <c r="AB143" s="4">
        <v>250.2</v>
      </c>
      <c r="AC143" s="4">
        <v>5.4</v>
      </c>
      <c r="AD143" s="4">
        <v>46.6</v>
      </c>
      <c r="AE143" s="4">
        <v>63.8</v>
      </c>
      <c r="AF143" s="4">
        <f t="shared" si="55"/>
        <v>366</v>
      </c>
      <c r="AG143" s="4">
        <v>3.1</v>
      </c>
      <c r="AH143" s="4">
        <v>198.3</v>
      </c>
      <c r="AI143" s="4">
        <v>463.4</v>
      </c>
      <c r="AJ143" s="4">
        <v>0</v>
      </c>
      <c r="AK143" s="4">
        <f t="shared" si="56"/>
        <v>664.8</v>
      </c>
      <c r="AL143" s="4">
        <v>1269.7</v>
      </c>
      <c r="AM143" s="4">
        <v>909.6</v>
      </c>
      <c r="AN143" s="4">
        <v>465.2</v>
      </c>
      <c r="AO143" s="4">
        <v>42.8</v>
      </c>
      <c r="AP143" s="4">
        <f t="shared" si="57"/>
        <v>2687.3</v>
      </c>
      <c r="AU143" s="4">
        <f t="shared" si="58"/>
        <v>0</v>
      </c>
      <c r="AV143" s="4">
        <v>0</v>
      </c>
      <c r="AW143" s="4">
        <v>3.5</v>
      </c>
      <c r="AX143" s="4">
        <v>18.2</v>
      </c>
      <c r="AY143" s="4">
        <v>54.5</v>
      </c>
      <c r="AZ143" s="4">
        <f t="shared" si="59"/>
        <v>76.2</v>
      </c>
      <c r="BA143" s="4">
        <v>0</v>
      </c>
      <c r="BB143" s="4">
        <v>0</v>
      </c>
      <c r="BC143" s="4">
        <v>0.2</v>
      </c>
      <c r="BD143" s="4">
        <v>63.8</v>
      </c>
      <c r="BE143" s="4">
        <f t="shared" si="60"/>
        <v>64</v>
      </c>
      <c r="BF143" s="4">
        <v>0</v>
      </c>
      <c r="BG143" s="4">
        <v>208.7</v>
      </c>
      <c r="BH143" s="4">
        <v>53.5</v>
      </c>
      <c r="BI143" s="4">
        <v>0</v>
      </c>
      <c r="BJ143" s="4">
        <f t="shared" si="61"/>
        <v>262.2</v>
      </c>
      <c r="BK143" s="4">
        <v>0</v>
      </c>
      <c r="BL143" s="4">
        <v>0</v>
      </c>
      <c r="BM143" s="4">
        <v>0</v>
      </c>
      <c r="BN143" s="4">
        <v>0</v>
      </c>
      <c r="BO143" s="4">
        <f t="shared" si="62"/>
        <v>0</v>
      </c>
      <c r="BP143" s="4">
        <v>0</v>
      </c>
      <c r="BQ143" s="4">
        <v>0</v>
      </c>
      <c r="BR143" s="4">
        <v>0</v>
      </c>
      <c r="BS143" s="4">
        <v>0</v>
      </c>
      <c r="BT143" s="4">
        <f t="shared" si="63"/>
        <v>0</v>
      </c>
      <c r="BU143" s="4">
        <v>2.9</v>
      </c>
      <c r="BV143" s="4">
        <v>5.6</v>
      </c>
      <c r="BW143" s="4">
        <v>16.5</v>
      </c>
      <c r="BX143" s="4">
        <v>42.8</v>
      </c>
      <c r="BY143" s="4">
        <f t="shared" si="64"/>
        <v>67.8</v>
      </c>
      <c r="BZ143" s="4">
        <f t="shared" si="65"/>
        <v>3521.2</v>
      </c>
      <c r="CA143" s="4">
        <f t="shared" si="66"/>
        <v>2752</v>
      </c>
      <c r="CB143" s="4">
        <f t="shared" si="67"/>
        <v>2523.1999999999998</v>
      </c>
      <c r="CC143" s="4">
        <f t="shared" si="68"/>
        <v>161.1</v>
      </c>
      <c r="CD143" s="4">
        <f t="shared" si="69"/>
        <v>8957.5</v>
      </c>
      <c r="CE143" s="4">
        <f t="shared" si="70"/>
        <v>2.9</v>
      </c>
      <c r="CF143" s="4">
        <f t="shared" si="71"/>
        <v>217.79999999999998</v>
      </c>
      <c r="CG143" s="4">
        <f t="shared" si="72"/>
        <v>88.4</v>
      </c>
      <c r="CH143" s="4">
        <f t="shared" si="73"/>
        <v>161.1</v>
      </c>
      <c r="CI143" s="4">
        <f t="shared" si="74"/>
        <v>470.20000000000005</v>
      </c>
    </row>
    <row r="144" spans="1:92">
      <c r="A144" s="2">
        <v>1993</v>
      </c>
      <c r="B144" s="3" t="s">
        <v>117</v>
      </c>
      <c r="C144" s="4">
        <v>154.30000000000001</v>
      </c>
      <c r="D144" s="4">
        <v>62.9</v>
      </c>
      <c r="E144" s="4">
        <v>0.2</v>
      </c>
      <c r="F144" s="4">
        <v>0</v>
      </c>
      <c r="G144" s="4">
        <f t="shared" si="50"/>
        <v>217.4</v>
      </c>
      <c r="H144" s="4">
        <v>131.6</v>
      </c>
      <c r="I144" s="4">
        <v>40.799999999999997</v>
      </c>
      <c r="J144" s="4">
        <v>81.400000000000006</v>
      </c>
      <c r="K144" s="4">
        <v>0</v>
      </c>
      <c r="L144" s="4">
        <f t="shared" si="51"/>
        <v>253.79999999999998</v>
      </c>
      <c r="M144" s="4">
        <v>7.1</v>
      </c>
      <c r="N144" s="4">
        <v>17.2</v>
      </c>
      <c r="O144" s="4">
        <v>0</v>
      </c>
      <c r="P144" s="4">
        <v>0</v>
      </c>
      <c r="Q144" s="4">
        <f t="shared" si="52"/>
        <v>24.299999999999997</v>
      </c>
      <c r="R144" s="4">
        <v>0.5</v>
      </c>
      <c r="S144" s="4">
        <v>8.4</v>
      </c>
      <c r="T144" s="4">
        <v>0</v>
      </c>
      <c r="U144" s="4">
        <v>0</v>
      </c>
      <c r="V144" s="4">
        <f t="shared" si="53"/>
        <v>8.9</v>
      </c>
      <c r="W144" s="4">
        <v>72.3</v>
      </c>
      <c r="X144" s="4">
        <v>182.7</v>
      </c>
      <c r="Y144" s="4">
        <v>0</v>
      </c>
      <c r="Z144" s="4">
        <v>0</v>
      </c>
      <c r="AA144" s="4">
        <f t="shared" si="54"/>
        <v>255</v>
      </c>
      <c r="AB144" s="4">
        <v>24.6</v>
      </c>
      <c r="AC144" s="4">
        <v>1.4</v>
      </c>
      <c r="AD144" s="4">
        <v>2.2000000000000002</v>
      </c>
      <c r="AE144" s="4">
        <v>0</v>
      </c>
      <c r="AF144" s="4">
        <f t="shared" si="55"/>
        <v>28.2</v>
      </c>
      <c r="AG144" s="4">
        <v>0.5</v>
      </c>
      <c r="AH144" s="4">
        <v>110.5</v>
      </c>
      <c r="AI144" s="4">
        <v>121</v>
      </c>
      <c r="AJ144" s="4">
        <v>0</v>
      </c>
      <c r="AK144" s="4">
        <f t="shared" si="56"/>
        <v>232</v>
      </c>
      <c r="AL144" s="4">
        <v>170.9</v>
      </c>
      <c r="AM144" s="4">
        <v>142.19999999999999</v>
      </c>
      <c r="AN144" s="4">
        <v>137.5</v>
      </c>
      <c r="AO144" s="4">
        <v>0</v>
      </c>
      <c r="AP144" s="4">
        <f t="shared" si="57"/>
        <v>450.6</v>
      </c>
      <c r="AU144" s="4">
        <f t="shared" si="58"/>
        <v>0</v>
      </c>
      <c r="AV144" s="4">
        <v>2.5</v>
      </c>
      <c r="AW144" s="4">
        <v>1.7</v>
      </c>
      <c r="AX144" s="4">
        <v>14.1</v>
      </c>
      <c r="AY144" s="4">
        <v>0</v>
      </c>
      <c r="AZ144" s="4">
        <f t="shared" si="59"/>
        <v>18.3</v>
      </c>
      <c r="BA144" s="4">
        <v>0.4</v>
      </c>
      <c r="BB144" s="4">
        <v>0</v>
      </c>
      <c r="BC144" s="4">
        <v>5.3</v>
      </c>
      <c r="BD144" s="4">
        <v>0</v>
      </c>
      <c r="BE144" s="4">
        <f t="shared" si="60"/>
        <v>5.7</v>
      </c>
      <c r="BF144" s="4">
        <v>0</v>
      </c>
      <c r="BG144" s="4">
        <v>105.2</v>
      </c>
      <c r="BH144" s="4">
        <v>46.4</v>
      </c>
      <c r="BI144" s="4">
        <v>0</v>
      </c>
      <c r="BJ144" s="4">
        <f t="shared" si="61"/>
        <v>151.6</v>
      </c>
      <c r="BK144" s="4">
        <v>0</v>
      </c>
      <c r="BL144" s="4">
        <v>0</v>
      </c>
      <c r="BM144" s="4">
        <v>0</v>
      </c>
      <c r="BN144" s="4">
        <v>0</v>
      </c>
      <c r="BO144" s="4">
        <f t="shared" si="62"/>
        <v>0</v>
      </c>
      <c r="BP144" s="4">
        <v>0</v>
      </c>
      <c r="BQ144" s="4">
        <v>0</v>
      </c>
      <c r="BR144" s="4">
        <v>0</v>
      </c>
      <c r="BS144" s="4">
        <v>0</v>
      </c>
      <c r="BT144" s="4">
        <f t="shared" si="63"/>
        <v>0</v>
      </c>
      <c r="BU144" s="4">
        <v>0</v>
      </c>
      <c r="BV144" s="4">
        <v>0</v>
      </c>
      <c r="BW144" s="4">
        <v>0</v>
      </c>
      <c r="BX144" s="4">
        <v>0</v>
      </c>
      <c r="BY144" s="4">
        <f t="shared" si="64"/>
        <v>0</v>
      </c>
      <c r="BZ144" s="4">
        <f t="shared" si="65"/>
        <v>561.80000000000007</v>
      </c>
      <c r="CA144" s="4">
        <f t="shared" si="66"/>
        <v>566.09999999999991</v>
      </c>
      <c r="CB144" s="4">
        <f t="shared" si="67"/>
        <v>342.3</v>
      </c>
      <c r="CC144" s="4">
        <f t="shared" si="68"/>
        <v>0</v>
      </c>
      <c r="CD144" s="4">
        <f t="shared" si="69"/>
        <v>1470.2</v>
      </c>
      <c r="CE144" s="4">
        <f t="shared" si="70"/>
        <v>2.9</v>
      </c>
      <c r="CF144" s="4">
        <f t="shared" si="71"/>
        <v>106.9</v>
      </c>
      <c r="CG144" s="4">
        <f t="shared" si="72"/>
        <v>65.8</v>
      </c>
      <c r="CH144" s="4">
        <f t="shared" si="73"/>
        <v>0</v>
      </c>
      <c r="CI144" s="4">
        <f t="shared" si="74"/>
        <v>175.60000000000002</v>
      </c>
    </row>
    <row r="145" spans="1:92">
      <c r="A145" s="2">
        <v>1993</v>
      </c>
      <c r="B145" s="3" t="s">
        <v>118</v>
      </c>
      <c r="C145" s="4">
        <v>1570</v>
      </c>
      <c r="D145" s="4">
        <v>327</v>
      </c>
      <c r="E145" s="4">
        <v>12</v>
      </c>
      <c r="F145" s="4">
        <v>0</v>
      </c>
      <c r="G145" s="4">
        <f t="shared" si="50"/>
        <v>1909</v>
      </c>
      <c r="H145" s="4">
        <v>809</v>
      </c>
      <c r="I145" s="4">
        <v>33</v>
      </c>
      <c r="J145" s="4">
        <v>581</v>
      </c>
      <c r="K145" s="4">
        <v>36</v>
      </c>
      <c r="L145" s="4">
        <f t="shared" si="51"/>
        <v>1459</v>
      </c>
      <c r="M145" s="4">
        <v>61</v>
      </c>
      <c r="N145" s="4">
        <v>134</v>
      </c>
      <c r="O145" s="4">
        <v>21</v>
      </c>
      <c r="P145" s="4">
        <v>0</v>
      </c>
      <c r="Q145" s="4">
        <f t="shared" si="52"/>
        <v>216</v>
      </c>
      <c r="R145" s="4">
        <v>0</v>
      </c>
      <c r="S145" s="4">
        <v>0</v>
      </c>
      <c r="T145" s="4">
        <v>0</v>
      </c>
      <c r="U145" s="4">
        <v>0</v>
      </c>
      <c r="V145" s="4">
        <f t="shared" si="53"/>
        <v>0</v>
      </c>
      <c r="W145" s="4">
        <v>292</v>
      </c>
      <c r="X145" s="4">
        <v>1827</v>
      </c>
      <c r="Y145" s="4">
        <v>597</v>
      </c>
      <c r="Z145" s="4">
        <v>0</v>
      </c>
      <c r="AA145" s="4">
        <f t="shared" si="54"/>
        <v>2716</v>
      </c>
      <c r="AB145" s="4">
        <v>358</v>
      </c>
      <c r="AC145" s="4">
        <v>0</v>
      </c>
      <c r="AD145" s="4">
        <v>21</v>
      </c>
      <c r="AE145" s="4">
        <v>21</v>
      </c>
      <c r="AF145" s="4">
        <f t="shared" si="55"/>
        <v>400</v>
      </c>
      <c r="AG145" s="4">
        <v>27</v>
      </c>
      <c r="AH145" s="4">
        <v>362</v>
      </c>
      <c r="AI145" s="4">
        <v>497</v>
      </c>
      <c r="AJ145" s="4">
        <v>0</v>
      </c>
      <c r="AK145" s="4">
        <f t="shared" si="56"/>
        <v>886</v>
      </c>
      <c r="AL145" s="4">
        <v>918</v>
      </c>
      <c r="AM145" s="4">
        <v>754</v>
      </c>
      <c r="AN145" s="4">
        <v>764</v>
      </c>
      <c r="AO145" s="4">
        <v>22</v>
      </c>
      <c r="AP145" s="4">
        <f t="shared" si="57"/>
        <v>2458</v>
      </c>
      <c r="AU145" s="4">
        <f t="shared" si="58"/>
        <v>0</v>
      </c>
      <c r="AV145" s="4">
        <v>51</v>
      </c>
      <c r="AW145" s="4">
        <v>0</v>
      </c>
      <c r="AX145" s="4">
        <v>0</v>
      </c>
      <c r="AY145" s="4">
        <v>36</v>
      </c>
      <c r="AZ145" s="4">
        <f t="shared" si="59"/>
        <v>87</v>
      </c>
      <c r="BA145" s="4">
        <v>4</v>
      </c>
      <c r="BB145" s="4">
        <v>0</v>
      </c>
      <c r="BC145" s="4">
        <v>0</v>
      </c>
      <c r="BD145" s="4">
        <v>21</v>
      </c>
      <c r="BE145" s="4">
        <f t="shared" si="60"/>
        <v>25</v>
      </c>
      <c r="BF145" s="4">
        <v>0</v>
      </c>
      <c r="BG145" s="4">
        <v>346</v>
      </c>
      <c r="BH145" s="4">
        <v>407</v>
      </c>
      <c r="BI145" s="4">
        <v>0</v>
      </c>
      <c r="BJ145" s="4">
        <f t="shared" si="61"/>
        <v>753</v>
      </c>
      <c r="BK145" s="4">
        <v>0</v>
      </c>
      <c r="BL145" s="4">
        <v>0</v>
      </c>
      <c r="BM145" s="4">
        <v>0</v>
      </c>
      <c r="BN145" s="4">
        <v>0</v>
      </c>
      <c r="BO145" s="4">
        <f t="shared" si="62"/>
        <v>0</v>
      </c>
      <c r="BP145" s="4">
        <v>0</v>
      </c>
      <c r="BQ145" s="4">
        <v>0</v>
      </c>
      <c r="BR145" s="4">
        <v>0</v>
      </c>
      <c r="BS145" s="4">
        <v>0</v>
      </c>
      <c r="BT145" s="4">
        <f t="shared" si="63"/>
        <v>0</v>
      </c>
      <c r="BU145" s="4">
        <v>13</v>
      </c>
      <c r="BV145" s="4">
        <v>14</v>
      </c>
      <c r="BW145" s="4">
        <v>1</v>
      </c>
      <c r="BX145" s="4">
        <v>13</v>
      </c>
      <c r="BY145" s="4">
        <f t="shared" si="64"/>
        <v>41</v>
      </c>
      <c r="BZ145" s="4">
        <f t="shared" si="65"/>
        <v>4035</v>
      </c>
      <c r="CA145" s="4">
        <f t="shared" si="66"/>
        <v>3437</v>
      </c>
      <c r="CB145" s="4">
        <f t="shared" si="67"/>
        <v>2493</v>
      </c>
      <c r="CC145" s="4">
        <f t="shared" si="68"/>
        <v>79</v>
      </c>
      <c r="CD145" s="4">
        <f t="shared" si="69"/>
        <v>10044</v>
      </c>
      <c r="CE145" s="4">
        <f t="shared" si="70"/>
        <v>68</v>
      </c>
      <c r="CF145" s="4">
        <f t="shared" si="71"/>
        <v>360</v>
      </c>
      <c r="CG145" s="4">
        <f t="shared" si="72"/>
        <v>408</v>
      </c>
      <c r="CH145" s="4">
        <f t="shared" si="73"/>
        <v>70</v>
      </c>
      <c r="CI145" s="4">
        <f t="shared" si="74"/>
        <v>906</v>
      </c>
    </row>
    <row r="146" spans="1:92">
      <c r="A146" s="2">
        <v>1993</v>
      </c>
      <c r="B146" s="3" t="s">
        <v>119</v>
      </c>
      <c r="C146" s="4">
        <v>8435.7000000000007</v>
      </c>
      <c r="D146" s="4">
        <v>1505.1</v>
      </c>
      <c r="E146" s="4">
        <v>2.2999999999999998</v>
      </c>
      <c r="F146" s="4">
        <v>0</v>
      </c>
      <c r="G146" s="4">
        <f t="shared" si="50"/>
        <v>9943.1</v>
      </c>
      <c r="H146" s="4">
        <v>3237.1</v>
      </c>
      <c r="I146" s="4">
        <v>115.8</v>
      </c>
      <c r="J146" s="4">
        <v>1509.1</v>
      </c>
      <c r="K146" s="4">
        <v>0</v>
      </c>
      <c r="L146" s="4">
        <f t="shared" si="51"/>
        <v>4862</v>
      </c>
      <c r="M146" s="4">
        <v>189.8</v>
      </c>
      <c r="N146" s="4">
        <v>343.7</v>
      </c>
      <c r="O146" s="4">
        <v>0</v>
      </c>
      <c r="P146" s="4">
        <v>0</v>
      </c>
      <c r="Q146" s="4">
        <f t="shared" si="52"/>
        <v>533.5</v>
      </c>
      <c r="R146" s="4">
        <v>0</v>
      </c>
      <c r="S146" s="4">
        <v>0</v>
      </c>
      <c r="T146" s="4">
        <v>0</v>
      </c>
      <c r="U146" s="4">
        <v>0</v>
      </c>
      <c r="V146" s="4">
        <f t="shared" si="53"/>
        <v>0</v>
      </c>
      <c r="W146" s="4">
        <v>1953.6</v>
      </c>
      <c r="X146" s="4">
        <v>4564.8</v>
      </c>
      <c r="Y146" s="4">
        <v>538</v>
      </c>
      <c r="Z146" s="4">
        <v>0</v>
      </c>
      <c r="AA146" s="4">
        <f t="shared" si="54"/>
        <v>7056.4</v>
      </c>
      <c r="AB146" s="4">
        <v>1453.2</v>
      </c>
      <c r="AC146" s="4">
        <v>0.6</v>
      </c>
      <c r="AD146" s="4">
        <v>37.799999999999997</v>
      </c>
      <c r="AE146" s="4">
        <v>582.29999999999995</v>
      </c>
      <c r="AF146" s="4">
        <f t="shared" si="55"/>
        <v>2073.8999999999996</v>
      </c>
      <c r="AG146" s="4">
        <v>13.6</v>
      </c>
      <c r="AH146" s="4">
        <v>1027.5999999999999</v>
      </c>
      <c r="AI146" s="4">
        <v>2036.5</v>
      </c>
      <c r="AJ146" s="4">
        <v>0</v>
      </c>
      <c r="AK146" s="4">
        <f t="shared" si="56"/>
        <v>3077.7</v>
      </c>
      <c r="AL146" s="4">
        <v>3400.9</v>
      </c>
      <c r="AM146" s="4">
        <v>1893.7</v>
      </c>
      <c r="AN146" s="4">
        <v>522.6</v>
      </c>
      <c r="AO146" s="4">
        <v>52.9</v>
      </c>
      <c r="AP146" s="4">
        <f t="shared" si="57"/>
        <v>5870.1</v>
      </c>
      <c r="AU146" s="4">
        <f t="shared" si="58"/>
        <v>0</v>
      </c>
      <c r="AV146" s="4">
        <v>0</v>
      </c>
      <c r="AW146" s="4">
        <v>0</v>
      </c>
      <c r="AX146" s="4">
        <v>0</v>
      </c>
      <c r="AY146" s="4">
        <v>0</v>
      </c>
      <c r="AZ146" s="4">
        <f t="shared" si="59"/>
        <v>0</v>
      </c>
      <c r="BA146" s="4">
        <v>0</v>
      </c>
      <c r="BB146" s="4">
        <v>0</v>
      </c>
      <c r="BC146" s="4">
        <v>0</v>
      </c>
      <c r="BD146" s="4">
        <v>0</v>
      </c>
      <c r="BE146" s="4">
        <f t="shared" si="60"/>
        <v>0</v>
      </c>
      <c r="BF146" s="4">
        <v>0</v>
      </c>
      <c r="BG146" s="4">
        <v>0</v>
      </c>
      <c r="BH146" s="4">
        <v>0</v>
      </c>
      <c r="BI146" s="4">
        <v>0</v>
      </c>
      <c r="BJ146" s="4">
        <f t="shared" si="61"/>
        <v>0</v>
      </c>
      <c r="BK146" s="4">
        <v>0</v>
      </c>
      <c r="BL146" s="4">
        <v>0</v>
      </c>
      <c r="BM146" s="4">
        <v>0</v>
      </c>
      <c r="BN146" s="4">
        <v>0</v>
      </c>
      <c r="BO146" s="4">
        <f t="shared" si="62"/>
        <v>0</v>
      </c>
      <c r="BP146" s="4">
        <v>0</v>
      </c>
      <c r="BQ146" s="4">
        <v>0</v>
      </c>
      <c r="BR146" s="4">
        <v>0</v>
      </c>
      <c r="BS146" s="4">
        <v>0</v>
      </c>
      <c r="BT146" s="4">
        <f t="shared" si="63"/>
        <v>0</v>
      </c>
      <c r="BU146" s="4">
        <v>0</v>
      </c>
      <c r="BV146" s="4">
        <v>0</v>
      </c>
      <c r="BW146" s="4">
        <v>0</v>
      </c>
      <c r="BX146" s="4">
        <v>0</v>
      </c>
      <c r="BY146" s="4">
        <f t="shared" si="64"/>
        <v>0</v>
      </c>
      <c r="BZ146" s="4">
        <f t="shared" si="65"/>
        <v>18683.900000000001</v>
      </c>
      <c r="CA146" s="4">
        <f t="shared" si="66"/>
        <v>9451.3000000000011</v>
      </c>
      <c r="CB146" s="4">
        <f t="shared" si="67"/>
        <v>4646.3</v>
      </c>
      <c r="CC146" s="4">
        <f t="shared" si="68"/>
        <v>635.19999999999993</v>
      </c>
      <c r="CD146" s="4">
        <f t="shared" si="69"/>
        <v>33416.700000000004</v>
      </c>
      <c r="CE146" s="4">
        <f t="shared" si="70"/>
        <v>0</v>
      </c>
      <c r="CF146" s="4">
        <f t="shared" si="71"/>
        <v>0</v>
      </c>
      <c r="CG146" s="4">
        <f t="shared" si="72"/>
        <v>0</v>
      </c>
      <c r="CH146" s="4">
        <f t="shared" si="73"/>
        <v>0</v>
      </c>
      <c r="CI146" s="4">
        <f t="shared" si="74"/>
        <v>0</v>
      </c>
    </row>
    <row r="147" spans="1:92">
      <c r="A147" s="2">
        <v>1993</v>
      </c>
      <c r="B147" s="3" t="s">
        <v>120</v>
      </c>
      <c r="C147" s="4">
        <v>942.9</v>
      </c>
      <c r="D147" s="4">
        <v>146.4</v>
      </c>
      <c r="E147" s="4">
        <v>322.60000000000002</v>
      </c>
      <c r="F147" s="4">
        <v>3.7</v>
      </c>
      <c r="G147" s="4">
        <f t="shared" si="50"/>
        <v>1415.6000000000001</v>
      </c>
      <c r="H147" s="4">
        <v>350.9</v>
      </c>
      <c r="I147" s="4">
        <v>3.9</v>
      </c>
      <c r="J147" s="4">
        <v>125.3</v>
      </c>
      <c r="K147" s="4">
        <v>52.5</v>
      </c>
      <c r="L147" s="4">
        <f t="shared" si="51"/>
        <v>532.59999999999991</v>
      </c>
      <c r="M147" s="4">
        <v>17</v>
      </c>
      <c r="N147" s="4">
        <v>57.7</v>
      </c>
      <c r="O147" s="4">
        <v>1.6</v>
      </c>
      <c r="P147" s="4">
        <v>0</v>
      </c>
      <c r="Q147" s="4">
        <f t="shared" si="52"/>
        <v>76.3</v>
      </c>
      <c r="R147" s="4">
        <v>7.7</v>
      </c>
      <c r="S147" s="4">
        <v>3.8</v>
      </c>
      <c r="T147" s="4">
        <v>0</v>
      </c>
      <c r="U147" s="4">
        <v>0</v>
      </c>
      <c r="V147" s="4">
        <f t="shared" si="53"/>
        <v>11.5</v>
      </c>
      <c r="W147" s="4">
        <v>85.8</v>
      </c>
      <c r="X147" s="4">
        <v>342.1</v>
      </c>
      <c r="Y147" s="4">
        <v>27.4</v>
      </c>
      <c r="Z147" s="4">
        <v>0</v>
      </c>
      <c r="AA147" s="4">
        <f t="shared" si="54"/>
        <v>455.3</v>
      </c>
      <c r="AB147" s="4">
        <v>107</v>
      </c>
      <c r="AC147" s="4">
        <v>0.6</v>
      </c>
      <c r="AD147" s="4">
        <v>0</v>
      </c>
      <c r="AE147" s="4">
        <v>0.2</v>
      </c>
      <c r="AF147" s="4">
        <f t="shared" si="55"/>
        <v>107.8</v>
      </c>
      <c r="AG147" s="4">
        <v>1.3</v>
      </c>
      <c r="AH147" s="4">
        <v>159.9</v>
      </c>
      <c r="AI147" s="4">
        <v>248.3</v>
      </c>
      <c r="AJ147" s="4">
        <v>0</v>
      </c>
      <c r="AK147" s="4">
        <f t="shared" si="56"/>
        <v>409.5</v>
      </c>
      <c r="AL147" s="4">
        <v>465.4</v>
      </c>
      <c r="AM147" s="4">
        <v>250</v>
      </c>
      <c r="AN147" s="4">
        <v>299.10000000000002</v>
      </c>
      <c r="AO147" s="4">
        <v>17</v>
      </c>
      <c r="AP147" s="4">
        <f t="shared" si="57"/>
        <v>1031.5</v>
      </c>
      <c r="AU147" s="4">
        <f t="shared" si="58"/>
        <v>0</v>
      </c>
      <c r="AV147" s="4">
        <v>0</v>
      </c>
      <c r="AW147" s="4">
        <v>0</v>
      </c>
      <c r="AX147" s="4">
        <v>0</v>
      </c>
      <c r="AY147" s="4">
        <v>52.5</v>
      </c>
      <c r="AZ147" s="4">
        <f t="shared" si="59"/>
        <v>52.5</v>
      </c>
      <c r="BA147" s="4">
        <v>0</v>
      </c>
      <c r="BB147" s="4">
        <v>0</v>
      </c>
      <c r="BC147" s="4">
        <v>0</v>
      </c>
      <c r="BD147" s="4">
        <v>0</v>
      </c>
      <c r="BE147" s="4">
        <f t="shared" si="60"/>
        <v>0</v>
      </c>
      <c r="BF147" s="4">
        <v>0</v>
      </c>
      <c r="BG147" s="4">
        <v>132.19999999999999</v>
      </c>
      <c r="BH147" s="4">
        <v>110.5</v>
      </c>
      <c r="BI147" s="4">
        <v>0</v>
      </c>
      <c r="BJ147" s="4">
        <f t="shared" si="61"/>
        <v>242.7</v>
      </c>
      <c r="BK147" s="4">
        <v>0</v>
      </c>
      <c r="BL147" s="4">
        <v>0.4</v>
      </c>
      <c r="BM147" s="4">
        <v>0</v>
      </c>
      <c r="BN147" s="4">
        <v>0</v>
      </c>
      <c r="BO147" s="4">
        <f t="shared" si="62"/>
        <v>0.4</v>
      </c>
      <c r="BP147" s="4">
        <v>2.8</v>
      </c>
      <c r="BQ147" s="4">
        <v>0</v>
      </c>
      <c r="BR147" s="4">
        <v>-0.2</v>
      </c>
      <c r="BS147" s="4">
        <v>0</v>
      </c>
      <c r="BT147" s="4">
        <f t="shared" si="63"/>
        <v>2.5999999999999996</v>
      </c>
      <c r="BU147" s="4">
        <v>29.3</v>
      </c>
      <c r="BV147" s="4">
        <v>2</v>
      </c>
      <c r="BW147" s="4">
        <v>32.700000000000003</v>
      </c>
      <c r="BX147" s="4">
        <v>20.7</v>
      </c>
      <c r="BY147" s="4">
        <f t="shared" si="64"/>
        <v>84.7</v>
      </c>
      <c r="BZ147" s="4">
        <f t="shared" si="65"/>
        <v>1978</v>
      </c>
      <c r="CA147" s="4">
        <f t="shared" si="66"/>
        <v>964.40000000000009</v>
      </c>
      <c r="CB147" s="4">
        <f t="shared" si="67"/>
        <v>1024.3000000000002</v>
      </c>
      <c r="CC147" s="4">
        <f t="shared" si="68"/>
        <v>73.400000000000006</v>
      </c>
      <c r="CD147" s="4">
        <f t="shared" si="69"/>
        <v>4040.1000000000004</v>
      </c>
      <c r="CE147" s="4">
        <f t="shared" si="70"/>
        <v>32.1</v>
      </c>
      <c r="CF147" s="4">
        <f t="shared" si="71"/>
        <v>134.6</v>
      </c>
      <c r="CG147" s="4">
        <f t="shared" si="72"/>
        <v>143</v>
      </c>
      <c r="CH147" s="4">
        <f t="shared" si="73"/>
        <v>73.2</v>
      </c>
      <c r="CI147" s="4">
        <f t="shared" si="74"/>
        <v>382.9</v>
      </c>
    </row>
    <row r="148" spans="1:92">
      <c r="A148" s="2">
        <v>1993</v>
      </c>
      <c r="B148" s="3" t="s">
        <v>121</v>
      </c>
      <c r="C148" s="4">
        <v>197.9</v>
      </c>
      <c r="D148" s="4">
        <v>44.4</v>
      </c>
      <c r="E148" s="4">
        <v>3.4</v>
      </c>
      <c r="F148" s="4">
        <v>10.7</v>
      </c>
      <c r="G148" s="4">
        <f t="shared" si="50"/>
        <v>256.40000000000003</v>
      </c>
      <c r="H148" s="4">
        <v>54.1</v>
      </c>
      <c r="I148" s="4">
        <v>0</v>
      </c>
      <c r="J148" s="4">
        <v>0.6</v>
      </c>
      <c r="K148" s="4">
        <v>6.1</v>
      </c>
      <c r="L148" s="4">
        <f t="shared" si="51"/>
        <v>60.800000000000004</v>
      </c>
      <c r="M148" s="4">
        <v>24</v>
      </c>
      <c r="N148" s="4">
        <v>36.5</v>
      </c>
      <c r="O148" s="4">
        <v>7.2</v>
      </c>
      <c r="P148" s="4">
        <v>0</v>
      </c>
      <c r="Q148" s="4">
        <f t="shared" si="52"/>
        <v>67.7</v>
      </c>
      <c r="R148" s="4">
        <v>15.6</v>
      </c>
      <c r="S148" s="4">
        <v>0.8</v>
      </c>
      <c r="T148" s="4">
        <v>0</v>
      </c>
      <c r="U148" s="4">
        <v>0</v>
      </c>
      <c r="V148" s="4">
        <f t="shared" si="53"/>
        <v>16.399999999999999</v>
      </c>
      <c r="W148" s="4">
        <v>86.2</v>
      </c>
      <c r="X148" s="4">
        <v>152.30000000000001</v>
      </c>
      <c r="Y148" s="4">
        <v>12.9</v>
      </c>
      <c r="Z148" s="4">
        <v>0</v>
      </c>
      <c r="AA148" s="4">
        <f t="shared" si="54"/>
        <v>251.4</v>
      </c>
      <c r="AB148" s="4">
        <v>30.9</v>
      </c>
      <c r="AC148" s="4">
        <v>0.4</v>
      </c>
      <c r="AD148" s="4">
        <v>0.1</v>
      </c>
      <c r="AE148" s="4">
        <v>9.1999999999999993</v>
      </c>
      <c r="AF148" s="4">
        <f t="shared" si="55"/>
        <v>40.599999999999994</v>
      </c>
      <c r="AG148" s="4">
        <v>0</v>
      </c>
      <c r="AH148" s="4">
        <v>95.5</v>
      </c>
      <c r="AI148" s="4">
        <v>91.2</v>
      </c>
      <c r="AJ148" s="4">
        <v>1.3</v>
      </c>
      <c r="AK148" s="4">
        <f t="shared" si="56"/>
        <v>188</v>
      </c>
      <c r="AL148" s="4">
        <v>213.5</v>
      </c>
      <c r="AM148" s="4">
        <v>162</v>
      </c>
      <c r="AN148" s="4">
        <v>197.9</v>
      </c>
      <c r="AO148" s="4">
        <v>38.200000000000003</v>
      </c>
      <c r="AP148" s="4">
        <f t="shared" si="57"/>
        <v>611.6</v>
      </c>
      <c r="AU148" s="4">
        <f t="shared" si="58"/>
        <v>0</v>
      </c>
      <c r="AV148" s="4">
        <v>0</v>
      </c>
      <c r="AW148" s="4">
        <v>0</v>
      </c>
      <c r="AX148" s="4">
        <v>0</v>
      </c>
      <c r="AY148" s="4">
        <v>6.1</v>
      </c>
      <c r="AZ148" s="4">
        <f t="shared" si="59"/>
        <v>6.1</v>
      </c>
      <c r="BA148" s="4">
        <v>0</v>
      </c>
      <c r="BB148" s="4">
        <v>0</v>
      </c>
      <c r="BC148" s="4">
        <v>0</v>
      </c>
      <c r="BD148" s="4">
        <v>9.1999999999999993</v>
      </c>
      <c r="BE148" s="4">
        <f t="shared" si="60"/>
        <v>9.1999999999999993</v>
      </c>
      <c r="BF148" s="4">
        <v>0</v>
      </c>
      <c r="BG148" s="4">
        <v>0</v>
      </c>
      <c r="BH148" s="4">
        <v>0</v>
      </c>
      <c r="BI148" s="4">
        <v>1.3</v>
      </c>
      <c r="BJ148" s="4">
        <f t="shared" si="61"/>
        <v>1.3</v>
      </c>
      <c r="BK148" s="4">
        <v>0</v>
      </c>
      <c r="BL148" s="4">
        <v>0</v>
      </c>
      <c r="BM148" s="4">
        <v>0</v>
      </c>
      <c r="BN148" s="4">
        <v>7</v>
      </c>
      <c r="BO148" s="4">
        <f t="shared" si="62"/>
        <v>7</v>
      </c>
      <c r="BP148" s="4">
        <v>0</v>
      </c>
      <c r="BQ148" s="4">
        <v>0</v>
      </c>
      <c r="BR148" s="4">
        <v>0</v>
      </c>
      <c r="BS148" s="4">
        <v>16.600000000000001</v>
      </c>
      <c r="BT148" s="4">
        <f t="shared" si="63"/>
        <v>16.600000000000001</v>
      </c>
      <c r="BU148" s="4">
        <v>0</v>
      </c>
      <c r="BV148" s="4">
        <v>0</v>
      </c>
      <c r="BW148" s="4">
        <v>0</v>
      </c>
      <c r="BX148" s="4">
        <v>25.3</v>
      </c>
      <c r="BY148" s="4">
        <f t="shared" si="64"/>
        <v>25.3</v>
      </c>
      <c r="BZ148" s="4">
        <f t="shared" si="65"/>
        <v>622.20000000000005</v>
      </c>
      <c r="CA148" s="4">
        <f t="shared" si="66"/>
        <v>491.9</v>
      </c>
      <c r="CB148" s="4">
        <f t="shared" si="67"/>
        <v>313.3</v>
      </c>
      <c r="CC148" s="4">
        <f t="shared" si="68"/>
        <v>65.5</v>
      </c>
      <c r="CD148" s="4">
        <f t="shared" si="69"/>
        <v>1492.8999999999999</v>
      </c>
      <c r="CE148" s="4">
        <f t="shared" si="70"/>
        <v>0</v>
      </c>
      <c r="CF148" s="4">
        <f t="shared" si="71"/>
        <v>0</v>
      </c>
      <c r="CG148" s="4">
        <f t="shared" si="72"/>
        <v>0</v>
      </c>
      <c r="CH148" s="4">
        <f t="shared" si="73"/>
        <v>65.5</v>
      </c>
      <c r="CI148" s="4">
        <f t="shared" si="74"/>
        <v>65.5</v>
      </c>
    </row>
    <row r="149" spans="1:92">
      <c r="A149" s="2">
        <v>1993</v>
      </c>
      <c r="B149" s="3" t="s">
        <v>122</v>
      </c>
      <c r="C149" s="4">
        <v>2328.3000000000002</v>
      </c>
      <c r="D149" s="4">
        <v>226</v>
      </c>
      <c r="E149" s="4">
        <v>88.3</v>
      </c>
      <c r="F149" s="4">
        <v>0</v>
      </c>
      <c r="G149" s="4">
        <f t="shared" si="50"/>
        <v>2642.6000000000004</v>
      </c>
      <c r="H149" s="4">
        <v>885.2</v>
      </c>
      <c r="I149" s="4">
        <v>247.6</v>
      </c>
      <c r="J149" s="4">
        <v>827.7</v>
      </c>
      <c r="K149" s="4">
        <v>63.6</v>
      </c>
      <c r="L149" s="4">
        <f t="shared" si="51"/>
        <v>2024.1</v>
      </c>
      <c r="M149" s="4">
        <v>115.4</v>
      </c>
      <c r="N149" s="4">
        <v>115.4</v>
      </c>
      <c r="O149" s="4">
        <v>0</v>
      </c>
      <c r="P149" s="4">
        <v>0</v>
      </c>
      <c r="Q149" s="4">
        <f t="shared" si="52"/>
        <v>230.8</v>
      </c>
      <c r="R149" s="4">
        <v>21.2</v>
      </c>
      <c r="S149" s="4">
        <v>31.7</v>
      </c>
      <c r="T149" s="4">
        <v>0</v>
      </c>
      <c r="U149" s="4">
        <v>0</v>
      </c>
      <c r="V149" s="4">
        <f t="shared" si="53"/>
        <v>52.9</v>
      </c>
      <c r="W149" s="4">
        <v>879.8</v>
      </c>
      <c r="X149" s="4">
        <v>892.7</v>
      </c>
      <c r="Y149" s="4">
        <v>0</v>
      </c>
      <c r="Z149" s="4">
        <v>0</v>
      </c>
      <c r="AA149" s="4">
        <f t="shared" si="54"/>
        <v>1772.5</v>
      </c>
      <c r="AB149" s="4">
        <v>536.9</v>
      </c>
      <c r="AC149" s="4">
        <v>9.1999999999999993</v>
      </c>
      <c r="AD149" s="4">
        <v>0.8</v>
      </c>
      <c r="AE149" s="4">
        <v>0</v>
      </c>
      <c r="AF149" s="4">
        <f t="shared" si="55"/>
        <v>546.9</v>
      </c>
      <c r="AG149" s="4">
        <v>0</v>
      </c>
      <c r="AH149" s="4">
        <v>214.9</v>
      </c>
      <c r="AI149" s="4">
        <v>1398.5</v>
      </c>
      <c r="AJ149" s="4">
        <v>39.4</v>
      </c>
      <c r="AK149" s="4">
        <f t="shared" si="56"/>
        <v>1652.8000000000002</v>
      </c>
      <c r="AL149" s="4">
        <v>1607.9</v>
      </c>
      <c r="AM149" s="4">
        <v>711.8</v>
      </c>
      <c r="AN149" s="4">
        <v>2850.6</v>
      </c>
      <c r="AO149" s="4">
        <v>9.1</v>
      </c>
      <c r="AP149" s="4">
        <f t="shared" si="57"/>
        <v>5179.3999999999996</v>
      </c>
      <c r="AU149" s="4">
        <f t="shared" si="58"/>
        <v>0</v>
      </c>
      <c r="AV149" s="4">
        <v>13.8</v>
      </c>
      <c r="AW149" s="4">
        <v>0.5</v>
      </c>
      <c r="AX149" s="4">
        <v>37.799999999999997</v>
      </c>
      <c r="AY149" s="4">
        <v>63.6</v>
      </c>
      <c r="AZ149" s="4">
        <f t="shared" si="59"/>
        <v>115.69999999999999</v>
      </c>
      <c r="BA149" s="4">
        <v>5.0999999999999996</v>
      </c>
      <c r="BB149" s="4">
        <v>0</v>
      </c>
      <c r="BC149" s="4">
        <v>0</v>
      </c>
      <c r="BD149" s="4">
        <v>0</v>
      </c>
      <c r="BE149" s="4">
        <f t="shared" si="60"/>
        <v>5.0999999999999996</v>
      </c>
      <c r="BF149" s="4">
        <v>0</v>
      </c>
      <c r="BG149" s="4">
        <v>0</v>
      </c>
      <c r="BH149" s="4">
        <v>2.2000000000000002</v>
      </c>
      <c r="BI149" s="4">
        <v>0</v>
      </c>
      <c r="BJ149" s="4">
        <f t="shared" si="61"/>
        <v>2.2000000000000002</v>
      </c>
      <c r="BK149" s="4">
        <v>0</v>
      </c>
      <c r="BL149" s="4">
        <v>0</v>
      </c>
      <c r="BM149" s="4">
        <v>0</v>
      </c>
      <c r="BN149" s="4">
        <v>0</v>
      </c>
      <c r="BO149" s="4">
        <f t="shared" si="62"/>
        <v>0</v>
      </c>
      <c r="BP149" s="4">
        <v>0.4</v>
      </c>
      <c r="BQ149" s="4">
        <v>0.3</v>
      </c>
      <c r="BR149" s="4">
        <v>2.7</v>
      </c>
      <c r="BS149" s="4">
        <v>5.0999999999999996</v>
      </c>
      <c r="BT149" s="4">
        <f t="shared" si="63"/>
        <v>8.5</v>
      </c>
      <c r="BU149" s="4">
        <v>15.2</v>
      </c>
      <c r="BV149" s="4">
        <v>4</v>
      </c>
      <c r="BW149" s="4">
        <v>14.8</v>
      </c>
      <c r="BX149" s="4">
        <v>1.7</v>
      </c>
      <c r="BY149" s="4">
        <f t="shared" si="64"/>
        <v>35.700000000000003</v>
      </c>
      <c r="BZ149" s="4">
        <f t="shared" si="65"/>
        <v>6374.6999999999989</v>
      </c>
      <c r="CA149" s="4">
        <f t="shared" si="66"/>
        <v>2449.3000000000002</v>
      </c>
      <c r="CB149" s="4">
        <f t="shared" si="67"/>
        <v>5165.8999999999996</v>
      </c>
      <c r="CC149" s="4">
        <f t="shared" si="68"/>
        <v>112.1</v>
      </c>
      <c r="CD149" s="4">
        <f t="shared" si="69"/>
        <v>14102</v>
      </c>
      <c r="CE149" s="4">
        <f t="shared" si="70"/>
        <v>34.5</v>
      </c>
      <c r="CF149" s="4">
        <f t="shared" si="71"/>
        <v>4.8</v>
      </c>
      <c r="CG149" s="4">
        <f t="shared" si="72"/>
        <v>57.5</v>
      </c>
      <c r="CH149" s="4">
        <f t="shared" si="73"/>
        <v>70.400000000000006</v>
      </c>
      <c r="CI149" s="4">
        <f t="shared" si="74"/>
        <v>167.2</v>
      </c>
    </row>
    <row r="150" spans="1:92">
      <c r="A150" s="2">
        <v>1993</v>
      </c>
      <c r="B150" s="3" t="s">
        <v>123</v>
      </c>
      <c r="C150" s="4">
        <v>3660.8</v>
      </c>
      <c r="D150" s="4">
        <v>171.3</v>
      </c>
      <c r="E150" s="4">
        <v>235.1</v>
      </c>
      <c r="F150" s="4">
        <v>0</v>
      </c>
      <c r="G150" s="4">
        <f t="shared" si="50"/>
        <v>4067.2000000000003</v>
      </c>
      <c r="H150" s="4">
        <v>951</v>
      </c>
      <c r="I150" s="4">
        <v>6.2</v>
      </c>
      <c r="J150" s="4">
        <v>244.9</v>
      </c>
      <c r="K150" s="4">
        <v>82.2</v>
      </c>
      <c r="L150" s="4">
        <f t="shared" si="51"/>
        <v>1284.3000000000002</v>
      </c>
      <c r="M150" s="4">
        <v>259.3</v>
      </c>
      <c r="N150" s="4">
        <v>364.1</v>
      </c>
      <c r="O150" s="4">
        <v>0</v>
      </c>
      <c r="P150" s="4">
        <v>0</v>
      </c>
      <c r="Q150" s="4">
        <f t="shared" si="52"/>
        <v>623.40000000000009</v>
      </c>
      <c r="R150" s="4">
        <v>96.2</v>
      </c>
      <c r="S150" s="4">
        <v>15.7</v>
      </c>
      <c r="T150" s="4">
        <v>0</v>
      </c>
      <c r="U150" s="4">
        <v>0</v>
      </c>
      <c r="V150" s="4">
        <f t="shared" si="53"/>
        <v>111.9</v>
      </c>
      <c r="W150" s="4">
        <v>918.6</v>
      </c>
      <c r="X150" s="4">
        <v>1297.8</v>
      </c>
      <c r="Y150" s="4">
        <v>0</v>
      </c>
      <c r="Z150" s="4">
        <v>0</v>
      </c>
      <c r="AA150" s="4">
        <f t="shared" si="54"/>
        <v>2216.4</v>
      </c>
      <c r="AB150" s="4">
        <v>261</v>
      </c>
      <c r="AC150" s="4">
        <v>0.7</v>
      </c>
      <c r="AD150" s="4">
        <v>30.6</v>
      </c>
      <c r="AE150" s="4">
        <v>10.4</v>
      </c>
      <c r="AF150" s="4">
        <f t="shared" si="55"/>
        <v>302.7</v>
      </c>
      <c r="AG150" s="4">
        <v>18.600000000000001</v>
      </c>
      <c r="AH150" s="4">
        <v>379.1</v>
      </c>
      <c r="AI150" s="4">
        <v>836.4</v>
      </c>
      <c r="AJ150" s="4">
        <v>106.7</v>
      </c>
      <c r="AK150" s="4">
        <f t="shared" si="56"/>
        <v>1340.8</v>
      </c>
      <c r="AL150" s="4">
        <v>1575.7</v>
      </c>
      <c r="AM150" s="4">
        <v>729.3</v>
      </c>
      <c r="AN150" s="4">
        <v>1132.8</v>
      </c>
      <c r="AO150" s="4">
        <v>298.3</v>
      </c>
      <c r="AP150" s="4">
        <f t="shared" si="57"/>
        <v>3736.1000000000004</v>
      </c>
      <c r="AU150" s="4">
        <f t="shared" si="58"/>
        <v>0</v>
      </c>
      <c r="AV150" s="4">
        <v>0</v>
      </c>
      <c r="AW150" s="4">
        <v>0</v>
      </c>
      <c r="AX150" s="4">
        <v>29.1</v>
      </c>
      <c r="AY150" s="4">
        <v>82.2</v>
      </c>
      <c r="AZ150" s="4">
        <f t="shared" si="59"/>
        <v>111.30000000000001</v>
      </c>
      <c r="BA150" s="4">
        <v>0</v>
      </c>
      <c r="BB150" s="4">
        <v>0.5</v>
      </c>
      <c r="BC150" s="4">
        <v>0.5</v>
      </c>
      <c r="BD150" s="4">
        <v>10.4</v>
      </c>
      <c r="BE150" s="4">
        <f t="shared" si="60"/>
        <v>11.4</v>
      </c>
      <c r="BF150" s="4">
        <v>0</v>
      </c>
      <c r="BG150" s="4">
        <v>357.9</v>
      </c>
      <c r="BH150" s="4">
        <v>224.4</v>
      </c>
      <c r="BI150" s="4">
        <v>106.7</v>
      </c>
      <c r="BJ150" s="4">
        <f t="shared" si="61"/>
        <v>689</v>
      </c>
      <c r="BK150" s="4">
        <v>0</v>
      </c>
      <c r="BL150" s="4">
        <v>0</v>
      </c>
      <c r="BM150" s="4">
        <v>0</v>
      </c>
      <c r="BN150" s="4">
        <v>47.7</v>
      </c>
      <c r="BO150" s="4">
        <f t="shared" si="62"/>
        <v>47.7</v>
      </c>
      <c r="BP150" s="4">
        <v>0.4</v>
      </c>
      <c r="BQ150" s="4">
        <v>7.6</v>
      </c>
      <c r="BR150" s="4">
        <v>38.4</v>
      </c>
      <c r="BS150" s="4">
        <v>10.8</v>
      </c>
      <c r="BT150" s="4">
        <f t="shared" si="63"/>
        <v>57.2</v>
      </c>
      <c r="BU150" s="4">
        <v>0</v>
      </c>
      <c r="BV150" s="4">
        <v>1.7</v>
      </c>
      <c r="BW150" s="4">
        <v>133.5</v>
      </c>
      <c r="BX150" s="4">
        <v>106.3</v>
      </c>
      <c r="BY150" s="4">
        <f t="shared" si="64"/>
        <v>241.5</v>
      </c>
      <c r="BZ150" s="4">
        <f t="shared" si="65"/>
        <v>7741.2000000000007</v>
      </c>
      <c r="CA150" s="4">
        <f t="shared" si="66"/>
        <v>2964.2</v>
      </c>
      <c r="CB150" s="4">
        <f t="shared" si="67"/>
        <v>2479.8000000000002</v>
      </c>
      <c r="CC150" s="4">
        <f t="shared" si="68"/>
        <v>497.6</v>
      </c>
      <c r="CD150" s="4">
        <f t="shared" si="69"/>
        <v>13682.800000000001</v>
      </c>
      <c r="CE150" s="4">
        <f t="shared" si="70"/>
        <v>0.4</v>
      </c>
      <c r="CF150" s="4">
        <f t="shared" si="71"/>
        <v>367.7</v>
      </c>
      <c r="CG150" s="4">
        <f t="shared" si="72"/>
        <v>425.9</v>
      </c>
      <c r="CH150" s="4">
        <f t="shared" si="73"/>
        <v>364.1</v>
      </c>
      <c r="CI150" s="4">
        <f t="shared" si="74"/>
        <v>1158.0999999999999</v>
      </c>
    </row>
    <row r="151" spans="1:92">
      <c r="A151" s="2">
        <v>1993</v>
      </c>
      <c r="B151" s="3" t="s">
        <v>124</v>
      </c>
      <c r="C151" s="4">
        <v>1159.5999999999999</v>
      </c>
      <c r="D151" s="4">
        <v>153.6</v>
      </c>
      <c r="E151" s="4">
        <v>9.8000000000000007</v>
      </c>
      <c r="F151" s="4">
        <v>18.8</v>
      </c>
      <c r="G151" s="4">
        <f t="shared" si="50"/>
        <v>1341.7999999999997</v>
      </c>
      <c r="H151" s="4">
        <v>293.3</v>
      </c>
      <c r="I151" s="4">
        <v>38.5</v>
      </c>
      <c r="J151" s="4">
        <v>226.2</v>
      </c>
      <c r="K151" s="4">
        <v>13.7</v>
      </c>
      <c r="L151" s="4">
        <f t="shared" si="51"/>
        <v>571.70000000000005</v>
      </c>
      <c r="M151" s="4">
        <v>23</v>
      </c>
      <c r="N151" s="4">
        <v>89.7</v>
      </c>
      <c r="O151" s="4">
        <v>3.9</v>
      </c>
      <c r="P151" s="4">
        <v>0</v>
      </c>
      <c r="Q151" s="4">
        <f t="shared" si="52"/>
        <v>116.60000000000001</v>
      </c>
      <c r="R151" s="4">
        <v>1.4</v>
      </c>
      <c r="S151" s="4">
        <v>3</v>
      </c>
      <c r="T151" s="4">
        <v>0</v>
      </c>
      <c r="U151" s="4">
        <v>0</v>
      </c>
      <c r="V151" s="4">
        <f t="shared" si="53"/>
        <v>4.4000000000000004</v>
      </c>
      <c r="W151" s="4">
        <v>133.69999999999999</v>
      </c>
      <c r="X151" s="4">
        <v>867.6</v>
      </c>
      <c r="Y151" s="4">
        <v>150.69999999999999</v>
      </c>
      <c r="Z151" s="4">
        <v>0</v>
      </c>
      <c r="AA151" s="4">
        <f t="shared" si="54"/>
        <v>1152</v>
      </c>
      <c r="AB151" s="4">
        <v>29.4</v>
      </c>
      <c r="AC151" s="4">
        <v>0.3</v>
      </c>
      <c r="AD151" s="4">
        <v>2.2999999999999998</v>
      </c>
      <c r="AE151" s="4">
        <v>54.4</v>
      </c>
      <c r="AF151" s="4">
        <f t="shared" si="55"/>
        <v>86.4</v>
      </c>
      <c r="AG151" s="4">
        <v>4.9000000000000004</v>
      </c>
      <c r="AH151" s="4">
        <v>235.3</v>
      </c>
      <c r="AI151" s="4">
        <v>376.5</v>
      </c>
      <c r="AJ151" s="4">
        <v>9.1999999999999993</v>
      </c>
      <c r="AK151" s="4">
        <f t="shared" si="56"/>
        <v>625.90000000000009</v>
      </c>
      <c r="AL151" s="4">
        <v>383</v>
      </c>
      <c r="AM151" s="4">
        <v>326.7</v>
      </c>
      <c r="AN151" s="4">
        <v>464.7</v>
      </c>
      <c r="AO151" s="4">
        <v>0</v>
      </c>
      <c r="AP151" s="4">
        <f t="shared" si="57"/>
        <v>1174.4000000000001</v>
      </c>
      <c r="AU151" s="4">
        <f t="shared" si="58"/>
        <v>0</v>
      </c>
      <c r="AV151" s="4">
        <v>0</v>
      </c>
      <c r="AW151" s="4">
        <v>0.1</v>
      </c>
      <c r="AX151" s="4">
        <v>17</v>
      </c>
      <c r="AY151" s="4">
        <v>13.7</v>
      </c>
      <c r="AZ151" s="4">
        <f t="shared" si="59"/>
        <v>30.8</v>
      </c>
      <c r="BA151" s="4">
        <v>0</v>
      </c>
      <c r="BB151" s="4">
        <v>0</v>
      </c>
      <c r="BC151" s="4">
        <v>0</v>
      </c>
      <c r="BD151" s="4">
        <v>54.4</v>
      </c>
      <c r="BE151" s="4">
        <f t="shared" si="60"/>
        <v>54.4</v>
      </c>
      <c r="BF151" s="4">
        <v>3.1</v>
      </c>
      <c r="BG151" s="4">
        <v>231.3</v>
      </c>
      <c r="BH151" s="4">
        <v>98.5</v>
      </c>
      <c r="BI151" s="4">
        <v>9.1999999999999993</v>
      </c>
      <c r="BJ151" s="4">
        <f t="shared" si="61"/>
        <v>342.09999999999997</v>
      </c>
      <c r="BK151" s="4">
        <v>0</v>
      </c>
      <c r="BL151" s="4">
        <v>0</v>
      </c>
      <c r="BM151" s="4">
        <v>0</v>
      </c>
      <c r="BN151" s="4">
        <v>0</v>
      </c>
      <c r="BO151" s="4">
        <f t="shared" si="62"/>
        <v>0</v>
      </c>
      <c r="BP151" s="4">
        <v>0</v>
      </c>
      <c r="BQ151" s="4">
        <v>0</v>
      </c>
      <c r="BR151" s="4">
        <v>0</v>
      </c>
      <c r="BS151" s="4">
        <v>0</v>
      </c>
      <c r="BT151" s="4">
        <f t="shared" si="63"/>
        <v>0</v>
      </c>
      <c r="BU151" s="4">
        <v>0</v>
      </c>
      <c r="BV151" s="4">
        <v>0</v>
      </c>
      <c r="BW151" s="4">
        <v>0</v>
      </c>
      <c r="BX151" s="4">
        <v>17.3</v>
      </c>
      <c r="BY151" s="4">
        <f t="shared" si="64"/>
        <v>17.3</v>
      </c>
      <c r="BZ151" s="4">
        <f t="shared" si="65"/>
        <v>2028.3000000000002</v>
      </c>
      <c r="CA151" s="4">
        <f t="shared" si="66"/>
        <v>1714.7</v>
      </c>
      <c r="CB151" s="4">
        <f t="shared" si="67"/>
        <v>1234.1000000000001</v>
      </c>
      <c r="CC151" s="4">
        <f t="shared" si="68"/>
        <v>96.100000000000009</v>
      </c>
      <c r="CD151" s="4">
        <f t="shared" si="69"/>
        <v>5073.2000000000007</v>
      </c>
      <c r="CE151" s="4">
        <f t="shared" si="70"/>
        <v>3.1</v>
      </c>
      <c r="CF151" s="4">
        <f t="shared" si="71"/>
        <v>231.4</v>
      </c>
      <c r="CG151" s="4">
        <f t="shared" si="72"/>
        <v>115.5</v>
      </c>
      <c r="CH151" s="4">
        <f t="shared" si="73"/>
        <v>94.6</v>
      </c>
      <c r="CI151" s="4">
        <f t="shared" si="74"/>
        <v>444.6</v>
      </c>
      <c r="CN151" s="8"/>
    </row>
    <row r="152" spans="1:92">
      <c r="A152" s="2">
        <v>1993</v>
      </c>
      <c r="B152" s="3" t="s">
        <v>125</v>
      </c>
      <c r="C152" s="4">
        <v>2372.1999999999998</v>
      </c>
      <c r="D152" s="4">
        <v>235.6</v>
      </c>
      <c r="E152" s="4">
        <v>225.9</v>
      </c>
      <c r="F152" s="4">
        <v>0</v>
      </c>
      <c r="G152" s="4">
        <f t="shared" si="50"/>
        <v>2833.7</v>
      </c>
      <c r="H152" s="4">
        <v>938.7</v>
      </c>
      <c r="I152" s="4">
        <v>418.4</v>
      </c>
      <c r="J152" s="4">
        <v>1116.0999999999999</v>
      </c>
      <c r="K152" s="4">
        <v>0</v>
      </c>
      <c r="L152" s="4">
        <f t="shared" si="51"/>
        <v>2473.1999999999998</v>
      </c>
      <c r="M152" s="4">
        <v>157.19999999999999</v>
      </c>
      <c r="N152" s="4">
        <v>244.7</v>
      </c>
      <c r="O152" s="4">
        <v>0</v>
      </c>
      <c r="P152" s="4">
        <v>0</v>
      </c>
      <c r="Q152" s="4">
        <f t="shared" si="52"/>
        <v>401.9</v>
      </c>
      <c r="R152" s="4">
        <v>162.80000000000001</v>
      </c>
      <c r="S152" s="4">
        <v>0</v>
      </c>
      <c r="T152" s="4">
        <v>0</v>
      </c>
      <c r="U152" s="4">
        <v>0</v>
      </c>
      <c r="V152" s="4">
        <f t="shared" si="53"/>
        <v>162.80000000000001</v>
      </c>
      <c r="W152" s="4">
        <v>801.4</v>
      </c>
      <c r="X152" s="4">
        <v>1233.5999999999999</v>
      </c>
      <c r="Y152" s="4">
        <v>0</v>
      </c>
      <c r="Z152" s="4">
        <v>0</v>
      </c>
      <c r="AA152" s="4">
        <f t="shared" si="54"/>
        <v>2035</v>
      </c>
      <c r="AB152" s="4">
        <v>256.7</v>
      </c>
      <c r="AC152" s="4">
        <v>0.1</v>
      </c>
      <c r="AD152" s="4">
        <v>26.1</v>
      </c>
      <c r="AE152" s="4">
        <v>0</v>
      </c>
      <c r="AF152" s="4">
        <f t="shared" si="55"/>
        <v>282.90000000000003</v>
      </c>
      <c r="AG152" s="4">
        <v>0</v>
      </c>
      <c r="AH152" s="4">
        <v>315.7</v>
      </c>
      <c r="AI152" s="4">
        <v>947</v>
      </c>
      <c r="AJ152" s="4">
        <v>0</v>
      </c>
      <c r="AK152" s="4">
        <f t="shared" si="56"/>
        <v>1262.7</v>
      </c>
      <c r="AL152" s="4">
        <v>2233.1999999999998</v>
      </c>
      <c r="AM152" s="4">
        <v>909.4</v>
      </c>
      <c r="AN152" s="4">
        <v>1954.7</v>
      </c>
      <c r="AO152" s="4">
        <v>0</v>
      </c>
      <c r="AP152" s="4">
        <f t="shared" si="57"/>
        <v>5097.3</v>
      </c>
      <c r="AU152" s="4">
        <f t="shared" si="58"/>
        <v>0</v>
      </c>
      <c r="AV152" s="4">
        <v>0</v>
      </c>
      <c r="AW152" s="4">
        <v>0</v>
      </c>
      <c r="AX152" s="4">
        <v>0</v>
      </c>
      <c r="AY152" s="4">
        <v>0</v>
      </c>
      <c r="AZ152" s="4">
        <f t="shared" si="59"/>
        <v>0</v>
      </c>
      <c r="BA152" s="4">
        <v>0</v>
      </c>
      <c r="BB152" s="4">
        <v>0</v>
      </c>
      <c r="BC152" s="4">
        <v>0</v>
      </c>
      <c r="BD152" s="4">
        <v>0</v>
      </c>
      <c r="BE152" s="4">
        <f t="shared" si="60"/>
        <v>0</v>
      </c>
      <c r="BF152" s="4">
        <v>0</v>
      </c>
      <c r="BG152" s="4">
        <v>0</v>
      </c>
      <c r="BH152" s="4">
        <v>0</v>
      </c>
      <c r="BI152" s="4">
        <v>0</v>
      </c>
      <c r="BJ152" s="4">
        <f t="shared" si="61"/>
        <v>0</v>
      </c>
      <c r="BK152" s="4">
        <v>0</v>
      </c>
      <c r="BL152" s="4">
        <v>0</v>
      </c>
      <c r="BM152" s="4">
        <v>0</v>
      </c>
      <c r="BN152" s="4">
        <v>0</v>
      </c>
      <c r="BO152" s="4">
        <f t="shared" si="62"/>
        <v>0</v>
      </c>
      <c r="BP152" s="4">
        <v>0</v>
      </c>
      <c r="BQ152" s="4">
        <v>0</v>
      </c>
      <c r="BR152" s="4">
        <v>0</v>
      </c>
      <c r="BS152" s="4">
        <v>0</v>
      </c>
      <c r="BT152" s="4">
        <f t="shared" si="63"/>
        <v>0</v>
      </c>
      <c r="BU152" s="4">
        <v>0</v>
      </c>
      <c r="BV152" s="4">
        <v>0</v>
      </c>
      <c r="BW152" s="4">
        <v>0</v>
      </c>
      <c r="BX152" s="4">
        <v>0</v>
      </c>
      <c r="BY152" s="4">
        <f t="shared" si="64"/>
        <v>0</v>
      </c>
      <c r="BZ152" s="4">
        <f t="shared" si="65"/>
        <v>6922.1999999999989</v>
      </c>
      <c r="CA152" s="4">
        <f t="shared" si="66"/>
        <v>3357.5</v>
      </c>
      <c r="CB152" s="4">
        <f t="shared" si="67"/>
        <v>4269.8</v>
      </c>
      <c r="CC152" s="4">
        <f t="shared" si="68"/>
        <v>0</v>
      </c>
      <c r="CD152" s="4">
        <f t="shared" si="69"/>
        <v>14549.5</v>
      </c>
      <c r="CE152" s="4">
        <f t="shared" si="70"/>
        <v>0</v>
      </c>
      <c r="CF152" s="4">
        <f t="shared" si="71"/>
        <v>0</v>
      </c>
      <c r="CG152" s="4">
        <f t="shared" si="72"/>
        <v>0</v>
      </c>
      <c r="CH152" s="4">
        <f t="shared" si="73"/>
        <v>0</v>
      </c>
      <c r="CI152" s="4">
        <f t="shared" si="74"/>
        <v>0</v>
      </c>
      <c r="CN152" s="10"/>
    </row>
    <row r="153" spans="1:92">
      <c r="A153" s="2">
        <v>1993</v>
      </c>
      <c r="B153" s="3" t="s">
        <v>126</v>
      </c>
      <c r="C153" s="4">
        <v>5.9</v>
      </c>
      <c r="D153" s="4">
        <v>35.1</v>
      </c>
      <c r="E153" s="4">
        <v>322</v>
      </c>
      <c r="F153" s="4">
        <v>0</v>
      </c>
      <c r="G153" s="4">
        <f t="shared" si="50"/>
        <v>363</v>
      </c>
      <c r="H153" s="4">
        <v>122.4</v>
      </c>
      <c r="I153" s="4">
        <v>2.2000000000000002</v>
      </c>
      <c r="J153" s="4">
        <v>25.5</v>
      </c>
      <c r="K153" s="4">
        <v>8</v>
      </c>
      <c r="L153" s="4">
        <f t="shared" si="51"/>
        <v>158.10000000000002</v>
      </c>
      <c r="M153" s="4">
        <v>9.4</v>
      </c>
      <c r="N153" s="4">
        <v>19.5</v>
      </c>
      <c r="O153" s="4">
        <v>0</v>
      </c>
      <c r="P153" s="4">
        <v>0</v>
      </c>
      <c r="Q153" s="4">
        <f t="shared" si="52"/>
        <v>28.9</v>
      </c>
      <c r="R153" s="4">
        <v>0.3</v>
      </c>
      <c r="S153" s="4">
        <v>0</v>
      </c>
      <c r="T153" s="4">
        <v>0</v>
      </c>
      <c r="U153" s="4">
        <v>0</v>
      </c>
      <c r="V153" s="4">
        <f t="shared" si="53"/>
        <v>0.3</v>
      </c>
      <c r="W153" s="4">
        <v>35.6</v>
      </c>
      <c r="X153" s="4">
        <v>90.6</v>
      </c>
      <c r="Y153" s="4">
        <v>0</v>
      </c>
      <c r="Z153" s="4">
        <v>0</v>
      </c>
      <c r="AA153" s="4">
        <f t="shared" si="54"/>
        <v>126.19999999999999</v>
      </c>
      <c r="AB153" s="4">
        <v>21.2</v>
      </c>
      <c r="AC153" s="4">
        <v>0</v>
      </c>
      <c r="AD153" s="4">
        <v>2.7</v>
      </c>
      <c r="AE153" s="4">
        <v>1.3</v>
      </c>
      <c r="AF153" s="4">
        <f t="shared" si="55"/>
        <v>25.2</v>
      </c>
      <c r="AG153" s="4">
        <v>0.5</v>
      </c>
      <c r="AH153" s="4">
        <v>121.8</v>
      </c>
      <c r="AI153" s="4">
        <v>148.9</v>
      </c>
      <c r="AJ153" s="4">
        <v>0</v>
      </c>
      <c r="AK153" s="4">
        <f t="shared" si="56"/>
        <v>271.2</v>
      </c>
      <c r="AL153" s="4">
        <v>225.9</v>
      </c>
      <c r="AM153" s="4">
        <v>120.2</v>
      </c>
      <c r="AN153" s="4">
        <v>455.9</v>
      </c>
      <c r="AO153" s="4">
        <v>2.4</v>
      </c>
      <c r="AP153" s="4">
        <f t="shared" si="57"/>
        <v>804.4</v>
      </c>
      <c r="AU153" s="4">
        <f t="shared" si="58"/>
        <v>0</v>
      </c>
      <c r="AV153" s="4">
        <v>0.4</v>
      </c>
      <c r="AW153" s="4">
        <v>0</v>
      </c>
      <c r="AX153" s="4">
        <v>0</v>
      </c>
      <c r="AY153" s="4">
        <v>8</v>
      </c>
      <c r="AZ153" s="4">
        <f t="shared" si="59"/>
        <v>8.4</v>
      </c>
      <c r="BA153" s="4">
        <v>0</v>
      </c>
      <c r="BB153" s="4">
        <v>0</v>
      </c>
      <c r="BC153" s="4">
        <v>0</v>
      </c>
      <c r="BD153" s="4">
        <v>1.3</v>
      </c>
      <c r="BE153" s="4">
        <f t="shared" si="60"/>
        <v>1.3</v>
      </c>
      <c r="BF153" s="4">
        <v>0</v>
      </c>
      <c r="BG153" s="4">
        <v>79</v>
      </c>
      <c r="BH153" s="4">
        <v>42.5</v>
      </c>
      <c r="BI153" s="4">
        <v>0</v>
      </c>
      <c r="BJ153" s="4">
        <f t="shared" si="61"/>
        <v>121.5</v>
      </c>
      <c r="BK153" s="4">
        <v>0</v>
      </c>
      <c r="BL153" s="4">
        <v>0</v>
      </c>
      <c r="BM153" s="4">
        <v>0</v>
      </c>
      <c r="BN153" s="4">
        <v>0</v>
      </c>
      <c r="BO153" s="4">
        <f t="shared" si="62"/>
        <v>0</v>
      </c>
      <c r="BP153" s="4">
        <v>0</v>
      </c>
      <c r="BQ153" s="4">
        <v>0</v>
      </c>
      <c r="BR153" s="4">
        <v>0</v>
      </c>
      <c r="BS153" s="4">
        <v>0</v>
      </c>
      <c r="BT153" s="4">
        <f t="shared" si="63"/>
        <v>0</v>
      </c>
      <c r="BU153" s="4">
        <v>0</v>
      </c>
      <c r="BV153" s="4">
        <v>0</v>
      </c>
      <c r="BW153" s="4">
        <v>2</v>
      </c>
      <c r="BX153" s="4">
        <v>2.4</v>
      </c>
      <c r="BY153" s="4">
        <f t="shared" si="64"/>
        <v>4.4000000000000004</v>
      </c>
      <c r="BZ153" s="4">
        <f t="shared" si="65"/>
        <v>421.20000000000005</v>
      </c>
      <c r="CA153" s="4">
        <f t="shared" si="66"/>
        <v>389.4</v>
      </c>
      <c r="CB153" s="4">
        <f t="shared" si="67"/>
        <v>955</v>
      </c>
      <c r="CC153" s="4">
        <f t="shared" si="68"/>
        <v>11.700000000000001</v>
      </c>
      <c r="CD153" s="4">
        <f t="shared" si="69"/>
        <v>1777.3</v>
      </c>
      <c r="CE153" s="4">
        <f t="shared" si="70"/>
        <v>0.4</v>
      </c>
      <c r="CF153" s="4">
        <f t="shared" si="71"/>
        <v>79</v>
      </c>
      <c r="CG153" s="4">
        <f t="shared" si="72"/>
        <v>44.5</v>
      </c>
      <c r="CH153" s="4">
        <f t="shared" si="73"/>
        <v>11.700000000000001</v>
      </c>
      <c r="CI153" s="4">
        <f t="shared" si="74"/>
        <v>135.6</v>
      </c>
      <c r="CN153" s="8"/>
    </row>
    <row r="154" spans="1:92">
      <c r="A154" s="2">
        <v>1994</v>
      </c>
      <c r="B154" s="3" t="s">
        <v>77</v>
      </c>
      <c r="C154" s="10">
        <v>1959.8</v>
      </c>
      <c r="D154" s="4">
        <v>408.5</v>
      </c>
      <c r="E154" s="4">
        <v>60</v>
      </c>
      <c r="F154" s="4">
        <v>0</v>
      </c>
      <c r="G154" s="4">
        <f t="shared" si="50"/>
        <v>2428.3000000000002</v>
      </c>
      <c r="H154" s="4">
        <v>921.1</v>
      </c>
      <c r="I154" s="4">
        <v>371.2</v>
      </c>
      <c r="J154" s="4">
        <v>1510.9</v>
      </c>
      <c r="K154" s="4">
        <v>0</v>
      </c>
      <c r="L154" s="4">
        <f t="shared" si="51"/>
        <v>2803.2</v>
      </c>
      <c r="M154" s="4">
        <v>9.1999999999999993</v>
      </c>
      <c r="N154" s="4">
        <v>58</v>
      </c>
      <c r="O154" s="4">
        <v>15</v>
      </c>
      <c r="P154" s="4">
        <v>0</v>
      </c>
      <c r="Q154" s="4">
        <f t="shared" si="52"/>
        <v>82.2</v>
      </c>
      <c r="R154" s="4">
        <v>0</v>
      </c>
      <c r="S154" s="4">
        <v>0</v>
      </c>
      <c r="T154" s="4">
        <v>1.4</v>
      </c>
      <c r="U154" s="4">
        <v>0</v>
      </c>
      <c r="V154" s="4">
        <f t="shared" si="53"/>
        <v>1.4</v>
      </c>
      <c r="W154" s="4">
        <v>197.6</v>
      </c>
      <c r="X154" s="4">
        <v>1282.0999999999999</v>
      </c>
      <c r="Y154" s="4">
        <v>346.3</v>
      </c>
      <c r="Z154" s="4">
        <v>0</v>
      </c>
      <c r="AA154" s="4">
        <f t="shared" si="54"/>
        <v>1825.9999999999998</v>
      </c>
      <c r="AB154" s="4">
        <v>195.5</v>
      </c>
      <c r="AC154" s="4">
        <v>2.5</v>
      </c>
      <c r="AD154" s="4">
        <v>28.2</v>
      </c>
      <c r="AE154" s="4">
        <v>4</v>
      </c>
      <c r="AF154" s="4">
        <f t="shared" si="55"/>
        <v>230.2</v>
      </c>
      <c r="AG154" s="4">
        <v>1.8</v>
      </c>
      <c r="AH154" s="4">
        <v>312.5</v>
      </c>
      <c r="AI154" s="4">
        <v>399.2</v>
      </c>
      <c r="AJ154" s="4">
        <v>9.6</v>
      </c>
      <c r="AK154" s="4">
        <f t="shared" si="56"/>
        <v>723.1</v>
      </c>
      <c r="AL154" s="4">
        <v>593.6</v>
      </c>
      <c r="AM154" s="4">
        <v>641.20000000000005</v>
      </c>
      <c r="AN154" s="4">
        <v>1362.6</v>
      </c>
      <c r="AO154" s="4">
        <v>0</v>
      </c>
      <c r="AP154" s="4">
        <f t="shared" si="57"/>
        <v>2597.4</v>
      </c>
      <c r="AU154" s="4">
        <f t="shared" si="58"/>
        <v>0</v>
      </c>
      <c r="AV154" s="4">
        <v>1.1000000000000001</v>
      </c>
      <c r="AW154" s="4">
        <v>0</v>
      </c>
      <c r="AX154" s="4">
        <v>0</v>
      </c>
      <c r="AY154" s="4">
        <v>0</v>
      </c>
      <c r="AZ154" s="4">
        <f t="shared" si="59"/>
        <v>1.1000000000000001</v>
      </c>
      <c r="BA154" s="4">
        <v>2.4</v>
      </c>
      <c r="BB154" s="4">
        <v>0</v>
      </c>
      <c r="BC154" s="4">
        <v>0.5</v>
      </c>
      <c r="BD154" s="4">
        <v>4</v>
      </c>
      <c r="BE154" s="4">
        <f t="shared" si="60"/>
        <v>6.9</v>
      </c>
      <c r="BF154" s="4">
        <v>0.2</v>
      </c>
      <c r="BG154" s="4">
        <v>312.5</v>
      </c>
      <c r="BH154" s="4">
        <v>109.7</v>
      </c>
      <c r="BI154" s="4">
        <v>9.6</v>
      </c>
      <c r="BJ154" s="4">
        <f t="shared" si="61"/>
        <v>432</v>
      </c>
      <c r="BK154" s="4">
        <v>0</v>
      </c>
      <c r="BL154" s="4">
        <v>0</v>
      </c>
      <c r="BM154" s="4">
        <v>0</v>
      </c>
      <c r="BN154" s="4">
        <v>0</v>
      </c>
      <c r="BO154" s="4">
        <f t="shared" si="62"/>
        <v>0</v>
      </c>
      <c r="BP154" s="4">
        <v>0</v>
      </c>
      <c r="BQ154" s="4">
        <v>0</v>
      </c>
      <c r="BR154" s="4">
        <v>0</v>
      </c>
      <c r="BS154" s="4">
        <v>0</v>
      </c>
      <c r="BT154" s="4">
        <f t="shared" si="63"/>
        <v>0</v>
      </c>
      <c r="BU154" s="4">
        <v>12.2</v>
      </c>
      <c r="BV154" s="4">
        <v>0</v>
      </c>
      <c r="BW154" s="4">
        <v>0</v>
      </c>
      <c r="BX154" s="4">
        <v>0</v>
      </c>
      <c r="BY154" s="4">
        <f t="shared" si="64"/>
        <v>12.2</v>
      </c>
      <c r="BZ154" s="4">
        <f t="shared" si="65"/>
        <v>3878.6</v>
      </c>
      <c r="CA154" s="4">
        <f t="shared" si="66"/>
        <v>3076</v>
      </c>
      <c r="CB154" s="4">
        <f t="shared" si="67"/>
        <v>3723.6</v>
      </c>
      <c r="CC154" s="4">
        <f t="shared" si="68"/>
        <v>13.6</v>
      </c>
      <c r="CD154" s="4">
        <f t="shared" si="69"/>
        <v>10691.800000000001</v>
      </c>
      <c r="CE154" s="4">
        <f t="shared" si="70"/>
        <v>15.899999999999999</v>
      </c>
      <c r="CF154" s="4">
        <f t="shared" si="71"/>
        <v>312.5</v>
      </c>
      <c r="CG154" s="4">
        <f t="shared" si="72"/>
        <v>110.2</v>
      </c>
      <c r="CH154" s="4">
        <f t="shared" si="73"/>
        <v>13.6</v>
      </c>
      <c r="CI154" s="4">
        <f t="shared" si="74"/>
        <v>452.2</v>
      </c>
    </row>
    <row r="155" spans="1:92">
      <c r="A155" s="2">
        <v>1994</v>
      </c>
      <c r="B155" s="3" t="s">
        <v>78</v>
      </c>
      <c r="C155" s="4">
        <v>738.7</v>
      </c>
      <c r="D155" s="4">
        <v>83.9</v>
      </c>
      <c r="E155" s="4">
        <v>19.2</v>
      </c>
      <c r="F155" s="4">
        <v>0</v>
      </c>
      <c r="G155" s="4">
        <f t="shared" si="50"/>
        <v>841.80000000000007</v>
      </c>
      <c r="H155" s="4">
        <v>189.5</v>
      </c>
      <c r="I155" s="4">
        <v>59.5</v>
      </c>
      <c r="J155" s="4">
        <v>151.1</v>
      </c>
      <c r="K155" s="4">
        <v>0</v>
      </c>
      <c r="L155" s="4">
        <f t="shared" si="51"/>
        <v>400.1</v>
      </c>
      <c r="M155" s="4">
        <v>55.6</v>
      </c>
      <c r="N155" s="4">
        <v>55.4</v>
      </c>
      <c r="O155" s="4">
        <v>11.5</v>
      </c>
      <c r="P155" s="4">
        <v>0</v>
      </c>
      <c r="Q155" s="4">
        <f t="shared" si="52"/>
        <v>122.5</v>
      </c>
      <c r="R155" s="4">
        <v>38</v>
      </c>
      <c r="S155" s="4">
        <v>0.2</v>
      </c>
      <c r="T155" s="4">
        <v>22</v>
      </c>
      <c r="U155" s="4">
        <v>0</v>
      </c>
      <c r="V155" s="4">
        <f t="shared" si="53"/>
        <v>60.2</v>
      </c>
      <c r="W155" s="4">
        <v>126.8</v>
      </c>
      <c r="X155" s="4">
        <v>136</v>
      </c>
      <c r="Y155" s="4">
        <v>1.4</v>
      </c>
      <c r="Z155" s="4">
        <v>0</v>
      </c>
      <c r="AA155" s="4">
        <f t="shared" si="54"/>
        <v>264.2</v>
      </c>
      <c r="AB155" s="4">
        <v>135.5</v>
      </c>
      <c r="AC155" s="4">
        <v>0</v>
      </c>
      <c r="AD155" s="4">
        <v>3.6</v>
      </c>
      <c r="AE155" s="4">
        <v>0</v>
      </c>
      <c r="AF155" s="4">
        <f t="shared" si="55"/>
        <v>139.1</v>
      </c>
      <c r="AG155" s="4">
        <v>171.1</v>
      </c>
      <c r="AH155" s="4">
        <v>411.8</v>
      </c>
      <c r="AI155" s="4">
        <v>237.6</v>
      </c>
      <c r="AJ155" s="4">
        <v>0</v>
      </c>
      <c r="AK155" s="4">
        <f t="shared" si="56"/>
        <v>820.5</v>
      </c>
      <c r="AL155" s="4">
        <v>1577.5</v>
      </c>
      <c r="AM155" s="4">
        <v>221.4</v>
      </c>
      <c r="AN155" s="4">
        <v>533</v>
      </c>
      <c r="AO155" s="4">
        <v>0</v>
      </c>
      <c r="AP155" s="4">
        <f t="shared" si="57"/>
        <v>2331.9</v>
      </c>
      <c r="AU155" s="4">
        <f t="shared" si="58"/>
        <v>0</v>
      </c>
      <c r="AV155" s="4">
        <v>18.8</v>
      </c>
      <c r="AW155" s="4">
        <v>6.9</v>
      </c>
      <c r="AX155" s="4">
        <v>1.3</v>
      </c>
      <c r="AY155" s="4">
        <v>0</v>
      </c>
      <c r="AZ155" s="4">
        <f t="shared" si="59"/>
        <v>27.000000000000004</v>
      </c>
      <c r="BA155" s="4">
        <v>4</v>
      </c>
      <c r="BB155" s="4">
        <v>0</v>
      </c>
      <c r="BC155" s="4">
        <v>0</v>
      </c>
      <c r="BD155" s="4">
        <v>0</v>
      </c>
      <c r="BE155" s="4">
        <f t="shared" si="60"/>
        <v>4</v>
      </c>
      <c r="BF155" s="4">
        <v>43</v>
      </c>
      <c r="BG155" s="4">
        <v>411.2</v>
      </c>
      <c r="BH155" s="4">
        <v>40.299999999999997</v>
      </c>
      <c r="BI155" s="4">
        <v>0</v>
      </c>
      <c r="BJ155" s="4">
        <f t="shared" si="61"/>
        <v>494.5</v>
      </c>
      <c r="BK155" s="4">
        <v>0</v>
      </c>
      <c r="BL155" s="4">
        <v>9.1</v>
      </c>
      <c r="BM155" s="4">
        <v>19</v>
      </c>
      <c r="BN155" s="4">
        <v>0</v>
      </c>
      <c r="BO155" s="4">
        <f t="shared" si="62"/>
        <v>28.1</v>
      </c>
      <c r="BP155" s="4">
        <v>43.5</v>
      </c>
      <c r="BQ155" s="4">
        <v>3</v>
      </c>
      <c r="BR155" s="4">
        <v>2.2999999999999998</v>
      </c>
      <c r="BS155" s="4">
        <v>0</v>
      </c>
      <c r="BT155" s="4">
        <f t="shared" si="63"/>
        <v>48.8</v>
      </c>
      <c r="BU155" s="4">
        <v>506.7</v>
      </c>
      <c r="BV155" s="4">
        <v>11.7</v>
      </c>
      <c r="BW155" s="4">
        <v>80.2</v>
      </c>
      <c r="BX155" s="4">
        <v>0</v>
      </c>
      <c r="BY155" s="4">
        <f t="shared" si="64"/>
        <v>598.6</v>
      </c>
      <c r="BZ155" s="4">
        <f t="shared" si="65"/>
        <v>3032.7</v>
      </c>
      <c r="CA155" s="4">
        <f t="shared" si="66"/>
        <v>968.19999999999993</v>
      </c>
      <c r="CB155" s="4">
        <f t="shared" si="67"/>
        <v>979.4</v>
      </c>
      <c r="CC155" s="4">
        <f t="shared" si="68"/>
        <v>0</v>
      </c>
      <c r="CD155" s="4">
        <f t="shared" si="69"/>
        <v>4980.2999999999993</v>
      </c>
      <c r="CE155" s="4">
        <f t="shared" si="70"/>
        <v>616</v>
      </c>
      <c r="CF155" s="4">
        <f t="shared" si="71"/>
        <v>441.9</v>
      </c>
      <c r="CG155" s="4">
        <f t="shared" si="72"/>
        <v>143.1</v>
      </c>
      <c r="CH155" s="4">
        <f t="shared" si="73"/>
        <v>0</v>
      </c>
      <c r="CI155" s="4">
        <f t="shared" si="74"/>
        <v>1201</v>
      </c>
    </row>
    <row r="156" spans="1:92">
      <c r="A156" s="2">
        <v>1994</v>
      </c>
      <c r="B156" s="3" t="s">
        <v>79</v>
      </c>
      <c r="C156" s="4">
        <v>1556.1</v>
      </c>
      <c r="D156" s="4">
        <v>340.5</v>
      </c>
      <c r="E156" s="4">
        <v>4.9000000000000004</v>
      </c>
      <c r="F156" s="4">
        <v>0</v>
      </c>
      <c r="G156" s="4">
        <f t="shared" si="50"/>
        <v>1901.5</v>
      </c>
      <c r="H156" s="4">
        <v>630.5</v>
      </c>
      <c r="I156" s="4">
        <v>258.5</v>
      </c>
      <c r="J156" s="4">
        <v>13</v>
      </c>
      <c r="K156" s="4">
        <v>0</v>
      </c>
      <c r="L156" s="4">
        <f t="shared" si="51"/>
        <v>902</v>
      </c>
      <c r="M156" s="4">
        <v>86.6</v>
      </c>
      <c r="N156" s="4">
        <v>192.3</v>
      </c>
      <c r="O156" s="4">
        <v>0</v>
      </c>
      <c r="P156" s="4">
        <v>0</v>
      </c>
      <c r="Q156" s="4">
        <f t="shared" si="52"/>
        <v>278.89999999999998</v>
      </c>
      <c r="R156" s="4">
        <v>18.2</v>
      </c>
      <c r="S156" s="4">
        <v>4.0999999999999996</v>
      </c>
      <c r="T156" s="4">
        <v>0</v>
      </c>
      <c r="U156" s="4">
        <v>0</v>
      </c>
      <c r="V156" s="4">
        <f t="shared" si="53"/>
        <v>22.299999999999997</v>
      </c>
      <c r="W156" s="4">
        <v>386.5</v>
      </c>
      <c r="X156" s="4">
        <v>997.3</v>
      </c>
      <c r="Y156" s="4">
        <v>0</v>
      </c>
      <c r="Z156" s="4">
        <v>0</v>
      </c>
      <c r="AA156" s="4">
        <f t="shared" si="54"/>
        <v>1383.8</v>
      </c>
      <c r="AB156" s="4">
        <v>312.3</v>
      </c>
      <c r="AC156" s="4">
        <v>2</v>
      </c>
      <c r="AD156" s="4">
        <v>24.8</v>
      </c>
      <c r="AE156" s="4">
        <v>0</v>
      </c>
      <c r="AF156" s="4">
        <f t="shared" si="55"/>
        <v>339.1</v>
      </c>
      <c r="AG156" s="4">
        <v>0.1</v>
      </c>
      <c r="AH156" s="4">
        <v>251.2</v>
      </c>
      <c r="AI156" s="4">
        <v>486.3</v>
      </c>
      <c r="AJ156" s="4">
        <v>69.3</v>
      </c>
      <c r="AK156" s="4">
        <f t="shared" si="56"/>
        <v>806.9</v>
      </c>
      <c r="AL156" s="4">
        <v>944.5</v>
      </c>
      <c r="AM156" s="4">
        <v>953.2</v>
      </c>
      <c r="AN156" s="4">
        <v>1455.8</v>
      </c>
      <c r="AO156" s="4">
        <v>0</v>
      </c>
      <c r="AP156" s="4">
        <f t="shared" si="57"/>
        <v>3353.5</v>
      </c>
      <c r="AU156" s="4">
        <f t="shared" si="58"/>
        <v>0</v>
      </c>
      <c r="AV156" s="4">
        <v>3.4</v>
      </c>
      <c r="AW156" s="4">
        <v>0</v>
      </c>
      <c r="AX156" s="4">
        <v>0</v>
      </c>
      <c r="AY156" s="4">
        <v>0</v>
      </c>
      <c r="AZ156" s="4">
        <f t="shared" si="59"/>
        <v>3.4</v>
      </c>
      <c r="BA156" s="4">
        <v>1.2</v>
      </c>
      <c r="BB156" s="4">
        <v>0</v>
      </c>
      <c r="BC156" s="4">
        <v>2</v>
      </c>
      <c r="BD156" s="4">
        <v>0</v>
      </c>
      <c r="BE156" s="4">
        <f t="shared" si="60"/>
        <v>3.2</v>
      </c>
      <c r="BF156" s="4">
        <v>0</v>
      </c>
      <c r="BG156" s="4">
        <v>196.1</v>
      </c>
      <c r="BH156" s="4">
        <v>296.2</v>
      </c>
      <c r="BI156" s="4">
        <v>69.3</v>
      </c>
      <c r="BJ156" s="4">
        <f t="shared" si="61"/>
        <v>561.59999999999991</v>
      </c>
      <c r="BK156" s="4">
        <v>0</v>
      </c>
      <c r="BL156" s="4">
        <v>0</v>
      </c>
      <c r="BM156" s="4">
        <v>0</v>
      </c>
      <c r="BN156" s="4">
        <v>0</v>
      </c>
      <c r="BO156" s="4">
        <f t="shared" si="62"/>
        <v>0</v>
      </c>
      <c r="BP156" s="4">
        <v>0</v>
      </c>
      <c r="BQ156" s="4">
        <v>0</v>
      </c>
      <c r="BR156" s="4">
        <v>0</v>
      </c>
      <c r="BS156" s="4">
        <v>0</v>
      </c>
      <c r="BT156" s="4">
        <f t="shared" si="63"/>
        <v>0</v>
      </c>
      <c r="BU156" s="4">
        <v>3</v>
      </c>
      <c r="BV156" s="4">
        <v>0</v>
      </c>
      <c r="BW156" s="9">
        <v>4.5999999999999996</v>
      </c>
      <c r="BX156" s="4">
        <v>0</v>
      </c>
      <c r="BY156" s="4">
        <f t="shared" si="64"/>
        <v>7.6</v>
      </c>
      <c r="BZ156" s="4">
        <f t="shared" si="65"/>
        <v>3934.7999999999997</v>
      </c>
      <c r="CA156" s="4">
        <f t="shared" si="66"/>
        <v>2999.1</v>
      </c>
      <c r="CB156" s="4">
        <f t="shared" si="67"/>
        <v>1984.8</v>
      </c>
      <c r="CC156" s="4">
        <f t="shared" si="68"/>
        <v>69.3</v>
      </c>
      <c r="CD156" s="4">
        <f t="shared" si="69"/>
        <v>8987.9999999999982</v>
      </c>
      <c r="CE156" s="4">
        <f t="shared" si="70"/>
        <v>7.6</v>
      </c>
      <c r="CF156" s="4">
        <f t="shared" si="71"/>
        <v>196.1</v>
      </c>
      <c r="CG156" s="4">
        <f t="shared" si="72"/>
        <v>302.8</v>
      </c>
      <c r="CH156" s="4">
        <f t="shared" si="73"/>
        <v>69.3</v>
      </c>
      <c r="CI156" s="4">
        <f t="shared" si="74"/>
        <v>575.79999999999995</v>
      </c>
      <c r="CN156" s="13"/>
    </row>
    <row r="157" spans="1:92">
      <c r="A157" s="2">
        <v>1994</v>
      </c>
      <c r="B157" s="3" t="s">
        <v>80</v>
      </c>
      <c r="C157" s="4">
        <v>1058.7</v>
      </c>
      <c r="D157" s="4">
        <v>190</v>
      </c>
      <c r="E157" s="4">
        <v>177.4</v>
      </c>
      <c r="F157" s="4">
        <v>0</v>
      </c>
      <c r="G157" s="4">
        <f t="shared" si="50"/>
        <v>1426.1000000000001</v>
      </c>
      <c r="H157" s="4">
        <v>370.6</v>
      </c>
      <c r="I157" s="4">
        <v>2.8</v>
      </c>
      <c r="J157" s="4">
        <v>679</v>
      </c>
      <c r="K157" s="4">
        <v>16.399999999999999</v>
      </c>
      <c r="L157" s="4">
        <f t="shared" si="51"/>
        <v>1068.8000000000002</v>
      </c>
      <c r="M157" s="4">
        <v>16</v>
      </c>
      <c r="N157" s="4">
        <v>46.7</v>
      </c>
      <c r="O157" s="4">
        <v>0</v>
      </c>
      <c r="P157" s="4">
        <v>0</v>
      </c>
      <c r="Q157" s="4">
        <f t="shared" si="52"/>
        <v>62.7</v>
      </c>
      <c r="R157" s="4">
        <v>61</v>
      </c>
      <c r="S157" s="4">
        <v>84.2</v>
      </c>
      <c r="T157" s="4">
        <v>5.2</v>
      </c>
      <c r="U157" s="4">
        <v>0</v>
      </c>
      <c r="V157" s="4">
        <f t="shared" si="53"/>
        <v>150.39999999999998</v>
      </c>
      <c r="W157" s="4">
        <v>229.1</v>
      </c>
      <c r="X157" s="4">
        <v>811.7</v>
      </c>
      <c r="Y157" s="4">
        <v>53.8</v>
      </c>
      <c r="Z157" s="4">
        <v>0</v>
      </c>
      <c r="AA157" s="4">
        <f t="shared" si="54"/>
        <v>1094.5999999999999</v>
      </c>
      <c r="AB157" s="4">
        <v>92.8</v>
      </c>
      <c r="AC157" s="4">
        <v>0</v>
      </c>
      <c r="AD157" s="4">
        <v>19.8</v>
      </c>
      <c r="AE157" s="4">
        <v>0</v>
      </c>
      <c r="AF157" s="4">
        <f t="shared" si="55"/>
        <v>112.6</v>
      </c>
      <c r="AG157" s="4">
        <v>0.4</v>
      </c>
      <c r="AH157" s="4">
        <v>0</v>
      </c>
      <c r="AI157" s="4">
        <v>527.79999999999995</v>
      </c>
      <c r="AJ157" s="4">
        <v>0</v>
      </c>
      <c r="AK157" s="4">
        <f t="shared" si="56"/>
        <v>528.19999999999993</v>
      </c>
      <c r="AL157" s="4">
        <v>370.6</v>
      </c>
      <c r="AM157" s="4">
        <v>661.2</v>
      </c>
      <c r="AN157" s="4">
        <v>1110.7</v>
      </c>
      <c r="AO157" s="4">
        <v>22.1</v>
      </c>
      <c r="AP157" s="4">
        <f t="shared" si="57"/>
        <v>2164.6</v>
      </c>
      <c r="AU157" s="4">
        <f t="shared" si="58"/>
        <v>0</v>
      </c>
      <c r="AV157" s="4">
        <v>0</v>
      </c>
      <c r="AW157" s="4">
        <v>0</v>
      </c>
      <c r="AX157" s="4">
        <v>1.9</v>
      </c>
      <c r="AY157" s="4">
        <v>16.399999999999999</v>
      </c>
      <c r="AZ157" s="4">
        <f t="shared" si="59"/>
        <v>18.299999999999997</v>
      </c>
      <c r="BA157" s="4">
        <v>0</v>
      </c>
      <c r="BB157" s="4">
        <v>0</v>
      </c>
      <c r="BC157" s="4">
        <v>0.7</v>
      </c>
      <c r="BD157" s="4">
        <v>0</v>
      </c>
      <c r="BE157" s="4">
        <f t="shared" si="60"/>
        <v>0.7</v>
      </c>
      <c r="BF157" s="4">
        <v>0</v>
      </c>
      <c r="BG157" s="4">
        <v>0</v>
      </c>
      <c r="BH157" s="4">
        <v>0</v>
      </c>
      <c r="BI157" s="4">
        <v>0</v>
      </c>
      <c r="BJ157" s="4">
        <f t="shared" si="61"/>
        <v>0</v>
      </c>
      <c r="BK157" s="4">
        <v>0</v>
      </c>
      <c r="BL157" s="4">
        <v>0</v>
      </c>
      <c r="BM157" s="4">
        <v>0</v>
      </c>
      <c r="BN157" s="4">
        <v>0</v>
      </c>
      <c r="BO157" s="4">
        <f t="shared" si="62"/>
        <v>0</v>
      </c>
      <c r="BP157" s="4">
        <v>0</v>
      </c>
      <c r="BQ157" s="4">
        <v>0</v>
      </c>
      <c r="BR157" s="4">
        <v>0</v>
      </c>
      <c r="BS157" s="4">
        <v>0</v>
      </c>
      <c r="BT157" s="4">
        <f t="shared" si="63"/>
        <v>0</v>
      </c>
      <c r="BU157" s="4">
        <v>1.9</v>
      </c>
      <c r="BV157" s="4">
        <v>0.1</v>
      </c>
      <c r="BW157" s="4">
        <v>10.5</v>
      </c>
      <c r="BX157" s="4">
        <v>0</v>
      </c>
      <c r="BY157" s="4">
        <f t="shared" si="64"/>
        <v>12.5</v>
      </c>
      <c r="BZ157" s="4">
        <f t="shared" si="65"/>
        <v>2199.2000000000003</v>
      </c>
      <c r="CA157" s="4">
        <f t="shared" si="66"/>
        <v>1796.6000000000001</v>
      </c>
      <c r="CB157" s="4">
        <f t="shared" si="67"/>
        <v>2573.6999999999998</v>
      </c>
      <c r="CC157" s="4">
        <f t="shared" si="68"/>
        <v>38.5</v>
      </c>
      <c r="CD157" s="4">
        <f t="shared" si="69"/>
        <v>6608</v>
      </c>
      <c r="CE157" s="4">
        <f t="shared" si="70"/>
        <v>1.9</v>
      </c>
      <c r="CF157" s="4">
        <f t="shared" si="71"/>
        <v>0.1</v>
      </c>
      <c r="CG157" s="4">
        <f t="shared" si="72"/>
        <v>13.1</v>
      </c>
      <c r="CH157" s="4">
        <f t="shared" si="73"/>
        <v>16.399999999999999</v>
      </c>
      <c r="CI157" s="4">
        <f t="shared" si="74"/>
        <v>31.5</v>
      </c>
    </row>
    <row r="158" spans="1:92">
      <c r="A158" s="2">
        <v>1994</v>
      </c>
      <c r="B158" s="3" t="s">
        <v>81</v>
      </c>
      <c r="C158" s="4">
        <v>13538.6</v>
      </c>
      <c r="D158" s="4">
        <v>2232.1999999999998</v>
      </c>
      <c r="E158" s="4">
        <v>592.6</v>
      </c>
      <c r="F158" s="4">
        <v>31.9</v>
      </c>
      <c r="G158" s="4">
        <f t="shared" si="50"/>
        <v>16395.3</v>
      </c>
      <c r="H158" s="4">
        <v>4524.8</v>
      </c>
      <c r="I158" s="4">
        <v>636.1</v>
      </c>
      <c r="J158" s="4">
        <v>1038.0999999999999</v>
      </c>
      <c r="K158" s="4">
        <v>1024.0999999999999</v>
      </c>
      <c r="L158" s="4">
        <f t="shared" si="51"/>
        <v>7223.1</v>
      </c>
      <c r="M158" s="4">
        <v>2757</v>
      </c>
      <c r="N158" s="4">
        <v>2874</v>
      </c>
      <c r="O158" s="4">
        <v>0</v>
      </c>
      <c r="P158" s="4">
        <v>0</v>
      </c>
      <c r="Q158" s="4">
        <f t="shared" si="52"/>
        <v>5631</v>
      </c>
      <c r="R158" s="4">
        <v>2485.5</v>
      </c>
      <c r="S158" s="4">
        <v>350.7</v>
      </c>
      <c r="T158" s="4">
        <v>0</v>
      </c>
      <c r="U158" s="4">
        <v>0</v>
      </c>
      <c r="V158" s="4">
        <f t="shared" si="53"/>
        <v>2836.2</v>
      </c>
      <c r="W158" s="4">
        <v>5827.1</v>
      </c>
      <c r="X158" s="4">
        <v>9466.2000000000007</v>
      </c>
      <c r="Y158" s="4">
        <v>1912.5</v>
      </c>
      <c r="Z158" s="4">
        <v>0</v>
      </c>
      <c r="AA158" s="4">
        <f t="shared" si="54"/>
        <v>17205.800000000003</v>
      </c>
      <c r="AB158" s="4">
        <v>3065.7</v>
      </c>
      <c r="AC158" s="4">
        <v>1.7</v>
      </c>
      <c r="AD158" s="4">
        <v>44.9</v>
      </c>
      <c r="AE158" s="4">
        <v>555.5</v>
      </c>
      <c r="AF158" s="4">
        <f t="shared" si="55"/>
        <v>3667.7999999999997</v>
      </c>
      <c r="AG158" s="4">
        <v>0</v>
      </c>
      <c r="AH158" s="4">
        <v>2020.1</v>
      </c>
      <c r="AI158" s="4">
        <v>3688.3</v>
      </c>
      <c r="AJ158" s="4">
        <v>303.89999999999998</v>
      </c>
      <c r="AK158" s="4">
        <f t="shared" si="56"/>
        <v>6012.2999999999993</v>
      </c>
      <c r="AL158" s="4">
        <v>6759.2</v>
      </c>
      <c r="AM158" s="4">
        <v>15022.8</v>
      </c>
      <c r="AN158" s="4">
        <v>7139.3</v>
      </c>
      <c r="AO158" s="4">
        <v>251.1</v>
      </c>
      <c r="AP158" s="4">
        <f t="shared" si="57"/>
        <v>29172.399999999998</v>
      </c>
      <c r="AU158" s="4">
        <f t="shared" si="58"/>
        <v>0</v>
      </c>
      <c r="AV158" s="4">
        <v>0</v>
      </c>
      <c r="AW158" s="4">
        <v>0</v>
      </c>
      <c r="AX158" s="4">
        <v>356.7</v>
      </c>
      <c r="AY158" s="4">
        <v>1019.1</v>
      </c>
      <c r="AZ158" s="4">
        <f t="shared" si="59"/>
        <v>1375.8</v>
      </c>
      <c r="BA158" s="4">
        <v>0</v>
      </c>
      <c r="BB158" s="4">
        <v>0</v>
      </c>
      <c r="BC158" s="4">
        <v>0</v>
      </c>
      <c r="BD158" s="4">
        <v>396.7</v>
      </c>
      <c r="BE158" s="4">
        <f t="shared" si="60"/>
        <v>396.7</v>
      </c>
      <c r="BF158" s="4">
        <v>0</v>
      </c>
      <c r="BG158" s="4">
        <v>1220</v>
      </c>
      <c r="BH158" s="4">
        <v>408</v>
      </c>
      <c r="BI158" s="4">
        <v>88.2</v>
      </c>
      <c r="BJ158" s="4">
        <f t="shared" si="61"/>
        <v>1716.2</v>
      </c>
      <c r="BK158" s="4">
        <v>0</v>
      </c>
      <c r="BL158" s="4">
        <v>4.5999999999999996</v>
      </c>
      <c r="BM158" s="4">
        <v>3.7</v>
      </c>
      <c r="BN158" s="4">
        <v>2.2000000000000002</v>
      </c>
      <c r="BO158" s="4">
        <f t="shared" si="62"/>
        <v>10.5</v>
      </c>
      <c r="BP158" s="4">
        <v>0</v>
      </c>
      <c r="BQ158" s="4">
        <v>1.5</v>
      </c>
      <c r="BR158" s="4">
        <v>635.4</v>
      </c>
      <c r="BS158" s="4">
        <v>81.7</v>
      </c>
      <c r="BT158" s="4">
        <f t="shared" si="63"/>
        <v>718.6</v>
      </c>
      <c r="BU158" s="4">
        <v>0</v>
      </c>
      <c r="BV158" s="4">
        <v>55.6</v>
      </c>
      <c r="BW158" s="4">
        <v>44</v>
      </c>
      <c r="BX158" s="4">
        <v>14.5</v>
      </c>
      <c r="BY158" s="4">
        <f t="shared" si="64"/>
        <v>114.1</v>
      </c>
      <c r="BZ158" s="4">
        <f t="shared" si="65"/>
        <v>38957.9</v>
      </c>
      <c r="CA158" s="4">
        <f t="shared" si="66"/>
        <v>32603.8</v>
      </c>
      <c r="CB158" s="4">
        <f t="shared" si="67"/>
        <v>14415.7</v>
      </c>
      <c r="CC158" s="4">
        <f t="shared" si="68"/>
        <v>2166.5</v>
      </c>
      <c r="CD158" s="4">
        <f t="shared" si="69"/>
        <v>88143.9</v>
      </c>
      <c r="CE158" s="4">
        <f t="shared" si="70"/>
        <v>0</v>
      </c>
      <c r="CF158" s="4">
        <f t="shared" si="71"/>
        <v>1281.6999999999998</v>
      </c>
      <c r="CG158" s="4">
        <f t="shared" si="72"/>
        <v>1447.8000000000002</v>
      </c>
      <c r="CH158" s="4">
        <f t="shared" si="73"/>
        <v>1602.4</v>
      </c>
      <c r="CI158" s="4">
        <f t="shared" si="74"/>
        <v>4331.8999999999996</v>
      </c>
      <c r="CJ158" s="10"/>
      <c r="CK158" s="10"/>
      <c r="CL158" s="10"/>
      <c r="CM158" s="10"/>
    </row>
    <row r="159" spans="1:92">
      <c r="A159" s="2">
        <v>1994</v>
      </c>
      <c r="B159" s="3" t="s">
        <v>82</v>
      </c>
      <c r="C159" s="4">
        <v>1416.7</v>
      </c>
      <c r="D159" s="4">
        <v>159.9</v>
      </c>
      <c r="E159" s="4">
        <v>58.1</v>
      </c>
      <c r="F159" s="4">
        <v>0</v>
      </c>
      <c r="G159" s="4">
        <f t="shared" si="50"/>
        <v>1634.7</v>
      </c>
      <c r="H159" s="4">
        <v>586.5</v>
      </c>
      <c r="I159" s="4">
        <v>30.1</v>
      </c>
      <c r="J159" s="4">
        <v>642.5</v>
      </c>
      <c r="K159" s="4">
        <v>0</v>
      </c>
      <c r="L159" s="4">
        <f t="shared" si="51"/>
        <v>1259.0999999999999</v>
      </c>
      <c r="M159" s="4">
        <v>39.6</v>
      </c>
      <c r="N159" s="4">
        <v>70</v>
      </c>
      <c r="O159" s="4">
        <v>26</v>
      </c>
      <c r="P159" s="4">
        <v>0</v>
      </c>
      <c r="Q159" s="4">
        <f t="shared" si="52"/>
        <v>135.6</v>
      </c>
      <c r="R159" s="4">
        <v>10</v>
      </c>
      <c r="S159" s="4">
        <v>0</v>
      </c>
      <c r="T159" s="4">
        <v>2.2000000000000002</v>
      </c>
      <c r="U159" s="4">
        <v>0</v>
      </c>
      <c r="V159" s="4">
        <f t="shared" si="53"/>
        <v>12.2</v>
      </c>
      <c r="W159" s="4">
        <v>521.70000000000005</v>
      </c>
      <c r="X159" s="4">
        <v>590.29999999999995</v>
      </c>
      <c r="Y159" s="4">
        <v>29.1</v>
      </c>
      <c r="Z159" s="4">
        <v>0</v>
      </c>
      <c r="AA159" s="4">
        <f t="shared" si="54"/>
        <v>1141.0999999999999</v>
      </c>
      <c r="AB159" s="4">
        <v>373</v>
      </c>
      <c r="AC159" s="4">
        <v>2.8</v>
      </c>
      <c r="AD159" s="4">
        <v>40.799999999999997</v>
      </c>
      <c r="AE159" s="4">
        <v>0</v>
      </c>
      <c r="AF159" s="4">
        <f t="shared" si="55"/>
        <v>416.6</v>
      </c>
      <c r="AG159" s="4">
        <v>0</v>
      </c>
      <c r="AH159" s="4">
        <v>278.8</v>
      </c>
      <c r="AI159" s="4">
        <v>325.7</v>
      </c>
      <c r="AJ159" s="4">
        <v>0</v>
      </c>
      <c r="AK159" s="4">
        <f t="shared" si="56"/>
        <v>604.5</v>
      </c>
      <c r="AL159" s="4">
        <v>610.29999999999995</v>
      </c>
      <c r="AM159" s="4">
        <v>525.29999999999995</v>
      </c>
      <c r="AN159" s="4">
        <v>1039.7</v>
      </c>
      <c r="AO159" s="4">
        <v>0</v>
      </c>
      <c r="AP159" s="4">
        <f t="shared" si="57"/>
        <v>2175.3000000000002</v>
      </c>
      <c r="AU159" s="4">
        <f t="shared" si="58"/>
        <v>0</v>
      </c>
      <c r="AV159" s="4">
        <v>54.8</v>
      </c>
      <c r="AW159" s="4">
        <v>3.2</v>
      </c>
      <c r="AX159" s="4">
        <v>29</v>
      </c>
      <c r="AY159" s="4">
        <v>0</v>
      </c>
      <c r="AZ159" s="4">
        <f t="shared" si="59"/>
        <v>87</v>
      </c>
      <c r="BA159" s="4">
        <v>135.80000000000001</v>
      </c>
      <c r="BB159" s="4">
        <v>0</v>
      </c>
      <c r="BC159" s="4">
        <v>0</v>
      </c>
      <c r="BD159" s="4">
        <v>0</v>
      </c>
      <c r="BE159" s="4">
        <f t="shared" si="60"/>
        <v>135.80000000000001</v>
      </c>
      <c r="BF159" s="4">
        <v>0</v>
      </c>
      <c r="BG159" s="4">
        <v>278.8</v>
      </c>
      <c r="BH159" s="4">
        <v>99.9</v>
      </c>
      <c r="BI159" s="4">
        <v>0</v>
      </c>
      <c r="BJ159" s="4">
        <f t="shared" si="61"/>
        <v>378.70000000000005</v>
      </c>
      <c r="BK159" s="4">
        <v>0</v>
      </c>
      <c r="BL159" s="4">
        <v>0</v>
      </c>
      <c r="BM159" s="4">
        <v>0</v>
      </c>
      <c r="BN159" s="4">
        <v>0</v>
      </c>
      <c r="BO159" s="4">
        <f t="shared" si="62"/>
        <v>0</v>
      </c>
      <c r="BP159" s="4">
        <v>0</v>
      </c>
      <c r="BQ159" s="4">
        <v>118.5</v>
      </c>
      <c r="BR159" s="4">
        <v>25.2</v>
      </c>
      <c r="BS159" s="4">
        <v>0</v>
      </c>
      <c r="BT159" s="4">
        <f t="shared" si="63"/>
        <v>143.69999999999999</v>
      </c>
      <c r="BU159" s="4">
        <v>44</v>
      </c>
      <c r="BV159" s="4">
        <v>1.7</v>
      </c>
      <c r="BW159" s="4">
        <v>17.600000000000001</v>
      </c>
      <c r="BX159" s="4">
        <v>0</v>
      </c>
      <c r="BY159" s="4">
        <f t="shared" si="64"/>
        <v>63.300000000000004</v>
      </c>
      <c r="BZ159" s="4">
        <f t="shared" si="65"/>
        <v>3557.8</v>
      </c>
      <c r="CA159" s="4">
        <f t="shared" si="66"/>
        <v>1657.1999999999998</v>
      </c>
      <c r="CB159" s="4">
        <f t="shared" si="67"/>
        <v>2164.1000000000004</v>
      </c>
      <c r="CC159" s="4">
        <f t="shared" si="68"/>
        <v>0</v>
      </c>
      <c r="CD159" s="4">
        <f t="shared" si="69"/>
        <v>7379.1</v>
      </c>
      <c r="CE159" s="4">
        <f t="shared" si="70"/>
        <v>234.60000000000002</v>
      </c>
      <c r="CF159" s="4">
        <f t="shared" si="71"/>
        <v>402.2</v>
      </c>
      <c r="CG159" s="4">
        <f t="shared" si="72"/>
        <v>171.7</v>
      </c>
      <c r="CH159" s="4">
        <f t="shared" si="73"/>
        <v>0</v>
      </c>
      <c r="CI159" s="4">
        <f t="shared" si="74"/>
        <v>808.5</v>
      </c>
    </row>
    <row r="160" spans="1:92">
      <c r="A160" s="2">
        <v>1994</v>
      </c>
      <c r="B160" s="3" t="s">
        <v>83</v>
      </c>
      <c r="C160" s="4">
        <v>1515.2</v>
      </c>
      <c r="D160" s="4">
        <v>179.4</v>
      </c>
      <c r="E160" s="4">
        <v>3.2</v>
      </c>
      <c r="F160" s="4">
        <v>131.19999999999999</v>
      </c>
      <c r="G160" s="4">
        <f t="shared" si="50"/>
        <v>1829.0000000000002</v>
      </c>
      <c r="H160" s="4">
        <v>514.4</v>
      </c>
      <c r="I160" s="4">
        <v>41.1</v>
      </c>
      <c r="J160" s="4">
        <v>583.20000000000005</v>
      </c>
      <c r="K160" s="4">
        <v>125.7</v>
      </c>
      <c r="L160" s="4">
        <f t="shared" si="51"/>
        <v>1264.4000000000001</v>
      </c>
      <c r="M160" s="4">
        <v>197.3</v>
      </c>
      <c r="N160" s="4">
        <v>197.3</v>
      </c>
      <c r="O160" s="4">
        <v>0</v>
      </c>
      <c r="P160" s="4">
        <v>0</v>
      </c>
      <c r="Q160" s="4">
        <f t="shared" si="52"/>
        <v>394.6</v>
      </c>
      <c r="R160" s="4">
        <v>262</v>
      </c>
      <c r="S160" s="4">
        <v>10</v>
      </c>
      <c r="T160" s="4">
        <v>0</v>
      </c>
      <c r="U160" s="4">
        <v>0</v>
      </c>
      <c r="V160" s="4">
        <f t="shared" si="53"/>
        <v>272</v>
      </c>
      <c r="W160" s="4">
        <v>975</v>
      </c>
      <c r="X160" s="4">
        <v>975</v>
      </c>
      <c r="Y160" s="4">
        <v>0</v>
      </c>
      <c r="Z160" s="4">
        <v>0</v>
      </c>
      <c r="AA160" s="4">
        <f t="shared" si="54"/>
        <v>1950</v>
      </c>
      <c r="AB160" s="4">
        <v>346</v>
      </c>
      <c r="AC160" s="4">
        <v>1.3</v>
      </c>
      <c r="AD160" s="4">
        <v>0</v>
      </c>
      <c r="AE160" s="4">
        <v>42.1</v>
      </c>
      <c r="AF160" s="4">
        <f t="shared" si="55"/>
        <v>389.40000000000003</v>
      </c>
      <c r="AG160" s="4">
        <v>0</v>
      </c>
      <c r="AH160" s="4">
        <v>377.7</v>
      </c>
      <c r="AI160" s="4">
        <v>739.3</v>
      </c>
      <c r="AJ160" s="4">
        <v>204.5</v>
      </c>
      <c r="AK160" s="4">
        <f t="shared" si="56"/>
        <v>1321.5</v>
      </c>
      <c r="AL160" s="4">
        <v>4094.3</v>
      </c>
      <c r="AM160" s="4">
        <v>320.3</v>
      </c>
      <c r="AN160" s="4">
        <v>142.69999999999999</v>
      </c>
      <c r="AO160" s="4">
        <v>254.9</v>
      </c>
      <c r="AP160" s="4">
        <f t="shared" si="57"/>
        <v>4812.2</v>
      </c>
      <c r="AU160" s="4">
        <f t="shared" si="58"/>
        <v>0</v>
      </c>
      <c r="AV160" s="4">
        <v>0</v>
      </c>
      <c r="AW160" s="4">
        <v>0</v>
      </c>
      <c r="AX160" s="4">
        <v>0</v>
      </c>
      <c r="AY160" s="4">
        <v>125.7</v>
      </c>
      <c r="AZ160" s="4">
        <f t="shared" si="59"/>
        <v>125.7</v>
      </c>
      <c r="BA160" s="4">
        <v>0</v>
      </c>
      <c r="BB160" s="4">
        <v>0</v>
      </c>
      <c r="BC160" s="4">
        <v>0</v>
      </c>
      <c r="BD160" s="4">
        <v>42.1</v>
      </c>
      <c r="BE160" s="4">
        <f t="shared" si="60"/>
        <v>42.1</v>
      </c>
      <c r="BF160" s="4">
        <v>0</v>
      </c>
      <c r="BG160" s="4">
        <v>377.7</v>
      </c>
      <c r="BH160" s="4">
        <v>0</v>
      </c>
      <c r="BI160" s="4">
        <v>204.5</v>
      </c>
      <c r="BJ160" s="4">
        <f t="shared" si="61"/>
        <v>582.20000000000005</v>
      </c>
      <c r="BK160" s="4">
        <v>0</v>
      </c>
      <c r="BL160" s="4">
        <v>0</v>
      </c>
      <c r="BM160" s="4">
        <v>0</v>
      </c>
      <c r="BN160" s="4">
        <v>61.5</v>
      </c>
      <c r="BO160" s="4">
        <f t="shared" si="62"/>
        <v>61.5</v>
      </c>
      <c r="BP160" s="4">
        <v>0</v>
      </c>
      <c r="BQ160" s="4">
        <v>0</v>
      </c>
      <c r="BR160" s="4">
        <v>0</v>
      </c>
      <c r="BS160" s="4">
        <v>137</v>
      </c>
      <c r="BT160" s="4">
        <f t="shared" si="63"/>
        <v>137</v>
      </c>
      <c r="BU160" s="4">
        <v>0</v>
      </c>
      <c r="BV160" s="4">
        <v>0</v>
      </c>
      <c r="BW160" s="4">
        <v>0</v>
      </c>
      <c r="BX160" s="4">
        <v>187.6</v>
      </c>
      <c r="BY160" s="4">
        <f t="shared" si="64"/>
        <v>187.6</v>
      </c>
      <c r="BZ160" s="4">
        <f t="shared" si="65"/>
        <v>7904.2000000000007</v>
      </c>
      <c r="CA160" s="4">
        <f t="shared" si="66"/>
        <v>2102.1</v>
      </c>
      <c r="CB160" s="4">
        <f t="shared" si="67"/>
        <v>1468.4</v>
      </c>
      <c r="CC160" s="4">
        <f t="shared" si="68"/>
        <v>758.4</v>
      </c>
      <c r="CD160" s="4">
        <f t="shared" si="69"/>
        <v>12233.1</v>
      </c>
      <c r="CE160" s="4">
        <f t="shared" si="70"/>
        <v>0</v>
      </c>
      <c r="CF160" s="4">
        <f t="shared" si="71"/>
        <v>377.7</v>
      </c>
      <c r="CG160" s="4">
        <f t="shared" si="72"/>
        <v>0</v>
      </c>
      <c r="CH160" s="4">
        <f t="shared" si="73"/>
        <v>758.4</v>
      </c>
      <c r="CI160" s="4">
        <f t="shared" si="74"/>
        <v>1136.0999999999999</v>
      </c>
      <c r="CJ160" s="10"/>
      <c r="CK160" s="10"/>
      <c r="CL160" s="10"/>
      <c r="CM160" s="10"/>
    </row>
    <row r="161" spans="1:92">
      <c r="A161" s="2">
        <v>1994</v>
      </c>
      <c r="B161" s="3" t="s">
        <v>84</v>
      </c>
      <c r="C161" s="4">
        <v>457.6</v>
      </c>
      <c r="D161" s="4">
        <v>67</v>
      </c>
      <c r="E161" s="4">
        <v>191</v>
      </c>
      <c r="F161" s="4">
        <v>41.1</v>
      </c>
      <c r="G161" s="4">
        <f t="shared" si="50"/>
        <v>756.7</v>
      </c>
      <c r="H161" s="4">
        <v>141.6</v>
      </c>
      <c r="I161" s="4">
        <v>12.4</v>
      </c>
      <c r="J161" s="4">
        <v>23.4</v>
      </c>
      <c r="K161" s="4">
        <v>8.3000000000000007</v>
      </c>
      <c r="L161" s="4">
        <f t="shared" si="51"/>
        <v>185.70000000000002</v>
      </c>
      <c r="M161" s="4">
        <v>20</v>
      </c>
      <c r="N161" s="4">
        <v>20</v>
      </c>
      <c r="O161" s="4">
        <v>0</v>
      </c>
      <c r="P161" s="4">
        <v>0</v>
      </c>
      <c r="Q161" s="4">
        <f t="shared" si="52"/>
        <v>40</v>
      </c>
      <c r="R161" s="4">
        <v>4.5</v>
      </c>
      <c r="S161" s="4">
        <v>1.3</v>
      </c>
      <c r="T161" s="4">
        <v>0</v>
      </c>
      <c r="U161" s="4">
        <v>0</v>
      </c>
      <c r="V161" s="4">
        <f t="shared" si="53"/>
        <v>5.8</v>
      </c>
      <c r="W161" s="4">
        <v>124.7</v>
      </c>
      <c r="X161" s="4">
        <v>125</v>
      </c>
      <c r="Y161" s="4">
        <v>1</v>
      </c>
      <c r="Z161" s="4">
        <v>0</v>
      </c>
      <c r="AA161" s="4">
        <f t="shared" si="54"/>
        <v>250.7</v>
      </c>
      <c r="AB161" s="4">
        <v>84.8</v>
      </c>
      <c r="AC161" s="4">
        <v>0.4</v>
      </c>
      <c r="AD161" s="4">
        <v>1.1000000000000001</v>
      </c>
      <c r="AE161" s="4">
        <v>0.6</v>
      </c>
      <c r="AF161" s="4">
        <f t="shared" si="55"/>
        <v>86.899999999999991</v>
      </c>
      <c r="AG161" s="4">
        <v>0</v>
      </c>
      <c r="AH161" s="4">
        <v>64.099999999999994</v>
      </c>
      <c r="AI161" s="4">
        <v>146.1</v>
      </c>
      <c r="AJ161" s="4">
        <v>83.1</v>
      </c>
      <c r="AK161" s="4">
        <f t="shared" si="56"/>
        <v>293.29999999999995</v>
      </c>
      <c r="AL161" s="4">
        <v>512.1</v>
      </c>
      <c r="AM161" s="4">
        <v>178</v>
      </c>
      <c r="AN161" s="4">
        <v>685</v>
      </c>
      <c r="AO161" s="4">
        <v>26.6</v>
      </c>
      <c r="AP161" s="4">
        <f t="shared" si="57"/>
        <v>1401.6999999999998</v>
      </c>
      <c r="AU161" s="4">
        <f t="shared" si="58"/>
        <v>0</v>
      </c>
      <c r="AV161" s="4">
        <v>2.2999999999999998</v>
      </c>
      <c r="AW161" s="4">
        <v>0</v>
      </c>
      <c r="AX161" s="4">
        <v>1.9</v>
      </c>
      <c r="AY161" s="4">
        <v>8.3000000000000007</v>
      </c>
      <c r="AZ161" s="4">
        <f t="shared" si="59"/>
        <v>12.5</v>
      </c>
      <c r="BA161" s="4">
        <v>0.4</v>
      </c>
      <c r="BB161" s="4">
        <v>0</v>
      </c>
      <c r="BC161" s="4">
        <v>0.1</v>
      </c>
      <c r="BD161" s="4">
        <v>0.6</v>
      </c>
      <c r="BE161" s="4">
        <f t="shared" si="60"/>
        <v>1.1000000000000001</v>
      </c>
      <c r="BF161" s="4">
        <v>0</v>
      </c>
      <c r="BG161" s="4">
        <v>56</v>
      </c>
      <c r="BH161" s="4">
        <v>73.8</v>
      </c>
      <c r="BI161" s="4">
        <v>83.1</v>
      </c>
      <c r="BJ161" s="4">
        <f t="shared" si="61"/>
        <v>212.9</v>
      </c>
      <c r="BK161" s="4">
        <v>0</v>
      </c>
      <c r="BL161" s="4">
        <v>0.3</v>
      </c>
      <c r="BM161" s="4">
        <v>0</v>
      </c>
      <c r="BN161" s="4">
        <v>0.2</v>
      </c>
      <c r="BO161" s="4">
        <f t="shared" si="62"/>
        <v>0.5</v>
      </c>
      <c r="BP161" s="4">
        <v>0.5</v>
      </c>
      <c r="BQ161" s="4">
        <v>0</v>
      </c>
      <c r="BR161" s="4">
        <v>14.7</v>
      </c>
      <c r="BS161" s="4">
        <v>7</v>
      </c>
      <c r="BT161" s="4">
        <f t="shared" si="63"/>
        <v>22.2</v>
      </c>
      <c r="BU161" s="4">
        <v>12.1</v>
      </c>
      <c r="BV161" s="4">
        <v>0</v>
      </c>
      <c r="BW161" s="4">
        <v>16.8</v>
      </c>
      <c r="BX161" s="4">
        <v>60.5</v>
      </c>
      <c r="BY161" s="4">
        <f t="shared" si="64"/>
        <v>89.4</v>
      </c>
      <c r="BZ161" s="4">
        <f t="shared" si="65"/>
        <v>1345.3000000000002</v>
      </c>
      <c r="CA161" s="4">
        <f t="shared" si="66"/>
        <v>468.2</v>
      </c>
      <c r="CB161" s="4">
        <f t="shared" si="67"/>
        <v>1047.5999999999999</v>
      </c>
      <c r="CC161" s="4">
        <f t="shared" si="68"/>
        <v>159.69999999999999</v>
      </c>
      <c r="CD161" s="4">
        <f t="shared" si="69"/>
        <v>3020.8</v>
      </c>
      <c r="CE161" s="4">
        <f t="shared" si="70"/>
        <v>15.299999999999999</v>
      </c>
      <c r="CF161" s="4">
        <f t="shared" si="71"/>
        <v>56.3</v>
      </c>
      <c r="CG161" s="4">
        <f t="shared" si="72"/>
        <v>107.3</v>
      </c>
      <c r="CH161" s="4">
        <f t="shared" si="73"/>
        <v>159.69999999999999</v>
      </c>
      <c r="CI161" s="4">
        <f t="shared" si="74"/>
        <v>338.59999999999997</v>
      </c>
      <c r="CJ161" s="10"/>
      <c r="CK161" s="10"/>
      <c r="CL161" s="10"/>
      <c r="CM161" s="10"/>
    </row>
    <row r="162" spans="1:92">
      <c r="A162" s="2">
        <v>1994</v>
      </c>
      <c r="B162" s="3" t="s">
        <v>85</v>
      </c>
      <c r="C162" s="4">
        <v>4899.7</v>
      </c>
      <c r="D162" s="4">
        <v>846.7</v>
      </c>
      <c r="E162" s="4">
        <v>650.79999999999995</v>
      </c>
      <c r="F162" s="4">
        <v>0</v>
      </c>
      <c r="G162" s="4">
        <f t="shared" si="50"/>
        <v>6397.2</v>
      </c>
      <c r="H162" s="4">
        <v>1581.7</v>
      </c>
      <c r="I162" s="4">
        <v>105.9</v>
      </c>
      <c r="J162" s="4">
        <v>243.9</v>
      </c>
      <c r="K162" s="4">
        <v>612.4</v>
      </c>
      <c r="L162" s="4">
        <f t="shared" si="51"/>
        <v>2543.9</v>
      </c>
      <c r="M162" s="4">
        <v>345</v>
      </c>
      <c r="N162" s="4">
        <v>450.8</v>
      </c>
      <c r="O162" s="4">
        <v>26.1</v>
      </c>
      <c r="P162" s="4">
        <v>0</v>
      </c>
      <c r="Q162" s="4">
        <f t="shared" si="52"/>
        <v>821.9</v>
      </c>
      <c r="R162" s="4">
        <v>21.8</v>
      </c>
      <c r="S162" s="4">
        <v>30.9</v>
      </c>
      <c r="T162" s="4">
        <v>0</v>
      </c>
      <c r="U162" s="4">
        <v>0</v>
      </c>
      <c r="V162" s="4">
        <f t="shared" si="53"/>
        <v>52.7</v>
      </c>
      <c r="W162" s="4">
        <v>1769.1</v>
      </c>
      <c r="X162" s="4">
        <v>2970.9</v>
      </c>
      <c r="Y162" s="4">
        <v>592</v>
      </c>
      <c r="Z162" s="4">
        <v>0</v>
      </c>
      <c r="AA162" s="4">
        <f t="shared" si="54"/>
        <v>5332</v>
      </c>
      <c r="AB162" s="4">
        <v>1119.5</v>
      </c>
      <c r="AC162" s="4">
        <v>16.3</v>
      </c>
      <c r="AD162" s="4">
        <v>36.4</v>
      </c>
      <c r="AE162" s="4">
        <v>0</v>
      </c>
      <c r="AF162" s="4">
        <f t="shared" si="55"/>
        <v>1172.2</v>
      </c>
      <c r="AG162" s="4">
        <v>0</v>
      </c>
      <c r="AH162" s="4">
        <v>740.9</v>
      </c>
      <c r="AI162" s="4">
        <v>3454</v>
      </c>
      <c r="AJ162" s="4">
        <v>158.6</v>
      </c>
      <c r="AK162" s="4">
        <f t="shared" si="56"/>
        <v>4353.5</v>
      </c>
      <c r="AL162" s="4">
        <v>3403.2</v>
      </c>
      <c r="AM162" s="4">
        <v>1842.4</v>
      </c>
      <c r="AN162" s="4">
        <v>9922.6</v>
      </c>
      <c r="AO162" s="4">
        <v>907.4</v>
      </c>
      <c r="AP162" s="4">
        <f t="shared" si="57"/>
        <v>16075.6</v>
      </c>
      <c r="AU162" s="4">
        <f t="shared" si="58"/>
        <v>0</v>
      </c>
      <c r="AV162" s="4">
        <v>10</v>
      </c>
      <c r="AW162" s="4">
        <v>0</v>
      </c>
      <c r="AX162" s="4">
        <v>61</v>
      </c>
      <c r="AY162" s="4">
        <v>612</v>
      </c>
      <c r="AZ162" s="4">
        <f t="shared" si="59"/>
        <v>683</v>
      </c>
      <c r="BA162" s="4">
        <v>110.7</v>
      </c>
      <c r="BB162" s="4">
        <v>0</v>
      </c>
      <c r="BC162" s="4">
        <v>9.6</v>
      </c>
      <c r="BD162" s="4">
        <v>0</v>
      </c>
      <c r="BE162" s="4">
        <f t="shared" si="60"/>
        <v>120.3</v>
      </c>
      <c r="BF162" s="4">
        <v>0</v>
      </c>
      <c r="BG162" s="4">
        <v>740.9</v>
      </c>
      <c r="BH162" s="4">
        <v>2865</v>
      </c>
      <c r="BI162" s="4">
        <v>158.6</v>
      </c>
      <c r="BJ162" s="4">
        <f t="shared" si="61"/>
        <v>3764.5</v>
      </c>
      <c r="BK162" s="4">
        <v>0</v>
      </c>
      <c r="BL162" s="4">
        <v>10.9</v>
      </c>
      <c r="BM162" s="4">
        <v>89.2</v>
      </c>
      <c r="BN162" s="4">
        <v>0</v>
      </c>
      <c r="BO162" s="4">
        <f t="shared" si="62"/>
        <v>100.10000000000001</v>
      </c>
      <c r="BP162" s="4">
        <v>22.1</v>
      </c>
      <c r="BQ162" s="4">
        <v>0</v>
      </c>
      <c r="BR162" s="4">
        <v>562.79999999999995</v>
      </c>
      <c r="BS162" s="4">
        <v>300</v>
      </c>
      <c r="BT162" s="4">
        <f t="shared" si="63"/>
        <v>884.9</v>
      </c>
      <c r="BU162" s="4">
        <v>85</v>
      </c>
      <c r="BV162" s="4">
        <v>0</v>
      </c>
      <c r="BW162" s="4">
        <v>550</v>
      </c>
      <c r="BX162" s="4">
        <v>607.4</v>
      </c>
      <c r="BY162" s="4">
        <f t="shared" si="64"/>
        <v>1242.4000000000001</v>
      </c>
      <c r="BZ162" s="4">
        <f t="shared" si="65"/>
        <v>13140</v>
      </c>
      <c r="CA162" s="4">
        <f t="shared" si="66"/>
        <v>7004.8000000000011</v>
      </c>
      <c r="CB162" s="4">
        <f t="shared" si="67"/>
        <v>14925.8</v>
      </c>
      <c r="CC162" s="4">
        <f t="shared" si="68"/>
        <v>1678.4</v>
      </c>
      <c r="CD162" s="4">
        <f t="shared" si="69"/>
        <v>36749.000000000007</v>
      </c>
      <c r="CE162" s="4">
        <f t="shared" si="70"/>
        <v>227.8</v>
      </c>
      <c r="CF162" s="4">
        <f t="shared" si="71"/>
        <v>751.8</v>
      </c>
      <c r="CG162" s="4">
        <f t="shared" si="72"/>
        <v>4137.5999999999995</v>
      </c>
      <c r="CH162" s="4">
        <f t="shared" si="73"/>
        <v>1678</v>
      </c>
      <c r="CI162" s="4">
        <f t="shared" si="74"/>
        <v>6795.1999999999989</v>
      </c>
      <c r="CJ162" s="10"/>
      <c r="CK162" s="10"/>
      <c r="CL162" s="10"/>
      <c r="CM162" s="10"/>
      <c r="CN162" s="10"/>
    </row>
    <row r="163" spans="1:92">
      <c r="A163" s="2">
        <v>1994</v>
      </c>
      <c r="B163" s="3" t="s">
        <v>86</v>
      </c>
      <c r="C163" s="4">
        <v>3233</v>
      </c>
      <c r="D163" s="4">
        <v>537.5</v>
      </c>
      <c r="E163" s="4">
        <v>145.5</v>
      </c>
      <c r="F163" s="4">
        <v>339.8</v>
      </c>
      <c r="G163" s="4">
        <f t="shared" si="50"/>
        <v>4255.8</v>
      </c>
      <c r="H163" s="4">
        <v>1264.4000000000001</v>
      </c>
      <c r="I163" s="4">
        <v>26.6</v>
      </c>
      <c r="J163" s="4">
        <v>1156.2</v>
      </c>
      <c r="K163" s="4">
        <v>135</v>
      </c>
      <c r="L163" s="4">
        <f t="shared" si="51"/>
        <v>2582.1999999999998</v>
      </c>
      <c r="M163" s="4">
        <v>160.80000000000001</v>
      </c>
      <c r="N163" s="4">
        <v>266.60000000000002</v>
      </c>
      <c r="O163" s="4">
        <v>0</v>
      </c>
      <c r="P163" s="4">
        <v>0</v>
      </c>
      <c r="Q163" s="4">
        <f t="shared" si="52"/>
        <v>427.40000000000003</v>
      </c>
      <c r="R163" s="4">
        <v>0</v>
      </c>
      <c r="S163" s="4">
        <v>0</v>
      </c>
      <c r="T163" s="4">
        <v>0</v>
      </c>
      <c r="U163" s="4">
        <v>0</v>
      </c>
      <c r="V163" s="4">
        <f t="shared" si="53"/>
        <v>0</v>
      </c>
      <c r="W163" s="4">
        <v>954.6</v>
      </c>
      <c r="X163" s="4">
        <v>1949.9</v>
      </c>
      <c r="Y163" s="4">
        <v>221.8</v>
      </c>
      <c r="Z163" s="4">
        <v>0</v>
      </c>
      <c r="AA163" s="4">
        <f t="shared" si="54"/>
        <v>3126.3</v>
      </c>
      <c r="AB163" s="4">
        <v>572.79999999999995</v>
      </c>
      <c r="AC163" s="4">
        <v>2.4</v>
      </c>
      <c r="AD163" s="4">
        <v>7.3</v>
      </c>
      <c r="AE163" s="4">
        <v>26.5</v>
      </c>
      <c r="AF163" s="4">
        <f t="shared" si="55"/>
        <v>608.99999999999989</v>
      </c>
      <c r="AG163" s="4">
        <v>7.3</v>
      </c>
      <c r="AH163" s="4">
        <v>569.6</v>
      </c>
      <c r="AI163" s="4">
        <v>445.2</v>
      </c>
      <c r="AJ163" s="4">
        <v>130.30000000000001</v>
      </c>
      <c r="AK163" s="4">
        <f t="shared" si="56"/>
        <v>1152.3999999999999</v>
      </c>
      <c r="AL163" s="4">
        <v>2665</v>
      </c>
      <c r="AM163" s="4">
        <v>1265</v>
      </c>
      <c r="AN163" s="4">
        <v>370.6</v>
      </c>
      <c r="AO163" s="4">
        <v>175.4</v>
      </c>
      <c r="AP163" s="4">
        <f t="shared" si="57"/>
        <v>4476</v>
      </c>
      <c r="AU163" s="4">
        <f t="shared" si="58"/>
        <v>0</v>
      </c>
      <c r="AV163" s="4">
        <v>48.7</v>
      </c>
      <c r="AW163" s="4">
        <v>0</v>
      </c>
      <c r="AX163" s="4">
        <v>0</v>
      </c>
      <c r="AY163" s="4">
        <v>135</v>
      </c>
      <c r="AZ163" s="4">
        <f t="shared" si="59"/>
        <v>183.7</v>
      </c>
      <c r="BA163" s="4">
        <v>0</v>
      </c>
      <c r="BB163" s="4">
        <v>0</v>
      </c>
      <c r="BC163" s="4">
        <v>0</v>
      </c>
      <c r="BD163" s="4">
        <v>26.5</v>
      </c>
      <c r="BE163" s="4">
        <f t="shared" si="60"/>
        <v>26.5</v>
      </c>
      <c r="BF163" s="4">
        <v>2.2000000000000002</v>
      </c>
      <c r="BG163" s="4">
        <v>512</v>
      </c>
      <c r="BH163" s="4">
        <v>191.2</v>
      </c>
      <c r="BI163" s="4">
        <v>130.30000000000001</v>
      </c>
      <c r="BJ163" s="4">
        <f t="shared" si="61"/>
        <v>835.7</v>
      </c>
      <c r="BK163" s="4">
        <v>3.4</v>
      </c>
      <c r="BL163" s="4">
        <v>51.8</v>
      </c>
      <c r="BM163" s="4">
        <v>1.2</v>
      </c>
      <c r="BN163" s="4">
        <v>0</v>
      </c>
      <c r="BO163" s="4">
        <f t="shared" si="62"/>
        <v>56.4</v>
      </c>
      <c r="BP163" s="4">
        <v>0.7</v>
      </c>
      <c r="BQ163" s="4">
        <v>8.9</v>
      </c>
      <c r="BR163" s="4">
        <v>11.4</v>
      </c>
      <c r="BS163" s="4">
        <v>35</v>
      </c>
      <c r="BT163" s="4">
        <f t="shared" si="63"/>
        <v>56</v>
      </c>
      <c r="BU163" s="4">
        <v>19.8</v>
      </c>
      <c r="BV163" s="4">
        <v>0</v>
      </c>
      <c r="BW163" s="4">
        <v>0</v>
      </c>
      <c r="BX163" s="4">
        <v>480.2</v>
      </c>
      <c r="BY163" s="4">
        <f t="shared" si="64"/>
        <v>500</v>
      </c>
      <c r="BZ163" s="4">
        <f t="shared" si="65"/>
        <v>8857.9000000000015</v>
      </c>
      <c r="CA163" s="4">
        <f t="shared" si="66"/>
        <v>4617.6000000000004</v>
      </c>
      <c r="CB163" s="4">
        <f t="shared" si="67"/>
        <v>2346.6</v>
      </c>
      <c r="CC163" s="4">
        <f t="shared" si="68"/>
        <v>807</v>
      </c>
      <c r="CD163" s="4">
        <f t="shared" si="69"/>
        <v>16629.100000000002</v>
      </c>
      <c r="CE163" s="4">
        <f t="shared" si="70"/>
        <v>74.800000000000011</v>
      </c>
      <c r="CF163" s="4">
        <f t="shared" si="71"/>
        <v>572.69999999999993</v>
      </c>
      <c r="CG163" s="4">
        <f t="shared" si="72"/>
        <v>203.79999999999998</v>
      </c>
      <c r="CH163" s="4">
        <f t="shared" si="73"/>
        <v>807</v>
      </c>
      <c r="CI163" s="4">
        <f t="shared" si="74"/>
        <v>1658.3</v>
      </c>
      <c r="CJ163" s="10"/>
      <c r="CK163" s="10"/>
      <c r="CL163" s="10"/>
      <c r="CM163" s="10"/>
      <c r="CN163" s="8"/>
    </row>
    <row r="164" spans="1:92">
      <c r="A164" s="2">
        <v>1994</v>
      </c>
      <c r="B164" s="3" t="s">
        <v>87</v>
      </c>
      <c r="C164" s="4">
        <v>782.8</v>
      </c>
      <c r="D164" s="4">
        <v>77.8</v>
      </c>
      <c r="E164" s="4">
        <v>20.9</v>
      </c>
      <c r="F164" s="4">
        <v>0</v>
      </c>
      <c r="G164" s="4">
        <f t="shared" si="50"/>
        <v>881.49999999999989</v>
      </c>
      <c r="H164" s="4">
        <v>352.2</v>
      </c>
      <c r="I164" s="4">
        <v>3.2</v>
      </c>
      <c r="J164" s="4">
        <v>38.5</v>
      </c>
      <c r="K164" s="4">
        <v>0</v>
      </c>
      <c r="L164" s="4">
        <f t="shared" si="51"/>
        <v>393.9</v>
      </c>
      <c r="M164" s="4">
        <v>75.3</v>
      </c>
      <c r="N164" s="4">
        <v>76.3</v>
      </c>
      <c r="O164" s="4">
        <v>0</v>
      </c>
      <c r="P164" s="4">
        <v>0</v>
      </c>
      <c r="Q164" s="4">
        <f t="shared" si="52"/>
        <v>151.6</v>
      </c>
      <c r="R164" s="4">
        <v>58.2</v>
      </c>
      <c r="S164" s="4">
        <v>2.7</v>
      </c>
      <c r="T164" s="4">
        <v>0</v>
      </c>
      <c r="U164" s="4">
        <v>0</v>
      </c>
      <c r="V164" s="4">
        <f t="shared" si="53"/>
        <v>60.900000000000006</v>
      </c>
      <c r="W164" s="4">
        <v>263.8</v>
      </c>
      <c r="X164" s="4">
        <v>230.6</v>
      </c>
      <c r="Y164" s="4">
        <v>15.6</v>
      </c>
      <c r="Z164" s="4">
        <v>0</v>
      </c>
      <c r="AA164" s="4">
        <f t="shared" si="54"/>
        <v>510</v>
      </c>
      <c r="AB164" s="4">
        <v>90</v>
      </c>
      <c r="AC164" s="4">
        <v>1.2</v>
      </c>
      <c r="AD164" s="4">
        <v>2.2000000000000002</v>
      </c>
      <c r="AE164" s="4">
        <v>0</v>
      </c>
      <c r="AF164" s="4">
        <f t="shared" si="55"/>
        <v>93.4</v>
      </c>
      <c r="AG164" s="4">
        <v>0.2</v>
      </c>
      <c r="AH164" s="4">
        <v>237.4</v>
      </c>
      <c r="AI164" s="4">
        <v>616.9</v>
      </c>
      <c r="AJ164" s="4">
        <v>135.4</v>
      </c>
      <c r="AK164" s="4">
        <f t="shared" si="56"/>
        <v>989.9</v>
      </c>
      <c r="AL164" s="4">
        <v>1436.9</v>
      </c>
      <c r="AM164" s="4">
        <v>201.6</v>
      </c>
      <c r="AN164" s="4">
        <v>798.9</v>
      </c>
      <c r="AO164" s="4">
        <v>737.9</v>
      </c>
      <c r="AP164" s="4">
        <f t="shared" si="57"/>
        <v>3175.3</v>
      </c>
      <c r="AU164" s="4">
        <f t="shared" si="58"/>
        <v>0</v>
      </c>
      <c r="AV164" s="4">
        <v>0</v>
      </c>
      <c r="AW164" s="4">
        <v>0</v>
      </c>
      <c r="AX164" s="4">
        <v>0</v>
      </c>
      <c r="AY164" s="4">
        <v>0</v>
      </c>
      <c r="AZ164" s="4">
        <f t="shared" si="59"/>
        <v>0</v>
      </c>
      <c r="BA164" s="4">
        <v>0</v>
      </c>
      <c r="BB164" s="4">
        <v>0</v>
      </c>
      <c r="BC164" s="4">
        <v>0</v>
      </c>
      <c r="BD164" s="4">
        <v>0</v>
      </c>
      <c r="BE164" s="4">
        <f t="shared" si="60"/>
        <v>0</v>
      </c>
      <c r="BF164" s="4">
        <v>0</v>
      </c>
      <c r="BG164" s="4">
        <v>235.3</v>
      </c>
      <c r="BH164" s="4">
        <v>77.2</v>
      </c>
      <c r="BI164" s="4">
        <v>135.4</v>
      </c>
      <c r="BJ164" s="4">
        <f t="shared" si="61"/>
        <v>447.9</v>
      </c>
      <c r="BK164" s="4">
        <v>0</v>
      </c>
      <c r="BL164" s="4">
        <v>0</v>
      </c>
      <c r="BM164" s="4">
        <v>0</v>
      </c>
      <c r="BN164" s="4">
        <v>0</v>
      </c>
      <c r="BO164" s="4">
        <f t="shared" si="62"/>
        <v>0</v>
      </c>
      <c r="BP164" s="4">
        <v>0</v>
      </c>
      <c r="BQ164" s="4">
        <v>0</v>
      </c>
      <c r="BR164" s="4">
        <v>0</v>
      </c>
      <c r="BS164" s="4">
        <v>0</v>
      </c>
      <c r="BT164" s="4">
        <f t="shared" si="63"/>
        <v>0</v>
      </c>
      <c r="BU164" s="4">
        <v>0</v>
      </c>
      <c r="BV164" s="4">
        <v>2</v>
      </c>
      <c r="BW164" s="4">
        <v>64.099999999999994</v>
      </c>
      <c r="BX164" s="4">
        <v>737.9</v>
      </c>
      <c r="BY164" s="4">
        <f t="shared" si="64"/>
        <v>804</v>
      </c>
      <c r="BZ164" s="4">
        <f t="shared" si="65"/>
        <v>3059.4</v>
      </c>
      <c r="CA164" s="4">
        <f t="shared" si="66"/>
        <v>830.80000000000007</v>
      </c>
      <c r="CB164" s="4">
        <f t="shared" si="67"/>
        <v>1493</v>
      </c>
      <c r="CC164" s="4">
        <f t="shared" si="68"/>
        <v>873.3</v>
      </c>
      <c r="CD164" s="4">
        <f t="shared" si="69"/>
        <v>6256.5000000000009</v>
      </c>
      <c r="CE164" s="4">
        <f t="shared" si="70"/>
        <v>0</v>
      </c>
      <c r="CF164" s="4">
        <f t="shared" si="71"/>
        <v>237.3</v>
      </c>
      <c r="CG164" s="4">
        <f t="shared" si="72"/>
        <v>141.30000000000001</v>
      </c>
      <c r="CH164" s="4">
        <f t="shared" si="73"/>
        <v>873.3</v>
      </c>
      <c r="CI164" s="4">
        <f t="shared" si="74"/>
        <v>1251.9000000000001</v>
      </c>
      <c r="CN164" s="10"/>
    </row>
    <row r="165" spans="1:92">
      <c r="A165" s="2">
        <v>1994</v>
      </c>
      <c r="B165" s="3" t="s">
        <v>88</v>
      </c>
      <c r="C165" s="4">
        <v>541.4</v>
      </c>
      <c r="D165" s="4">
        <v>82</v>
      </c>
      <c r="E165" s="4">
        <v>34.9</v>
      </c>
      <c r="F165" s="4">
        <v>0.9</v>
      </c>
      <c r="G165" s="4">
        <f t="shared" si="50"/>
        <v>659.19999999999993</v>
      </c>
      <c r="H165" s="4">
        <v>182.9</v>
      </c>
      <c r="I165" s="4">
        <v>1.2</v>
      </c>
      <c r="J165" s="4">
        <v>52.7</v>
      </c>
      <c r="K165" s="4">
        <v>0.5</v>
      </c>
      <c r="L165" s="4">
        <f t="shared" si="51"/>
        <v>237.3</v>
      </c>
      <c r="M165" s="4">
        <v>6.7</v>
      </c>
      <c r="N165" s="4">
        <v>15.4</v>
      </c>
      <c r="O165" s="4">
        <v>9.1999999999999993</v>
      </c>
      <c r="P165" s="4">
        <v>0</v>
      </c>
      <c r="Q165" s="4">
        <f t="shared" si="52"/>
        <v>31.3</v>
      </c>
      <c r="R165" s="4">
        <v>9</v>
      </c>
      <c r="S165" s="4">
        <v>0</v>
      </c>
      <c r="T165" s="4">
        <v>0</v>
      </c>
      <c r="U165" s="4">
        <v>0</v>
      </c>
      <c r="V165" s="4">
        <f t="shared" si="53"/>
        <v>9</v>
      </c>
      <c r="W165" s="4">
        <v>86.9</v>
      </c>
      <c r="X165" s="4">
        <v>214.1</v>
      </c>
      <c r="Y165" s="4">
        <v>19</v>
      </c>
      <c r="Z165" s="4">
        <v>0</v>
      </c>
      <c r="AA165" s="4">
        <f t="shared" si="54"/>
        <v>320</v>
      </c>
      <c r="AB165" s="4">
        <v>54.9</v>
      </c>
      <c r="AC165" s="4">
        <v>3</v>
      </c>
      <c r="AD165" s="4">
        <v>11</v>
      </c>
      <c r="AE165" s="4">
        <v>2.2999999999999998</v>
      </c>
      <c r="AF165" s="4">
        <f t="shared" si="55"/>
        <v>71.2</v>
      </c>
      <c r="AG165" s="4">
        <v>0</v>
      </c>
      <c r="AH165" s="4">
        <v>99</v>
      </c>
      <c r="AI165" s="4">
        <v>212.6</v>
      </c>
      <c r="AJ165" s="4">
        <v>0</v>
      </c>
      <c r="AK165" s="4">
        <f t="shared" si="56"/>
        <v>311.60000000000002</v>
      </c>
      <c r="AL165" s="4">
        <v>226.2</v>
      </c>
      <c r="AM165" s="4">
        <v>318.8</v>
      </c>
      <c r="AN165" s="4">
        <v>202.3</v>
      </c>
      <c r="AO165" s="4">
        <v>0.5</v>
      </c>
      <c r="AP165" s="4">
        <f t="shared" si="57"/>
        <v>747.8</v>
      </c>
      <c r="AU165" s="4">
        <f t="shared" si="58"/>
        <v>0</v>
      </c>
      <c r="AV165" s="4">
        <v>0</v>
      </c>
      <c r="AW165" s="4">
        <v>0</v>
      </c>
      <c r="AX165" s="4">
        <v>6.4</v>
      </c>
      <c r="AY165" s="4">
        <v>0.5</v>
      </c>
      <c r="AZ165" s="4">
        <f t="shared" si="59"/>
        <v>6.9</v>
      </c>
      <c r="BA165" s="4">
        <v>0</v>
      </c>
      <c r="BB165" s="4">
        <v>0</v>
      </c>
      <c r="BC165" s="4">
        <v>2</v>
      </c>
      <c r="BD165" s="4">
        <v>2.2999999999999998</v>
      </c>
      <c r="BE165" s="4">
        <f t="shared" si="60"/>
        <v>4.3</v>
      </c>
      <c r="BF165" s="4">
        <v>0</v>
      </c>
      <c r="BG165" s="4">
        <v>78.400000000000006</v>
      </c>
      <c r="BH165" s="4">
        <v>43.7</v>
      </c>
      <c r="BI165" s="4">
        <v>0</v>
      </c>
      <c r="BJ165" s="4">
        <f t="shared" si="61"/>
        <v>122.10000000000001</v>
      </c>
      <c r="BK165" s="4">
        <v>0</v>
      </c>
      <c r="BL165" s="4">
        <v>0</v>
      </c>
      <c r="BM165" s="4">
        <v>0</v>
      </c>
      <c r="BN165" s="4">
        <v>0</v>
      </c>
      <c r="BO165" s="4">
        <f t="shared" si="62"/>
        <v>0</v>
      </c>
      <c r="BP165" s="4">
        <v>0</v>
      </c>
      <c r="BQ165" s="4">
        <v>0</v>
      </c>
      <c r="BR165" s="4">
        <v>0</v>
      </c>
      <c r="BS165" s="4">
        <v>0</v>
      </c>
      <c r="BT165" s="4">
        <f t="shared" si="63"/>
        <v>0</v>
      </c>
      <c r="BU165" s="4">
        <v>0</v>
      </c>
      <c r="BV165" s="4">
        <v>0</v>
      </c>
      <c r="BW165" s="4">
        <v>4.2</v>
      </c>
      <c r="BX165" s="4">
        <v>1.4</v>
      </c>
      <c r="BY165" s="4">
        <f t="shared" si="64"/>
        <v>5.6</v>
      </c>
      <c r="BZ165" s="4">
        <f t="shared" si="65"/>
        <v>1108</v>
      </c>
      <c r="CA165" s="4">
        <f t="shared" si="66"/>
        <v>733.5</v>
      </c>
      <c r="CB165" s="4">
        <f t="shared" si="67"/>
        <v>541.70000000000005</v>
      </c>
      <c r="CC165" s="4">
        <f t="shared" si="68"/>
        <v>4.1999999999999993</v>
      </c>
      <c r="CD165" s="4">
        <f t="shared" si="69"/>
        <v>2387.3999999999996</v>
      </c>
      <c r="CE165" s="4">
        <f t="shared" si="70"/>
        <v>0</v>
      </c>
      <c r="CF165" s="4">
        <f t="shared" si="71"/>
        <v>78.400000000000006</v>
      </c>
      <c r="CG165" s="4">
        <f t="shared" si="72"/>
        <v>56.300000000000004</v>
      </c>
      <c r="CH165" s="4">
        <f t="shared" si="73"/>
        <v>4.1999999999999993</v>
      </c>
      <c r="CI165" s="4">
        <f t="shared" si="74"/>
        <v>138.9</v>
      </c>
      <c r="CN165" s="10"/>
    </row>
    <row r="166" spans="1:92">
      <c r="A166" s="2">
        <v>1994</v>
      </c>
      <c r="B166" s="3" t="s">
        <v>89</v>
      </c>
      <c r="C166" s="4">
        <v>3583</v>
      </c>
      <c r="D166" s="4">
        <v>788.8</v>
      </c>
      <c r="E166" s="4">
        <v>49</v>
      </c>
      <c r="F166" s="4">
        <v>1.2</v>
      </c>
      <c r="G166" s="4">
        <f t="shared" si="50"/>
        <v>4422</v>
      </c>
      <c r="H166" s="4">
        <v>1720.4</v>
      </c>
      <c r="I166" s="4">
        <v>16.600000000000001</v>
      </c>
      <c r="J166" s="4">
        <v>577.79999999999995</v>
      </c>
      <c r="K166" s="4">
        <v>144.5</v>
      </c>
      <c r="L166" s="4">
        <f t="shared" si="51"/>
        <v>2459.3000000000002</v>
      </c>
      <c r="M166" s="4">
        <v>467.9</v>
      </c>
      <c r="N166" s="4">
        <v>462.5</v>
      </c>
      <c r="O166" s="4">
        <v>0</v>
      </c>
      <c r="P166" s="4">
        <v>0</v>
      </c>
      <c r="Q166" s="4">
        <f t="shared" si="52"/>
        <v>930.4</v>
      </c>
      <c r="R166" s="4">
        <v>110.9</v>
      </c>
      <c r="S166" s="4">
        <v>6.1</v>
      </c>
      <c r="T166" s="4">
        <v>0</v>
      </c>
      <c r="U166" s="4">
        <v>0</v>
      </c>
      <c r="V166" s="4">
        <f t="shared" si="53"/>
        <v>117</v>
      </c>
      <c r="W166" s="4">
        <v>2049.6</v>
      </c>
      <c r="X166" s="4">
        <v>2430.6999999999998</v>
      </c>
      <c r="Y166" s="4">
        <v>725.3</v>
      </c>
      <c r="Z166" s="4">
        <v>0</v>
      </c>
      <c r="AA166" s="4">
        <f t="shared" si="54"/>
        <v>5205.5999999999995</v>
      </c>
      <c r="AB166" s="4">
        <v>669.3</v>
      </c>
      <c r="AC166" s="4">
        <v>0</v>
      </c>
      <c r="AD166" s="4">
        <v>39.4</v>
      </c>
      <c r="AE166" s="4">
        <v>26.9</v>
      </c>
      <c r="AF166" s="4">
        <f t="shared" si="55"/>
        <v>735.59999999999991</v>
      </c>
      <c r="AG166" s="4">
        <v>39.299999999999997</v>
      </c>
      <c r="AH166" s="4">
        <v>112.4</v>
      </c>
      <c r="AI166" s="4">
        <v>2136.1999999999998</v>
      </c>
      <c r="AJ166" s="4">
        <v>288.10000000000002</v>
      </c>
      <c r="AK166" s="4">
        <f t="shared" si="56"/>
        <v>2575.9999999999995</v>
      </c>
      <c r="AL166" s="4">
        <v>2963</v>
      </c>
      <c r="AM166" s="4">
        <v>1624.5</v>
      </c>
      <c r="AN166" s="4">
        <v>2654.6</v>
      </c>
      <c r="AO166" s="4">
        <v>270.3</v>
      </c>
      <c r="AP166" s="4">
        <f t="shared" si="57"/>
        <v>7512.4000000000005</v>
      </c>
      <c r="AU166" s="4">
        <f t="shared" si="58"/>
        <v>0</v>
      </c>
      <c r="AV166" s="4">
        <v>4.5999999999999996</v>
      </c>
      <c r="AW166" s="4">
        <v>0</v>
      </c>
      <c r="AX166" s="4">
        <v>3.1</v>
      </c>
      <c r="AY166" s="4">
        <v>144.5</v>
      </c>
      <c r="AZ166" s="4">
        <f t="shared" si="59"/>
        <v>152.19999999999999</v>
      </c>
      <c r="BA166" s="4">
        <v>2</v>
      </c>
      <c r="BB166" s="4">
        <v>0</v>
      </c>
      <c r="BC166" s="4">
        <v>0</v>
      </c>
      <c r="BD166" s="4">
        <v>26.9</v>
      </c>
      <c r="BE166" s="4">
        <f t="shared" si="60"/>
        <v>28.9</v>
      </c>
      <c r="BF166" s="4">
        <v>0</v>
      </c>
      <c r="BG166" s="4">
        <v>0</v>
      </c>
      <c r="BH166" s="4">
        <v>966.2</v>
      </c>
      <c r="BI166" s="4">
        <v>288.10000000000002</v>
      </c>
      <c r="BJ166" s="4">
        <f t="shared" si="61"/>
        <v>1254.3000000000002</v>
      </c>
      <c r="BK166" s="4">
        <v>0</v>
      </c>
      <c r="BL166" s="4">
        <v>0</v>
      </c>
      <c r="BM166" s="4">
        <v>0</v>
      </c>
      <c r="BN166" s="4">
        <v>0</v>
      </c>
      <c r="BO166" s="4">
        <f t="shared" si="62"/>
        <v>0</v>
      </c>
      <c r="BP166" s="4">
        <v>0.2</v>
      </c>
      <c r="BQ166" s="4">
        <v>0</v>
      </c>
      <c r="BR166" s="4">
        <v>0.1</v>
      </c>
      <c r="BS166" s="4">
        <v>110.6</v>
      </c>
      <c r="BT166" s="4">
        <f t="shared" si="63"/>
        <v>110.89999999999999</v>
      </c>
      <c r="BU166" s="4">
        <v>8.5</v>
      </c>
      <c r="BV166" s="4">
        <v>0</v>
      </c>
      <c r="BW166" s="4">
        <v>18.100000000000001</v>
      </c>
      <c r="BX166" s="4">
        <v>160.19999999999999</v>
      </c>
      <c r="BY166" s="4">
        <f t="shared" si="64"/>
        <v>186.79999999999998</v>
      </c>
      <c r="BZ166" s="4">
        <f t="shared" si="65"/>
        <v>11603.399999999998</v>
      </c>
      <c r="CA166" s="4">
        <f t="shared" si="66"/>
        <v>5441.6</v>
      </c>
      <c r="CB166" s="4">
        <f t="shared" si="67"/>
        <v>6182.2999999999993</v>
      </c>
      <c r="CC166" s="4">
        <f t="shared" si="68"/>
        <v>731</v>
      </c>
      <c r="CD166" s="4">
        <f t="shared" si="69"/>
        <v>23958.3</v>
      </c>
      <c r="CE166" s="4">
        <f t="shared" si="70"/>
        <v>15.3</v>
      </c>
      <c r="CF166" s="4">
        <f t="shared" si="71"/>
        <v>0</v>
      </c>
      <c r="CG166" s="4">
        <f t="shared" si="72"/>
        <v>987.50000000000011</v>
      </c>
      <c r="CH166" s="4">
        <f t="shared" si="73"/>
        <v>730.3</v>
      </c>
      <c r="CI166" s="4">
        <f t="shared" si="74"/>
        <v>1733.1</v>
      </c>
      <c r="CN166" s="8"/>
    </row>
    <row r="167" spans="1:92">
      <c r="A167" s="2">
        <v>1994</v>
      </c>
      <c r="B167" s="3" t="s">
        <v>90</v>
      </c>
      <c r="C167" s="4">
        <v>2726.3</v>
      </c>
      <c r="D167" s="4">
        <v>290.60000000000002</v>
      </c>
      <c r="E167" s="4">
        <v>27.9</v>
      </c>
      <c r="F167" s="4">
        <v>0</v>
      </c>
      <c r="G167" s="4">
        <f t="shared" si="50"/>
        <v>3044.8</v>
      </c>
      <c r="H167" s="4">
        <v>986.2</v>
      </c>
      <c r="I167" s="4">
        <v>24.8</v>
      </c>
      <c r="J167" s="4">
        <v>3.8</v>
      </c>
      <c r="K167" s="4">
        <v>0</v>
      </c>
      <c r="L167" s="4">
        <f t="shared" si="51"/>
        <v>1014.8</v>
      </c>
      <c r="M167" s="4">
        <v>50.9</v>
      </c>
      <c r="N167" s="4">
        <v>147</v>
      </c>
      <c r="O167" s="4">
        <v>0</v>
      </c>
      <c r="P167" s="4">
        <v>0</v>
      </c>
      <c r="Q167" s="4">
        <f t="shared" si="52"/>
        <v>197.9</v>
      </c>
      <c r="R167" s="4">
        <v>0</v>
      </c>
      <c r="S167" s="4">
        <v>0</v>
      </c>
      <c r="T167" s="4">
        <v>0</v>
      </c>
      <c r="U167" s="4">
        <v>0</v>
      </c>
      <c r="V167" s="4">
        <f t="shared" si="53"/>
        <v>0</v>
      </c>
      <c r="W167" s="4">
        <v>1090.5</v>
      </c>
      <c r="X167" s="4">
        <v>1934.5</v>
      </c>
      <c r="Y167" s="4">
        <v>35</v>
      </c>
      <c r="Z167" s="4">
        <v>0</v>
      </c>
      <c r="AA167" s="4">
        <f t="shared" si="54"/>
        <v>3060</v>
      </c>
      <c r="AB167" s="4">
        <v>307.60000000000002</v>
      </c>
      <c r="AC167" s="4">
        <v>7.2</v>
      </c>
      <c r="AD167" s="4">
        <v>18.2</v>
      </c>
      <c r="AE167" s="4">
        <v>11.7</v>
      </c>
      <c r="AF167" s="4">
        <f t="shared" si="55"/>
        <v>344.7</v>
      </c>
      <c r="AG167" s="4">
        <v>1.3</v>
      </c>
      <c r="AH167" s="4">
        <v>393</v>
      </c>
      <c r="AI167" s="4">
        <v>794.5</v>
      </c>
      <c r="AJ167" s="4">
        <v>35.1</v>
      </c>
      <c r="AK167" s="4">
        <f t="shared" si="56"/>
        <v>1223.8999999999999</v>
      </c>
      <c r="AL167" s="4">
        <v>1477</v>
      </c>
      <c r="AM167" s="4">
        <v>960</v>
      </c>
      <c r="AN167" s="4">
        <v>1199.8</v>
      </c>
      <c r="AO167" s="4">
        <v>0</v>
      </c>
      <c r="AP167" s="4">
        <f t="shared" si="57"/>
        <v>3636.8</v>
      </c>
      <c r="AU167" s="4">
        <f t="shared" si="58"/>
        <v>0</v>
      </c>
      <c r="AV167" s="4">
        <v>0</v>
      </c>
      <c r="AW167" s="4">
        <v>0</v>
      </c>
      <c r="AX167" s="4">
        <v>5</v>
      </c>
      <c r="AY167" s="4">
        <v>0</v>
      </c>
      <c r="AZ167" s="4">
        <f t="shared" si="59"/>
        <v>5</v>
      </c>
      <c r="BA167" s="4">
        <v>9.5</v>
      </c>
      <c r="BB167" s="4">
        <v>0</v>
      </c>
      <c r="BC167" s="4">
        <v>24.6</v>
      </c>
      <c r="BD167" s="4">
        <v>11.7</v>
      </c>
      <c r="BE167" s="4">
        <f t="shared" si="60"/>
        <v>45.8</v>
      </c>
      <c r="BF167" s="4">
        <v>1.1000000000000001</v>
      </c>
      <c r="BG167" s="4">
        <v>286.5</v>
      </c>
      <c r="BH167" s="4">
        <v>259.39999999999998</v>
      </c>
      <c r="BI167" s="4">
        <v>35.1</v>
      </c>
      <c r="BJ167" s="4">
        <f t="shared" si="61"/>
        <v>582.1</v>
      </c>
      <c r="BK167" s="4">
        <v>0</v>
      </c>
      <c r="BL167" s="4">
        <v>0</v>
      </c>
      <c r="BM167" s="4">
        <v>0</v>
      </c>
      <c r="BN167" s="4">
        <v>0</v>
      </c>
      <c r="BO167" s="4">
        <f t="shared" si="62"/>
        <v>0</v>
      </c>
      <c r="BP167" s="4">
        <v>0</v>
      </c>
      <c r="BQ167" s="4">
        <v>0</v>
      </c>
      <c r="BR167" s="4">
        <v>0</v>
      </c>
      <c r="BS167" s="4">
        <v>0</v>
      </c>
      <c r="BT167" s="4">
        <f t="shared" si="63"/>
        <v>0</v>
      </c>
      <c r="BU167" s="4">
        <v>31.7</v>
      </c>
      <c r="BV167" s="4">
        <v>0</v>
      </c>
      <c r="BW167" s="4">
        <v>42</v>
      </c>
      <c r="BX167" s="4">
        <v>0</v>
      </c>
      <c r="BY167" s="4">
        <f t="shared" si="64"/>
        <v>73.7</v>
      </c>
      <c r="BZ167" s="4">
        <f t="shared" si="65"/>
        <v>6639.8</v>
      </c>
      <c r="CA167" s="4">
        <f t="shared" si="66"/>
        <v>3757.1</v>
      </c>
      <c r="CB167" s="4">
        <f t="shared" si="67"/>
        <v>2079.1999999999998</v>
      </c>
      <c r="CC167" s="4">
        <f t="shared" si="68"/>
        <v>46.8</v>
      </c>
      <c r="CD167" s="4">
        <f t="shared" si="69"/>
        <v>12522.899999999998</v>
      </c>
      <c r="CE167" s="4">
        <f t="shared" si="70"/>
        <v>42.3</v>
      </c>
      <c r="CF167" s="4">
        <f t="shared" si="71"/>
        <v>286.5</v>
      </c>
      <c r="CG167" s="4">
        <f t="shared" si="72"/>
        <v>331</v>
      </c>
      <c r="CH167" s="4">
        <f t="shared" si="73"/>
        <v>46.8</v>
      </c>
      <c r="CI167" s="4">
        <f t="shared" si="74"/>
        <v>706.59999999999991</v>
      </c>
      <c r="CN167" s="10"/>
    </row>
    <row r="168" spans="1:92">
      <c r="A168" s="2">
        <v>1994</v>
      </c>
      <c r="B168" s="3" t="s">
        <v>91</v>
      </c>
      <c r="C168" s="4">
        <v>1377</v>
      </c>
      <c r="D168" s="4">
        <v>205.6</v>
      </c>
      <c r="E168" s="4">
        <v>16.8</v>
      </c>
      <c r="F168" s="4">
        <v>0</v>
      </c>
      <c r="G168" s="4">
        <f t="shared" si="50"/>
        <v>1599.3999999999999</v>
      </c>
      <c r="H168" s="4">
        <v>686.2</v>
      </c>
      <c r="I168" s="4">
        <v>242.8</v>
      </c>
      <c r="J168" s="4">
        <v>1326</v>
      </c>
      <c r="K168" s="4">
        <v>0</v>
      </c>
      <c r="L168" s="4">
        <f t="shared" si="51"/>
        <v>2255</v>
      </c>
      <c r="M168" s="4">
        <v>44.2</v>
      </c>
      <c r="N168" s="4">
        <v>87.3</v>
      </c>
      <c r="O168" s="4">
        <v>43.8</v>
      </c>
      <c r="P168" s="4">
        <v>0</v>
      </c>
      <c r="Q168" s="4">
        <f t="shared" si="52"/>
        <v>175.3</v>
      </c>
      <c r="R168" s="4">
        <v>18.8</v>
      </c>
      <c r="S168" s="4">
        <v>0</v>
      </c>
      <c r="T168" s="4">
        <v>0</v>
      </c>
      <c r="U168" s="4">
        <v>0</v>
      </c>
      <c r="V168" s="4">
        <f t="shared" si="53"/>
        <v>18.8</v>
      </c>
      <c r="W168" s="4">
        <v>320.7</v>
      </c>
      <c r="X168" s="4">
        <v>636.5</v>
      </c>
      <c r="Y168" s="4">
        <v>86.7</v>
      </c>
      <c r="Z168" s="4">
        <v>0</v>
      </c>
      <c r="AA168" s="4">
        <f t="shared" si="54"/>
        <v>1043.9000000000001</v>
      </c>
      <c r="AB168" s="4">
        <v>139.30000000000001</v>
      </c>
      <c r="AC168" s="4">
        <v>0</v>
      </c>
      <c r="AD168" s="4">
        <v>17.899999999999999</v>
      </c>
      <c r="AE168" s="4">
        <v>0</v>
      </c>
      <c r="AF168" s="4">
        <f t="shared" si="55"/>
        <v>157.20000000000002</v>
      </c>
      <c r="AG168" s="4">
        <v>11</v>
      </c>
      <c r="AH168" s="4">
        <v>230.7</v>
      </c>
      <c r="AI168" s="4">
        <v>528.6</v>
      </c>
      <c r="AJ168" s="4">
        <v>0</v>
      </c>
      <c r="AK168" s="4">
        <f t="shared" si="56"/>
        <v>770.3</v>
      </c>
      <c r="AL168" s="4">
        <v>905.9</v>
      </c>
      <c r="AM168" s="4">
        <v>587.20000000000005</v>
      </c>
      <c r="AN168" s="4">
        <v>603.9</v>
      </c>
      <c r="AO168" s="4">
        <v>0</v>
      </c>
      <c r="AP168" s="4">
        <f t="shared" si="57"/>
        <v>2097</v>
      </c>
      <c r="AU168" s="4">
        <f t="shared" si="58"/>
        <v>0</v>
      </c>
      <c r="AV168" s="4">
        <v>0.1</v>
      </c>
      <c r="AW168" s="4">
        <v>0</v>
      </c>
      <c r="AX168" s="4">
        <v>0</v>
      </c>
      <c r="AY168" s="4">
        <v>0</v>
      </c>
      <c r="AZ168" s="4">
        <f t="shared" si="59"/>
        <v>0.1</v>
      </c>
      <c r="BA168" s="4">
        <v>0.5</v>
      </c>
      <c r="BB168" s="4">
        <v>0</v>
      </c>
      <c r="BC168" s="4">
        <v>0</v>
      </c>
      <c r="BD168" s="4">
        <v>0</v>
      </c>
      <c r="BE168" s="4">
        <f t="shared" si="60"/>
        <v>0.5</v>
      </c>
      <c r="BF168" s="4">
        <v>0</v>
      </c>
      <c r="BG168" s="4">
        <v>0</v>
      </c>
      <c r="BH168" s="4">
        <v>2.2999999999999998</v>
      </c>
      <c r="BI168" s="4">
        <v>0</v>
      </c>
      <c r="BJ168" s="4">
        <f t="shared" si="61"/>
        <v>2.2999999999999998</v>
      </c>
      <c r="BK168" s="4">
        <v>0</v>
      </c>
      <c r="BL168" s="4">
        <v>0</v>
      </c>
      <c r="BM168" s="4">
        <v>0</v>
      </c>
      <c r="BN168" s="4">
        <v>0</v>
      </c>
      <c r="BO168" s="4">
        <f t="shared" si="62"/>
        <v>0</v>
      </c>
      <c r="BP168" s="4">
        <v>1.7</v>
      </c>
      <c r="BQ168" s="4">
        <v>0</v>
      </c>
      <c r="BR168" s="4">
        <v>5.3</v>
      </c>
      <c r="BS168" s="4">
        <v>0</v>
      </c>
      <c r="BT168" s="4">
        <f t="shared" si="63"/>
        <v>7</v>
      </c>
      <c r="BU168" s="4">
        <v>0.8</v>
      </c>
      <c r="BV168" s="4">
        <v>0</v>
      </c>
      <c r="BW168" s="4">
        <v>2.7</v>
      </c>
      <c r="BX168" s="4">
        <v>0</v>
      </c>
      <c r="BY168" s="4">
        <f t="shared" si="64"/>
        <v>3.5</v>
      </c>
      <c r="BZ168" s="4">
        <f t="shared" si="65"/>
        <v>3503.1</v>
      </c>
      <c r="CA168" s="4">
        <f t="shared" si="66"/>
        <v>1990.1</v>
      </c>
      <c r="CB168" s="4">
        <f t="shared" si="67"/>
        <v>2623.7000000000003</v>
      </c>
      <c r="CC168" s="4">
        <f t="shared" si="68"/>
        <v>0</v>
      </c>
      <c r="CD168" s="4">
        <f t="shared" si="69"/>
        <v>8116.9</v>
      </c>
      <c r="CE168" s="4">
        <f t="shared" si="70"/>
        <v>3.0999999999999996</v>
      </c>
      <c r="CF168" s="4">
        <f t="shared" si="71"/>
        <v>0</v>
      </c>
      <c r="CG168" s="4">
        <f t="shared" si="72"/>
        <v>10.3</v>
      </c>
      <c r="CH168" s="4">
        <f t="shared" si="73"/>
        <v>0</v>
      </c>
      <c r="CI168" s="4">
        <f t="shared" si="74"/>
        <v>13.4</v>
      </c>
    </row>
    <row r="169" spans="1:92">
      <c r="A169" s="2">
        <v>1994</v>
      </c>
      <c r="B169" s="3" t="s">
        <v>92</v>
      </c>
      <c r="C169" s="4">
        <v>1532.8</v>
      </c>
      <c r="D169" s="4">
        <v>161.30000000000001</v>
      </c>
      <c r="E169" s="4">
        <v>11.2</v>
      </c>
      <c r="F169" s="4">
        <v>0</v>
      </c>
      <c r="G169" s="4">
        <f t="shared" si="50"/>
        <v>1705.3</v>
      </c>
      <c r="H169" s="4">
        <v>501.3</v>
      </c>
      <c r="I169" s="4">
        <v>115.3</v>
      </c>
      <c r="J169" s="4">
        <v>624.5</v>
      </c>
      <c r="K169" s="4">
        <v>11</v>
      </c>
      <c r="L169" s="4">
        <f t="shared" si="51"/>
        <v>1252.0999999999999</v>
      </c>
      <c r="M169" s="4">
        <v>51.2</v>
      </c>
      <c r="N169" s="4">
        <v>74</v>
      </c>
      <c r="O169" s="4">
        <v>0</v>
      </c>
      <c r="P169" s="4">
        <v>0</v>
      </c>
      <c r="Q169" s="4">
        <f t="shared" si="52"/>
        <v>125.2</v>
      </c>
      <c r="R169" s="4">
        <v>10.3</v>
      </c>
      <c r="S169" s="4">
        <v>0</v>
      </c>
      <c r="T169" s="4">
        <v>0.5</v>
      </c>
      <c r="U169" s="4">
        <v>0</v>
      </c>
      <c r="V169" s="4">
        <f t="shared" si="53"/>
        <v>10.8</v>
      </c>
      <c r="W169" s="4">
        <v>148.4</v>
      </c>
      <c r="X169" s="4">
        <v>405.6</v>
      </c>
      <c r="Y169" s="4">
        <v>142.4</v>
      </c>
      <c r="Z169" s="4">
        <v>0</v>
      </c>
      <c r="AA169" s="4">
        <f t="shared" si="54"/>
        <v>696.4</v>
      </c>
      <c r="AB169" s="4">
        <v>177.8</v>
      </c>
      <c r="AC169" s="4">
        <v>0.6</v>
      </c>
      <c r="AD169" s="4">
        <v>20.8</v>
      </c>
      <c r="AE169" s="4">
        <v>0.8</v>
      </c>
      <c r="AF169" s="4">
        <f t="shared" si="55"/>
        <v>200.00000000000003</v>
      </c>
      <c r="AG169" s="4">
        <v>88.8</v>
      </c>
      <c r="AH169" s="4">
        <v>204.1</v>
      </c>
      <c r="AI169" s="4">
        <v>274.39999999999998</v>
      </c>
      <c r="AJ169" s="4">
        <v>34.1</v>
      </c>
      <c r="AK169" s="4">
        <f t="shared" si="56"/>
        <v>601.4</v>
      </c>
      <c r="AL169" s="4">
        <v>600.4</v>
      </c>
      <c r="AM169" s="4">
        <v>650.4</v>
      </c>
      <c r="AN169" s="4">
        <v>940.5</v>
      </c>
      <c r="AO169" s="4">
        <v>0</v>
      </c>
      <c r="AP169" s="4">
        <f t="shared" si="57"/>
        <v>2191.3000000000002</v>
      </c>
      <c r="AU169" s="4">
        <f t="shared" si="58"/>
        <v>0</v>
      </c>
      <c r="AV169" s="4">
        <v>0.6</v>
      </c>
      <c r="AW169" s="4">
        <v>5.6</v>
      </c>
      <c r="AX169" s="4">
        <v>40.9</v>
      </c>
      <c r="AY169" s="4">
        <v>7.8</v>
      </c>
      <c r="AZ169" s="4">
        <f t="shared" si="59"/>
        <v>54.899999999999991</v>
      </c>
      <c r="BA169" s="4">
        <v>3.4</v>
      </c>
      <c r="BB169" s="4">
        <v>0</v>
      </c>
      <c r="BC169" s="4">
        <v>11.1</v>
      </c>
      <c r="BD169" s="4">
        <v>0</v>
      </c>
      <c r="BE169" s="4">
        <f t="shared" si="60"/>
        <v>14.5</v>
      </c>
      <c r="BF169" s="4">
        <v>79.099999999999994</v>
      </c>
      <c r="BG169" s="4">
        <v>195.5</v>
      </c>
      <c r="BH169" s="4">
        <v>0.1</v>
      </c>
      <c r="BI169" s="4">
        <v>0.5</v>
      </c>
      <c r="BJ169" s="4">
        <f t="shared" si="61"/>
        <v>275.20000000000005</v>
      </c>
      <c r="BK169" s="4">
        <v>0</v>
      </c>
      <c r="BL169" s="4">
        <v>0</v>
      </c>
      <c r="BM169" s="4">
        <v>0</v>
      </c>
      <c r="BN169" s="4">
        <v>0</v>
      </c>
      <c r="BO169" s="4">
        <f t="shared" si="62"/>
        <v>0</v>
      </c>
      <c r="BP169" s="4">
        <v>0</v>
      </c>
      <c r="BQ169" s="4">
        <v>0</v>
      </c>
      <c r="BR169" s="4">
        <v>0</v>
      </c>
      <c r="BS169" s="4">
        <v>0</v>
      </c>
      <c r="BT169" s="4">
        <f t="shared" si="63"/>
        <v>0</v>
      </c>
      <c r="BU169" s="4">
        <v>1.8</v>
      </c>
      <c r="BV169" s="4">
        <v>2.2999999999999998</v>
      </c>
      <c r="BW169" s="4">
        <v>12.3</v>
      </c>
      <c r="BX169" s="4">
        <v>0</v>
      </c>
      <c r="BY169" s="4">
        <f t="shared" si="64"/>
        <v>16.399999999999999</v>
      </c>
      <c r="BZ169" s="4">
        <f t="shared" si="65"/>
        <v>3111.0000000000005</v>
      </c>
      <c r="CA169" s="4">
        <f t="shared" si="66"/>
        <v>1611.3000000000002</v>
      </c>
      <c r="CB169" s="4">
        <f t="shared" si="67"/>
        <v>2014.3</v>
      </c>
      <c r="CC169" s="4">
        <f t="shared" si="68"/>
        <v>45.900000000000006</v>
      </c>
      <c r="CD169" s="4">
        <f t="shared" si="69"/>
        <v>6782.5000000000009</v>
      </c>
      <c r="CE169" s="4">
        <f t="shared" si="70"/>
        <v>84.899999999999991</v>
      </c>
      <c r="CF169" s="4">
        <f t="shared" si="71"/>
        <v>203.4</v>
      </c>
      <c r="CG169" s="4">
        <f t="shared" si="72"/>
        <v>64.399999999999991</v>
      </c>
      <c r="CH169" s="4">
        <f t="shared" si="73"/>
        <v>8.3000000000000007</v>
      </c>
      <c r="CI169" s="4">
        <f t="shared" si="74"/>
        <v>361</v>
      </c>
    </row>
    <row r="170" spans="1:92">
      <c r="A170" s="2">
        <v>1994</v>
      </c>
      <c r="B170" s="3" t="s">
        <v>93</v>
      </c>
      <c r="C170" s="4">
        <v>2117</v>
      </c>
      <c r="D170" s="4">
        <v>369.3</v>
      </c>
      <c r="E170" s="4">
        <v>95.8</v>
      </c>
      <c r="F170" s="4">
        <v>0</v>
      </c>
      <c r="G170" s="4">
        <f t="shared" si="50"/>
        <v>2582.1000000000004</v>
      </c>
      <c r="H170" s="4">
        <v>759</v>
      </c>
      <c r="I170" s="4">
        <v>2.2000000000000002</v>
      </c>
      <c r="J170" s="4">
        <v>1215.8</v>
      </c>
      <c r="K170" s="4">
        <v>0</v>
      </c>
      <c r="L170" s="4">
        <f t="shared" si="51"/>
        <v>1977</v>
      </c>
      <c r="M170" s="4">
        <v>58.6</v>
      </c>
      <c r="N170" s="4">
        <v>146.5</v>
      </c>
      <c r="O170" s="4">
        <v>2.2000000000000002</v>
      </c>
      <c r="P170" s="4">
        <v>0</v>
      </c>
      <c r="Q170" s="4">
        <f t="shared" si="52"/>
        <v>207.29999999999998</v>
      </c>
      <c r="R170" s="4">
        <v>24.7</v>
      </c>
      <c r="S170" s="4">
        <v>38.6</v>
      </c>
      <c r="T170" s="4">
        <v>18.2</v>
      </c>
      <c r="U170" s="4">
        <v>0</v>
      </c>
      <c r="V170" s="4">
        <f t="shared" si="53"/>
        <v>81.5</v>
      </c>
      <c r="W170" s="4">
        <v>391</v>
      </c>
      <c r="X170" s="4">
        <v>1296.2</v>
      </c>
      <c r="Y170" s="4">
        <v>158</v>
      </c>
      <c r="Z170" s="4">
        <v>0</v>
      </c>
      <c r="AA170" s="4">
        <f t="shared" si="54"/>
        <v>1845.2</v>
      </c>
      <c r="AB170" s="4">
        <v>174.6</v>
      </c>
      <c r="AC170" s="4">
        <v>1.2</v>
      </c>
      <c r="AD170" s="4">
        <v>9.6</v>
      </c>
      <c r="AE170" s="4">
        <v>0</v>
      </c>
      <c r="AF170" s="4">
        <f t="shared" si="55"/>
        <v>185.39999999999998</v>
      </c>
      <c r="AG170" s="4">
        <v>2.9</v>
      </c>
      <c r="AH170" s="4">
        <v>243.8</v>
      </c>
      <c r="AI170" s="4">
        <v>783.4</v>
      </c>
      <c r="AJ170" s="4">
        <v>0</v>
      </c>
      <c r="AK170" s="4">
        <f t="shared" si="56"/>
        <v>1030.0999999999999</v>
      </c>
      <c r="AL170" s="4">
        <v>1112.0999999999999</v>
      </c>
      <c r="AM170" s="4">
        <v>602.9</v>
      </c>
      <c r="AN170" s="4">
        <v>1154.9000000000001</v>
      </c>
      <c r="AO170" s="4">
        <v>0</v>
      </c>
      <c r="AP170" s="4">
        <f t="shared" si="57"/>
        <v>2869.9</v>
      </c>
      <c r="AU170" s="4">
        <f t="shared" si="58"/>
        <v>0</v>
      </c>
      <c r="AV170" s="4">
        <v>0</v>
      </c>
      <c r="AW170" s="4">
        <v>0</v>
      </c>
      <c r="AX170" s="4">
        <v>103</v>
      </c>
      <c r="AY170" s="4">
        <v>0</v>
      </c>
      <c r="AZ170" s="4">
        <f t="shared" si="59"/>
        <v>103</v>
      </c>
      <c r="BA170" s="4">
        <v>0</v>
      </c>
      <c r="BB170" s="4">
        <v>0</v>
      </c>
      <c r="BC170" s="4">
        <v>20</v>
      </c>
      <c r="BD170" s="4">
        <v>0</v>
      </c>
      <c r="BE170" s="4">
        <f t="shared" si="60"/>
        <v>20</v>
      </c>
      <c r="BF170" s="4">
        <v>0</v>
      </c>
      <c r="BG170" s="4">
        <v>0</v>
      </c>
      <c r="BH170" s="4">
        <v>2.4</v>
      </c>
      <c r="BI170" s="4">
        <v>0</v>
      </c>
      <c r="BJ170" s="4">
        <f t="shared" si="61"/>
        <v>2.4</v>
      </c>
      <c r="BK170" s="4">
        <v>0</v>
      </c>
      <c r="BL170" s="4">
        <v>0</v>
      </c>
      <c r="BM170" s="4">
        <v>0</v>
      </c>
      <c r="BN170" s="4">
        <v>0</v>
      </c>
      <c r="BO170" s="4">
        <f t="shared" si="62"/>
        <v>0</v>
      </c>
      <c r="BP170" s="4">
        <v>0</v>
      </c>
      <c r="BQ170" s="4">
        <v>0</v>
      </c>
      <c r="BR170" s="4">
        <v>3</v>
      </c>
      <c r="BS170" s="4">
        <v>0</v>
      </c>
      <c r="BT170" s="4">
        <f t="shared" si="63"/>
        <v>3</v>
      </c>
      <c r="BU170" s="4">
        <v>0</v>
      </c>
      <c r="BV170" s="4">
        <v>0</v>
      </c>
      <c r="BW170" s="4">
        <v>80.3</v>
      </c>
      <c r="BX170" s="4">
        <v>0</v>
      </c>
      <c r="BY170" s="4">
        <f t="shared" si="64"/>
        <v>80.3</v>
      </c>
      <c r="BZ170" s="4">
        <f t="shared" si="65"/>
        <v>4639.8999999999996</v>
      </c>
      <c r="CA170" s="4">
        <f t="shared" si="66"/>
        <v>2700.7000000000003</v>
      </c>
      <c r="CB170" s="4">
        <f t="shared" si="67"/>
        <v>3437.9</v>
      </c>
      <c r="CC170" s="4">
        <f t="shared" si="68"/>
        <v>0</v>
      </c>
      <c r="CD170" s="4">
        <f t="shared" si="69"/>
        <v>10778.5</v>
      </c>
      <c r="CE170" s="4">
        <f t="shared" si="70"/>
        <v>0</v>
      </c>
      <c r="CF170" s="4">
        <f t="shared" si="71"/>
        <v>0</v>
      </c>
      <c r="CG170" s="4">
        <f t="shared" si="72"/>
        <v>208.7</v>
      </c>
      <c r="CH170" s="4">
        <f t="shared" si="73"/>
        <v>0</v>
      </c>
      <c r="CI170" s="4">
        <f t="shared" si="74"/>
        <v>208.7</v>
      </c>
    </row>
    <row r="171" spans="1:92">
      <c r="A171" s="2">
        <v>1994</v>
      </c>
      <c r="B171" s="3" t="s">
        <v>94</v>
      </c>
      <c r="C171" s="4">
        <v>1838.8</v>
      </c>
      <c r="D171" s="4">
        <v>471.1</v>
      </c>
      <c r="E171" s="4">
        <v>233.6</v>
      </c>
      <c r="F171" s="4">
        <v>0</v>
      </c>
      <c r="G171" s="4">
        <f t="shared" si="50"/>
        <v>2543.5</v>
      </c>
      <c r="H171" s="4">
        <v>567.29999999999995</v>
      </c>
      <c r="I171" s="4">
        <v>94.6</v>
      </c>
      <c r="J171" s="4">
        <v>765.3</v>
      </c>
      <c r="K171" s="4">
        <v>59.6</v>
      </c>
      <c r="L171" s="4">
        <f t="shared" si="51"/>
        <v>1486.7999999999997</v>
      </c>
      <c r="M171" s="4">
        <v>46.3</v>
      </c>
      <c r="N171" s="4">
        <v>113.7</v>
      </c>
      <c r="O171" s="4">
        <v>11</v>
      </c>
      <c r="P171" s="4">
        <v>0</v>
      </c>
      <c r="Q171" s="4">
        <f t="shared" si="52"/>
        <v>171</v>
      </c>
      <c r="R171" s="4">
        <v>3.8</v>
      </c>
      <c r="S171" s="4">
        <v>10.5</v>
      </c>
      <c r="T171" s="4">
        <v>0</v>
      </c>
      <c r="U171" s="4">
        <v>0</v>
      </c>
      <c r="V171" s="4">
        <f t="shared" si="53"/>
        <v>14.3</v>
      </c>
      <c r="W171" s="4">
        <v>362.2</v>
      </c>
      <c r="X171" s="4">
        <v>3348.2</v>
      </c>
      <c r="Y171" s="4">
        <v>838</v>
      </c>
      <c r="Z171" s="4">
        <v>0</v>
      </c>
      <c r="AA171" s="4">
        <f t="shared" si="54"/>
        <v>4548.3999999999996</v>
      </c>
      <c r="AB171" s="4">
        <v>320.5</v>
      </c>
      <c r="AC171" s="4">
        <v>0.9</v>
      </c>
      <c r="AD171" s="4">
        <v>13.2</v>
      </c>
      <c r="AE171" s="4">
        <v>10.5</v>
      </c>
      <c r="AF171" s="4">
        <f t="shared" si="55"/>
        <v>345.09999999999997</v>
      </c>
      <c r="AG171" s="4">
        <v>32.5</v>
      </c>
      <c r="AH171" s="4">
        <v>312.39999999999998</v>
      </c>
      <c r="AI171" s="4">
        <v>489.3</v>
      </c>
      <c r="AJ171" s="4">
        <v>31.5</v>
      </c>
      <c r="AK171" s="4">
        <f t="shared" si="56"/>
        <v>865.7</v>
      </c>
      <c r="AL171" s="4">
        <v>1218</v>
      </c>
      <c r="AM171" s="4">
        <v>823.7</v>
      </c>
      <c r="AN171" s="4">
        <v>2388</v>
      </c>
      <c r="AO171" s="4">
        <v>98.4</v>
      </c>
      <c r="AP171" s="4">
        <f t="shared" si="57"/>
        <v>4528.0999999999995</v>
      </c>
      <c r="AU171" s="4">
        <f t="shared" si="58"/>
        <v>0</v>
      </c>
      <c r="AV171" s="4">
        <v>0</v>
      </c>
      <c r="AW171" s="4">
        <v>25.7</v>
      </c>
      <c r="AX171" s="4">
        <v>65.099999999999994</v>
      </c>
      <c r="AY171" s="4">
        <v>59.6</v>
      </c>
      <c r="AZ171" s="4">
        <f t="shared" si="59"/>
        <v>150.4</v>
      </c>
      <c r="BA171" s="4">
        <v>0</v>
      </c>
      <c r="BB171" s="4">
        <v>0</v>
      </c>
      <c r="BC171" s="4">
        <v>0.1</v>
      </c>
      <c r="BD171" s="4">
        <v>10.5</v>
      </c>
      <c r="BE171" s="4">
        <f t="shared" si="60"/>
        <v>10.6</v>
      </c>
      <c r="BF171" s="4">
        <v>0</v>
      </c>
      <c r="BG171" s="4">
        <v>305.8</v>
      </c>
      <c r="BH171" s="4">
        <v>234</v>
      </c>
      <c r="BI171" s="4">
        <v>31.5</v>
      </c>
      <c r="BJ171" s="4">
        <f t="shared" si="61"/>
        <v>571.29999999999995</v>
      </c>
      <c r="BK171" s="4">
        <v>0</v>
      </c>
      <c r="BL171" s="4">
        <v>0</v>
      </c>
      <c r="BM171" s="4">
        <v>0</v>
      </c>
      <c r="BN171" s="4">
        <v>0</v>
      </c>
      <c r="BO171" s="4">
        <f t="shared" si="62"/>
        <v>0</v>
      </c>
      <c r="BP171" s="4">
        <v>0</v>
      </c>
      <c r="BQ171" s="4">
        <v>0</v>
      </c>
      <c r="BR171" s="4">
        <v>0</v>
      </c>
      <c r="BS171" s="4">
        <v>0</v>
      </c>
      <c r="BT171" s="4">
        <f t="shared" si="63"/>
        <v>0</v>
      </c>
      <c r="BU171" s="4">
        <v>0</v>
      </c>
      <c r="BV171" s="4">
        <v>15</v>
      </c>
      <c r="BW171" s="4">
        <v>0.9</v>
      </c>
      <c r="BX171" s="4">
        <v>98.4</v>
      </c>
      <c r="BY171" s="4">
        <f t="shared" si="64"/>
        <v>114.30000000000001</v>
      </c>
      <c r="BZ171" s="4">
        <f t="shared" si="65"/>
        <v>4389.3999999999996</v>
      </c>
      <c r="CA171" s="4">
        <f t="shared" si="66"/>
        <v>5175.0999999999995</v>
      </c>
      <c r="CB171" s="4">
        <f t="shared" si="67"/>
        <v>4738.3999999999996</v>
      </c>
      <c r="CC171" s="4">
        <f t="shared" si="68"/>
        <v>200</v>
      </c>
      <c r="CD171" s="4">
        <f t="shared" si="69"/>
        <v>14502.9</v>
      </c>
      <c r="CE171" s="4">
        <f t="shared" si="70"/>
        <v>0</v>
      </c>
      <c r="CF171" s="4">
        <f t="shared" si="71"/>
        <v>346.5</v>
      </c>
      <c r="CG171" s="4">
        <f t="shared" si="72"/>
        <v>300.09999999999997</v>
      </c>
      <c r="CH171" s="4">
        <f t="shared" si="73"/>
        <v>200</v>
      </c>
      <c r="CI171" s="4">
        <f t="shared" si="74"/>
        <v>846.59999999999991</v>
      </c>
    </row>
    <row r="172" spans="1:92">
      <c r="A172" s="2">
        <v>1994</v>
      </c>
      <c r="B172" s="3" t="s">
        <v>95</v>
      </c>
      <c r="C172" s="4">
        <v>517.6</v>
      </c>
      <c r="D172" s="4">
        <v>15.3</v>
      </c>
      <c r="E172" s="4">
        <v>0</v>
      </c>
      <c r="F172" s="4">
        <v>0</v>
      </c>
      <c r="G172" s="4">
        <f t="shared" si="50"/>
        <v>532.9</v>
      </c>
      <c r="H172" s="4">
        <v>163.69999999999999</v>
      </c>
      <c r="I172" s="4">
        <v>0</v>
      </c>
      <c r="J172" s="4">
        <v>0.5</v>
      </c>
      <c r="K172" s="4">
        <v>2.9</v>
      </c>
      <c r="L172" s="4">
        <f t="shared" si="51"/>
        <v>167.1</v>
      </c>
      <c r="M172" s="4">
        <v>43.6</v>
      </c>
      <c r="N172" s="4">
        <v>74.599999999999994</v>
      </c>
      <c r="O172" s="4">
        <v>45.3</v>
      </c>
      <c r="P172" s="4">
        <v>0</v>
      </c>
      <c r="Q172" s="4">
        <f t="shared" si="52"/>
        <v>163.5</v>
      </c>
      <c r="R172" s="4">
        <v>20.9</v>
      </c>
      <c r="S172" s="4">
        <v>0.3</v>
      </c>
      <c r="T172" s="4">
        <v>0.3</v>
      </c>
      <c r="U172" s="4">
        <v>0</v>
      </c>
      <c r="V172" s="4">
        <f t="shared" si="53"/>
        <v>21.5</v>
      </c>
      <c r="W172" s="4">
        <v>180.6</v>
      </c>
      <c r="X172" s="4">
        <v>537.29999999999995</v>
      </c>
      <c r="Y172" s="4">
        <v>118.3</v>
      </c>
      <c r="Z172" s="4">
        <v>0</v>
      </c>
      <c r="AA172" s="4">
        <f t="shared" si="54"/>
        <v>836.19999999999993</v>
      </c>
      <c r="AB172" s="4">
        <v>59.9</v>
      </c>
      <c r="AC172" s="4">
        <v>1.1000000000000001</v>
      </c>
      <c r="AD172" s="4">
        <v>0.7</v>
      </c>
      <c r="AE172" s="4">
        <v>0.3</v>
      </c>
      <c r="AF172" s="4">
        <f t="shared" si="55"/>
        <v>62</v>
      </c>
      <c r="AG172" s="4">
        <v>2.2999999999999998</v>
      </c>
      <c r="AH172" s="4">
        <v>99.4</v>
      </c>
      <c r="AI172" s="4">
        <v>170.2</v>
      </c>
      <c r="AJ172" s="4">
        <v>43.2</v>
      </c>
      <c r="AK172" s="4">
        <f t="shared" si="56"/>
        <v>315.09999999999997</v>
      </c>
      <c r="AL172" s="4">
        <v>604.20000000000005</v>
      </c>
      <c r="AM172" s="4">
        <v>276.8</v>
      </c>
      <c r="AN172" s="4">
        <v>587.4</v>
      </c>
      <c r="AO172" s="4">
        <v>8.1</v>
      </c>
      <c r="AP172" s="4">
        <f t="shared" si="57"/>
        <v>1476.5</v>
      </c>
      <c r="AU172" s="4">
        <f t="shared" si="58"/>
        <v>0</v>
      </c>
      <c r="AV172" s="4">
        <v>0</v>
      </c>
      <c r="AW172" s="4">
        <v>0</v>
      </c>
      <c r="AX172" s="4">
        <v>0</v>
      </c>
      <c r="AY172" s="4">
        <v>0</v>
      </c>
      <c r="AZ172" s="4">
        <f t="shared" si="59"/>
        <v>0</v>
      </c>
      <c r="BA172" s="4">
        <v>0.2</v>
      </c>
      <c r="BB172" s="4">
        <v>0</v>
      </c>
      <c r="BC172" s="4">
        <v>0.1</v>
      </c>
      <c r="BD172" s="4">
        <v>0.3</v>
      </c>
      <c r="BE172" s="4">
        <f t="shared" si="60"/>
        <v>0.60000000000000009</v>
      </c>
      <c r="BF172" s="4">
        <v>0</v>
      </c>
      <c r="BG172" s="4">
        <v>69.099999999999994</v>
      </c>
      <c r="BH172" s="4">
        <v>13.6</v>
      </c>
      <c r="BI172" s="4">
        <v>20.5</v>
      </c>
      <c r="BJ172" s="4">
        <f t="shared" si="61"/>
        <v>103.19999999999999</v>
      </c>
      <c r="BK172" s="4">
        <v>0</v>
      </c>
      <c r="BL172" s="4">
        <v>0</v>
      </c>
      <c r="BM172" s="4">
        <v>0</v>
      </c>
      <c r="BN172" s="4">
        <v>0</v>
      </c>
      <c r="BO172" s="4">
        <f t="shared" si="62"/>
        <v>0</v>
      </c>
      <c r="BP172" s="4">
        <v>0</v>
      </c>
      <c r="BQ172" s="4">
        <v>0.3</v>
      </c>
      <c r="BR172" s="4">
        <v>0.7</v>
      </c>
      <c r="BS172" s="4">
        <v>0</v>
      </c>
      <c r="BT172" s="4">
        <f t="shared" si="63"/>
        <v>1</v>
      </c>
      <c r="BU172" s="4">
        <v>3.6</v>
      </c>
      <c r="BV172" s="4">
        <v>2.5</v>
      </c>
      <c r="BW172" s="4">
        <v>4.2</v>
      </c>
      <c r="BX172" s="4">
        <v>1.2</v>
      </c>
      <c r="BY172" s="4">
        <f t="shared" si="64"/>
        <v>11.5</v>
      </c>
      <c r="BZ172" s="4">
        <f t="shared" si="65"/>
        <v>1592.8</v>
      </c>
      <c r="CA172" s="4">
        <f t="shared" si="66"/>
        <v>1004.8</v>
      </c>
      <c r="CB172" s="4">
        <f t="shared" si="67"/>
        <v>922.69999999999993</v>
      </c>
      <c r="CC172" s="4">
        <f t="shared" si="68"/>
        <v>54.500000000000007</v>
      </c>
      <c r="CD172" s="4">
        <f t="shared" si="69"/>
        <v>3574.7999999999997</v>
      </c>
      <c r="CE172" s="4">
        <f t="shared" si="70"/>
        <v>3.8000000000000003</v>
      </c>
      <c r="CF172" s="4">
        <f t="shared" si="71"/>
        <v>71.899999999999991</v>
      </c>
      <c r="CG172" s="4">
        <f t="shared" si="72"/>
        <v>18.599999999999998</v>
      </c>
      <c r="CH172" s="4">
        <f t="shared" si="73"/>
        <v>22</v>
      </c>
      <c r="CI172" s="4">
        <f t="shared" si="74"/>
        <v>116.29999999999998</v>
      </c>
      <c r="CN172" s="8"/>
    </row>
    <row r="173" spans="1:92">
      <c r="A173" s="2">
        <v>1994</v>
      </c>
      <c r="B173" s="3" t="s">
        <v>96</v>
      </c>
      <c r="C173" s="4">
        <v>1996.8</v>
      </c>
      <c r="D173" s="4">
        <v>287.8</v>
      </c>
      <c r="E173" s="4">
        <v>18.5</v>
      </c>
      <c r="F173" s="4">
        <v>0</v>
      </c>
      <c r="G173" s="4">
        <f t="shared" si="50"/>
        <v>2303.1</v>
      </c>
      <c r="H173" s="4">
        <v>748.7</v>
      </c>
      <c r="I173" s="4">
        <v>274.10000000000002</v>
      </c>
      <c r="J173" s="4">
        <v>849.9</v>
      </c>
      <c r="K173" s="4">
        <v>93.5</v>
      </c>
      <c r="L173" s="4">
        <f t="shared" si="51"/>
        <v>1966.2</v>
      </c>
      <c r="M173" s="4">
        <v>131.9</v>
      </c>
      <c r="N173" s="4">
        <v>135.1</v>
      </c>
      <c r="O173" s="4">
        <v>42.3</v>
      </c>
      <c r="P173" s="4">
        <v>0</v>
      </c>
      <c r="Q173" s="4">
        <f t="shared" si="52"/>
        <v>309.3</v>
      </c>
      <c r="R173" s="4">
        <v>47</v>
      </c>
      <c r="S173" s="4">
        <v>13.1</v>
      </c>
      <c r="T173" s="4">
        <v>1.3</v>
      </c>
      <c r="U173" s="4">
        <v>0</v>
      </c>
      <c r="V173" s="4">
        <f t="shared" si="53"/>
        <v>61.4</v>
      </c>
      <c r="W173" s="4">
        <v>972.1</v>
      </c>
      <c r="X173" s="4">
        <v>907.2</v>
      </c>
      <c r="Y173" s="4">
        <v>10.1</v>
      </c>
      <c r="Z173" s="4">
        <v>0</v>
      </c>
      <c r="AA173" s="4">
        <f t="shared" si="54"/>
        <v>1889.4</v>
      </c>
      <c r="AB173" s="4">
        <v>549.79999999999995</v>
      </c>
      <c r="AC173" s="4">
        <v>11.5</v>
      </c>
      <c r="AD173" s="4">
        <v>44.6</v>
      </c>
      <c r="AE173" s="4">
        <v>27.5</v>
      </c>
      <c r="AF173" s="4">
        <f t="shared" si="55"/>
        <v>633.4</v>
      </c>
      <c r="AG173" s="4">
        <v>0</v>
      </c>
      <c r="AH173" s="4">
        <v>366</v>
      </c>
      <c r="AI173" s="4">
        <v>1331.5</v>
      </c>
      <c r="AJ173" s="4">
        <v>39.5</v>
      </c>
      <c r="AK173" s="4">
        <f t="shared" si="56"/>
        <v>1737</v>
      </c>
      <c r="AL173" s="4">
        <v>2160.3000000000002</v>
      </c>
      <c r="AM173" s="4">
        <v>797.7</v>
      </c>
      <c r="AN173" s="4">
        <v>666.1</v>
      </c>
      <c r="AO173" s="4">
        <v>249</v>
      </c>
      <c r="AP173" s="4">
        <f t="shared" si="57"/>
        <v>3873.1</v>
      </c>
      <c r="AU173" s="4">
        <f t="shared" si="58"/>
        <v>0</v>
      </c>
      <c r="AV173" s="4">
        <v>0</v>
      </c>
      <c r="AW173" s="4">
        <v>0</v>
      </c>
      <c r="AX173" s="4">
        <v>31.1</v>
      </c>
      <c r="AY173" s="4">
        <v>93.5</v>
      </c>
      <c r="AZ173" s="4">
        <f t="shared" si="59"/>
        <v>124.6</v>
      </c>
      <c r="BA173" s="4">
        <v>0</v>
      </c>
      <c r="BB173" s="4">
        <v>0</v>
      </c>
      <c r="BC173" s="4">
        <v>10.7</v>
      </c>
      <c r="BD173" s="4">
        <v>27.5</v>
      </c>
      <c r="BE173" s="4">
        <f t="shared" si="60"/>
        <v>38.200000000000003</v>
      </c>
      <c r="BF173" s="4">
        <v>0</v>
      </c>
      <c r="BG173" s="4">
        <v>335.9</v>
      </c>
      <c r="BH173" s="4">
        <v>293.10000000000002</v>
      </c>
      <c r="BI173" s="4">
        <v>39.5</v>
      </c>
      <c r="BJ173" s="4">
        <f t="shared" si="61"/>
        <v>668.5</v>
      </c>
      <c r="BK173" s="4">
        <v>10.199999999999999</v>
      </c>
      <c r="BL173" s="4">
        <v>0</v>
      </c>
      <c r="BM173" s="4">
        <v>32.9</v>
      </c>
      <c r="BN173" s="4">
        <v>8.4</v>
      </c>
      <c r="BO173" s="4">
        <f t="shared" si="62"/>
        <v>51.499999999999993</v>
      </c>
      <c r="BP173" s="4">
        <v>8</v>
      </c>
      <c r="BQ173" s="4">
        <v>47</v>
      </c>
      <c r="BR173" s="4">
        <v>103.5</v>
      </c>
      <c r="BS173" s="4">
        <v>45.9</v>
      </c>
      <c r="BT173" s="4">
        <f t="shared" si="63"/>
        <v>204.4</v>
      </c>
      <c r="BU173" s="4">
        <v>7.9</v>
      </c>
      <c r="BV173" s="4">
        <v>1.1000000000000001</v>
      </c>
      <c r="BW173" s="4">
        <v>70.8</v>
      </c>
      <c r="BX173" s="4">
        <v>194.7</v>
      </c>
      <c r="BY173" s="4">
        <f t="shared" si="64"/>
        <v>274.5</v>
      </c>
      <c r="BZ173" s="4">
        <f t="shared" si="65"/>
        <v>6606.6</v>
      </c>
      <c r="CA173" s="4">
        <f t="shared" si="66"/>
        <v>2792.5</v>
      </c>
      <c r="CB173" s="4">
        <f t="shared" si="67"/>
        <v>2964.2999999999997</v>
      </c>
      <c r="CC173" s="4">
        <f t="shared" si="68"/>
        <v>409.5</v>
      </c>
      <c r="CD173" s="4">
        <f t="shared" si="69"/>
        <v>12772.9</v>
      </c>
      <c r="CE173" s="4">
        <f t="shared" si="70"/>
        <v>26.1</v>
      </c>
      <c r="CF173" s="4">
        <f t="shared" si="71"/>
        <v>384</v>
      </c>
      <c r="CG173" s="4">
        <f t="shared" si="72"/>
        <v>542.1</v>
      </c>
      <c r="CH173" s="4">
        <f t="shared" si="73"/>
        <v>409.5</v>
      </c>
      <c r="CI173" s="4">
        <f t="shared" si="74"/>
        <v>1361.7</v>
      </c>
      <c r="CN173" s="10"/>
    </row>
    <row r="174" spans="1:92">
      <c r="A174" s="2">
        <v>1994</v>
      </c>
      <c r="B174" s="3" t="s">
        <v>97</v>
      </c>
      <c r="C174" s="4">
        <v>1804.3</v>
      </c>
      <c r="D174" s="4">
        <v>375</v>
      </c>
      <c r="E174" s="4">
        <v>0</v>
      </c>
      <c r="F174" s="4">
        <v>3</v>
      </c>
      <c r="G174" s="4">
        <f t="shared" si="50"/>
        <v>2182.3000000000002</v>
      </c>
      <c r="H174" s="4">
        <v>670.1</v>
      </c>
      <c r="I174" s="4">
        <v>183</v>
      </c>
      <c r="J174" s="4">
        <v>2.4</v>
      </c>
      <c r="K174" s="4">
        <v>0.9</v>
      </c>
      <c r="L174" s="4">
        <f t="shared" si="51"/>
        <v>856.4</v>
      </c>
      <c r="M174" s="4">
        <v>356</v>
      </c>
      <c r="N174" s="4">
        <v>402.6</v>
      </c>
      <c r="O174" s="4">
        <v>0</v>
      </c>
      <c r="P174" s="4">
        <v>0</v>
      </c>
      <c r="Q174" s="4">
        <f t="shared" si="52"/>
        <v>758.6</v>
      </c>
      <c r="R174" s="4">
        <v>307</v>
      </c>
      <c r="S174" s="4">
        <v>26</v>
      </c>
      <c r="T174" s="4">
        <v>0</v>
      </c>
      <c r="U174" s="4">
        <v>0</v>
      </c>
      <c r="V174" s="4">
        <f t="shared" si="53"/>
        <v>333</v>
      </c>
      <c r="W174" s="4">
        <v>1530.6</v>
      </c>
      <c r="X174" s="4">
        <v>1996.6</v>
      </c>
      <c r="Y174" s="4">
        <v>0</v>
      </c>
      <c r="Z174" s="4">
        <v>0</v>
      </c>
      <c r="AA174" s="4">
        <f t="shared" si="54"/>
        <v>3527.2</v>
      </c>
      <c r="AB174" s="4">
        <v>280.5</v>
      </c>
      <c r="AC174" s="4">
        <v>0</v>
      </c>
      <c r="AD174" s="4">
        <v>0</v>
      </c>
      <c r="AE174" s="4">
        <v>4.5</v>
      </c>
      <c r="AF174" s="4">
        <f t="shared" si="55"/>
        <v>285</v>
      </c>
      <c r="AG174" s="4">
        <v>663.2</v>
      </c>
      <c r="AH174" s="4">
        <v>1095.5999999999999</v>
      </c>
      <c r="AI174" s="4">
        <v>0</v>
      </c>
      <c r="AJ174" s="4">
        <v>396.6</v>
      </c>
      <c r="AK174" s="4">
        <f t="shared" si="56"/>
        <v>2155.4</v>
      </c>
      <c r="AL174" s="4">
        <v>6464</v>
      </c>
      <c r="AM174" s="4">
        <v>476</v>
      </c>
      <c r="AN174" s="4">
        <v>544</v>
      </c>
      <c r="AO174" s="4">
        <v>351.3</v>
      </c>
      <c r="AP174" s="4">
        <f t="shared" si="57"/>
        <v>7835.3</v>
      </c>
      <c r="AU174" s="4">
        <f t="shared" si="58"/>
        <v>0</v>
      </c>
      <c r="AV174" s="4">
        <v>0</v>
      </c>
      <c r="AW174" s="4">
        <v>0</v>
      </c>
      <c r="AX174" s="4">
        <v>0</v>
      </c>
      <c r="AY174" s="4">
        <v>0.9</v>
      </c>
      <c r="AZ174" s="4">
        <f t="shared" si="59"/>
        <v>0.9</v>
      </c>
      <c r="BA174" s="4">
        <v>0</v>
      </c>
      <c r="BB174" s="4">
        <v>0</v>
      </c>
      <c r="BC174" s="4">
        <v>0</v>
      </c>
      <c r="BD174" s="4">
        <v>4.5</v>
      </c>
      <c r="BE174" s="4">
        <f t="shared" si="60"/>
        <v>4.5</v>
      </c>
      <c r="BF174" s="4">
        <v>0</v>
      </c>
      <c r="BG174" s="4">
        <v>1095.5999999999999</v>
      </c>
      <c r="BH174" s="4">
        <v>0</v>
      </c>
      <c r="BI174" s="4">
        <v>396.6</v>
      </c>
      <c r="BJ174" s="4">
        <f t="shared" si="61"/>
        <v>1492.1999999999998</v>
      </c>
      <c r="BK174" s="4">
        <v>0</v>
      </c>
      <c r="BL174" s="4">
        <v>0</v>
      </c>
      <c r="BM174" s="4">
        <v>0</v>
      </c>
      <c r="BN174" s="4">
        <v>34.4</v>
      </c>
      <c r="BO174" s="4">
        <f t="shared" si="62"/>
        <v>34.4</v>
      </c>
      <c r="BP174" s="4">
        <v>0</v>
      </c>
      <c r="BQ174" s="4">
        <v>0</v>
      </c>
      <c r="BR174" s="4">
        <v>0</v>
      </c>
      <c r="BS174" s="4">
        <v>116.7</v>
      </c>
      <c r="BT174" s="4">
        <f t="shared" si="63"/>
        <v>116.7</v>
      </c>
      <c r="BU174" s="4">
        <v>0</v>
      </c>
      <c r="BV174" s="4">
        <v>0</v>
      </c>
      <c r="BW174" s="4">
        <v>0</v>
      </c>
      <c r="BX174" s="4">
        <v>203.2</v>
      </c>
      <c r="BY174" s="4">
        <f t="shared" si="64"/>
        <v>203.2</v>
      </c>
      <c r="BZ174" s="4">
        <f t="shared" si="65"/>
        <v>12075.7</v>
      </c>
      <c r="CA174" s="4">
        <f t="shared" si="66"/>
        <v>4554.7999999999993</v>
      </c>
      <c r="CB174" s="4">
        <f t="shared" si="67"/>
        <v>546.4</v>
      </c>
      <c r="CC174" s="4">
        <f t="shared" si="68"/>
        <v>756.3</v>
      </c>
      <c r="CD174" s="4">
        <f t="shared" si="69"/>
        <v>17933.2</v>
      </c>
      <c r="CE174" s="4">
        <f t="shared" si="70"/>
        <v>0</v>
      </c>
      <c r="CF174" s="4">
        <f t="shared" si="71"/>
        <v>1095.5999999999999</v>
      </c>
      <c r="CG174" s="4">
        <f t="shared" si="72"/>
        <v>0</v>
      </c>
      <c r="CH174" s="4">
        <f t="shared" si="73"/>
        <v>756.3</v>
      </c>
      <c r="CI174" s="4">
        <f t="shared" si="74"/>
        <v>1851.8999999999999</v>
      </c>
    </row>
    <row r="175" spans="1:92">
      <c r="A175" s="2">
        <v>1994</v>
      </c>
      <c r="B175" s="3" t="s">
        <v>98</v>
      </c>
      <c r="C175" s="4">
        <v>746</v>
      </c>
      <c r="D175" s="4">
        <v>678</v>
      </c>
      <c r="E175" s="4">
        <v>3477</v>
      </c>
      <c r="F175" s="4">
        <v>0</v>
      </c>
      <c r="G175" s="4">
        <f t="shared" si="50"/>
        <v>4901</v>
      </c>
      <c r="H175" s="4">
        <v>1588</v>
      </c>
      <c r="I175" s="4">
        <v>4</v>
      </c>
      <c r="J175" s="4">
        <v>0</v>
      </c>
      <c r="K175" s="4">
        <v>0</v>
      </c>
      <c r="L175" s="4">
        <f t="shared" si="51"/>
        <v>1592</v>
      </c>
      <c r="M175" s="4">
        <v>429</v>
      </c>
      <c r="N175" s="4">
        <v>556</v>
      </c>
      <c r="O175" s="4">
        <v>177</v>
      </c>
      <c r="P175" s="4">
        <v>0</v>
      </c>
      <c r="Q175" s="4">
        <f t="shared" si="52"/>
        <v>1162</v>
      </c>
      <c r="R175" s="4">
        <v>127</v>
      </c>
      <c r="S175" s="4">
        <v>5</v>
      </c>
      <c r="T175" s="4">
        <v>5</v>
      </c>
      <c r="U175" s="4">
        <v>0</v>
      </c>
      <c r="V175" s="4">
        <f t="shared" si="53"/>
        <v>137</v>
      </c>
      <c r="W175" s="4">
        <v>1260</v>
      </c>
      <c r="X175" s="4">
        <v>2815</v>
      </c>
      <c r="Y175" s="4">
        <v>585</v>
      </c>
      <c r="Z175" s="4">
        <v>0</v>
      </c>
      <c r="AA175" s="4">
        <f t="shared" si="54"/>
        <v>4660</v>
      </c>
      <c r="AB175" s="4">
        <v>1047</v>
      </c>
      <c r="AC175" s="4">
        <v>2</v>
      </c>
      <c r="AD175" s="4">
        <v>25</v>
      </c>
      <c r="AE175" s="4">
        <v>0</v>
      </c>
      <c r="AF175" s="4">
        <f t="shared" si="55"/>
        <v>1074</v>
      </c>
      <c r="AG175" s="4">
        <v>0</v>
      </c>
      <c r="AH175" s="4">
        <v>457</v>
      </c>
      <c r="AI175" s="4">
        <v>1488</v>
      </c>
      <c r="AJ175" s="4">
        <v>0</v>
      </c>
      <c r="AK175" s="4">
        <f t="shared" si="56"/>
        <v>1945</v>
      </c>
      <c r="AL175" s="4">
        <v>2522</v>
      </c>
      <c r="AM175" s="4">
        <v>1803</v>
      </c>
      <c r="AN175" s="4">
        <v>2711</v>
      </c>
      <c r="AO175" s="4">
        <v>5</v>
      </c>
      <c r="AP175" s="4">
        <f t="shared" si="57"/>
        <v>7041</v>
      </c>
      <c r="AU175" s="4">
        <f t="shared" si="58"/>
        <v>0</v>
      </c>
      <c r="AV175" s="4">
        <v>32</v>
      </c>
      <c r="AW175" s="4">
        <v>0</v>
      </c>
      <c r="AX175" s="4">
        <v>0</v>
      </c>
      <c r="AY175" s="4">
        <v>0</v>
      </c>
      <c r="AZ175" s="4">
        <f t="shared" si="59"/>
        <v>32</v>
      </c>
      <c r="BA175" s="4">
        <v>10</v>
      </c>
      <c r="BB175" s="4">
        <v>0</v>
      </c>
      <c r="BC175" s="4">
        <v>0</v>
      </c>
      <c r="BD175" s="4">
        <v>0</v>
      </c>
      <c r="BE175" s="4">
        <f t="shared" si="60"/>
        <v>10</v>
      </c>
      <c r="BF175" s="4">
        <v>0</v>
      </c>
      <c r="BG175" s="4">
        <v>43</v>
      </c>
      <c r="BH175" s="4">
        <v>14</v>
      </c>
      <c r="BI175" s="4">
        <v>0</v>
      </c>
      <c r="BJ175" s="4">
        <f t="shared" si="61"/>
        <v>57</v>
      </c>
      <c r="BK175" s="4">
        <v>0</v>
      </c>
      <c r="BL175" s="4">
        <v>0</v>
      </c>
      <c r="BM175" s="4">
        <v>0</v>
      </c>
      <c r="BN175" s="4">
        <v>0</v>
      </c>
      <c r="BO175" s="4">
        <f t="shared" si="62"/>
        <v>0</v>
      </c>
      <c r="BP175" s="4">
        <v>0</v>
      </c>
      <c r="BQ175" s="4">
        <v>2</v>
      </c>
      <c r="BR175" s="4">
        <v>26</v>
      </c>
      <c r="BS175" s="4">
        <v>0</v>
      </c>
      <c r="BT175" s="4">
        <f t="shared" si="63"/>
        <v>28</v>
      </c>
      <c r="BU175" s="4">
        <v>162</v>
      </c>
      <c r="BV175" s="4">
        <v>1</v>
      </c>
      <c r="BW175" s="4">
        <v>1</v>
      </c>
      <c r="BX175" s="4">
        <v>5</v>
      </c>
      <c r="BY175" s="4">
        <f t="shared" si="64"/>
        <v>169</v>
      </c>
      <c r="BZ175" s="4">
        <f t="shared" si="65"/>
        <v>7719</v>
      </c>
      <c r="CA175" s="4">
        <f t="shared" si="66"/>
        <v>6320</v>
      </c>
      <c r="CB175" s="4">
        <f t="shared" si="67"/>
        <v>8468</v>
      </c>
      <c r="CC175" s="4">
        <f t="shared" si="68"/>
        <v>5</v>
      </c>
      <c r="CD175" s="4">
        <f t="shared" si="69"/>
        <v>22512</v>
      </c>
      <c r="CE175" s="4">
        <f t="shared" si="70"/>
        <v>204</v>
      </c>
      <c r="CF175" s="4">
        <f t="shared" si="71"/>
        <v>46</v>
      </c>
      <c r="CG175" s="4">
        <f t="shared" si="72"/>
        <v>41</v>
      </c>
      <c r="CH175" s="4">
        <f t="shared" si="73"/>
        <v>5</v>
      </c>
      <c r="CI175" s="4">
        <f t="shared" si="74"/>
        <v>296</v>
      </c>
      <c r="CN175" s="8"/>
    </row>
    <row r="176" spans="1:92">
      <c r="A176" s="2">
        <v>1994</v>
      </c>
      <c r="B176" s="3" t="s">
        <v>99</v>
      </c>
      <c r="C176" s="4">
        <v>2613.1</v>
      </c>
      <c r="D176" s="4">
        <v>303.60000000000002</v>
      </c>
      <c r="E176" s="4">
        <v>40.200000000000003</v>
      </c>
      <c r="F176" s="4">
        <v>26</v>
      </c>
      <c r="G176" s="4">
        <f t="shared" si="50"/>
        <v>2982.8999999999996</v>
      </c>
      <c r="H176" s="4">
        <v>1431</v>
      </c>
      <c r="I176" s="4">
        <v>37</v>
      </c>
      <c r="J176" s="4">
        <v>9.4</v>
      </c>
      <c r="K176" s="4">
        <v>50.2</v>
      </c>
      <c r="L176" s="4">
        <f t="shared" si="51"/>
        <v>1527.6000000000001</v>
      </c>
      <c r="M176" s="4">
        <v>153.19999999999999</v>
      </c>
      <c r="N176" s="4">
        <v>179.1</v>
      </c>
      <c r="O176" s="4">
        <v>0</v>
      </c>
      <c r="P176" s="4">
        <v>0</v>
      </c>
      <c r="Q176" s="4">
        <f t="shared" si="52"/>
        <v>332.29999999999995</v>
      </c>
      <c r="R176" s="4">
        <v>125.5</v>
      </c>
      <c r="S176" s="4">
        <v>0.7</v>
      </c>
      <c r="T176" s="4">
        <v>0</v>
      </c>
      <c r="U176" s="4">
        <v>0</v>
      </c>
      <c r="V176" s="4">
        <f t="shared" si="53"/>
        <v>126.2</v>
      </c>
      <c r="W176" s="4">
        <v>1189.7</v>
      </c>
      <c r="X176" s="4">
        <v>1329.1</v>
      </c>
      <c r="Y176" s="4">
        <v>0</v>
      </c>
      <c r="Z176" s="4">
        <v>0</v>
      </c>
      <c r="AA176" s="4">
        <f t="shared" si="54"/>
        <v>2518.8000000000002</v>
      </c>
      <c r="AB176" s="4">
        <v>199.4</v>
      </c>
      <c r="AC176" s="4">
        <v>4.3</v>
      </c>
      <c r="AD176" s="4">
        <v>6.5</v>
      </c>
      <c r="AE176" s="4">
        <v>12.3</v>
      </c>
      <c r="AF176" s="4">
        <f t="shared" si="55"/>
        <v>222.50000000000003</v>
      </c>
      <c r="AG176" s="4">
        <v>42.3</v>
      </c>
      <c r="AH176" s="4">
        <v>134.1</v>
      </c>
      <c r="AI176" s="4">
        <v>1023.8</v>
      </c>
      <c r="AJ176" s="4">
        <v>9</v>
      </c>
      <c r="AK176" s="4">
        <f t="shared" si="56"/>
        <v>1209.1999999999998</v>
      </c>
      <c r="AL176" s="4">
        <v>2599.3000000000002</v>
      </c>
      <c r="AM176" s="4">
        <v>841.1</v>
      </c>
      <c r="AN176" s="4">
        <v>775</v>
      </c>
      <c r="AO176" s="4">
        <v>87.8</v>
      </c>
      <c r="AP176" s="4">
        <f t="shared" si="57"/>
        <v>4303.2</v>
      </c>
      <c r="AU176" s="4">
        <f t="shared" si="58"/>
        <v>0</v>
      </c>
      <c r="AV176" s="4">
        <v>15.9</v>
      </c>
      <c r="AW176" s="4">
        <v>0.7</v>
      </c>
      <c r="AX176" s="4">
        <v>0.2</v>
      </c>
      <c r="AY176" s="4">
        <v>50.2</v>
      </c>
      <c r="AZ176" s="4">
        <f t="shared" si="59"/>
        <v>67</v>
      </c>
      <c r="BA176" s="4">
        <v>1.8</v>
      </c>
      <c r="BB176" s="4">
        <v>0.1</v>
      </c>
      <c r="BC176" s="4">
        <v>0.4</v>
      </c>
      <c r="BD176" s="4">
        <v>12.3</v>
      </c>
      <c r="BE176" s="4">
        <f t="shared" si="60"/>
        <v>14.600000000000001</v>
      </c>
      <c r="BF176" s="4">
        <v>0</v>
      </c>
      <c r="BG176" s="4">
        <v>80.7</v>
      </c>
      <c r="BH176" s="4">
        <v>339</v>
      </c>
      <c r="BI176" s="4">
        <v>9</v>
      </c>
      <c r="BJ176" s="4">
        <f t="shared" si="61"/>
        <v>428.7</v>
      </c>
      <c r="BK176" s="4">
        <v>0</v>
      </c>
      <c r="BL176" s="4">
        <v>0</v>
      </c>
      <c r="BM176" s="4">
        <v>0</v>
      </c>
      <c r="BN176" s="4">
        <v>0</v>
      </c>
      <c r="BO176" s="4">
        <f t="shared" si="62"/>
        <v>0</v>
      </c>
      <c r="BP176" s="4">
        <v>1.5</v>
      </c>
      <c r="BQ176" s="4">
        <v>1.6</v>
      </c>
      <c r="BR176" s="4">
        <v>10.199999999999999</v>
      </c>
      <c r="BS176" s="4">
        <v>20.2</v>
      </c>
      <c r="BT176" s="4">
        <f t="shared" si="63"/>
        <v>33.5</v>
      </c>
      <c r="BU176" s="4">
        <v>12.3</v>
      </c>
      <c r="BV176" s="4">
        <v>7.4</v>
      </c>
      <c r="BW176" s="4">
        <v>13.3</v>
      </c>
      <c r="BX176" s="4">
        <v>93.7</v>
      </c>
      <c r="BY176" s="4">
        <f t="shared" si="64"/>
        <v>126.7</v>
      </c>
      <c r="BZ176" s="4">
        <f t="shared" si="65"/>
        <v>8353.5</v>
      </c>
      <c r="CA176" s="4">
        <f t="shared" si="66"/>
        <v>2829</v>
      </c>
      <c r="CB176" s="4">
        <f t="shared" si="67"/>
        <v>1854.8999999999999</v>
      </c>
      <c r="CC176" s="4">
        <f t="shared" si="68"/>
        <v>185.3</v>
      </c>
      <c r="CD176" s="4">
        <f t="shared" si="69"/>
        <v>13222.699999999999</v>
      </c>
      <c r="CE176" s="4">
        <f t="shared" si="70"/>
        <v>31.5</v>
      </c>
      <c r="CF176" s="4">
        <f t="shared" si="71"/>
        <v>90.5</v>
      </c>
      <c r="CG176" s="4">
        <f t="shared" si="72"/>
        <v>363.09999999999997</v>
      </c>
      <c r="CH176" s="4">
        <f t="shared" si="73"/>
        <v>185.4</v>
      </c>
      <c r="CI176" s="4">
        <f t="shared" si="74"/>
        <v>670.5</v>
      </c>
    </row>
    <row r="177" spans="1:92">
      <c r="A177" s="2">
        <v>1994</v>
      </c>
      <c r="B177" s="3" t="s">
        <v>100</v>
      </c>
      <c r="C177" s="4">
        <v>961.7</v>
      </c>
      <c r="D177" s="4">
        <v>320.89999999999998</v>
      </c>
      <c r="E177" s="4">
        <v>101.5</v>
      </c>
      <c r="F177" s="4">
        <v>0</v>
      </c>
      <c r="G177" s="4">
        <f t="shared" si="50"/>
        <v>1384.1</v>
      </c>
      <c r="H177" s="4">
        <v>365.3</v>
      </c>
      <c r="I177" s="4">
        <v>61.9</v>
      </c>
      <c r="J177" s="4">
        <v>488.6</v>
      </c>
      <c r="K177" s="4">
        <v>0</v>
      </c>
      <c r="L177" s="4">
        <f t="shared" si="51"/>
        <v>915.8</v>
      </c>
      <c r="M177" s="4">
        <v>17.399999999999999</v>
      </c>
      <c r="N177" s="4">
        <v>55.2</v>
      </c>
      <c r="O177" s="4">
        <v>0</v>
      </c>
      <c r="P177" s="4">
        <v>0</v>
      </c>
      <c r="Q177" s="4">
        <f t="shared" si="52"/>
        <v>72.599999999999994</v>
      </c>
      <c r="R177" s="4">
        <v>0</v>
      </c>
      <c r="S177" s="4">
        <v>1.4</v>
      </c>
      <c r="T177" s="4">
        <v>0</v>
      </c>
      <c r="U177" s="4">
        <v>0</v>
      </c>
      <c r="V177" s="4">
        <f t="shared" si="53"/>
        <v>1.4</v>
      </c>
      <c r="W177" s="4">
        <v>159.9</v>
      </c>
      <c r="X177" s="4">
        <v>1057.3</v>
      </c>
      <c r="Y177" s="4">
        <v>124.3</v>
      </c>
      <c r="Z177" s="4">
        <v>0</v>
      </c>
      <c r="AA177" s="4">
        <f t="shared" si="54"/>
        <v>1341.5</v>
      </c>
      <c r="AB177" s="4">
        <v>94.5</v>
      </c>
      <c r="AC177" s="4">
        <v>0.8</v>
      </c>
      <c r="AD177" s="4">
        <v>3.2</v>
      </c>
      <c r="AE177" s="4">
        <v>0</v>
      </c>
      <c r="AF177" s="4">
        <f t="shared" si="55"/>
        <v>98.5</v>
      </c>
      <c r="AG177" s="4">
        <v>1.7</v>
      </c>
      <c r="AH177" s="4">
        <v>226.3</v>
      </c>
      <c r="AI177" s="4">
        <v>373.2</v>
      </c>
      <c r="AJ177" s="4">
        <v>0</v>
      </c>
      <c r="AK177" s="4">
        <f t="shared" si="56"/>
        <v>601.20000000000005</v>
      </c>
      <c r="AL177" s="4">
        <v>549.79999999999995</v>
      </c>
      <c r="AM177" s="4">
        <v>588.4</v>
      </c>
      <c r="AN177" s="4">
        <v>324.3</v>
      </c>
      <c r="AO177" s="4">
        <v>0</v>
      </c>
      <c r="AP177" s="4">
        <f t="shared" si="57"/>
        <v>1462.4999999999998</v>
      </c>
      <c r="AU177" s="4">
        <f t="shared" si="58"/>
        <v>0</v>
      </c>
      <c r="AV177" s="4">
        <v>8.3000000000000007</v>
      </c>
      <c r="AW177" s="4">
        <v>0.9</v>
      </c>
      <c r="AX177" s="4">
        <v>18.5</v>
      </c>
      <c r="AY177" s="4">
        <v>0</v>
      </c>
      <c r="AZ177" s="4">
        <f t="shared" si="59"/>
        <v>27.700000000000003</v>
      </c>
      <c r="BA177" s="4">
        <v>1.4</v>
      </c>
      <c r="BB177" s="4">
        <v>0</v>
      </c>
      <c r="BC177" s="4">
        <v>0.1</v>
      </c>
      <c r="BD177" s="4">
        <v>0</v>
      </c>
      <c r="BE177" s="4">
        <f t="shared" si="60"/>
        <v>1.5</v>
      </c>
      <c r="BF177" s="4">
        <v>0</v>
      </c>
      <c r="BG177" s="4">
        <v>163.9</v>
      </c>
      <c r="BH177" s="4">
        <v>140.19999999999999</v>
      </c>
      <c r="BI177" s="4">
        <v>0</v>
      </c>
      <c r="BJ177" s="4">
        <f t="shared" si="61"/>
        <v>304.10000000000002</v>
      </c>
      <c r="BK177" s="4">
        <v>0</v>
      </c>
      <c r="BL177" s="4">
        <v>0</v>
      </c>
      <c r="BM177" s="4">
        <v>0</v>
      </c>
      <c r="BN177" s="4">
        <v>0</v>
      </c>
      <c r="BO177" s="4">
        <f t="shared" si="62"/>
        <v>0</v>
      </c>
      <c r="BP177" s="4">
        <v>1.7</v>
      </c>
      <c r="BQ177" s="4">
        <v>1.1000000000000001</v>
      </c>
      <c r="BR177" s="4">
        <v>5.7</v>
      </c>
      <c r="BS177" s="4">
        <v>0</v>
      </c>
      <c r="BT177" s="4">
        <f t="shared" si="63"/>
        <v>8.5</v>
      </c>
      <c r="BU177" s="4">
        <v>17.2</v>
      </c>
      <c r="BV177" s="4">
        <v>6.5</v>
      </c>
      <c r="BW177" s="4">
        <v>16.600000000000001</v>
      </c>
      <c r="BX177" s="4">
        <v>0</v>
      </c>
      <c r="BY177" s="4">
        <f t="shared" si="64"/>
        <v>40.299999999999997</v>
      </c>
      <c r="BZ177" s="4">
        <f t="shared" si="65"/>
        <v>2150.3000000000002</v>
      </c>
      <c r="CA177" s="4">
        <f t="shared" si="66"/>
        <v>2312.1999999999998</v>
      </c>
      <c r="CB177" s="4">
        <f t="shared" si="67"/>
        <v>1415.1</v>
      </c>
      <c r="CC177" s="4">
        <f t="shared" si="68"/>
        <v>0</v>
      </c>
      <c r="CD177" s="4">
        <f t="shared" si="69"/>
        <v>5877.6</v>
      </c>
      <c r="CE177" s="4">
        <f t="shared" si="70"/>
        <v>28.6</v>
      </c>
      <c r="CF177" s="4">
        <f t="shared" si="71"/>
        <v>172.4</v>
      </c>
      <c r="CG177" s="4">
        <f t="shared" si="72"/>
        <v>181.09999999999997</v>
      </c>
      <c r="CH177" s="4">
        <f t="shared" si="73"/>
        <v>0</v>
      </c>
      <c r="CI177" s="4">
        <f t="shared" si="74"/>
        <v>382.09999999999997</v>
      </c>
    </row>
    <row r="178" spans="1:92">
      <c r="A178" s="2">
        <v>1994</v>
      </c>
      <c r="B178" s="3" t="s">
        <v>101</v>
      </c>
      <c r="C178" s="4">
        <v>1695</v>
      </c>
      <c r="D178" s="4">
        <v>369</v>
      </c>
      <c r="E178" s="4">
        <v>529</v>
      </c>
      <c r="F178" s="4">
        <v>0</v>
      </c>
      <c r="G178" s="4">
        <f t="shared" si="50"/>
        <v>2593</v>
      </c>
      <c r="H178" s="4">
        <v>597</v>
      </c>
      <c r="I178" s="4">
        <v>3</v>
      </c>
      <c r="J178" s="4">
        <v>42</v>
      </c>
      <c r="K178" s="4">
        <v>0</v>
      </c>
      <c r="L178" s="4">
        <f t="shared" si="51"/>
        <v>642</v>
      </c>
      <c r="M178" s="4">
        <v>113</v>
      </c>
      <c r="N178" s="4">
        <v>173</v>
      </c>
      <c r="O178" s="4">
        <v>0</v>
      </c>
      <c r="P178" s="4">
        <v>0</v>
      </c>
      <c r="Q178" s="4">
        <f t="shared" si="52"/>
        <v>286</v>
      </c>
      <c r="R178" s="4">
        <v>31</v>
      </c>
      <c r="S178" s="4">
        <v>1</v>
      </c>
      <c r="T178" s="4">
        <v>13</v>
      </c>
      <c r="U178" s="4">
        <v>0</v>
      </c>
      <c r="V178" s="4">
        <f t="shared" si="53"/>
        <v>45</v>
      </c>
      <c r="W178" s="4">
        <v>296</v>
      </c>
      <c r="X178" s="4">
        <v>1437</v>
      </c>
      <c r="Y178" s="4">
        <v>494</v>
      </c>
      <c r="Z178" s="4">
        <v>0</v>
      </c>
      <c r="AA178" s="4">
        <f t="shared" si="54"/>
        <v>2227</v>
      </c>
      <c r="AB178" s="4">
        <v>184</v>
      </c>
      <c r="AC178" s="4">
        <v>2</v>
      </c>
      <c r="AD178" s="4">
        <v>19</v>
      </c>
      <c r="AE178" s="4">
        <v>0</v>
      </c>
      <c r="AF178" s="4">
        <f t="shared" si="55"/>
        <v>205</v>
      </c>
      <c r="AG178" s="4">
        <v>4</v>
      </c>
      <c r="AH178" s="4">
        <v>22</v>
      </c>
      <c r="AI178" s="4">
        <v>961</v>
      </c>
      <c r="AJ178" s="4">
        <v>1</v>
      </c>
      <c r="AK178" s="4">
        <f t="shared" si="56"/>
        <v>988</v>
      </c>
      <c r="AL178" s="4">
        <v>1740</v>
      </c>
      <c r="AM178" s="4">
        <v>865</v>
      </c>
      <c r="AN178" s="4">
        <v>945</v>
      </c>
      <c r="AO178" s="4">
        <v>21</v>
      </c>
      <c r="AP178" s="4">
        <f t="shared" si="57"/>
        <v>3571</v>
      </c>
      <c r="AU178" s="4">
        <f t="shared" si="58"/>
        <v>0</v>
      </c>
      <c r="AV178" s="4">
        <v>4</v>
      </c>
      <c r="AW178" s="4">
        <v>0</v>
      </c>
      <c r="AX178" s="4">
        <v>0</v>
      </c>
      <c r="AY178" s="4">
        <v>0</v>
      </c>
      <c r="AZ178" s="4">
        <f t="shared" si="59"/>
        <v>4</v>
      </c>
      <c r="BA178" s="4">
        <v>1</v>
      </c>
      <c r="BB178" s="4">
        <v>0</v>
      </c>
      <c r="BC178" s="4">
        <v>0</v>
      </c>
      <c r="BD178" s="4">
        <v>0</v>
      </c>
      <c r="BE178" s="4">
        <f t="shared" si="60"/>
        <v>1</v>
      </c>
      <c r="BF178" s="4">
        <v>0</v>
      </c>
      <c r="BG178" s="4">
        <v>0</v>
      </c>
      <c r="BH178" s="4">
        <v>961</v>
      </c>
      <c r="BI178" s="4">
        <v>1</v>
      </c>
      <c r="BJ178" s="4">
        <f t="shared" si="61"/>
        <v>962</v>
      </c>
      <c r="BK178" s="4">
        <v>0</v>
      </c>
      <c r="BL178" s="4">
        <v>0</v>
      </c>
      <c r="BM178" s="4">
        <v>0</v>
      </c>
      <c r="BN178" s="4">
        <v>0</v>
      </c>
      <c r="BO178" s="4">
        <f t="shared" si="62"/>
        <v>0</v>
      </c>
      <c r="BP178" s="4">
        <v>0</v>
      </c>
      <c r="BQ178" s="4">
        <v>29</v>
      </c>
      <c r="BR178" s="4">
        <v>0</v>
      </c>
      <c r="BS178" s="4">
        <v>21</v>
      </c>
      <c r="BT178" s="4">
        <f t="shared" si="63"/>
        <v>50</v>
      </c>
      <c r="BU178" s="4">
        <v>9</v>
      </c>
      <c r="BV178" s="4">
        <v>2</v>
      </c>
      <c r="BW178" s="4">
        <v>27</v>
      </c>
      <c r="BX178" s="4">
        <v>1</v>
      </c>
      <c r="BY178" s="4">
        <f t="shared" si="64"/>
        <v>39</v>
      </c>
      <c r="BZ178" s="4">
        <f t="shared" si="65"/>
        <v>4660</v>
      </c>
      <c r="CA178" s="4">
        <f t="shared" si="66"/>
        <v>2872</v>
      </c>
      <c r="CB178" s="4">
        <f t="shared" si="67"/>
        <v>3003</v>
      </c>
      <c r="CC178" s="4">
        <f t="shared" si="68"/>
        <v>22</v>
      </c>
      <c r="CD178" s="4">
        <f t="shared" si="69"/>
        <v>10557</v>
      </c>
      <c r="CE178" s="4">
        <f t="shared" si="70"/>
        <v>14</v>
      </c>
      <c r="CF178" s="4">
        <f t="shared" si="71"/>
        <v>31</v>
      </c>
      <c r="CG178" s="4">
        <f t="shared" si="72"/>
        <v>988</v>
      </c>
      <c r="CH178" s="4">
        <f t="shared" si="73"/>
        <v>23</v>
      </c>
      <c r="CI178" s="4">
        <f t="shared" si="74"/>
        <v>1056</v>
      </c>
    </row>
    <row r="179" spans="1:92">
      <c r="A179" s="2">
        <v>1994</v>
      </c>
      <c r="B179" s="3" t="s">
        <v>102</v>
      </c>
      <c r="C179" s="4">
        <v>454</v>
      </c>
      <c r="D179" s="4">
        <v>9</v>
      </c>
      <c r="E179" s="4">
        <v>2</v>
      </c>
      <c r="F179" s="4">
        <v>0</v>
      </c>
      <c r="G179" s="4">
        <f t="shared" si="50"/>
        <v>465</v>
      </c>
      <c r="H179" s="4">
        <v>109</v>
      </c>
      <c r="I179" s="4">
        <v>13</v>
      </c>
      <c r="J179" s="4">
        <v>82</v>
      </c>
      <c r="K179" s="4">
        <v>0</v>
      </c>
      <c r="L179" s="4">
        <f t="shared" si="51"/>
        <v>204</v>
      </c>
      <c r="M179" s="4">
        <v>14</v>
      </c>
      <c r="N179" s="4">
        <v>37</v>
      </c>
      <c r="O179" s="4">
        <v>1</v>
      </c>
      <c r="P179" s="4">
        <v>0</v>
      </c>
      <c r="Q179" s="4">
        <f t="shared" si="52"/>
        <v>52</v>
      </c>
      <c r="R179" s="4">
        <v>0</v>
      </c>
      <c r="S179" s="4">
        <v>0</v>
      </c>
      <c r="T179" s="4">
        <v>0</v>
      </c>
      <c r="U179" s="4">
        <v>0</v>
      </c>
      <c r="V179" s="4">
        <f t="shared" si="53"/>
        <v>0</v>
      </c>
      <c r="W179" s="4">
        <v>81</v>
      </c>
      <c r="X179" s="4">
        <v>235</v>
      </c>
      <c r="Y179" s="4">
        <v>11</v>
      </c>
      <c r="Z179" s="4">
        <v>0</v>
      </c>
      <c r="AA179" s="4">
        <f t="shared" si="54"/>
        <v>327</v>
      </c>
      <c r="AB179" s="4">
        <v>35</v>
      </c>
      <c r="AC179" s="4">
        <v>1</v>
      </c>
      <c r="AD179" s="4">
        <v>5</v>
      </c>
      <c r="AE179" s="4">
        <v>0</v>
      </c>
      <c r="AF179" s="4">
        <f t="shared" si="55"/>
        <v>41</v>
      </c>
      <c r="AG179" s="4">
        <v>5</v>
      </c>
      <c r="AH179" s="4">
        <v>152</v>
      </c>
      <c r="AI179" s="4">
        <v>159</v>
      </c>
      <c r="AJ179" s="4">
        <v>0</v>
      </c>
      <c r="AK179" s="4">
        <f t="shared" si="56"/>
        <v>316</v>
      </c>
      <c r="AL179" s="4">
        <v>206</v>
      </c>
      <c r="AM179" s="4">
        <v>214</v>
      </c>
      <c r="AN179" s="4">
        <v>473</v>
      </c>
      <c r="AO179" s="4">
        <v>0</v>
      </c>
      <c r="AP179" s="4">
        <f t="shared" si="57"/>
        <v>893</v>
      </c>
      <c r="AU179" s="4">
        <f t="shared" si="58"/>
        <v>0</v>
      </c>
      <c r="AV179" s="4">
        <v>0</v>
      </c>
      <c r="AW179" s="4">
        <v>0</v>
      </c>
      <c r="AX179" s="4">
        <v>0</v>
      </c>
      <c r="AY179" s="4">
        <v>0</v>
      </c>
      <c r="AZ179" s="4">
        <f t="shared" si="59"/>
        <v>0</v>
      </c>
      <c r="BA179" s="4">
        <v>0</v>
      </c>
      <c r="BB179" s="4">
        <v>0</v>
      </c>
      <c r="BC179" s="4">
        <v>0</v>
      </c>
      <c r="BD179" s="4">
        <v>0</v>
      </c>
      <c r="BE179" s="4">
        <f t="shared" si="60"/>
        <v>0</v>
      </c>
      <c r="BF179" s="4">
        <v>0</v>
      </c>
      <c r="BG179" s="4">
        <v>0</v>
      </c>
      <c r="BH179" s="4">
        <v>0</v>
      </c>
      <c r="BI179" s="4">
        <v>0</v>
      </c>
      <c r="BJ179" s="4">
        <f t="shared" si="61"/>
        <v>0</v>
      </c>
      <c r="BK179" s="4">
        <v>0</v>
      </c>
      <c r="BL179" s="4">
        <v>0</v>
      </c>
      <c r="BM179" s="4">
        <v>0</v>
      </c>
      <c r="BN179" s="4">
        <v>0</v>
      </c>
      <c r="BO179" s="4">
        <f t="shared" si="62"/>
        <v>0</v>
      </c>
      <c r="BP179" s="4">
        <v>0</v>
      </c>
      <c r="BQ179" s="4">
        <v>0</v>
      </c>
      <c r="BR179" s="4">
        <v>0</v>
      </c>
      <c r="BS179" s="4">
        <v>0</v>
      </c>
      <c r="BT179" s="4">
        <f t="shared" si="63"/>
        <v>0</v>
      </c>
      <c r="BU179" s="4">
        <v>0</v>
      </c>
      <c r="BV179" s="4">
        <v>0</v>
      </c>
      <c r="BW179" s="4">
        <v>0</v>
      </c>
      <c r="BX179" s="4">
        <v>0</v>
      </c>
      <c r="BY179" s="4">
        <f t="shared" si="64"/>
        <v>0</v>
      </c>
      <c r="BZ179" s="4">
        <f t="shared" si="65"/>
        <v>904</v>
      </c>
      <c r="CA179" s="4">
        <f t="shared" si="66"/>
        <v>661</v>
      </c>
      <c r="CB179" s="4">
        <f t="shared" si="67"/>
        <v>733</v>
      </c>
      <c r="CC179" s="4">
        <f t="shared" si="68"/>
        <v>0</v>
      </c>
      <c r="CD179" s="4">
        <f t="shared" si="69"/>
        <v>2298</v>
      </c>
      <c r="CE179" s="4">
        <f t="shared" si="70"/>
        <v>0</v>
      </c>
      <c r="CF179" s="4">
        <f t="shared" si="71"/>
        <v>0</v>
      </c>
      <c r="CG179" s="4">
        <f t="shared" si="72"/>
        <v>0</v>
      </c>
      <c r="CH179" s="4">
        <f t="shared" si="73"/>
        <v>0</v>
      </c>
      <c r="CI179" s="4">
        <f t="shared" si="74"/>
        <v>0</v>
      </c>
    </row>
    <row r="180" spans="1:92">
      <c r="A180" s="2">
        <v>1994</v>
      </c>
      <c r="B180" s="3" t="s">
        <v>103</v>
      </c>
      <c r="C180" s="4">
        <v>513.6</v>
      </c>
      <c r="D180" s="4">
        <v>129.69999999999999</v>
      </c>
      <c r="E180" s="4">
        <v>1.8</v>
      </c>
      <c r="F180" s="4">
        <v>0</v>
      </c>
      <c r="G180" s="4">
        <f t="shared" si="50"/>
        <v>645.09999999999991</v>
      </c>
      <c r="H180" s="4">
        <v>371.1</v>
      </c>
      <c r="I180" s="4">
        <v>70.2</v>
      </c>
      <c r="J180" s="4">
        <v>436.4</v>
      </c>
      <c r="K180" s="4">
        <v>9.8000000000000007</v>
      </c>
      <c r="L180" s="4">
        <f t="shared" si="51"/>
        <v>887.5</v>
      </c>
      <c r="M180" s="4">
        <v>23.6</v>
      </c>
      <c r="N180" s="4">
        <v>37.5</v>
      </c>
      <c r="O180" s="4">
        <v>0</v>
      </c>
      <c r="P180" s="4">
        <v>0</v>
      </c>
      <c r="Q180" s="4">
        <f t="shared" si="52"/>
        <v>61.1</v>
      </c>
      <c r="R180" s="4">
        <v>6.4</v>
      </c>
      <c r="S180" s="4">
        <v>0.3</v>
      </c>
      <c r="T180" s="4">
        <v>0</v>
      </c>
      <c r="U180" s="4">
        <v>0</v>
      </c>
      <c r="V180" s="4">
        <f t="shared" si="53"/>
        <v>6.7</v>
      </c>
      <c r="W180" s="4">
        <v>203</v>
      </c>
      <c r="X180" s="4">
        <v>374.4</v>
      </c>
      <c r="Y180" s="4">
        <v>9.1999999999999993</v>
      </c>
      <c r="Z180" s="4">
        <v>0</v>
      </c>
      <c r="AA180" s="4">
        <f t="shared" si="54"/>
        <v>586.6</v>
      </c>
      <c r="AB180" s="4">
        <v>59.4</v>
      </c>
      <c r="AC180" s="4">
        <v>0.9</v>
      </c>
      <c r="AD180" s="4">
        <v>4.9000000000000004</v>
      </c>
      <c r="AE180" s="4">
        <v>0</v>
      </c>
      <c r="AF180" s="4">
        <f t="shared" si="55"/>
        <v>65.2</v>
      </c>
      <c r="AG180" s="4">
        <v>1.9</v>
      </c>
      <c r="AH180" s="4">
        <v>2.5</v>
      </c>
      <c r="AI180" s="4">
        <v>421.9</v>
      </c>
      <c r="AJ180" s="4">
        <v>0</v>
      </c>
      <c r="AK180" s="4">
        <f t="shared" si="56"/>
        <v>426.29999999999995</v>
      </c>
      <c r="AL180" s="4">
        <v>432.7</v>
      </c>
      <c r="AM180" s="4">
        <v>358.1</v>
      </c>
      <c r="AN180" s="4">
        <v>384.1</v>
      </c>
      <c r="AO180" s="4">
        <v>0</v>
      </c>
      <c r="AP180" s="4">
        <f t="shared" si="57"/>
        <v>1174.9000000000001</v>
      </c>
      <c r="AU180" s="4">
        <f t="shared" si="58"/>
        <v>0</v>
      </c>
      <c r="AV180" s="4">
        <v>13.3</v>
      </c>
      <c r="AW180" s="4">
        <v>8.1999999999999993</v>
      </c>
      <c r="AX180" s="4">
        <v>19.2</v>
      </c>
      <c r="AY180" s="4">
        <v>9.8000000000000007</v>
      </c>
      <c r="AZ180" s="4">
        <f t="shared" si="59"/>
        <v>50.5</v>
      </c>
      <c r="BA180" s="4">
        <v>0.9</v>
      </c>
      <c r="BB180" s="4">
        <v>0</v>
      </c>
      <c r="BC180" s="4">
        <v>0</v>
      </c>
      <c r="BD180" s="4">
        <v>0</v>
      </c>
      <c r="BE180" s="4">
        <f t="shared" si="60"/>
        <v>0.9</v>
      </c>
      <c r="BF180" s="4">
        <v>0</v>
      </c>
      <c r="BG180" s="4">
        <v>0</v>
      </c>
      <c r="BH180" s="4">
        <v>399.7</v>
      </c>
      <c r="BI180" s="4">
        <v>0</v>
      </c>
      <c r="BJ180" s="4">
        <f t="shared" si="61"/>
        <v>399.7</v>
      </c>
      <c r="BK180" s="4">
        <v>0</v>
      </c>
      <c r="BL180" s="4">
        <v>0</v>
      </c>
      <c r="BM180" s="4">
        <v>0</v>
      </c>
      <c r="BN180" s="4">
        <v>0</v>
      </c>
      <c r="BO180" s="4">
        <f t="shared" si="62"/>
        <v>0</v>
      </c>
      <c r="BP180" s="4">
        <v>0</v>
      </c>
      <c r="BQ180" s="4">
        <v>0</v>
      </c>
      <c r="BR180" s="4">
        <v>0</v>
      </c>
      <c r="BS180" s="4">
        <v>0</v>
      </c>
      <c r="BT180" s="4">
        <f t="shared" si="63"/>
        <v>0</v>
      </c>
      <c r="BU180" s="4">
        <v>3.9</v>
      </c>
      <c r="BV180" s="4">
        <v>3.2</v>
      </c>
      <c r="BW180" s="4">
        <v>5.8</v>
      </c>
      <c r="BX180" s="4">
        <v>0</v>
      </c>
      <c r="BY180" s="4">
        <f t="shared" si="64"/>
        <v>12.899999999999999</v>
      </c>
      <c r="BZ180" s="4">
        <f t="shared" si="65"/>
        <v>1611.7000000000003</v>
      </c>
      <c r="CA180" s="4">
        <f t="shared" si="66"/>
        <v>973.59999999999991</v>
      </c>
      <c r="CB180" s="4">
        <f t="shared" si="67"/>
        <v>1258.3</v>
      </c>
      <c r="CC180" s="4">
        <f t="shared" si="68"/>
        <v>9.8000000000000007</v>
      </c>
      <c r="CD180" s="4">
        <f t="shared" si="69"/>
        <v>3853.4000000000005</v>
      </c>
      <c r="CE180" s="4">
        <f t="shared" si="70"/>
        <v>18.100000000000001</v>
      </c>
      <c r="CF180" s="4">
        <f t="shared" si="71"/>
        <v>11.399999999999999</v>
      </c>
      <c r="CG180" s="4">
        <f t="shared" si="72"/>
        <v>424.7</v>
      </c>
      <c r="CH180" s="4">
        <f t="shared" si="73"/>
        <v>9.8000000000000007</v>
      </c>
      <c r="CI180" s="4">
        <f t="shared" si="74"/>
        <v>464</v>
      </c>
    </row>
    <row r="181" spans="1:92">
      <c r="A181" s="2">
        <v>1994</v>
      </c>
      <c r="B181" s="3" t="s">
        <v>104</v>
      </c>
      <c r="C181" s="4">
        <v>334.3</v>
      </c>
      <c r="D181" s="4">
        <v>71.900000000000006</v>
      </c>
      <c r="E181" s="4">
        <v>78</v>
      </c>
      <c r="F181" s="4">
        <v>0</v>
      </c>
      <c r="G181" s="4">
        <f t="shared" si="50"/>
        <v>484.20000000000005</v>
      </c>
      <c r="H181" s="4">
        <v>198.8</v>
      </c>
      <c r="I181" s="4">
        <v>0</v>
      </c>
      <c r="J181" s="4">
        <v>56</v>
      </c>
      <c r="K181" s="4">
        <v>40.1</v>
      </c>
      <c r="L181" s="4">
        <f t="shared" si="51"/>
        <v>294.90000000000003</v>
      </c>
      <c r="M181" s="4">
        <v>23.4</v>
      </c>
      <c r="N181" s="4">
        <v>23.4</v>
      </c>
      <c r="O181" s="4">
        <v>0</v>
      </c>
      <c r="P181" s="4">
        <v>0</v>
      </c>
      <c r="Q181" s="4">
        <f t="shared" si="52"/>
        <v>46.8</v>
      </c>
      <c r="R181" s="4">
        <v>3.8</v>
      </c>
      <c r="S181" s="4">
        <v>0.2</v>
      </c>
      <c r="T181" s="4">
        <v>0</v>
      </c>
      <c r="U181" s="4">
        <v>0</v>
      </c>
      <c r="V181" s="4">
        <f t="shared" si="53"/>
        <v>4</v>
      </c>
      <c r="W181" s="4">
        <v>116.3</v>
      </c>
      <c r="X181" s="4">
        <v>198.6</v>
      </c>
      <c r="Y181" s="4">
        <v>55.6</v>
      </c>
      <c r="Z181" s="4">
        <v>0</v>
      </c>
      <c r="AA181" s="4">
        <f t="shared" si="54"/>
        <v>370.5</v>
      </c>
      <c r="AB181" s="4">
        <v>111.6</v>
      </c>
      <c r="AC181" s="4">
        <v>6.9</v>
      </c>
      <c r="AD181" s="4">
        <v>83</v>
      </c>
      <c r="AE181" s="4">
        <v>10</v>
      </c>
      <c r="AF181" s="4">
        <f t="shared" si="55"/>
        <v>211.5</v>
      </c>
      <c r="AG181" s="4">
        <v>0</v>
      </c>
      <c r="AH181" s="4">
        <v>109</v>
      </c>
      <c r="AI181" s="4">
        <v>306.89999999999998</v>
      </c>
      <c r="AJ181" s="4">
        <v>0</v>
      </c>
      <c r="AK181" s="4">
        <f t="shared" si="56"/>
        <v>415.9</v>
      </c>
      <c r="AL181" s="4">
        <v>235.1</v>
      </c>
      <c r="AM181" s="4">
        <v>202.7</v>
      </c>
      <c r="AN181" s="4">
        <v>1365</v>
      </c>
      <c r="AO181" s="4">
        <v>27.7</v>
      </c>
      <c r="AP181" s="4">
        <f t="shared" si="57"/>
        <v>1830.5</v>
      </c>
      <c r="AU181" s="4">
        <f t="shared" si="58"/>
        <v>0</v>
      </c>
      <c r="AV181" s="4">
        <v>0.6</v>
      </c>
      <c r="AW181" s="4">
        <v>0</v>
      </c>
      <c r="AX181" s="4">
        <v>0</v>
      </c>
      <c r="AY181" s="4">
        <v>40.1</v>
      </c>
      <c r="AZ181" s="4">
        <f t="shared" si="59"/>
        <v>40.700000000000003</v>
      </c>
      <c r="BA181" s="4">
        <v>0.9</v>
      </c>
      <c r="BB181" s="4">
        <v>0</v>
      </c>
      <c r="BC181" s="4">
        <v>0</v>
      </c>
      <c r="BD181" s="4">
        <v>10</v>
      </c>
      <c r="BE181" s="4">
        <f t="shared" si="60"/>
        <v>10.9</v>
      </c>
      <c r="BF181" s="4">
        <v>0</v>
      </c>
      <c r="BG181" s="4">
        <v>5</v>
      </c>
      <c r="BH181" s="4">
        <v>0</v>
      </c>
      <c r="BI181" s="4">
        <v>0</v>
      </c>
      <c r="BJ181" s="4">
        <f t="shared" si="61"/>
        <v>5</v>
      </c>
      <c r="BK181" s="4">
        <v>0</v>
      </c>
      <c r="BL181" s="4">
        <v>0</v>
      </c>
      <c r="BM181" s="4">
        <v>0</v>
      </c>
      <c r="BN181" s="4">
        <v>0</v>
      </c>
      <c r="BO181" s="4">
        <f t="shared" si="62"/>
        <v>0</v>
      </c>
      <c r="BP181" s="4">
        <v>0.1</v>
      </c>
      <c r="BQ181" s="4">
        <v>0</v>
      </c>
      <c r="BR181" s="4">
        <v>0.4</v>
      </c>
      <c r="BS181" s="4">
        <v>0.4</v>
      </c>
      <c r="BT181" s="4">
        <f t="shared" si="63"/>
        <v>0.9</v>
      </c>
      <c r="BU181" s="4">
        <v>0.2</v>
      </c>
      <c r="BV181" s="4">
        <v>6.7</v>
      </c>
      <c r="BW181" s="4">
        <v>0</v>
      </c>
      <c r="BX181" s="4">
        <v>27.3</v>
      </c>
      <c r="BY181" s="4">
        <f t="shared" si="64"/>
        <v>34.200000000000003</v>
      </c>
      <c r="BZ181" s="4">
        <f t="shared" si="65"/>
        <v>1023.3</v>
      </c>
      <c r="CA181" s="4">
        <f t="shared" si="66"/>
        <v>612.70000000000005</v>
      </c>
      <c r="CB181" s="4">
        <f t="shared" si="67"/>
        <v>1944.5</v>
      </c>
      <c r="CC181" s="4">
        <f t="shared" si="68"/>
        <v>77.8</v>
      </c>
      <c r="CD181" s="4">
        <f t="shared" si="69"/>
        <v>3658.3</v>
      </c>
      <c r="CE181" s="4">
        <f t="shared" si="70"/>
        <v>1.8</v>
      </c>
      <c r="CF181" s="4">
        <f t="shared" si="71"/>
        <v>11.7</v>
      </c>
      <c r="CG181" s="4">
        <f t="shared" si="72"/>
        <v>0.4</v>
      </c>
      <c r="CH181" s="4">
        <f t="shared" si="73"/>
        <v>77.8</v>
      </c>
      <c r="CI181" s="4">
        <f t="shared" si="74"/>
        <v>91.7</v>
      </c>
    </row>
    <row r="182" spans="1:92">
      <c r="A182" s="2">
        <v>1994</v>
      </c>
      <c r="B182" s="3" t="s">
        <v>105</v>
      </c>
      <c r="C182" s="4">
        <v>57.4</v>
      </c>
      <c r="D182" s="4">
        <v>65.2</v>
      </c>
      <c r="E182" s="4">
        <v>38.4</v>
      </c>
      <c r="F182" s="4">
        <v>0.1</v>
      </c>
      <c r="G182" s="4">
        <f t="shared" si="50"/>
        <v>161.1</v>
      </c>
      <c r="H182" s="4">
        <v>79.3</v>
      </c>
      <c r="I182" s="4">
        <v>4</v>
      </c>
      <c r="J182" s="4">
        <v>27.3</v>
      </c>
      <c r="K182" s="4">
        <v>10</v>
      </c>
      <c r="L182" s="4">
        <f t="shared" si="51"/>
        <v>120.6</v>
      </c>
      <c r="M182" s="4">
        <v>27.7</v>
      </c>
      <c r="N182" s="4">
        <v>31.1</v>
      </c>
      <c r="O182" s="4">
        <v>3.4</v>
      </c>
      <c r="P182" s="4">
        <v>0</v>
      </c>
      <c r="Q182" s="4">
        <f t="shared" si="52"/>
        <v>62.199999999999996</v>
      </c>
      <c r="R182" s="4">
        <v>4.8</v>
      </c>
      <c r="S182" s="4">
        <v>0.5</v>
      </c>
      <c r="T182" s="4">
        <v>4.5999999999999996</v>
      </c>
      <c r="U182" s="4">
        <v>0</v>
      </c>
      <c r="V182" s="4">
        <f t="shared" si="53"/>
        <v>9.8999999999999986</v>
      </c>
      <c r="W182" s="4">
        <v>165.9</v>
      </c>
      <c r="X182" s="4">
        <v>454.3</v>
      </c>
      <c r="Y182" s="4">
        <v>286</v>
      </c>
      <c r="Z182" s="4">
        <v>0</v>
      </c>
      <c r="AA182" s="4">
        <f t="shared" si="54"/>
        <v>906.2</v>
      </c>
      <c r="AB182" s="4">
        <v>38.6</v>
      </c>
      <c r="AC182" s="4">
        <v>1.9</v>
      </c>
      <c r="AD182" s="4">
        <v>3.1</v>
      </c>
      <c r="AE182" s="4">
        <v>0.9</v>
      </c>
      <c r="AF182" s="4">
        <f t="shared" si="55"/>
        <v>44.5</v>
      </c>
      <c r="AG182" s="4">
        <v>2.7</v>
      </c>
      <c r="AH182" s="4">
        <v>96.1</v>
      </c>
      <c r="AI182" s="4">
        <v>190.9</v>
      </c>
      <c r="AJ182" s="4">
        <v>3</v>
      </c>
      <c r="AK182" s="4">
        <f t="shared" si="56"/>
        <v>292.7</v>
      </c>
      <c r="AL182" s="4">
        <v>440.2</v>
      </c>
      <c r="AM182" s="4">
        <v>204.6</v>
      </c>
      <c r="AN182" s="4">
        <v>157.1</v>
      </c>
      <c r="AO182" s="4">
        <v>14.6</v>
      </c>
      <c r="AP182" s="4">
        <f t="shared" si="57"/>
        <v>816.5</v>
      </c>
      <c r="AU182" s="4">
        <f t="shared" si="58"/>
        <v>0</v>
      </c>
      <c r="AV182" s="4">
        <v>1.4</v>
      </c>
      <c r="AW182" s="4">
        <v>0</v>
      </c>
      <c r="AX182" s="4">
        <v>0</v>
      </c>
      <c r="AY182" s="4">
        <v>10</v>
      </c>
      <c r="AZ182" s="4">
        <f t="shared" si="59"/>
        <v>11.4</v>
      </c>
      <c r="BA182" s="4">
        <v>0.2</v>
      </c>
      <c r="BB182" s="4">
        <v>0.1</v>
      </c>
      <c r="BC182" s="4">
        <v>0</v>
      </c>
      <c r="BD182" s="4">
        <v>0.9</v>
      </c>
      <c r="BE182" s="4">
        <f t="shared" si="60"/>
        <v>1.2000000000000002</v>
      </c>
      <c r="BF182" s="4">
        <v>0.4</v>
      </c>
      <c r="BG182" s="4">
        <v>0</v>
      </c>
      <c r="BH182" s="4">
        <v>90.1</v>
      </c>
      <c r="BI182" s="4">
        <v>3</v>
      </c>
      <c r="BJ182" s="4">
        <f t="shared" si="61"/>
        <v>93.5</v>
      </c>
      <c r="BK182" s="4">
        <v>0</v>
      </c>
      <c r="BL182" s="4">
        <v>0</v>
      </c>
      <c r="BM182" s="4">
        <v>0</v>
      </c>
      <c r="BN182" s="4">
        <v>0</v>
      </c>
      <c r="BO182" s="4">
        <f t="shared" si="62"/>
        <v>0</v>
      </c>
      <c r="BP182" s="4">
        <v>1</v>
      </c>
      <c r="BQ182" s="4">
        <v>0.7</v>
      </c>
      <c r="BR182" s="4">
        <v>0</v>
      </c>
      <c r="BS182" s="4">
        <v>4.5</v>
      </c>
      <c r="BT182" s="4">
        <f t="shared" si="63"/>
        <v>6.2</v>
      </c>
      <c r="BU182" s="4">
        <v>5.4</v>
      </c>
      <c r="BV182" s="4">
        <v>3.1</v>
      </c>
      <c r="BW182" s="4">
        <v>0</v>
      </c>
      <c r="BX182" s="4">
        <v>10.199999999999999</v>
      </c>
      <c r="BY182" s="4">
        <f t="shared" si="64"/>
        <v>18.7</v>
      </c>
      <c r="BZ182" s="4">
        <f t="shared" si="65"/>
        <v>816.6</v>
      </c>
      <c r="CA182" s="4">
        <f t="shared" si="66"/>
        <v>857.7</v>
      </c>
      <c r="CB182" s="4">
        <f t="shared" si="67"/>
        <v>710.80000000000007</v>
      </c>
      <c r="CC182" s="4">
        <f t="shared" si="68"/>
        <v>28.6</v>
      </c>
      <c r="CD182" s="4">
        <f t="shared" si="69"/>
        <v>2413.7000000000003</v>
      </c>
      <c r="CE182" s="4">
        <f t="shared" si="70"/>
        <v>8.4</v>
      </c>
      <c r="CF182" s="4">
        <f t="shared" si="71"/>
        <v>3.9</v>
      </c>
      <c r="CG182" s="4">
        <f t="shared" si="72"/>
        <v>90.1</v>
      </c>
      <c r="CH182" s="4">
        <f t="shared" si="73"/>
        <v>28.599999999999998</v>
      </c>
      <c r="CI182" s="4">
        <f t="shared" si="74"/>
        <v>131</v>
      </c>
    </row>
    <row r="183" spans="1:92">
      <c r="A183" s="2">
        <v>1994</v>
      </c>
      <c r="B183" s="3" t="s">
        <v>106</v>
      </c>
      <c r="C183" s="4">
        <v>4638.1000000000004</v>
      </c>
      <c r="D183" s="4">
        <v>483.4</v>
      </c>
      <c r="E183" s="4">
        <v>0</v>
      </c>
      <c r="F183" s="4">
        <v>0</v>
      </c>
      <c r="G183" s="4">
        <f t="shared" si="50"/>
        <v>5121.5</v>
      </c>
      <c r="H183" s="4">
        <v>1004.2</v>
      </c>
      <c r="I183" s="4">
        <v>13.4</v>
      </c>
      <c r="J183" s="4">
        <v>0</v>
      </c>
      <c r="K183" s="4">
        <v>93.8</v>
      </c>
      <c r="L183" s="4">
        <f t="shared" si="51"/>
        <v>1111.4000000000001</v>
      </c>
      <c r="M183" s="4">
        <v>243</v>
      </c>
      <c r="N183" s="4">
        <v>257</v>
      </c>
      <c r="O183" s="4">
        <v>0</v>
      </c>
      <c r="P183" s="4">
        <v>0</v>
      </c>
      <c r="Q183" s="4">
        <f t="shared" si="52"/>
        <v>500</v>
      </c>
      <c r="R183" s="4">
        <v>238</v>
      </c>
      <c r="S183" s="4">
        <v>51</v>
      </c>
      <c r="T183" s="4">
        <v>0</v>
      </c>
      <c r="U183" s="4">
        <v>0</v>
      </c>
      <c r="V183" s="4">
        <f t="shared" si="53"/>
        <v>289</v>
      </c>
      <c r="W183" s="4">
        <v>2045.5</v>
      </c>
      <c r="X183" s="4">
        <v>2385.1</v>
      </c>
      <c r="Y183" s="4">
        <v>487.9</v>
      </c>
      <c r="Z183" s="4">
        <v>0</v>
      </c>
      <c r="AA183" s="4">
        <f t="shared" si="54"/>
        <v>4918.5</v>
      </c>
      <c r="AB183" s="4">
        <v>637.1</v>
      </c>
      <c r="AC183" s="4">
        <v>2.2999999999999998</v>
      </c>
      <c r="AD183" s="4">
        <v>0</v>
      </c>
      <c r="AE183" s="4">
        <v>27.3</v>
      </c>
      <c r="AF183" s="4">
        <f t="shared" si="55"/>
        <v>666.69999999999993</v>
      </c>
      <c r="AG183" s="4">
        <v>668.7</v>
      </c>
      <c r="AH183" s="4">
        <v>499.1</v>
      </c>
      <c r="AI183" s="4">
        <v>413</v>
      </c>
      <c r="AJ183" s="4">
        <v>50.5</v>
      </c>
      <c r="AK183" s="4">
        <f t="shared" si="56"/>
        <v>1631.3000000000002</v>
      </c>
      <c r="AL183" s="4">
        <v>5142.1000000000004</v>
      </c>
      <c r="AM183" s="4">
        <v>833.8</v>
      </c>
      <c r="AN183" s="4">
        <v>2136.6</v>
      </c>
      <c r="AO183" s="4">
        <v>346.1</v>
      </c>
      <c r="AP183" s="4">
        <f t="shared" si="57"/>
        <v>8458.6</v>
      </c>
      <c r="AU183" s="4">
        <f t="shared" si="58"/>
        <v>0</v>
      </c>
      <c r="AV183" s="4">
        <v>6</v>
      </c>
      <c r="AW183" s="4">
        <v>0</v>
      </c>
      <c r="AX183" s="4">
        <v>0</v>
      </c>
      <c r="AY183" s="4">
        <v>93.8</v>
      </c>
      <c r="AZ183" s="4">
        <f t="shared" si="59"/>
        <v>99.8</v>
      </c>
      <c r="BA183" s="4">
        <v>0</v>
      </c>
      <c r="BB183" s="4">
        <v>0</v>
      </c>
      <c r="BC183" s="4">
        <v>0</v>
      </c>
      <c r="BD183" s="4">
        <v>27.3</v>
      </c>
      <c r="BE183" s="4">
        <f t="shared" si="60"/>
        <v>27.3</v>
      </c>
      <c r="BF183" s="4">
        <v>165.2</v>
      </c>
      <c r="BG183" s="4">
        <v>483</v>
      </c>
      <c r="BH183" s="4">
        <v>395.7</v>
      </c>
      <c r="BI183" s="4">
        <v>50.5</v>
      </c>
      <c r="BJ183" s="4">
        <f t="shared" si="61"/>
        <v>1094.4000000000001</v>
      </c>
      <c r="BK183" s="4">
        <v>0</v>
      </c>
      <c r="BL183" s="4">
        <v>0</v>
      </c>
      <c r="BM183" s="4">
        <v>0</v>
      </c>
      <c r="BN183" s="4">
        <v>0</v>
      </c>
      <c r="BO183" s="4">
        <f t="shared" si="62"/>
        <v>0</v>
      </c>
      <c r="BP183" s="4">
        <v>15.7</v>
      </c>
      <c r="BQ183" s="4">
        <v>66.099999999999994</v>
      </c>
      <c r="BR183" s="4">
        <v>0</v>
      </c>
      <c r="BS183" s="4">
        <v>223</v>
      </c>
      <c r="BT183" s="4">
        <f t="shared" si="63"/>
        <v>304.8</v>
      </c>
      <c r="BU183" s="4">
        <v>181</v>
      </c>
      <c r="BV183" s="4">
        <v>0</v>
      </c>
      <c r="BW183" s="4">
        <v>0</v>
      </c>
      <c r="BX183" s="4">
        <v>73.7</v>
      </c>
      <c r="BY183" s="4">
        <f t="shared" si="64"/>
        <v>254.7</v>
      </c>
      <c r="BZ183" s="4">
        <f t="shared" si="65"/>
        <v>14616.7</v>
      </c>
      <c r="CA183" s="4">
        <f t="shared" si="66"/>
        <v>4525.0999999999995</v>
      </c>
      <c r="CB183" s="4">
        <f t="shared" si="67"/>
        <v>3037.5</v>
      </c>
      <c r="CC183" s="4">
        <f t="shared" si="68"/>
        <v>517.70000000000005</v>
      </c>
      <c r="CD183" s="4">
        <f t="shared" si="69"/>
        <v>22697</v>
      </c>
      <c r="CE183" s="4">
        <f t="shared" si="70"/>
        <v>367.9</v>
      </c>
      <c r="CF183" s="4">
        <f t="shared" si="71"/>
        <v>549.1</v>
      </c>
      <c r="CG183" s="4">
        <f t="shared" si="72"/>
        <v>395.7</v>
      </c>
      <c r="CH183" s="4">
        <f t="shared" si="73"/>
        <v>468.3</v>
      </c>
      <c r="CI183" s="4">
        <f t="shared" si="74"/>
        <v>1781</v>
      </c>
    </row>
    <row r="184" spans="1:92">
      <c r="A184" s="2">
        <v>1994</v>
      </c>
      <c r="B184" s="3" t="s">
        <v>107</v>
      </c>
      <c r="C184" s="4">
        <v>1151.2</v>
      </c>
      <c r="D184" s="4">
        <v>34</v>
      </c>
      <c r="E184" s="4">
        <v>21.2</v>
      </c>
      <c r="F184" s="4">
        <v>23.5</v>
      </c>
      <c r="G184" s="4">
        <f t="shared" si="50"/>
        <v>1229.9000000000001</v>
      </c>
      <c r="H184" s="4">
        <v>419.6</v>
      </c>
      <c r="I184" s="4">
        <v>222.6</v>
      </c>
      <c r="J184" s="4">
        <v>461.5</v>
      </c>
      <c r="K184" s="4">
        <v>65</v>
      </c>
      <c r="L184" s="4">
        <f t="shared" si="51"/>
        <v>1168.7</v>
      </c>
      <c r="M184" s="4">
        <v>27.7</v>
      </c>
      <c r="N184" s="4">
        <v>98.1</v>
      </c>
      <c r="O184" s="4">
        <v>4.8</v>
      </c>
      <c r="P184" s="4">
        <v>0</v>
      </c>
      <c r="Q184" s="4">
        <f t="shared" si="52"/>
        <v>130.6</v>
      </c>
      <c r="R184" s="4">
        <v>3.1</v>
      </c>
      <c r="S184" s="4">
        <v>0</v>
      </c>
      <c r="T184" s="4">
        <v>0</v>
      </c>
      <c r="U184" s="4">
        <v>0</v>
      </c>
      <c r="V184" s="4">
        <f t="shared" si="53"/>
        <v>3.1</v>
      </c>
      <c r="W184" s="4">
        <v>143</v>
      </c>
      <c r="X184" s="4">
        <v>505.8</v>
      </c>
      <c r="Y184" s="4">
        <v>27.7</v>
      </c>
      <c r="Z184" s="4">
        <v>0</v>
      </c>
      <c r="AA184" s="4">
        <f t="shared" si="54"/>
        <v>676.5</v>
      </c>
      <c r="AB184" s="4">
        <v>100.9</v>
      </c>
      <c r="AC184" s="4">
        <v>0</v>
      </c>
      <c r="AD184" s="4">
        <v>13.9</v>
      </c>
      <c r="AE184" s="4">
        <v>5</v>
      </c>
      <c r="AF184" s="4">
        <f t="shared" si="55"/>
        <v>119.80000000000001</v>
      </c>
      <c r="AG184" s="4">
        <v>13.6</v>
      </c>
      <c r="AH184" s="4">
        <v>254.4</v>
      </c>
      <c r="AI184" s="4">
        <v>332</v>
      </c>
      <c r="AJ184" s="4">
        <v>5.9</v>
      </c>
      <c r="AK184" s="4">
        <f t="shared" si="56"/>
        <v>605.9</v>
      </c>
      <c r="AL184" s="4">
        <v>629.70000000000005</v>
      </c>
      <c r="AM184" s="4">
        <v>311.7</v>
      </c>
      <c r="AN184" s="4">
        <v>466.3</v>
      </c>
      <c r="AO184" s="4">
        <v>90.5</v>
      </c>
      <c r="AP184" s="4">
        <f t="shared" si="57"/>
        <v>1498.2</v>
      </c>
      <c r="AU184" s="4">
        <f t="shared" si="58"/>
        <v>0</v>
      </c>
      <c r="AV184" s="4">
        <v>27</v>
      </c>
      <c r="AW184" s="4">
        <v>0</v>
      </c>
      <c r="AX184" s="4">
        <v>0</v>
      </c>
      <c r="AY184" s="4">
        <v>65</v>
      </c>
      <c r="AZ184" s="4">
        <f t="shared" si="59"/>
        <v>92</v>
      </c>
      <c r="BA184" s="4">
        <v>0.5</v>
      </c>
      <c r="BB184" s="4">
        <v>0</v>
      </c>
      <c r="BC184" s="4">
        <v>0</v>
      </c>
      <c r="BD184" s="4">
        <v>5</v>
      </c>
      <c r="BE184" s="4">
        <f t="shared" si="60"/>
        <v>5.5</v>
      </c>
      <c r="BF184" s="4">
        <v>13.6</v>
      </c>
      <c r="BG184" s="4">
        <v>0</v>
      </c>
      <c r="BH184" s="4">
        <v>12.8</v>
      </c>
      <c r="BI184" s="4">
        <v>5.9</v>
      </c>
      <c r="BJ184" s="4">
        <f t="shared" si="61"/>
        <v>32.299999999999997</v>
      </c>
      <c r="BK184" s="4">
        <v>0</v>
      </c>
      <c r="BL184" s="4">
        <v>0</v>
      </c>
      <c r="BM184" s="4">
        <v>0</v>
      </c>
      <c r="BN184" s="4">
        <v>0</v>
      </c>
      <c r="BO184" s="4">
        <f t="shared" si="62"/>
        <v>0</v>
      </c>
      <c r="BP184" s="4">
        <v>0</v>
      </c>
      <c r="BQ184" s="4">
        <v>0</v>
      </c>
      <c r="BR184" s="4">
        <v>0</v>
      </c>
      <c r="BS184" s="4">
        <v>0</v>
      </c>
      <c r="BT184" s="4">
        <f t="shared" si="63"/>
        <v>0</v>
      </c>
      <c r="BU184" s="4">
        <v>66.099999999999994</v>
      </c>
      <c r="BV184" s="4">
        <v>0</v>
      </c>
      <c r="BW184" s="4">
        <v>16.7</v>
      </c>
      <c r="BX184" s="4">
        <v>90.5</v>
      </c>
      <c r="BY184" s="4">
        <f t="shared" si="64"/>
        <v>173.3</v>
      </c>
      <c r="BZ184" s="4">
        <f t="shared" si="65"/>
        <v>2488.8000000000002</v>
      </c>
      <c r="CA184" s="4">
        <f t="shared" si="66"/>
        <v>1426.6000000000001</v>
      </c>
      <c r="CB184" s="4">
        <f t="shared" si="67"/>
        <v>1327.4</v>
      </c>
      <c r="CC184" s="4">
        <f t="shared" si="68"/>
        <v>189.9</v>
      </c>
      <c r="CD184" s="4">
        <f t="shared" si="69"/>
        <v>5432.7000000000007</v>
      </c>
      <c r="CE184" s="4">
        <f t="shared" si="70"/>
        <v>107.19999999999999</v>
      </c>
      <c r="CF184" s="4">
        <f t="shared" si="71"/>
        <v>0</v>
      </c>
      <c r="CG184" s="4">
        <f t="shared" si="72"/>
        <v>29.5</v>
      </c>
      <c r="CH184" s="4">
        <f t="shared" si="73"/>
        <v>166.4</v>
      </c>
      <c r="CI184" s="4">
        <f t="shared" si="74"/>
        <v>303.10000000000002</v>
      </c>
    </row>
    <row r="185" spans="1:92">
      <c r="A185" s="2">
        <v>1994</v>
      </c>
      <c r="B185" s="3" t="s">
        <v>108</v>
      </c>
      <c r="C185" s="4">
        <v>8667.1</v>
      </c>
      <c r="D185" s="4">
        <v>1548.1</v>
      </c>
      <c r="E185" s="4">
        <v>1109.0999999999999</v>
      </c>
      <c r="F185" s="4">
        <v>175.7</v>
      </c>
      <c r="G185" s="4">
        <f t="shared" si="50"/>
        <v>11500.000000000002</v>
      </c>
      <c r="H185" s="4">
        <v>2668.5</v>
      </c>
      <c r="I185" s="4">
        <v>166.8</v>
      </c>
      <c r="J185" s="4">
        <v>1490.4</v>
      </c>
      <c r="K185" s="4">
        <v>0</v>
      </c>
      <c r="L185" s="4">
        <f t="shared" si="51"/>
        <v>4325.7000000000007</v>
      </c>
      <c r="M185" s="4">
        <v>813.2</v>
      </c>
      <c r="N185" s="4">
        <v>1470.2</v>
      </c>
      <c r="O185" s="4">
        <v>0</v>
      </c>
      <c r="P185" s="4">
        <v>0</v>
      </c>
      <c r="Q185" s="4">
        <f t="shared" si="52"/>
        <v>2283.4</v>
      </c>
      <c r="R185" s="4">
        <v>1190.7</v>
      </c>
      <c r="S185" s="4">
        <v>89.1</v>
      </c>
      <c r="T185" s="4">
        <v>0</v>
      </c>
      <c r="U185" s="4">
        <v>0</v>
      </c>
      <c r="V185" s="4">
        <f t="shared" si="53"/>
        <v>1279.8</v>
      </c>
      <c r="W185" s="4">
        <v>5748</v>
      </c>
      <c r="X185" s="4">
        <v>10419.700000000001</v>
      </c>
      <c r="Y185" s="4">
        <v>600.29999999999995</v>
      </c>
      <c r="Z185" s="4">
        <v>0</v>
      </c>
      <c r="AA185" s="4">
        <f t="shared" si="54"/>
        <v>16768</v>
      </c>
      <c r="AB185" s="4">
        <v>1863.8</v>
      </c>
      <c r="AC185" s="4">
        <v>37.200000000000003</v>
      </c>
      <c r="AD185" s="4">
        <v>104.8</v>
      </c>
      <c r="AE185" s="4">
        <v>136.9</v>
      </c>
      <c r="AF185" s="4">
        <f t="shared" si="55"/>
        <v>2142.6999999999998</v>
      </c>
      <c r="AG185" s="4">
        <v>601.5</v>
      </c>
      <c r="AH185" s="4">
        <v>835.1</v>
      </c>
      <c r="AI185" s="4">
        <v>1501.2</v>
      </c>
      <c r="AJ185" s="4">
        <v>469.6</v>
      </c>
      <c r="AK185" s="4">
        <f t="shared" si="56"/>
        <v>3407.4</v>
      </c>
      <c r="AL185" s="4">
        <v>8599.5</v>
      </c>
      <c r="AM185" s="4">
        <v>3686.7</v>
      </c>
      <c r="AN185" s="4">
        <v>3394.2</v>
      </c>
      <c r="AO185" s="4">
        <v>519.9</v>
      </c>
      <c r="AP185" s="4">
        <f t="shared" si="57"/>
        <v>16200.300000000001</v>
      </c>
      <c r="AU185" s="4">
        <f t="shared" si="58"/>
        <v>0</v>
      </c>
      <c r="AV185" s="4">
        <v>0</v>
      </c>
      <c r="AW185" s="4">
        <v>0</v>
      </c>
      <c r="AX185" s="4">
        <v>30.4</v>
      </c>
      <c r="AY185" s="4">
        <v>175.7</v>
      </c>
      <c r="AZ185" s="4">
        <f t="shared" si="59"/>
        <v>206.1</v>
      </c>
      <c r="BA185" s="4">
        <v>0</v>
      </c>
      <c r="BB185" s="4">
        <v>0</v>
      </c>
      <c r="BC185" s="4">
        <v>5.9</v>
      </c>
      <c r="BD185" s="4">
        <v>136.9</v>
      </c>
      <c r="BE185" s="4">
        <f t="shared" si="60"/>
        <v>142.80000000000001</v>
      </c>
      <c r="BF185" s="4">
        <v>0</v>
      </c>
      <c r="BG185" s="4">
        <v>816.1</v>
      </c>
      <c r="BH185" s="4">
        <v>540.4</v>
      </c>
      <c r="BI185" s="4">
        <v>469.6</v>
      </c>
      <c r="BJ185" s="4">
        <f t="shared" si="61"/>
        <v>1826.1</v>
      </c>
      <c r="BK185" s="4">
        <v>0</v>
      </c>
      <c r="BL185" s="4">
        <v>2.4</v>
      </c>
      <c r="BM185" s="4">
        <v>15.1</v>
      </c>
      <c r="BN185" s="4">
        <v>123.4</v>
      </c>
      <c r="BO185" s="4">
        <f t="shared" si="62"/>
        <v>140.9</v>
      </c>
      <c r="BP185" s="4">
        <v>0</v>
      </c>
      <c r="BQ185" s="4">
        <v>92.8</v>
      </c>
      <c r="BR185" s="4">
        <v>63.9</v>
      </c>
      <c r="BS185" s="4">
        <v>123.2</v>
      </c>
      <c r="BT185" s="4">
        <f t="shared" si="63"/>
        <v>279.89999999999998</v>
      </c>
      <c r="BU185" s="4">
        <v>0</v>
      </c>
      <c r="BV185" s="4">
        <v>1.3</v>
      </c>
      <c r="BW185" s="4">
        <v>229.9</v>
      </c>
      <c r="BX185" s="4">
        <v>273.3</v>
      </c>
      <c r="BY185" s="4">
        <f t="shared" si="64"/>
        <v>504.5</v>
      </c>
      <c r="BZ185" s="4">
        <f t="shared" si="65"/>
        <v>30152.3</v>
      </c>
      <c r="CA185" s="4">
        <f t="shared" si="66"/>
        <v>18252.900000000001</v>
      </c>
      <c r="CB185" s="4">
        <f t="shared" si="67"/>
        <v>8200</v>
      </c>
      <c r="CC185" s="4">
        <f t="shared" si="68"/>
        <v>1302.0999999999999</v>
      </c>
      <c r="CD185" s="4">
        <f t="shared" si="69"/>
        <v>57907.299999999996</v>
      </c>
      <c r="CE185" s="4">
        <f t="shared" si="70"/>
        <v>0</v>
      </c>
      <c r="CF185" s="4">
        <f t="shared" si="71"/>
        <v>912.59999999999991</v>
      </c>
      <c r="CG185" s="4">
        <f t="shared" si="72"/>
        <v>885.59999999999991</v>
      </c>
      <c r="CH185" s="4">
        <f t="shared" si="73"/>
        <v>1302.0999999999999</v>
      </c>
      <c r="CI185" s="4">
        <f t="shared" si="74"/>
        <v>3100.2999999999997</v>
      </c>
    </row>
    <row r="186" spans="1:92">
      <c r="A186" s="2">
        <v>1994</v>
      </c>
      <c r="B186" s="3" t="s">
        <v>109</v>
      </c>
      <c r="C186" s="4">
        <v>3587.8</v>
      </c>
      <c r="D186" s="4">
        <v>459.3</v>
      </c>
      <c r="E186" s="4">
        <v>51.8</v>
      </c>
      <c r="F186" s="4">
        <v>0</v>
      </c>
      <c r="G186" s="4">
        <f t="shared" si="50"/>
        <v>4098.9000000000005</v>
      </c>
      <c r="H186" s="4">
        <v>1780.5</v>
      </c>
      <c r="I186" s="4">
        <v>78.900000000000006</v>
      </c>
      <c r="J186" s="4">
        <v>1184</v>
      </c>
      <c r="K186" s="4">
        <v>560</v>
      </c>
      <c r="L186" s="4">
        <f t="shared" si="51"/>
        <v>3603.4</v>
      </c>
      <c r="M186" s="4">
        <v>61</v>
      </c>
      <c r="N186" s="4">
        <v>246.5</v>
      </c>
      <c r="O186" s="4">
        <v>56.8</v>
      </c>
      <c r="P186" s="4">
        <v>0</v>
      </c>
      <c r="Q186" s="4">
        <f t="shared" si="52"/>
        <v>364.3</v>
      </c>
      <c r="R186" s="4">
        <v>54</v>
      </c>
      <c r="S186" s="4">
        <v>0</v>
      </c>
      <c r="T186" s="4">
        <v>54</v>
      </c>
      <c r="U186" s="4">
        <v>0</v>
      </c>
      <c r="V186" s="4">
        <f t="shared" si="53"/>
        <v>108</v>
      </c>
      <c r="W186" s="4">
        <v>771.2</v>
      </c>
      <c r="X186" s="4">
        <v>2044.5</v>
      </c>
      <c r="Y186" s="4">
        <v>134.30000000000001</v>
      </c>
      <c r="Z186" s="4">
        <v>0</v>
      </c>
      <c r="AA186" s="4">
        <f t="shared" si="54"/>
        <v>2950</v>
      </c>
      <c r="AB186" s="4">
        <v>586.70000000000005</v>
      </c>
      <c r="AC186" s="4">
        <v>0</v>
      </c>
      <c r="AD186" s="4">
        <v>17.8</v>
      </c>
      <c r="AE186" s="4">
        <v>87.5</v>
      </c>
      <c r="AF186" s="4">
        <f t="shared" si="55"/>
        <v>692</v>
      </c>
      <c r="AG186" s="4">
        <v>16.100000000000001</v>
      </c>
      <c r="AH186" s="4">
        <v>524</v>
      </c>
      <c r="AI186" s="4">
        <v>1225.3</v>
      </c>
      <c r="AJ186" s="4">
        <v>0</v>
      </c>
      <c r="AK186" s="4">
        <f t="shared" si="56"/>
        <v>1765.4</v>
      </c>
      <c r="AL186" s="4">
        <v>2146.3000000000002</v>
      </c>
      <c r="AM186" s="4">
        <v>1067.9000000000001</v>
      </c>
      <c r="AN186" s="4">
        <v>791.1</v>
      </c>
      <c r="AO186" s="4">
        <v>180</v>
      </c>
      <c r="AP186" s="4">
        <f t="shared" si="57"/>
        <v>4185.3</v>
      </c>
      <c r="AU186" s="4">
        <f t="shared" si="58"/>
        <v>0</v>
      </c>
      <c r="AV186" s="4">
        <v>66.599999999999994</v>
      </c>
      <c r="AW186" s="4">
        <v>0</v>
      </c>
      <c r="AX186" s="4">
        <v>79.400000000000006</v>
      </c>
      <c r="AY186" s="4">
        <v>560</v>
      </c>
      <c r="AZ186" s="4">
        <f t="shared" si="59"/>
        <v>706</v>
      </c>
      <c r="BA186" s="4">
        <v>25.4</v>
      </c>
      <c r="BB186" s="4">
        <v>0</v>
      </c>
      <c r="BC186" s="4">
        <v>0</v>
      </c>
      <c r="BD186" s="4">
        <v>87.5</v>
      </c>
      <c r="BE186" s="4">
        <f t="shared" si="60"/>
        <v>112.9</v>
      </c>
      <c r="BF186" s="4">
        <v>16.100000000000001</v>
      </c>
      <c r="BG186" s="4">
        <v>524</v>
      </c>
      <c r="BH186" s="4">
        <v>1099.3</v>
      </c>
      <c r="BI186" s="4">
        <v>0</v>
      </c>
      <c r="BJ186" s="4">
        <f t="shared" si="61"/>
        <v>1639.4</v>
      </c>
      <c r="BK186" s="4">
        <v>2.2999999999999998</v>
      </c>
      <c r="BL186" s="4">
        <v>23.3</v>
      </c>
      <c r="BM186" s="4">
        <v>6.7</v>
      </c>
      <c r="BN186" s="4">
        <v>0</v>
      </c>
      <c r="BO186" s="4">
        <f t="shared" si="62"/>
        <v>32.300000000000004</v>
      </c>
      <c r="BP186" s="4">
        <v>0</v>
      </c>
      <c r="BQ186" s="4">
        <v>0</v>
      </c>
      <c r="BR186" s="4">
        <v>0</v>
      </c>
      <c r="BS186" s="4">
        <v>0</v>
      </c>
      <c r="BT186" s="4">
        <f t="shared" si="63"/>
        <v>0</v>
      </c>
      <c r="BU186" s="4">
        <v>100.4</v>
      </c>
      <c r="BV186" s="4">
        <v>3.6</v>
      </c>
      <c r="BW186" s="4">
        <v>1.8</v>
      </c>
      <c r="BX186" s="4">
        <v>180</v>
      </c>
      <c r="BY186" s="4">
        <f t="shared" si="64"/>
        <v>285.8</v>
      </c>
      <c r="BZ186" s="4">
        <f t="shared" si="65"/>
        <v>9003.6</v>
      </c>
      <c r="CA186" s="4">
        <f t="shared" si="66"/>
        <v>4421.1000000000004</v>
      </c>
      <c r="CB186" s="4">
        <f t="shared" si="67"/>
        <v>3515.1</v>
      </c>
      <c r="CC186" s="4">
        <f t="shared" si="68"/>
        <v>827.5</v>
      </c>
      <c r="CD186" s="4">
        <f t="shared" si="69"/>
        <v>17767.3</v>
      </c>
      <c r="CE186" s="4">
        <f t="shared" si="70"/>
        <v>210.8</v>
      </c>
      <c r="CF186" s="4">
        <f t="shared" si="71"/>
        <v>550.9</v>
      </c>
      <c r="CG186" s="4">
        <f t="shared" si="72"/>
        <v>1187.2</v>
      </c>
      <c r="CH186" s="4">
        <f t="shared" si="73"/>
        <v>827.5</v>
      </c>
      <c r="CI186" s="4">
        <f t="shared" si="74"/>
        <v>2776.4</v>
      </c>
    </row>
    <row r="187" spans="1:92">
      <c r="A187" s="2">
        <v>1994</v>
      </c>
      <c r="B187" s="3" t="s">
        <v>110</v>
      </c>
      <c r="C187" s="4">
        <v>226</v>
      </c>
      <c r="D187" s="4">
        <v>58.5</v>
      </c>
      <c r="E187" s="4">
        <v>26</v>
      </c>
      <c r="F187" s="4">
        <v>0</v>
      </c>
      <c r="G187" s="4">
        <f t="shared" si="50"/>
        <v>310.5</v>
      </c>
      <c r="H187" s="4">
        <v>119.1</v>
      </c>
      <c r="I187" s="4">
        <v>0.5</v>
      </c>
      <c r="J187" s="4">
        <v>73.8</v>
      </c>
      <c r="K187" s="4">
        <v>11.2</v>
      </c>
      <c r="L187" s="4">
        <f t="shared" si="51"/>
        <v>204.59999999999997</v>
      </c>
      <c r="M187" s="4">
        <v>2.6</v>
      </c>
      <c r="N187" s="4">
        <v>16.3</v>
      </c>
      <c r="O187" s="4">
        <v>0</v>
      </c>
      <c r="P187" s="4">
        <v>0</v>
      </c>
      <c r="Q187" s="4">
        <f t="shared" si="52"/>
        <v>18.900000000000002</v>
      </c>
      <c r="R187" s="4">
        <v>1.1000000000000001</v>
      </c>
      <c r="S187" s="4">
        <v>0</v>
      </c>
      <c r="T187" s="4">
        <v>0</v>
      </c>
      <c r="U187" s="4">
        <v>0</v>
      </c>
      <c r="V187" s="4">
        <f t="shared" si="53"/>
        <v>1.1000000000000001</v>
      </c>
      <c r="W187" s="4">
        <v>58.8</v>
      </c>
      <c r="X187" s="4">
        <v>157.1</v>
      </c>
      <c r="Y187" s="4">
        <v>0</v>
      </c>
      <c r="Z187" s="4">
        <v>0</v>
      </c>
      <c r="AA187" s="4">
        <f t="shared" si="54"/>
        <v>215.89999999999998</v>
      </c>
      <c r="AB187" s="4">
        <v>14.4</v>
      </c>
      <c r="AC187" s="4">
        <v>3.7</v>
      </c>
      <c r="AD187" s="4">
        <v>3.2</v>
      </c>
      <c r="AE187" s="4">
        <v>0</v>
      </c>
      <c r="AF187" s="4">
        <f t="shared" si="55"/>
        <v>21.3</v>
      </c>
      <c r="AG187" s="4">
        <v>0</v>
      </c>
      <c r="AH187" s="4">
        <v>113.7</v>
      </c>
      <c r="AI187" s="4">
        <v>93.6</v>
      </c>
      <c r="AJ187" s="4">
        <v>0</v>
      </c>
      <c r="AK187" s="4">
        <f t="shared" si="56"/>
        <v>207.3</v>
      </c>
      <c r="AL187" s="4">
        <v>159.19999999999999</v>
      </c>
      <c r="AM187" s="4">
        <v>199.3</v>
      </c>
      <c r="AN187" s="4">
        <v>310.39999999999998</v>
      </c>
      <c r="AO187" s="4">
        <v>2.2999999999999998</v>
      </c>
      <c r="AP187" s="4">
        <f t="shared" si="57"/>
        <v>671.19999999999993</v>
      </c>
      <c r="AU187" s="4">
        <f t="shared" si="58"/>
        <v>0</v>
      </c>
      <c r="AV187" s="4">
        <v>4.0999999999999996</v>
      </c>
      <c r="AW187" s="4">
        <v>0</v>
      </c>
      <c r="AX187" s="4">
        <v>4</v>
      </c>
      <c r="AY187" s="4">
        <v>11.2</v>
      </c>
      <c r="AZ187" s="4">
        <f t="shared" si="59"/>
        <v>19.299999999999997</v>
      </c>
      <c r="BA187" s="4">
        <v>0</v>
      </c>
      <c r="BB187" s="4">
        <v>0</v>
      </c>
      <c r="BC187" s="4">
        <v>0</v>
      </c>
      <c r="BD187" s="4">
        <v>0</v>
      </c>
      <c r="BE187" s="4">
        <f t="shared" si="60"/>
        <v>0</v>
      </c>
      <c r="BF187" s="4">
        <v>0</v>
      </c>
      <c r="BG187" s="4">
        <v>107.3</v>
      </c>
      <c r="BH187" s="4">
        <v>26.8</v>
      </c>
      <c r="BI187" s="4">
        <v>0</v>
      </c>
      <c r="BJ187" s="4">
        <f t="shared" si="61"/>
        <v>134.1</v>
      </c>
      <c r="BK187" s="4">
        <v>0</v>
      </c>
      <c r="BL187" s="4">
        <v>0</v>
      </c>
      <c r="BM187" s="4">
        <v>0</v>
      </c>
      <c r="BN187" s="4">
        <v>0</v>
      </c>
      <c r="BO187" s="4">
        <f t="shared" si="62"/>
        <v>0</v>
      </c>
      <c r="BP187" s="4">
        <v>0.5</v>
      </c>
      <c r="BQ187" s="4">
        <v>8.6999999999999993</v>
      </c>
      <c r="BR187" s="4">
        <v>3.1</v>
      </c>
      <c r="BS187" s="4">
        <v>0</v>
      </c>
      <c r="BT187" s="4">
        <f t="shared" si="63"/>
        <v>12.299999999999999</v>
      </c>
      <c r="BU187" s="4">
        <v>3.6</v>
      </c>
      <c r="BV187" s="4">
        <v>0</v>
      </c>
      <c r="BW187" s="4">
        <v>9.1999999999999993</v>
      </c>
      <c r="BX187" s="4">
        <v>2.2999999999999998</v>
      </c>
      <c r="BY187" s="4">
        <f t="shared" si="64"/>
        <v>15.099999999999998</v>
      </c>
      <c r="BZ187" s="4">
        <f t="shared" si="65"/>
        <v>581.20000000000005</v>
      </c>
      <c r="CA187" s="4">
        <f t="shared" si="66"/>
        <v>549.09999999999991</v>
      </c>
      <c r="CB187" s="4">
        <f t="shared" si="67"/>
        <v>507</v>
      </c>
      <c r="CC187" s="4">
        <f t="shared" si="68"/>
        <v>13.5</v>
      </c>
      <c r="CD187" s="4">
        <f t="shared" si="69"/>
        <v>1650.8</v>
      </c>
      <c r="CE187" s="4">
        <f t="shared" si="70"/>
        <v>8.1999999999999993</v>
      </c>
      <c r="CF187" s="4">
        <f t="shared" si="71"/>
        <v>116</v>
      </c>
      <c r="CG187" s="4">
        <f t="shared" si="72"/>
        <v>43.099999999999994</v>
      </c>
      <c r="CH187" s="4">
        <f t="shared" si="73"/>
        <v>13.5</v>
      </c>
      <c r="CI187" s="4">
        <f t="shared" si="74"/>
        <v>180.8</v>
      </c>
    </row>
    <row r="188" spans="1:92">
      <c r="A188" s="2">
        <v>1994</v>
      </c>
      <c r="B188" s="3" t="s">
        <v>111</v>
      </c>
      <c r="C188" s="4">
        <v>3280.2</v>
      </c>
      <c r="D188" s="4">
        <v>675.5</v>
      </c>
      <c r="E188" s="4">
        <v>677.1</v>
      </c>
      <c r="F188" s="4">
        <v>0</v>
      </c>
      <c r="G188" s="4">
        <f t="shared" si="50"/>
        <v>4632.8</v>
      </c>
      <c r="H188" s="4">
        <v>1771.3</v>
      </c>
      <c r="I188" s="4">
        <v>11.6</v>
      </c>
      <c r="J188" s="4">
        <v>14.6</v>
      </c>
      <c r="K188" s="4">
        <v>262.7</v>
      </c>
      <c r="L188" s="4">
        <f t="shared" si="51"/>
        <v>2060.1999999999998</v>
      </c>
      <c r="M188" s="4">
        <v>1031.0999999999999</v>
      </c>
      <c r="N188" s="4">
        <v>0</v>
      </c>
      <c r="O188" s="4">
        <v>0</v>
      </c>
      <c r="P188" s="4">
        <v>0</v>
      </c>
      <c r="Q188" s="4">
        <f t="shared" si="52"/>
        <v>1031.0999999999999</v>
      </c>
      <c r="R188" s="4">
        <v>208.9</v>
      </c>
      <c r="S188" s="4">
        <v>0</v>
      </c>
      <c r="T188" s="4">
        <v>0</v>
      </c>
      <c r="U188" s="4">
        <v>0</v>
      </c>
      <c r="V188" s="4">
        <f t="shared" si="53"/>
        <v>208.9</v>
      </c>
      <c r="W188" s="4">
        <v>4739.6000000000004</v>
      </c>
      <c r="X188" s="4">
        <v>1263.3</v>
      </c>
      <c r="Y188" s="4">
        <v>394.8</v>
      </c>
      <c r="Z188" s="4">
        <v>0</v>
      </c>
      <c r="AA188" s="4">
        <f t="shared" si="54"/>
        <v>6397.7000000000007</v>
      </c>
      <c r="AB188" s="4">
        <v>800.1</v>
      </c>
      <c r="AC188" s="4">
        <v>12</v>
      </c>
      <c r="AD188" s="4">
        <v>103</v>
      </c>
      <c r="AE188" s="4">
        <v>132</v>
      </c>
      <c r="AF188" s="4">
        <f t="shared" si="55"/>
        <v>1047.0999999999999</v>
      </c>
      <c r="AG188" s="4">
        <v>35.6</v>
      </c>
      <c r="AH188" s="4">
        <v>653.29999999999995</v>
      </c>
      <c r="AI188" s="4">
        <v>1755.3</v>
      </c>
      <c r="AJ188" s="4">
        <v>226.9</v>
      </c>
      <c r="AK188" s="4">
        <f t="shared" si="56"/>
        <v>2671.1</v>
      </c>
      <c r="AL188" s="4">
        <v>2566.3000000000002</v>
      </c>
      <c r="AM188" s="4">
        <v>1549</v>
      </c>
      <c r="AN188" s="4">
        <v>6393.4</v>
      </c>
      <c r="AO188" s="4">
        <v>74.099999999999994</v>
      </c>
      <c r="AP188" s="4">
        <f t="shared" si="57"/>
        <v>10582.800000000001</v>
      </c>
      <c r="AU188" s="4">
        <f t="shared" si="58"/>
        <v>0</v>
      </c>
      <c r="AV188" s="4">
        <v>0</v>
      </c>
      <c r="AW188" s="4">
        <v>0</v>
      </c>
      <c r="AX188" s="4">
        <v>0</v>
      </c>
      <c r="AY188" s="4">
        <v>262.7</v>
      </c>
      <c r="AZ188" s="4">
        <f t="shared" si="59"/>
        <v>262.7</v>
      </c>
      <c r="BA188" s="4">
        <v>0.4</v>
      </c>
      <c r="BB188" s="4">
        <v>0</v>
      </c>
      <c r="BC188" s="4">
        <v>0</v>
      </c>
      <c r="BD188" s="4">
        <v>132</v>
      </c>
      <c r="BE188" s="4">
        <f t="shared" si="60"/>
        <v>132.4</v>
      </c>
      <c r="BF188" s="4">
        <v>2.6</v>
      </c>
      <c r="BG188" s="4">
        <v>653.20000000000005</v>
      </c>
      <c r="BH188" s="4">
        <v>267.8</v>
      </c>
      <c r="BI188" s="4">
        <v>226.9</v>
      </c>
      <c r="BJ188" s="4">
        <f t="shared" si="61"/>
        <v>1150.5000000000002</v>
      </c>
      <c r="BK188" s="4">
        <v>0</v>
      </c>
      <c r="BL188" s="4">
        <v>0</v>
      </c>
      <c r="BM188" s="4">
        <v>0</v>
      </c>
      <c r="BN188" s="4">
        <v>0</v>
      </c>
      <c r="BO188" s="4">
        <f t="shared" si="62"/>
        <v>0</v>
      </c>
      <c r="BP188" s="4">
        <v>1.1000000000000001</v>
      </c>
      <c r="BQ188" s="4">
        <v>0</v>
      </c>
      <c r="BR188" s="4">
        <v>3</v>
      </c>
      <c r="BS188" s="4">
        <v>114.1</v>
      </c>
      <c r="BT188" s="4">
        <f t="shared" si="63"/>
        <v>118.19999999999999</v>
      </c>
      <c r="BU188" s="4">
        <v>3.9</v>
      </c>
      <c r="BV188" s="4">
        <v>0</v>
      </c>
      <c r="BW188" s="4">
        <v>0</v>
      </c>
      <c r="BX188" s="4">
        <v>74.099999999999994</v>
      </c>
      <c r="BY188" s="4">
        <f t="shared" si="64"/>
        <v>78</v>
      </c>
      <c r="BZ188" s="4">
        <f t="shared" si="65"/>
        <v>14433.100000000002</v>
      </c>
      <c r="CA188" s="4">
        <f t="shared" si="66"/>
        <v>4164.7</v>
      </c>
      <c r="CB188" s="4">
        <f t="shared" si="67"/>
        <v>9338.2000000000007</v>
      </c>
      <c r="CC188" s="4">
        <f t="shared" si="68"/>
        <v>695.7</v>
      </c>
      <c r="CD188" s="4">
        <f t="shared" si="69"/>
        <v>28631.700000000004</v>
      </c>
      <c r="CE188" s="4">
        <f t="shared" si="70"/>
        <v>8</v>
      </c>
      <c r="CF188" s="4">
        <f t="shared" si="71"/>
        <v>653.20000000000005</v>
      </c>
      <c r="CG188" s="4">
        <f t="shared" si="72"/>
        <v>270.8</v>
      </c>
      <c r="CH188" s="4">
        <f t="shared" si="73"/>
        <v>809.8</v>
      </c>
      <c r="CI188" s="4">
        <f t="shared" si="74"/>
        <v>1741.8</v>
      </c>
      <c r="CN188" s="8"/>
    </row>
    <row r="189" spans="1:92">
      <c r="A189" s="2">
        <v>1994</v>
      </c>
      <c r="B189" s="3" t="s">
        <v>112</v>
      </c>
      <c r="C189" s="4">
        <v>1325</v>
      </c>
      <c r="D189" s="4">
        <v>241</v>
      </c>
      <c r="E189" s="4">
        <v>471</v>
      </c>
      <c r="F189" s="4">
        <v>0</v>
      </c>
      <c r="G189" s="4">
        <f t="shared" si="50"/>
        <v>2037</v>
      </c>
      <c r="H189" s="4">
        <v>642</v>
      </c>
      <c r="I189" s="4">
        <v>170</v>
      </c>
      <c r="J189" s="4">
        <v>302</v>
      </c>
      <c r="K189" s="4">
        <v>86</v>
      </c>
      <c r="L189" s="4">
        <f t="shared" si="51"/>
        <v>1200</v>
      </c>
      <c r="M189" s="4">
        <v>43.3</v>
      </c>
      <c r="N189" s="4">
        <v>117.8</v>
      </c>
      <c r="O189" s="4">
        <v>7</v>
      </c>
      <c r="P189" s="4">
        <v>0</v>
      </c>
      <c r="Q189" s="4">
        <f t="shared" si="52"/>
        <v>168.1</v>
      </c>
      <c r="R189" s="4">
        <v>38.200000000000003</v>
      </c>
      <c r="S189" s="4">
        <v>0</v>
      </c>
      <c r="T189" s="4">
        <v>0</v>
      </c>
      <c r="U189" s="4">
        <v>0</v>
      </c>
      <c r="V189" s="4">
        <f t="shared" si="53"/>
        <v>38.200000000000003</v>
      </c>
      <c r="W189" s="4">
        <v>277</v>
      </c>
      <c r="X189" s="4">
        <v>734.5</v>
      </c>
      <c r="Y189" s="4">
        <v>35</v>
      </c>
      <c r="Z189" s="4">
        <v>0</v>
      </c>
      <c r="AA189" s="4">
        <f t="shared" si="54"/>
        <v>1046.5</v>
      </c>
      <c r="AB189" s="4">
        <v>173.5</v>
      </c>
      <c r="AC189" s="4">
        <v>0.3</v>
      </c>
      <c r="AD189" s="4">
        <v>19.7</v>
      </c>
      <c r="AE189" s="4">
        <v>0.1</v>
      </c>
      <c r="AF189" s="4">
        <f t="shared" si="55"/>
        <v>193.6</v>
      </c>
      <c r="AG189" s="4">
        <v>7.4</v>
      </c>
      <c r="AH189" s="4">
        <v>220.5</v>
      </c>
      <c r="AI189" s="4">
        <v>426</v>
      </c>
      <c r="AJ189" s="4">
        <v>0</v>
      </c>
      <c r="AK189" s="4">
        <f t="shared" si="56"/>
        <v>653.9</v>
      </c>
      <c r="AL189" s="4">
        <v>725.1</v>
      </c>
      <c r="AM189" s="4">
        <v>432.4</v>
      </c>
      <c r="AN189" s="4">
        <v>913.4</v>
      </c>
      <c r="AO189" s="4">
        <v>9.3000000000000007</v>
      </c>
      <c r="AP189" s="4">
        <f t="shared" si="57"/>
        <v>2080.2000000000003</v>
      </c>
      <c r="AU189" s="4">
        <f t="shared" si="58"/>
        <v>0</v>
      </c>
      <c r="AV189" s="4">
        <v>1</v>
      </c>
      <c r="AW189" s="4">
        <v>0.3</v>
      </c>
      <c r="AX189" s="4">
        <v>47</v>
      </c>
      <c r="AY189" s="4">
        <v>86</v>
      </c>
      <c r="AZ189" s="4">
        <f t="shared" si="59"/>
        <v>134.30000000000001</v>
      </c>
      <c r="BA189" s="4">
        <v>0</v>
      </c>
      <c r="BB189" s="4">
        <v>0</v>
      </c>
      <c r="BC189" s="4">
        <v>1</v>
      </c>
      <c r="BD189" s="4">
        <v>0.1</v>
      </c>
      <c r="BE189" s="4">
        <f t="shared" si="60"/>
        <v>1.1000000000000001</v>
      </c>
      <c r="BF189" s="4">
        <v>0</v>
      </c>
      <c r="BG189" s="4">
        <v>220</v>
      </c>
      <c r="BH189" s="4">
        <v>232.6</v>
      </c>
      <c r="BI189" s="4">
        <v>0</v>
      </c>
      <c r="BJ189" s="4">
        <f t="shared" si="61"/>
        <v>452.6</v>
      </c>
      <c r="BK189" s="4">
        <v>0</v>
      </c>
      <c r="BL189" s="4">
        <v>0</v>
      </c>
      <c r="BM189" s="4">
        <v>0</v>
      </c>
      <c r="BN189" s="4">
        <v>0</v>
      </c>
      <c r="BO189" s="4">
        <f t="shared" si="62"/>
        <v>0</v>
      </c>
      <c r="BP189" s="4">
        <v>0</v>
      </c>
      <c r="BQ189" s="4">
        <v>3.1</v>
      </c>
      <c r="BR189" s="4">
        <v>14.7</v>
      </c>
      <c r="BS189" s="4">
        <v>1.1000000000000001</v>
      </c>
      <c r="BT189" s="4">
        <f t="shared" si="63"/>
        <v>18.900000000000002</v>
      </c>
      <c r="BU189" s="4">
        <v>1</v>
      </c>
      <c r="BV189" s="4">
        <v>12</v>
      </c>
      <c r="BW189" s="4">
        <v>28.7</v>
      </c>
      <c r="BX189" s="4">
        <v>8</v>
      </c>
      <c r="BY189" s="4">
        <f t="shared" si="64"/>
        <v>49.7</v>
      </c>
      <c r="BZ189" s="4">
        <f t="shared" si="65"/>
        <v>3231.5</v>
      </c>
      <c r="CA189" s="4">
        <f t="shared" si="66"/>
        <v>1916.5</v>
      </c>
      <c r="CB189" s="4">
        <f t="shared" si="67"/>
        <v>2174.1</v>
      </c>
      <c r="CC189" s="4">
        <f t="shared" si="68"/>
        <v>95.399999999999991</v>
      </c>
      <c r="CD189" s="4">
        <f t="shared" si="69"/>
        <v>7417.5</v>
      </c>
      <c r="CE189" s="4">
        <f t="shared" si="70"/>
        <v>2</v>
      </c>
      <c r="CF189" s="4">
        <f t="shared" si="71"/>
        <v>235.4</v>
      </c>
      <c r="CG189" s="4">
        <f t="shared" si="72"/>
        <v>324</v>
      </c>
      <c r="CH189" s="4">
        <f t="shared" si="73"/>
        <v>95.199999999999989</v>
      </c>
      <c r="CI189" s="4">
        <f t="shared" si="74"/>
        <v>656.59999999999991</v>
      </c>
    </row>
    <row r="190" spans="1:92">
      <c r="A190" s="2">
        <v>1994</v>
      </c>
      <c r="B190" s="3" t="s">
        <v>113</v>
      </c>
      <c r="C190" s="4">
        <v>1164</v>
      </c>
      <c r="D190" s="4">
        <v>191</v>
      </c>
      <c r="E190" s="4">
        <v>11.1</v>
      </c>
      <c r="F190" s="4">
        <v>0</v>
      </c>
      <c r="G190" s="4">
        <f t="shared" si="50"/>
        <v>1366.1</v>
      </c>
      <c r="H190" s="4">
        <v>439.6</v>
      </c>
      <c r="I190" s="4">
        <v>199</v>
      </c>
      <c r="J190" s="4">
        <v>451</v>
      </c>
      <c r="K190" s="4">
        <v>37.4</v>
      </c>
      <c r="L190" s="4">
        <f t="shared" si="51"/>
        <v>1127</v>
      </c>
      <c r="M190" s="4">
        <v>63.6</v>
      </c>
      <c r="N190" s="4">
        <v>127.3</v>
      </c>
      <c r="O190" s="4">
        <v>14.1</v>
      </c>
      <c r="P190" s="4">
        <v>0</v>
      </c>
      <c r="Q190" s="4">
        <f t="shared" si="52"/>
        <v>205</v>
      </c>
      <c r="R190" s="4">
        <v>13</v>
      </c>
      <c r="S190" s="4">
        <v>10.7</v>
      </c>
      <c r="T190" s="4">
        <v>6</v>
      </c>
      <c r="U190" s="4">
        <v>0</v>
      </c>
      <c r="V190" s="4">
        <f t="shared" si="53"/>
        <v>29.7</v>
      </c>
      <c r="W190" s="4">
        <v>400.9</v>
      </c>
      <c r="X190" s="4">
        <v>690.1</v>
      </c>
      <c r="Y190" s="4">
        <v>17.3</v>
      </c>
      <c r="Z190" s="4">
        <v>0</v>
      </c>
      <c r="AA190" s="4">
        <f t="shared" si="54"/>
        <v>1108.3</v>
      </c>
      <c r="AB190" s="4">
        <v>206.5</v>
      </c>
      <c r="AC190" s="4">
        <v>5.8</v>
      </c>
      <c r="AD190" s="4">
        <v>8.6999999999999993</v>
      </c>
      <c r="AE190" s="4">
        <v>0</v>
      </c>
      <c r="AF190" s="4">
        <f t="shared" si="55"/>
        <v>221</v>
      </c>
      <c r="AG190" s="4">
        <v>0</v>
      </c>
      <c r="AH190" s="4">
        <v>156.9</v>
      </c>
      <c r="AI190" s="4">
        <v>482</v>
      </c>
      <c r="AJ190" s="4">
        <v>0</v>
      </c>
      <c r="AK190" s="4">
        <f t="shared" si="56"/>
        <v>638.9</v>
      </c>
      <c r="AL190" s="4">
        <v>793.6</v>
      </c>
      <c r="AM190" s="4">
        <v>692.4</v>
      </c>
      <c r="AN190" s="4">
        <v>3264.1</v>
      </c>
      <c r="AO190" s="4">
        <v>0</v>
      </c>
      <c r="AP190" s="4">
        <f t="shared" si="57"/>
        <v>4750.1000000000004</v>
      </c>
      <c r="AU190" s="4">
        <f t="shared" si="58"/>
        <v>0</v>
      </c>
      <c r="AV190" s="4">
        <v>3.2</v>
      </c>
      <c r="AW190" s="4">
        <v>8.6999999999999993</v>
      </c>
      <c r="AX190" s="4">
        <v>4.2</v>
      </c>
      <c r="AY190" s="4">
        <v>37.4</v>
      </c>
      <c r="AZ190" s="4">
        <f t="shared" si="59"/>
        <v>53.5</v>
      </c>
      <c r="BA190" s="4">
        <v>1.5</v>
      </c>
      <c r="BB190" s="4">
        <v>0</v>
      </c>
      <c r="BC190" s="4">
        <v>0.2</v>
      </c>
      <c r="BD190" s="4">
        <v>0</v>
      </c>
      <c r="BE190" s="4">
        <f t="shared" si="60"/>
        <v>1.7</v>
      </c>
      <c r="BF190" s="4">
        <v>0</v>
      </c>
      <c r="BG190" s="4">
        <v>138</v>
      </c>
      <c r="BH190" s="4">
        <v>199</v>
      </c>
      <c r="BI190" s="4">
        <v>0</v>
      </c>
      <c r="BJ190" s="4">
        <f t="shared" si="61"/>
        <v>337</v>
      </c>
      <c r="BK190" s="4">
        <v>0</v>
      </c>
      <c r="BL190" s="4">
        <v>0</v>
      </c>
      <c r="BM190" s="4">
        <v>0</v>
      </c>
      <c r="BN190" s="4">
        <v>0</v>
      </c>
      <c r="BO190" s="4">
        <f t="shared" si="62"/>
        <v>0</v>
      </c>
      <c r="BP190" s="4">
        <v>0</v>
      </c>
      <c r="BQ190" s="4">
        <v>0</v>
      </c>
      <c r="BR190" s="4">
        <v>0</v>
      </c>
      <c r="BS190" s="4">
        <v>0</v>
      </c>
      <c r="BT190" s="4">
        <f t="shared" si="63"/>
        <v>0</v>
      </c>
      <c r="BU190" s="4">
        <v>3.2</v>
      </c>
      <c r="BV190" s="4">
        <v>19.2</v>
      </c>
      <c r="BW190" s="4">
        <v>11</v>
      </c>
      <c r="BX190" s="4">
        <v>0</v>
      </c>
      <c r="BY190" s="4">
        <f t="shared" si="64"/>
        <v>33.4</v>
      </c>
      <c r="BZ190" s="4">
        <f t="shared" si="65"/>
        <v>3081.2</v>
      </c>
      <c r="CA190" s="4">
        <f t="shared" si="66"/>
        <v>2073.1999999999998</v>
      </c>
      <c r="CB190" s="4">
        <f t="shared" si="67"/>
        <v>4254.3</v>
      </c>
      <c r="CC190" s="4">
        <f t="shared" si="68"/>
        <v>37.4</v>
      </c>
      <c r="CD190" s="4">
        <f t="shared" si="69"/>
        <v>9446.1</v>
      </c>
      <c r="CE190" s="4">
        <f t="shared" si="70"/>
        <v>7.9</v>
      </c>
      <c r="CF190" s="4">
        <f t="shared" si="71"/>
        <v>165.89999999999998</v>
      </c>
      <c r="CG190" s="4">
        <f t="shared" si="72"/>
        <v>214.39999999999998</v>
      </c>
      <c r="CH190" s="4">
        <f t="shared" si="73"/>
        <v>37.4</v>
      </c>
      <c r="CI190" s="4">
        <f t="shared" si="74"/>
        <v>425.59999999999991</v>
      </c>
    </row>
    <row r="191" spans="1:92">
      <c r="A191" s="2">
        <v>1994</v>
      </c>
      <c r="B191" s="3" t="s">
        <v>114</v>
      </c>
      <c r="C191" s="4">
        <v>5232</v>
      </c>
      <c r="D191" s="4">
        <v>778</v>
      </c>
      <c r="E191" s="4">
        <v>27</v>
      </c>
      <c r="F191" s="4">
        <v>0</v>
      </c>
      <c r="G191" s="4">
        <f t="shared" si="50"/>
        <v>6037</v>
      </c>
      <c r="H191" s="4">
        <v>1369</v>
      </c>
      <c r="I191" s="4">
        <v>257</v>
      </c>
      <c r="J191" s="4">
        <v>68</v>
      </c>
      <c r="K191" s="4">
        <v>56</v>
      </c>
      <c r="L191" s="4">
        <f t="shared" si="51"/>
        <v>1750</v>
      </c>
      <c r="M191" s="4">
        <v>391</v>
      </c>
      <c r="N191" s="4">
        <v>524</v>
      </c>
      <c r="O191" s="4">
        <v>0</v>
      </c>
      <c r="P191" s="4">
        <v>0</v>
      </c>
      <c r="Q191" s="4">
        <f t="shared" si="52"/>
        <v>915</v>
      </c>
      <c r="R191" s="4">
        <v>444</v>
      </c>
      <c r="S191" s="4">
        <v>84</v>
      </c>
      <c r="T191" s="4">
        <v>0</v>
      </c>
      <c r="U191" s="4">
        <v>0</v>
      </c>
      <c r="V191" s="4">
        <f t="shared" si="53"/>
        <v>528</v>
      </c>
      <c r="W191" s="4">
        <v>2990</v>
      </c>
      <c r="X191" s="4">
        <v>4003</v>
      </c>
      <c r="Y191" s="4">
        <v>303</v>
      </c>
      <c r="Z191" s="4">
        <v>0</v>
      </c>
      <c r="AA191" s="4">
        <f t="shared" si="54"/>
        <v>7296</v>
      </c>
      <c r="AB191" s="4">
        <v>695</v>
      </c>
      <c r="AC191" s="4">
        <v>8</v>
      </c>
      <c r="AD191" s="4">
        <v>130</v>
      </c>
      <c r="AE191" s="4">
        <v>22</v>
      </c>
      <c r="AF191" s="4">
        <f t="shared" si="55"/>
        <v>855</v>
      </c>
      <c r="AG191" s="4">
        <v>275</v>
      </c>
      <c r="AH191" s="4">
        <v>837</v>
      </c>
      <c r="AI191" s="4">
        <v>1652</v>
      </c>
      <c r="AJ191" s="4">
        <v>150</v>
      </c>
      <c r="AK191" s="4">
        <f t="shared" si="56"/>
        <v>2914</v>
      </c>
      <c r="AL191" s="4">
        <v>3539</v>
      </c>
      <c r="AM191" s="4">
        <v>1663</v>
      </c>
      <c r="AN191" s="4">
        <v>3327</v>
      </c>
      <c r="AO191" s="4">
        <v>50</v>
      </c>
      <c r="AP191" s="4">
        <f t="shared" si="57"/>
        <v>8579</v>
      </c>
      <c r="AU191" s="4">
        <f t="shared" si="58"/>
        <v>0</v>
      </c>
      <c r="AV191" s="4">
        <v>0</v>
      </c>
      <c r="AW191" s="4">
        <v>0</v>
      </c>
      <c r="AX191" s="4">
        <v>0</v>
      </c>
      <c r="AY191" s="4">
        <v>56</v>
      </c>
      <c r="AZ191" s="4">
        <f t="shared" si="59"/>
        <v>56</v>
      </c>
      <c r="BA191" s="4">
        <v>0</v>
      </c>
      <c r="BB191" s="4">
        <v>0</v>
      </c>
      <c r="BC191" s="4">
        <v>0</v>
      </c>
      <c r="BD191" s="4">
        <v>22</v>
      </c>
      <c r="BE191" s="4">
        <f t="shared" si="60"/>
        <v>22</v>
      </c>
      <c r="BF191" s="4">
        <v>0</v>
      </c>
      <c r="BG191" s="4">
        <v>0</v>
      </c>
      <c r="BH191" s="4">
        <v>0</v>
      </c>
      <c r="BI191" s="4">
        <v>150</v>
      </c>
      <c r="BJ191" s="4">
        <f t="shared" si="61"/>
        <v>150</v>
      </c>
      <c r="BK191" s="4">
        <v>0</v>
      </c>
      <c r="BL191" s="4">
        <v>0</v>
      </c>
      <c r="BM191" s="4">
        <v>0</v>
      </c>
      <c r="BN191" s="4">
        <v>0</v>
      </c>
      <c r="BO191" s="4">
        <f t="shared" si="62"/>
        <v>0</v>
      </c>
      <c r="BP191" s="4">
        <v>0</v>
      </c>
      <c r="BQ191" s="4">
        <v>0</v>
      </c>
      <c r="BR191" s="4">
        <v>0</v>
      </c>
      <c r="BS191" s="4">
        <v>12</v>
      </c>
      <c r="BT191" s="4">
        <f t="shared" si="63"/>
        <v>12</v>
      </c>
      <c r="BU191" s="4">
        <v>0</v>
      </c>
      <c r="BV191" s="4">
        <v>0</v>
      </c>
      <c r="BW191" s="4">
        <v>0</v>
      </c>
      <c r="BX191" s="4">
        <v>38</v>
      </c>
      <c r="BY191" s="4">
        <f t="shared" si="64"/>
        <v>38</v>
      </c>
      <c r="BZ191" s="4">
        <f t="shared" si="65"/>
        <v>14935</v>
      </c>
      <c r="CA191" s="4">
        <f t="shared" si="66"/>
        <v>8154</v>
      </c>
      <c r="CB191" s="4">
        <f t="shared" si="67"/>
        <v>5507</v>
      </c>
      <c r="CC191" s="4">
        <f t="shared" si="68"/>
        <v>278</v>
      </c>
      <c r="CD191" s="4">
        <f t="shared" si="69"/>
        <v>28874</v>
      </c>
      <c r="CE191" s="4">
        <f t="shared" si="70"/>
        <v>0</v>
      </c>
      <c r="CF191" s="4">
        <f t="shared" si="71"/>
        <v>0</v>
      </c>
      <c r="CG191" s="4">
        <f t="shared" si="72"/>
        <v>0</v>
      </c>
      <c r="CH191" s="4">
        <f t="shared" si="73"/>
        <v>278</v>
      </c>
      <c r="CI191" s="4">
        <f t="shared" si="74"/>
        <v>278</v>
      </c>
      <c r="CJ191" s="11"/>
      <c r="CK191" s="11"/>
      <c r="CL191" s="11"/>
      <c r="CM191" s="11"/>
      <c r="CN191" s="11"/>
    </row>
    <row r="192" spans="1:92">
      <c r="A192" s="2">
        <v>1994</v>
      </c>
      <c r="B192" s="3" t="s">
        <v>127</v>
      </c>
      <c r="C192" s="4">
        <v>1034.2</v>
      </c>
      <c r="D192" s="4">
        <v>462.9</v>
      </c>
      <c r="E192" s="4">
        <v>2.7</v>
      </c>
      <c r="F192" s="4">
        <v>0.6</v>
      </c>
      <c r="G192" s="4">
        <f t="shared" si="50"/>
        <v>1500.3999999999999</v>
      </c>
      <c r="H192" s="4">
        <v>369.6</v>
      </c>
      <c r="I192" s="4">
        <v>114.3</v>
      </c>
      <c r="J192" s="4">
        <v>165.5</v>
      </c>
      <c r="K192" s="4">
        <v>0</v>
      </c>
      <c r="L192" s="4">
        <f t="shared" si="51"/>
        <v>649.40000000000009</v>
      </c>
      <c r="M192" s="4">
        <v>0</v>
      </c>
      <c r="N192" s="4">
        <v>79.5</v>
      </c>
      <c r="O192" s="4">
        <v>0</v>
      </c>
      <c r="P192" s="4">
        <v>0</v>
      </c>
      <c r="Q192" s="4">
        <f t="shared" si="52"/>
        <v>79.5</v>
      </c>
      <c r="R192" s="4">
        <v>35.299999999999997</v>
      </c>
      <c r="S192" s="4">
        <v>1077.2</v>
      </c>
      <c r="T192" s="4">
        <v>0</v>
      </c>
      <c r="U192" s="4">
        <v>0</v>
      </c>
      <c r="V192" s="4">
        <f t="shared" si="53"/>
        <v>1112.5</v>
      </c>
      <c r="W192" s="4">
        <v>633.29999999999995</v>
      </c>
      <c r="X192" s="4">
        <v>116</v>
      </c>
      <c r="Y192" s="4">
        <v>0</v>
      </c>
      <c r="Z192" s="4">
        <v>0</v>
      </c>
      <c r="AA192" s="4">
        <f t="shared" si="54"/>
        <v>749.3</v>
      </c>
      <c r="AB192" s="4">
        <v>178.3</v>
      </c>
      <c r="AC192" s="4">
        <v>1.3</v>
      </c>
      <c r="AD192" s="4">
        <v>13</v>
      </c>
      <c r="AE192" s="4">
        <v>88.8</v>
      </c>
      <c r="AF192" s="4">
        <f t="shared" si="55"/>
        <v>281.40000000000003</v>
      </c>
      <c r="AG192" s="4">
        <v>75.5</v>
      </c>
      <c r="AH192" s="4">
        <v>84.3</v>
      </c>
      <c r="AI192" s="4">
        <v>570.70000000000005</v>
      </c>
      <c r="AJ192" s="4">
        <v>17.899999999999999</v>
      </c>
      <c r="AK192" s="4">
        <f t="shared" si="56"/>
        <v>748.4</v>
      </c>
      <c r="AL192" s="4">
        <v>2282.8000000000002</v>
      </c>
      <c r="AM192" s="4">
        <v>940.4</v>
      </c>
      <c r="AN192" s="4">
        <v>4882.3</v>
      </c>
      <c r="AO192" s="4">
        <v>197.7</v>
      </c>
      <c r="AP192" s="4">
        <f t="shared" si="57"/>
        <v>8303.2000000000007</v>
      </c>
      <c r="AU192" s="4">
        <f t="shared" si="58"/>
        <v>0</v>
      </c>
      <c r="AV192" s="4">
        <v>0</v>
      </c>
      <c r="AW192" s="4">
        <v>0</v>
      </c>
      <c r="AX192" s="4">
        <v>43</v>
      </c>
      <c r="AY192" s="4">
        <v>0</v>
      </c>
      <c r="AZ192" s="4">
        <f t="shared" si="59"/>
        <v>43</v>
      </c>
      <c r="BA192" s="4">
        <v>0</v>
      </c>
      <c r="BB192" s="4">
        <v>0</v>
      </c>
      <c r="BC192" s="4">
        <v>8.6999999999999993</v>
      </c>
      <c r="BD192" s="4">
        <v>88.8</v>
      </c>
      <c r="BE192" s="4">
        <f t="shared" si="60"/>
        <v>97.5</v>
      </c>
      <c r="BF192" s="4">
        <v>0</v>
      </c>
      <c r="BG192" s="4">
        <v>76.2</v>
      </c>
      <c r="BH192" s="4">
        <v>214</v>
      </c>
      <c r="BI192" s="4">
        <v>17.899999999999999</v>
      </c>
      <c r="BJ192" s="4">
        <f t="shared" si="61"/>
        <v>308.09999999999997</v>
      </c>
      <c r="BK192" s="4">
        <v>0</v>
      </c>
      <c r="BL192" s="4">
        <v>60.2</v>
      </c>
      <c r="BM192" s="4">
        <v>101.4</v>
      </c>
      <c r="BN192" s="4">
        <v>28</v>
      </c>
      <c r="BO192" s="4">
        <f t="shared" si="62"/>
        <v>189.60000000000002</v>
      </c>
      <c r="BP192" s="4">
        <v>0</v>
      </c>
      <c r="BQ192" s="4">
        <v>0.2</v>
      </c>
      <c r="BR192" s="4">
        <v>1.3</v>
      </c>
      <c r="BS192" s="4">
        <v>13.5</v>
      </c>
      <c r="BT192" s="4">
        <f t="shared" si="63"/>
        <v>15</v>
      </c>
      <c r="BU192" s="4">
        <v>3</v>
      </c>
      <c r="BV192" s="4">
        <v>79.2</v>
      </c>
      <c r="BW192" s="4">
        <v>753.1</v>
      </c>
      <c r="BX192" s="4">
        <v>157</v>
      </c>
      <c r="BY192" s="4">
        <f t="shared" si="64"/>
        <v>992.30000000000007</v>
      </c>
      <c r="BZ192" s="4">
        <f t="shared" si="65"/>
        <v>4609</v>
      </c>
      <c r="CA192" s="4">
        <f t="shared" si="66"/>
        <v>2875.9</v>
      </c>
      <c r="CB192" s="4">
        <f t="shared" si="67"/>
        <v>5634.2000000000007</v>
      </c>
      <c r="CC192" s="4">
        <f t="shared" si="68"/>
        <v>305</v>
      </c>
      <c r="CD192" s="4">
        <f t="shared" si="69"/>
        <v>13424.1</v>
      </c>
      <c r="CE192" s="4">
        <f t="shared" si="70"/>
        <v>3</v>
      </c>
      <c r="CF192" s="4">
        <f t="shared" si="71"/>
        <v>215.8</v>
      </c>
      <c r="CG192" s="4">
        <f t="shared" si="72"/>
        <v>1121.5</v>
      </c>
      <c r="CH192" s="4">
        <f t="shared" si="73"/>
        <v>305.2</v>
      </c>
      <c r="CI192" s="4">
        <f t="shared" si="74"/>
        <v>1645.5</v>
      </c>
    </row>
    <row r="193" spans="1:92">
      <c r="A193" s="2">
        <v>1994</v>
      </c>
      <c r="B193" s="3" t="s">
        <v>115</v>
      </c>
      <c r="C193" s="4">
        <v>408.7</v>
      </c>
      <c r="D193" s="4">
        <v>64</v>
      </c>
      <c r="E193" s="4">
        <v>6.6</v>
      </c>
      <c r="F193" s="4">
        <v>0.2</v>
      </c>
      <c r="G193" s="4">
        <f t="shared" si="50"/>
        <v>479.5</v>
      </c>
      <c r="H193" s="4">
        <v>125.1</v>
      </c>
      <c r="I193" s="4">
        <v>0.3</v>
      </c>
      <c r="J193" s="4">
        <v>190.8</v>
      </c>
      <c r="K193" s="4">
        <v>1.7</v>
      </c>
      <c r="L193" s="4">
        <f t="shared" si="51"/>
        <v>317.89999999999998</v>
      </c>
      <c r="M193" s="4">
        <v>54.2</v>
      </c>
      <c r="N193" s="4">
        <v>68.900000000000006</v>
      </c>
      <c r="O193" s="4">
        <v>0</v>
      </c>
      <c r="P193" s="4">
        <v>0</v>
      </c>
      <c r="Q193" s="4">
        <f t="shared" si="52"/>
        <v>123.10000000000001</v>
      </c>
      <c r="R193" s="4">
        <v>24.5</v>
      </c>
      <c r="S193" s="4">
        <v>0.1</v>
      </c>
      <c r="T193" s="4">
        <v>0</v>
      </c>
      <c r="U193" s="4">
        <v>0</v>
      </c>
      <c r="V193" s="4">
        <f t="shared" si="53"/>
        <v>24.6</v>
      </c>
      <c r="W193" s="4">
        <v>302.5</v>
      </c>
      <c r="X193" s="4">
        <v>356.9</v>
      </c>
      <c r="Y193" s="4">
        <v>127.9</v>
      </c>
      <c r="Z193" s="4">
        <v>0</v>
      </c>
      <c r="AA193" s="4">
        <f t="shared" si="54"/>
        <v>787.3</v>
      </c>
      <c r="AB193" s="4">
        <v>100.8</v>
      </c>
      <c r="AC193" s="4">
        <v>0</v>
      </c>
      <c r="AD193" s="4">
        <v>5.4</v>
      </c>
      <c r="AE193" s="4">
        <v>0</v>
      </c>
      <c r="AF193" s="4">
        <f t="shared" si="55"/>
        <v>106.2</v>
      </c>
      <c r="AG193" s="4">
        <v>0.1</v>
      </c>
      <c r="AH193" s="4">
        <v>148.69999999999999</v>
      </c>
      <c r="AI193" s="4">
        <v>71.5</v>
      </c>
      <c r="AJ193" s="4">
        <v>36.799999999999997</v>
      </c>
      <c r="AK193" s="4">
        <f t="shared" si="56"/>
        <v>257.09999999999997</v>
      </c>
      <c r="AL193" s="4">
        <v>456</v>
      </c>
      <c r="AM193" s="4">
        <v>220.4</v>
      </c>
      <c r="AN193" s="4">
        <v>526.1</v>
      </c>
      <c r="AO193" s="4">
        <v>29.7</v>
      </c>
      <c r="AP193" s="4">
        <f t="shared" si="57"/>
        <v>1232.2</v>
      </c>
      <c r="AU193" s="4">
        <f t="shared" si="58"/>
        <v>0</v>
      </c>
      <c r="AV193" s="4">
        <v>0.1</v>
      </c>
      <c r="AW193" s="4">
        <v>0</v>
      </c>
      <c r="AX193" s="4">
        <v>0.5</v>
      </c>
      <c r="AY193" s="4">
        <v>1.7</v>
      </c>
      <c r="AZ193" s="4">
        <f t="shared" si="59"/>
        <v>2.2999999999999998</v>
      </c>
      <c r="BA193" s="4">
        <v>0.1</v>
      </c>
      <c r="BB193" s="4">
        <v>0</v>
      </c>
      <c r="BC193" s="4">
        <v>0</v>
      </c>
      <c r="BD193" s="4">
        <v>0</v>
      </c>
      <c r="BE193" s="4">
        <f t="shared" si="60"/>
        <v>0.1</v>
      </c>
      <c r="BF193" s="4">
        <v>0</v>
      </c>
      <c r="BG193" s="4">
        <v>95.4</v>
      </c>
      <c r="BH193" s="4">
        <v>0.3</v>
      </c>
      <c r="BI193" s="4">
        <v>36.799999999999997</v>
      </c>
      <c r="BJ193" s="4">
        <f t="shared" si="61"/>
        <v>132.5</v>
      </c>
      <c r="BK193" s="4">
        <v>0</v>
      </c>
      <c r="BL193" s="4">
        <v>0</v>
      </c>
      <c r="BM193" s="4">
        <v>0</v>
      </c>
      <c r="BN193" s="4">
        <v>0</v>
      </c>
      <c r="BO193" s="4">
        <f t="shared" si="62"/>
        <v>0</v>
      </c>
      <c r="BP193" s="4">
        <v>0</v>
      </c>
      <c r="BQ193" s="4">
        <v>1</v>
      </c>
      <c r="BR193" s="4">
        <v>1.4</v>
      </c>
      <c r="BS193" s="4">
        <v>24.6</v>
      </c>
      <c r="BT193" s="4">
        <f t="shared" si="63"/>
        <v>27</v>
      </c>
      <c r="BU193" s="4">
        <v>0</v>
      </c>
      <c r="BV193" s="4">
        <v>0.2</v>
      </c>
      <c r="BW193" s="4">
        <v>1.7</v>
      </c>
      <c r="BX193" s="4">
        <v>5.3</v>
      </c>
      <c r="BY193" s="4">
        <f t="shared" si="64"/>
        <v>7.1999999999999993</v>
      </c>
      <c r="BZ193" s="4">
        <f t="shared" si="65"/>
        <v>1471.9</v>
      </c>
      <c r="CA193" s="4">
        <f t="shared" si="66"/>
        <v>859.29999999999984</v>
      </c>
      <c r="CB193" s="4">
        <f t="shared" si="67"/>
        <v>928.3</v>
      </c>
      <c r="CC193" s="4">
        <f t="shared" si="68"/>
        <v>68.399999999999991</v>
      </c>
      <c r="CD193" s="4">
        <f t="shared" si="69"/>
        <v>3327.9</v>
      </c>
      <c r="CE193" s="4">
        <f t="shared" si="70"/>
        <v>0.2</v>
      </c>
      <c r="CF193" s="4">
        <f t="shared" si="71"/>
        <v>96.600000000000009</v>
      </c>
      <c r="CG193" s="4">
        <f t="shared" si="72"/>
        <v>3.9000000000000004</v>
      </c>
      <c r="CH193" s="4">
        <f t="shared" si="73"/>
        <v>68.400000000000006</v>
      </c>
      <c r="CI193" s="4">
        <f t="shared" si="74"/>
        <v>169.10000000000002</v>
      </c>
    </row>
    <row r="194" spans="1:92">
      <c r="A194" s="2">
        <v>1994</v>
      </c>
      <c r="B194" s="3" t="s">
        <v>116</v>
      </c>
      <c r="C194" s="4">
        <v>1215.5</v>
      </c>
      <c r="D194" s="4">
        <v>292.3</v>
      </c>
      <c r="E194" s="4">
        <v>291.60000000000002</v>
      </c>
      <c r="F194" s="4">
        <v>0</v>
      </c>
      <c r="G194" s="4">
        <f t="shared" ref="G194:G257" si="75">SUM(C194:F194)</f>
        <v>1799.4</v>
      </c>
      <c r="H194" s="4">
        <v>622.20000000000005</v>
      </c>
      <c r="I194" s="4">
        <v>149.1</v>
      </c>
      <c r="J194" s="4">
        <v>1067.5</v>
      </c>
      <c r="K194" s="4">
        <v>55.4</v>
      </c>
      <c r="L194" s="4">
        <f t="shared" ref="L194:L257" si="76">SUM(H194:K194)</f>
        <v>1894.2000000000003</v>
      </c>
      <c r="M194" s="4">
        <v>33.4</v>
      </c>
      <c r="N194" s="4">
        <v>82.4</v>
      </c>
      <c r="O194" s="4">
        <v>0</v>
      </c>
      <c r="P194" s="4">
        <v>0</v>
      </c>
      <c r="Q194" s="4">
        <f t="shared" ref="Q194:Q257" si="77">SUM(M194:P194)</f>
        <v>115.80000000000001</v>
      </c>
      <c r="R194" s="4">
        <v>11.4</v>
      </c>
      <c r="S194" s="4">
        <v>0</v>
      </c>
      <c r="T194" s="4">
        <v>0.1</v>
      </c>
      <c r="U194" s="4">
        <v>0</v>
      </c>
      <c r="V194" s="4">
        <f t="shared" ref="V194:V257" si="78">SUM(R194:U194)</f>
        <v>11.5</v>
      </c>
      <c r="W194" s="4">
        <v>266.2</v>
      </c>
      <c r="X194" s="4">
        <v>1383.2</v>
      </c>
      <c r="Y194" s="4">
        <v>305.39999999999998</v>
      </c>
      <c r="Z194" s="4">
        <v>0</v>
      </c>
      <c r="AA194" s="4">
        <f t="shared" ref="AA194:AA257" si="79">SUM(W194:Z194)</f>
        <v>1954.8000000000002</v>
      </c>
      <c r="AB194" s="4">
        <v>264.10000000000002</v>
      </c>
      <c r="AC194" s="4">
        <v>4.5</v>
      </c>
      <c r="AD194" s="4">
        <v>46.1</v>
      </c>
      <c r="AE194" s="4">
        <v>23.2</v>
      </c>
      <c r="AF194" s="4">
        <f t="shared" ref="AF194:AF257" si="80">SUM(AB194:AE194)</f>
        <v>337.90000000000003</v>
      </c>
      <c r="AG194" s="4">
        <v>0.5</v>
      </c>
      <c r="AH194" s="4">
        <v>202.9</v>
      </c>
      <c r="AI194" s="4">
        <v>326.39999999999998</v>
      </c>
      <c r="AJ194" s="4">
        <v>0</v>
      </c>
      <c r="AK194" s="4">
        <f t="shared" ref="AK194:AK257" si="81">SUM(AG194:AJ194)</f>
        <v>529.79999999999995</v>
      </c>
      <c r="AL194" s="4">
        <v>1429.8</v>
      </c>
      <c r="AM194" s="4">
        <v>886.7</v>
      </c>
      <c r="AN194" s="4">
        <v>570.6</v>
      </c>
      <c r="AO194" s="4">
        <v>32.5</v>
      </c>
      <c r="AP194" s="4">
        <f t="shared" ref="AP194:AP257" si="82">SUM(AL194:AO194)</f>
        <v>2919.6</v>
      </c>
      <c r="AU194" s="4">
        <f t="shared" ref="AU194:AU257" si="83">SUM(AQ194:AT194)</f>
        <v>0</v>
      </c>
      <c r="AV194" s="4">
        <v>0.6</v>
      </c>
      <c r="AW194" s="4">
        <v>4.4000000000000004</v>
      </c>
      <c r="AX194" s="4">
        <v>18.100000000000001</v>
      </c>
      <c r="AY194" s="4">
        <v>55.4</v>
      </c>
      <c r="AZ194" s="4">
        <f t="shared" ref="AZ194:AZ257" si="84">SUM(AV194:AY194)</f>
        <v>78.5</v>
      </c>
      <c r="BA194" s="4">
        <v>0.1</v>
      </c>
      <c r="BB194" s="4">
        <v>0.3</v>
      </c>
      <c r="BC194" s="4">
        <v>3.1</v>
      </c>
      <c r="BD194" s="4">
        <v>23.2</v>
      </c>
      <c r="BE194" s="4">
        <f t="shared" ref="BE194:BE257" si="85">SUM(BA194:BD194)</f>
        <v>26.7</v>
      </c>
      <c r="BF194" s="4">
        <v>0</v>
      </c>
      <c r="BG194" s="4">
        <v>188.8</v>
      </c>
      <c r="BH194" s="4">
        <v>104.1</v>
      </c>
      <c r="BI194" s="4">
        <v>0</v>
      </c>
      <c r="BJ194" s="4">
        <f t="shared" ref="BJ194:BJ257" si="86">SUM(BF194:BI194)</f>
        <v>292.89999999999998</v>
      </c>
      <c r="BK194" s="4">
        <v>0</v>
      </c>
      <c r="BL194" s="4">
        <v>0</v>
      </c>
      <c r="BM194" s="4">
        <v>0</v>
      </c>
      <c r="BN194" s="4">
        <v>0</v>
      </c>
      <c r="BO194" s="4">
        <f t="shared" ref="BO194:BO257" si="87">SUM(BK194:BN194)</f>
        <v>0</v>
      </c>
      <c r="BP194" s="4">
        <v>0.1</v>
      </c>
      <c r="BQ194" s="4">
        <v>1.7</v>
      </c>
      <c r="BR194" s="4">
        <v>4.5999999999999996</v>
      </c>
      <c r="BS194" s="4">
        <v>0.1</v>
      </c>
      <c r="BT194" s="4">
        <f t="shared" ref="BT194:BT257" si="88">SUM(BP194:BS194)</f>
        <v>6.4999999999999991</v>
      </c>
      <c r="BU194" s="4">
        <v>0.8</v>
      </c>
      <c r="BV194" s="4">
        <v>6.9</v>
      </c>
      <c r="BW194" s="4">
        <v>19.399999999999999</v>
      </c>
      <c r="BX194" s="4">
        <v>32.4</v>
      </c>
      <c r="BY194" s="4">
        <f t="shared" ref="BY194:BY257" si="89">SUM(BU194:BX194)</f>
        <v>59.5</v>
      </c>
      <c r="BZ194" s="4">
        <f t="shared" ref="BZ194:BZ257" si="90">+C194+H194+M194+R194+W194+AB194+AG194+AL194</f>
        <v>3843.1000000000004</v>
      </c>
      <c r="CA194" s="4">
        <f t="shared" ref="CA194:CA257" si="91">+D194+I194+N194+S194+X194+AC194+AH194+AM194</f>
        <v>3001.1000000000004</v>
      </c>
      <c r="CB194" s="4">
        <f t="shared" ref="CB194:CB257" si="92">+E194+J194+O194+T194+Y194+AD194+AI194+AN194</f>
        <v>2607.6999999999998</v>
      </c>
      <c r="CC194" s="4">
        <f t="shared" ref="CC194:CC257" si="93">+F194+K194+P194+U194+Z194+AE194+AJ194+AO194</f>
        <v>111.1</v>
      </c>
      <c r="CD194" s="4">
        <f t="shared" ref="CD194:CD257" si="94">SUM(BZ194:CC194)</f>
        <v>9563.0000000000018</v>
      </c>
      <c r="CE194" s="4">
        <f t="shared" ref="CE194:CE257" si="95">BF194+BA194+AV194+BK194+BP194+BU194+AQ194</f>
        <v>1.6</v>
      </c>
      <c r="CF194" s="4">
        <f t="shared" ref="CF194:CF257" si="96">BG194+BB194+AW194+BL194+BQ194+BV194+AR194</f>
        <v>202.10000000000002</v>
      </c>
      <c r="CG194" s="4">
        <f t="shared" ref="CG194:CG257" si="97">BH194+BC194+AX194+BM194+BR194+BW194+AS194</f>
        <v>149.29999999999998</v>
      </c>
      <c r="CH194" s="4">
        <f t="shared" ref="CH194:CH257" si="98">BI194+BD194+AY194+BN194+BS194+BX194+AT194</f>
        <v>111.1</v>
      </c>
      <c r="CI194" s="4">
        <f t="shared" ref="CI194:CI257" si="99">SUM(CE194:CH194)</f>
        <v>464.1</v>
      </c>
    </row>
    <row r="195" spans="1:92">
      <c r="A195" s="2">
        <v>1994</v>
      </c>
      <c r="B195" s="3" t="s">
        <v>117</v>
      </c>
      <c r="C195" s="4">
        <v>161.30000000000001</v>
      </c>
      <c r="D195" s="4">
        <v>65.3</v>
      </c>
      <c r="E195" s="4">
        <v>0.5</v>
      </c>
      <c r="F195" s="4">
        <v>0</v>
      </c>
      <c r="G195" s="4">
        <f t="shared" si="75"/>
        <v>227.10000000000002</v>
      </c>
      <c r="H195" s="4">
        <v>139.1</v>
      </c>
      <c r="I195" s="4">
        <v>39.9</v>
      </c>
      <c r="J195" s="4">
        <v>91.2</v>
      </c>
      <c r="K195" s="4">
        <v>7</v>
      </c>
      <c r="L195" s="4">
        <f t="shared" si="76"/>
        <v>277.2</v>
      </c>
      <c r="M195" s="4">
        <v>7.5</v>
      </c>
      <c r="N195" s="4">
        <v>17.2</v>
      </c>
      <c r="O195" s="4">
        <v>0</v>
      </c>
      <c r="P195" s="4">
        <v>0</v>
      </c>
      <c r="Q195" s="4">
        <f t="shared" si="77"/>
        <v>24.7</v>
      </c>
      <c r="R195" s="4">
        <v>0.5</v>
      </c>
      <c r="S195" s="4">
        <v>9.6999999999999993</v>
      </c>
      <c r="T195" s="4">
        <v>0</v>
      </c>
      <c r="U195" s="4">
        <v>0</v>
      </c>
      <c r="V195" s="4">
        <f t="shared" si="78"/>
        <v>10.199999999999999</v>
      </c>
      <c r="W195" s="4">
        <v>85.7</v>
      </c>
      <c r="X195" s="4">
        <v>206.2</v>
      </c>
      <c r="Y195" s="4">
        <v>0</v>
      </c>
      <c r="Z195" s="4">
        <v>0</v>
      </c>
      <c r="AA195" s="4">
        <f t="shared" si="79"/>
        <v>291.89999999999998</v>
      </c>
      <c r="AB195" s="4">
        <v>27.7</v>
      </c>
      <c r="AC195" s="4">
        <v>1.8</v>
      </c>
      <c r="AD195" s="4">
        <v>3.2</v>
      </c>
      <c r="AE195" s="4">
        <v>0</v>
      </c>
      <c r="AF195" s="4">
        <f t="shared" si="80"/>
        <v>32.700000000000003</v>
      </c>
      <c r="AG195" s="4">
        <v>0.5</v>
      </c>
      <c r="AH195" s="4">
        <v>142.5</v>
      </c>
      <c r="AI195" s="4">
        <v>125.9</v>
      </c>
      <c r="AJ195" s="4">
        <v>0</v>
      </c>
      <c r="AK195" s="4">
        <f t="shared" si="81"/>
        <v>268.89999999999998</v>
      </c>
      <c r="AL195" s="4">
        <v>176.3</v>
      </c>
      <c r="AM195" s="4">
        <v>154</v>
      </c>
      <c r="AN195" s="4">
        <v>147.80000000000001</v>
      </c>
      <c r="AO195" s="4">
        <v>0</v>
      </c>
      <c r="AP195" s="4">
        <f t="shared" si="82"/>
        <v>478.1</v>
      </c>
      <c r="AU195" s="4">
        <f t="shared" si="83"/>
        <v>0</v>
      </c>
      <c r="AV195" s="4">
        <v>2.1</v>
      </c>
      <c r="AW195" s="4">
        <v>2.2000000000000002</v>
      </c>
      <c r="AX195" s="4">
        <v>12.1</v>
      </c>
      <c r="AY195" s="4">
        <v>7</v>
      </c>
      <c r="AZ195" s="4">
        <f t="shared" si="84"/>
        <v>23.4</v>
      </c>
      <c r="BA195" s="4">
        <v>1.6</v>
      </c>
      <c r="BB195" s="4">
        <v>0</v>
      </c>
      <c r="BC195" s="4">
        <v>0</v>
      </c>
      <c r="BD195" s="4">
        <v>0</v>
      </c>
      <c r="BE195" s="4">
        <f t="shared" si="85"/>
        <v>1.6</v>
      </c>
      <c r="BF195" s="4">
        <v>0</v>
      </c>
      <c r="BG195" s="4">
        <v>125.3</v>
      </c>
      <c r="BH195" s="4">
        <v>46.8</v>
      </c>
      <c r="BI195" s="4">
        <v>0</v>
      </c>
      <c r="BJ195" s="4">
        <f t="shared" si="86"/>
        <v>172.1</v>
      </c>
      <c r="BK195" s="4">
        <v>0</v>
      </c>
      <c r="BL195" s="4">
        <v>0</v>
      </c>
      <c r="BM195" s="4">
        <v>0</v>
      </c>
      <c r="BN195" s="4">
        <v>0</v>
      </c>
      <c r="BO195" s="4">
        <f t="shared" si="87"/>
        <v>0</v>
      </c>
      <c r="BP195" s="4">
        <v>0</v>
      </c>
      <c r="BQ195" s="4">
        <v>0</v>
      </c>
      <c r="BR195" s="4">
        <v>0</v>
      </c>
      <c r="BS195" s="4">
        <v>0</v>
      </c>
      <c r="BT195" s="4">
        <f t="shared" si="88"/>
        <v>0</v>
      </c>
      <c r="BU195" s="4">
        <v>0</v>
      </c>
      <c r="BV195" s="4">
        <v>0</v>
      </c>
      <c r="BW195" s="4">
        <v>0</v>
      </c>
      <c r="BX195" s="4">
        <v>0</v>
      </c>
      <c r="BY195" s="4">
        <f t="shared" si="89"/>
        <v>0</v>
      </c>
      <c r="BZ195" s="4">
        <f t="shared" si="90"/>
        <v>598.59999999999991</v>
      </c>
      <c r="CA195" s="4">
        <f t="shared" si="91"/>
        <v>636.59999999999991</v>
      </c>
      <c r="CB195" s="4">
        <f t="shared" si="92"/>
        <v>368.6</v>
      </c>
      <c r="CC195" s="4">
        <f t="shared" si="93"/>
        <v>7</v>
      </c>
      <c r="CD195" s="4">
        <f t="shared" si="94"/>
        <v>1610.7999999999997</v>
      </c>
      <c r="CE195" s="4">
        <f t="shared" si="95"/>
        <v>3.7</v>
      </c>
      <c r="CF195" s="4">
        <f t="shared" si="96"/>
        <v>127.5</v>
      </c>
      <c r="CG195" s="4">
        <f t="shared" si="97"/>
        <v>58.9</v>
      </c>
      <c r="CH195" s="4">
        <f t="shared" si="98"/>
        <v>7</v>
      </c>
      <c r="CI195" s="4">
        <f t="shared" si="99"/>
        <v>197.1</v>
      </c>
    </row>
    <row r="196" spans="1:92">
      <c r="A196" s="2">
        <v>1994</v>
      </c>
      <c r="B196" s="3" t="s">
        <v>118</v>
      </c>
      <c r="C196" s="4">
        <v>1724.6</v>
      </c>
      <c r="D196" s="4">
        <v>341.8</v>
      </c>
      <c r="E196" s="4">
        <v>13.6</v>
      </c>
      <c r="F196" s="4">
        <v>0</v>
      </c>
      <c r="G196" s="4">
        <f t="shared" si="75"/>
        <v>2080</v>
      </c>
      <c r="H196" s="4">
        <v>878.1</v>
      </c>
      <c r="I196" s="4">
        <v>33.700000000000003</v>
      </c>
      <c r="J196" s="4">
        <v>602.9</v>
      </c>
      <c r="K196" s="4">
        <v>41.7</v>
      </c>
      <c r="L196" s="4">
        <f t="shared" si="76"/>
        <v>1556.4</v>
      </c>
      <c r="M196" s="4">
        <v>62.7</v>
      </c>
      <c r="N196" s="4">
        <v>132.9</v>
      </c>
      <c r="O196" s="4">
        <v>21.4</v>
      </c>
      <c r="P196" s="4">
        <v>0</v>
      </c>
      <c r="Q196" s="4">
        <f t="shared" si="77"/>
        <v>217.00000000000003</v>
      </c>
      <c r="R196" s="4">
        <v>0</v>
      </c>
      <c r="S196" s="4">
        <v>0</v>
      </c>
      <c r="T196" s="4">
        <v>0</v>
      </c>
      <c r="U196" s="4">
        <v>0</v>
      </c>
      <c r="V196" s="4">
        <f t="shared" si="78"/>
        <v>0</v>
      </c>
      <c r="W196" s="4">
        <v>492.4</v>
      </c>
      <c r="X196" s="4">
        <v>1777.6</v>
      </c>
      <c r="Y196" s="4">
        <v>334.1</v>
      </c>
      <c r="Z196" s="4">
        <v>0</v>
      </c>
      <c r="AA196" s="4">
        <f t="shared" si="79"/>
        <v>2604.1</v>
      </c>
      <c r="AB196" s="4">
        <v>383</v>
      </c>
      <c r="AC196" s="4">
        <v>0</v>
      </c>
      <c r="AD196" s="4">
        <v>25.1</v>
      </c>
      <c r="AE196" s="4">
        <v>0</v>
      </c>
      <c r="AF196" s="4">
        <f t="shared" si="80"/>
        <v>408.1</v>
      </c>
      <c r="AG196" s="4">
        <v>26.4</v>
      </c>
      <c r="AH196" s="4">
        <v>302.39999999999998</v>
      </c>
      <c r="AI196" s="4">
        <v>549.5</v>
      </c>
      <c r="AJ196" s="4">
        <v>0</v>
      </c>
      <c r="AK196" s="4">
        <f t="shared" si="81"/>
        <v>878.3</v>
      </c>
      <c r="AL196" s="4">
        <v>1183</v>
      </c>
      <c r="AM196" s="4">
        <v>830.5</v>
      </c>
      <c r="AN196" s="4">
        <v>715.3</v>
      </c>
      <c r="AO196" s="4">
        <v>42.4</v>
      </c>
      <c r="AP196" s="4">
        <f t="shared" si="82"/>
        <v>2771.2000000000003</v>
      </c>
      <c r="AU196" s="4">
        <f t="shared" si="83"/>
        <v>0</v>
      </c>
      <c r="AV196" s="4">
        <v>18.2</v>
      </c>
      <c r="AW196" s="4">
        <v>0</v>
      </c>
      <c r="AX196" s="4">
        <v>0</v>
      </c>
      <c r="AY196" s="4">
        <v>41.7</v>
      </c>
      <c r="AZ196" s="4">
        <f t="shared" si="84"/>
        <v>59.900000000000006</v>
      </c>
      <c r="BA196" s="4">
        <v>2.2000000000000002</v>
      </c>
      <c r="BB196" s="4">
        <v>0</v>
      </c>
      <c r="BC196" s="4">
        <v>0</v>
      </c>
      <c r="BD196" s="4">
        <v>0</v>
      </c>
      <c r="BE196" s="4">
        <f t="shared" si="85"/>
        <v>2.2000000000000002</v>
      </c>
      <c r="BF196" s="4">
        <v>0</v>
      </c>
      <c r="BG196" s="4">
        <v>287.7</v>
      </c>
      <c r="BH196" s="4">
        <v>578</v>
      </c>
      <c r="BI196" s="4">
        <v>0</v>
      </c>
      <c r="BJ196" s="4">
        <f t="shared" si="86"/>
        <v>865.7</v>
      </c>
      <c r="BK196" s="4">
        <v>0</v>
      </c>
      <c r="BL196" s="4">
        <v>0</v>
      </c>
      <c r="BM196" s="4">
        <v>0</v>
      </c>
      <c r="BN196" s="4">
        <v>0</v>
      </c>
      <c r="BO196" s="4">
        <f t="shared" si="87"/>
        <v>0</v>
      </c>
      <c r="BP196" s="4">
        <v>0</v>
      </c>
      <c r="BQ196" s="4">
        <v>0</v>
      </c>
      <c r="BR196" s="4">
        <v>0</v>
      </c>
      <c r="BS196" s="4">
        <v>0</v>
      </c>
      <c r="BT196" s="4">
        <f t="shared" si="88"/>
        <v>0</v>
      </c>
      <c r="BU196" s="4">
        <v>22.6</v>
      </c>
      <c r="BV196" s="4">
        <v>6</v>
      </c>
      <c r="BW196" s="4">
        <v>0</v>
      </c>
      <c r="BX196" s="4">
        <v>42.4</v>
      </c>
      <c r="BY196" s="4">
        <f t="shared" si="89"/>
        <v>71</v>
      </c>
      <c r="BZ196" s="4">
        <f t="shared" si="90"/>
        <v>4750.2</v>
      </c>
      <c r="CA196" s="4">
        <f t="shared" si="91"/>
        <v>3418.9</v>
      </c>
      <c r="CB196" s="4">
        <f t="shared" si="92"/>
        <v>2261.8999999999996</v>
      </c>
      <c r="CC196" s="4">
        <f t="shared" si="93"/>
        <v>84.1</v>
      </c>
      <c r="CD196" s="4">
        <f t="shared" si="94"/>
        <v>10515.1</v>
      </c>
      <c r="CE196" s="4">
        <f t="shared" si="95"/>
        <v>43</v>
      </c>
      <c r="CF196" s="4">
        <f t="shared" si="96"/>
        <v>293.7</v>
      </c>
      <c r="CG196" s="4">
        <f t="shared" si="97"/>
        <v>578</v>
      </c>
      <c r="CH196" s="4">
        <f t="shared" si="98"/>
        <v>84.1</v>
      </c>
      <c r="CI196" s="4">
        <f t="shared" si="99"/>
        <v>998.80000000000007</v>
      </c>
    </row>
    <row r="197" spans="1:92">
      <c r="A197" s="2">
        <v>1994</v>
      </c>
      <c r="B197" s="3" t="s">
        <v>119</v>
      </c>
      <c r="C197" s="4">
        <v>8566.4</v>
      </c>
      <c r="D197" s="4">
        <v>1434.8</v>
      </c>
      <c r="E197" s="4">
        <v>331.8</v>
      </c>
      <c r="F197" s="4">
        <v>0</v>
      </c>
      <c r="G197" s="4">
        <f t="shared" si="75"/>
        <v>10332.999999999998</v>
      </c>
      <c r="H197" s="4">
        <v>3329.9</v>
      </c>
      <c r="I197" s="4">
        <v>117.8</v>
      </c>
      <c r="J197" s="4">
        <v>1425.6</v>
      </c>
      <c r="K197" s="4">
        <v>0</v>
      </c>
      <c r="L197" s="4">
        <f t="shared" si="76"/>
        <v>4873.3</v>
      </c>
      <c r="M197" s="4">
        <v>195.9</v>
      </c>
      <c r="N197" s="4">
        <v>351.3</v>
      </c>
      <c r="O197" s="4">
        <v>0</v>
      </c>
      <c r="P197" s="4">
        <v>0</v>
      </c>
      <c r="Q197" s="4">
        <f t="shared" si="77"/>
        <v>547.20000000000005</v>
      </c>
      <c r="R197" s="4">
        <v>0</v>
      </c>
      <c r="S197" s="4">
        <v>0</v>
      </c>
      <c r="T197" s="4">
        <v>0</v>
      </c>
      <c r="U197" s="4">
        <v>0</v>
      </c>
      <c r="V197" s="4">
        <f t="shared" si="78"/>
        <v>0</v>
      </c>
      <c r="W197" s="4">
        <v>2366.6</v>
      </c>
      <c r="X197" s="4">
        <v>5261</v>
      </c>
      <c r="Y197" s="4">
        <v>542</v>
      </c>
      <c r="Z197" s="4">
        <v>0</v>
      </c>
      <c r="AA197" s="4">
        <f t="shared" si="79"/>
        <v>8169.6</v>
      </c>
      <c r="AB197" s="4">
        <v>1856.3</v>
      </c>
      <c r="AC197" s="4">
        <v>0.5</v>
      </c>
      <c r="AD197" s="4">
        <v>39.4</v>
      </c>
      <c r="AE197" s="4">
        <v>606.6</v>
      </c>
      <c r="AF197" s="4">
        <f t="shared" si="80"/>
        <v>2502.8000000000002</v>
      </c>
      <c r="AG197" s="4">
        <v>1.5</v>
      </c>
      <c r="AH197" s="4">
        <v>1133.2</v>
      </c>
      <c r="AI197" s="4">
        <v>1834.1</v>
      </c>
      <c r="AJ197" s="4">
        <v>0</v>
      </c>
      <c r="AK197" s="4">
        <f t="shared" si="81"/>
        <v>2968.8</v>
      </c>
      <c r="AL197" s="4">
        <v>2882.9</v>
      </c>
      <c r="AM197" s="4">
        <v>2025.4</v>
      </c>
      <c r="AN197" s="4">
        <v>1425</v>
      </c>
      <c r="AO197" s="4">
        <v>37.200000000000003</v>
      </c>
      <c r="AP197" s="4">
        <f t="shared" si="82"/>
        <v>6370.5</v>
      </c>
      <c r="AU197" s="4">
        <f t="shared" si="83"/>
        <v>0</v>
      </c>
      <c r="AV197" s="4">
        <v>0</v>
      </c>
      <c r="AW197" s="4">
        <v>0</v>
      </c>
      <c r="AX197" s="4">
        <v>0</v>
      </c>
      <c r="AY197" s="4">
        <v>0</v>
      </c>
      <c r="AZ197" s="4">
        <f t="shared" si="84"/>
        <v>0</v>
      </c>
      <c r="BA197" s="4">
        <v>0</v>
      </c>
      <c r="BB197" s="4">
        <v>0</v>
      </c>
      <c r="BC197" s="4">
        <v>0</v>
      </c>
      <c r="BD197" s="4">
        <v>0</v>
      </c>
      <c r="BE197" s="4">
        <f t="shared" si="85"/>
        <v>0</v>
      </c>
      <c r="BF197" s="4">
        <v>0</v>
      </c>
      <c r="BG197" s="4">
        <v>0</v>
      </c>
      <c r="BH197" s="4">
        <v>0</v>
      </c>
      <c r="BI197" s="4">
        <v>0</v>
      </c>
      <c r="BJ197" s="4">
        <f t="shared" si="86"/>
        <v>0</v>
      </c>
      <c r="BK197" s="4">
        <v>0</v>
      </c>
      <c r="BL197" s="4">
        <v>0</v>
      </c>
      <c r="BM197" s="4">
        <v>0</v>
      </c>
      <c r="BN197" s="4">
        <v>0</v>
      </c>
      <c r="BO197" s="4">
        <f t="shared" si="87"/>
        <v>0</v>
      </c>
      <c r="BP197" s="4">
        <v>0</v>
      </c>
      <c r="BQ197" s="4">
        <v>0</v>
      </c>
      <c r="BR197" s="4">
        <v>0</v>
      </c>
      <c r="BS197" s="4">
        <v>0</v>
      </c>
      <c r="BT197" s="4">
        <f t="shared" si="88"/>
        <v>0</v>
      </c>
      <c r="BU197" s="4">
        <v>0</v>
      </c>
      <c r="BV197" s="4">
        <v>0</v>
      </c>
      <c r="BW197" s="4">
        <v>0</v>
      </c>
      <c r="BX197" s="4">
        <v>0</v>
      </c>
      <c r="BY197" s="4">
        <f t="shared" si="89"/>
        <v>0</v>
      </c>
      <c r="BZ197" s="4">
        <f t="shared" si="90"/>
        <v>19199.5</v>
      </c>
      <c r="CA197" s="4">
        <f t="shared" si="91"/>
        <v>10324</v>
      </c>
      <c r="CB197" s="4">
        <f t="shared" si="92"/>
        <v>5597.9</v>
      </c>
      <c r="CC197" s="4">
        <f t="shared" si="93"/>
        <v>643.80000000000007</v>
      </c>
      <c r="CD197" s="4">
        <f t="shared" si="94"/>
        <v>35765.200000000004</v>
      </c>
      <c r="CE197" s="4">
        <f t="shared" si="95"/>
        <v>0</v>
      </c>
      <c r="CF197" s="4">
        <f t="shared" si="96"/>
        <v>0</v>
      </c>
      <c r="CG197" s="4">
        <f t="shared" si="97"/>
        <v>0</v>
      </c>
      <c r="CH197" s="4">
        <f t="shared" si="98"/>
        <v>0</v>
      </c>
      <c r="CI197" s="4">
        <f t="shared" si="99"/>
        <v>0</v>
      </c>
      <c r="CN197" s="8"/>
    </row>
    <row r="198" spans="1:92">
      <c r="A198" s="2">
        <v>1994</v>
      </c>
      <c r="B198" s="3" t="s">
        <v>120</v>
      </c>
      <c r="C198" s="4">
        <v>1017.9</v>
      </c>
      <c r="D198" s="4">
        <v>160.5</v>
      </c>
      <c r="E198" s="4">
        <v>332.1</v>
      </c>
      <c r="F198" s="4">
        <v>3.5</v>
      </c>
      <c r="G198" s="4">
        <f t="shared" si="75"/>
        <v>1514</v>
      </c>
      <c r="H198" s="4">
        <v>366.5</v>
      </c>
      <c r="I198" s="4">
        <v>4.9000000000000004</v>
      </c>
      <c r="J198" s="4">
        <v>143.9</v>
      </c>
      <c r="K198" s="4">
        <v>37.1</v>
      </c>
      <c r="L198" s="4">
        <f t="shared" si="76"/>
        <v>552.4</v>
      </c>
      <c r="M198" s="4">
        <v>18</v>
      </c>
      <c r="N198" s="4">
        <v>56.8</v>
      </c>
      <c r="O198" s="4">
        <v>1</v>
      </c>
      <c r="P198" s="4">
        <v>0</v>
      </c>
      <c r="Q198" s="4">
        <f t="shared" si="77"/>
        <v>75.8</v>
      </c>
      <c r="R198" s="4">
        <v>6.7</v>
      </c>
      <c r="S198" s="4">
        <v>4.0999999999999996</v>
      </c>
      <c r="T198" s="4">
        <v>0</v>
      </c>
      <c r="U198" s="4">
        <v>0</v>
      </c>
      <c r="V198" s="4">
        <f t="shared" si="78"/>
        <v>10.8</v>
      </c>
      <c r="W198" s="4">
        <v>90.3</v>
      </c>
      <c r="X198" s="4">
        <v>377</v>
      </c>
      <c r="Y198" s="4">
        <v>40.299999999999997</v>
      </c>
      <c r="Z198" s="4">
        <v>0</v>
      </c>
      <c r="AA198" s="4">
        <f t="shared" si="79"/>
        <v>507.6</v>
      </c>
      <c r="AB198" s="4">
        <v>112.9</v>
      </c>
      <c r="AC198" s="4">
        <v>0.9</v>
      </c>
      <c r="AD198" s="4">
        <v>10</v>
      </c>
      <c r="AE198" s="4">
        <v>2.7</v>
      </c>
      <c r="AF198" s="4">
        <f t="shared" si="80"/>
        <v>126.50000000000001</v>
      </c>
      <c r="AG198" s="4">
        <v>11.1</v>
      </c>
      <c r="AH198" s="4">
        <v>147.6</v>
      </c>
      <c r="AI198" s="4">
        <v>289.60000000000002</v>
      </c>
      <c r="AJ198" s="4">
        <v>12</v>
      </c>
      <c r="AK198" s="4">
        <f t="shared" si="81"/>
        <v>460.3</v>
      </c>
      <c r="AL198" s="4">
        <v>498.5</v>
      </c>
      <c r="AM198" s="4">
        <v>291.39999999999998</v>
      </c>
      <c r="AN198" s="4">
        <v>329.1</v>
      </c>
      <c r="AO198" s="4">
        <v>35.200000000000003</v>
      </c>
      <c r="AP198" s="4">
        <f t="shared" si="82"/>
        <v>1154.2</v>
      </c>
      <c r="AU198" s="4">
        <f t="shared" si="83"/>
        <v>0</v>
      </c>
      <c r="AV198" s="4">
        <v>0</v>
      </c>
      <c r="AW198" s="4">
        <v>0</v>
      </c>
      <c r="AX198" s="4">
        <v>0</v>
      </c>
      <c r="AY198" s="4">
        <v>37.1</v>
      </c>
      <c r="AZ198" s="4">
        <f t="shared" si="84"/>
        <v>37.1</v>
      </c>
      <c r="BA198" s="4">
        <v>0</v>
      </c>
      <c r="BB198" s="4">
        <v>0</v>
      </c>
      <c r="BC198" s="4">
        <v>0</v>
      </c>
      <c r="BD198" s="4">
        <v>2.7</v>
      </c>
      <c r="BE198" s="4">
        <f t="shared" si="85"/>
        <v>2.7</v>
      </c>
      <c r="BF198" s="4">
        <v>10</v>
      </c>
      <c r="BG198" s="4">
        <v>100</v>
      </c>
      <c r="BH198" s="4">
        <v>162.19999999999999</v>
      </c>
      <c r="BI198" s="4">
        <v>12</v>
      </c>
      <c r="BJ198" s="4">
        <f t="shared" si="86"/>
        <v>284.2</v>
      </c>
      <c r="BK198" s="4">
        <v>1</v>
      </c>
      <c r="BL198" s="4">
        <v>0.4</v>
      </c>
      <c r="BM198" s="4">
        <v>1.9</v>
      </c>
      <c r="BN198" s="4">
        <v>0</v>
      </c>
      <c r="BO198" s="4">
        <f t="shared" si="87"/>
        <v>3.3</v>
      </c>
      <c r="BP198" s="4">
        <v>0.7</v>
      </c>
      <c r="BQ198" s="4">
        <v>0</v>
      </c>
      <c r="BR198" s="4">
        <v>0.6</v>
      </c>
      <c r="BS198" s="4">
        <v>0</v>
      </c>
      <c r="BT198" s="4">
        <f t="shared" si="88"/>
        <v>1.2999999999999998</v>
      </c>
      <c r="BU198" s="4">
        <v>31.4</v>
      </c>
      <c r="BV198" s="4">
        <v>0.6</v>
      </c>
      <c r="BW198" s="4">
        <v>40.799999999999997</v>
      </c>
      <c r="BX198" s="4">
        <v>38.700000000000003</v>
      </c>
      <c r="BY198" s="4">
        <f t="shared" si="89"/>
        <v>111.5</v>
      </c>
      <c r="BZ198" s="4">
        <f t="shared" si="90"/>
        <v>2121.9</v>
      </c>
      <c r="CA198" s="4">
        <f t="shared" si="91"/>
        <v>1043.1999999999998</v>
      </c>
      <c r="CB198" s="4">
        <f t="shared" si="92"/>
        <v>1146</v>
      </c>
      <c r="CC198" s="4">
        <f t="shared" si="93"/>
        <v>90.5</v>
      </c>
      <c r="CD198" s="4">
        <f t="shared" si="94"/>
        <v>4401.6000000000004</v>
      </c>
      <c r="CE198" s="4">
        <f t="shared" si="95"/>
        <v>43.099999999999994</v>
      </c>
      <c r="CF198" s="4">
        <f t="shared" si="96"/>
        <v>101</v>
      </c>
      <c r="CG198" s="4">
        <f t="shared" si="97"/>
        <v>205.5</v>
      </c>
      <c r="CH198" s="4">
        <f t="shared" si="98"/>
        <v>90.5</v>
      </c>
      <c r="CI198" s="4">
        <f t="shared" si="99"/>
        <v>440.1</v>
      </c>
    </row>
    <row r="199" spans="1:92">
      <c r="A199" s="2">
        <v>1994</v>
      </c>
      <c r="B199" s="3" t="s">
        <v>121</v>
      </c>
      <c r="C199" s="4">
        <v>196.9</v>
      </c>
      <c r="D199" s="4">
        <v>50</v>
      </c>
      <c r="E199" s="4">
        <v>4</v>
      </c>
      <c r="F199" s="4">
        <v>10.8</v>
      </c>
      <c r="G199" s="4">
        <f t="shared" si="75"/>
        <v>261.7</v>
      </c>
      <c r="H199" s="4">
        <v>52.9</v>
      </c>
      <c r="I199" s="4">
        <v>0</v>
      </c>
      <c r="J199" s="4">
        <v>0.5</v>
      </c>
      <c r="K199" s="4">
        <v>5.3</v>
      </c>
      <c r="L199" s="4">
        <f t="shared" si="76"/>
        <v>58.699999999999996</v>
      </c>
      <c r="M199" s="4">
        <v>23.3</v>
      </c>
      <c r="N199" s="4">
        <v>35.6</v>
      </c>
      <c r="O199" s="4">
        <v>7.5</v>
      </c>
      <c r="P199" s="4">
        <v>0</v>
      </c>
      <c r="Q199" s="4">
        <f t="shared" si="77"/>
        <v>66.400000000000006</v>
      </c>
      <c r="R199" s="4">
        <v>14.8</v>
      </c>
      <c r="S199" s="4">
        <v>7.1</v>
      </c>
      <c r="T199" s="4">
        <v>0</v>
      </c>
      <c r="U199" s="4">
        <v>0</v>
      </c>
      <c r="V199" s="4">
        <f t="shared" si="78"/>
        <v>21.9</v>
      </c>
      <c r="W199" s="4">
        <v>100.4</v>
      </c>
      <c r="X199" s="4">
        <v>166.6</v>
      </c>
      <c r="Y199" s="4">
        <v>11.2</v>
      </c>
      <c r="Z199" s="4">
        <v>0</v>
      </c>
      <c r="AA199" s="4">
        <f t="shared" si="79"/>
        <v>278.2</v>
      </c>
      <c r="AB199" s="4">
        <v>36.5</v>
      </c>
      <c r="AC199" s="4">
        <v>0.2</v>
      </c>
      <c r="AD199" s="4">
        <v>0.2</v>
      </c>
      <c r="AE199" s="4">
        <v>0.7</v>
      </c>
      <c r="AF199" s="4">
        <f t="shared" si="80"/>
        <v>37.600000000000009</v>
      </c>
      <c r="AG199" s="4">
        <v>0</v>
      </c>
      <c r="AH199" s="4">
        <v>97.1</v>
      </c>
      <c r="AI199" s="4">
        <v>94.2</v>
      </c>
      <c r="AJ199" s="4">
        <v>2.2999999999999998</v>
      </c>
      <c r="AK199" s="4">
        <f t="shared" si="81"/>
        <v>193.60000000000002</v>
      </c>
      <c r="AL199" s="4">
        <v>214</v>
      </c>
      <c r="AM199" s="4">
        <v>166.8</v>
      </c>
      <c r="AN199" s="4">
        <v>205.2</v>
      </c>
      <c r="AO199" s="4">
        <v>46.9</v>
      </c>
      <c r="AP199" s="4">
        <f t="shared" si="82"/>
        <v>632.9</v>
      </c>
      <c r="AU199" s="4">
        <f t="shared" si="83"/>
        <v>0</v>
      </c>
      <c r="AV199" s="4">
        <v>0</v>
      </c>
      <c r="AW199" s="4">
        <v>0</v>
      </c>
      <c r="AX199" s="4">
        <v>0</v>
      </c>
      <c r="AY199" s="4">
        <v>5.3</v>
      </c>
      <c r="AZ199" s="4">
        <f t="shared" si="84"/>
        <v>5.3</v>
      </c>
      <c r="BA199" s="4">
        <v>0</v>
      </c>
      <c r="BB199" s="4">
        <v>0</v>
      </c>
      <c r="BC199" s="4">
        <v>0</v>
      </c>
      <c r="BD199" s="4">
        <v>0.7</v>
      </c>
      <c r="BE199" s="4">
        <f t="shared" si="85"/>
        <v>0.7</v>
      </c>
      <c r="BF199" s="4">
        <v>0</v>
      </c>
      <c r="BG199" s="4">
        <v>0</v>
      </c>
      <c r="BH199" s="4">
        <v>0</v>
      </c>
      <c r="BI199" s="4">
        <v>2.2999999999999998</v>
      </c>
      <c r="BJ199" s="4">
        <f t="shared" si="86"/>
        <v>2.2999999999999998</v>
      </c>
      <c r="BK199" s="4">
        <v>0</v>
      </c>
      <c r="BL199" s="4">
        <v>0</v>
      </c>
      <c r="BM199" s="4">
        <v>0</v>
      </c>
      <c r="BN199" s="4">
        <v>6.8</v>
      </c>
      <c r="BO199" s="4">
        <f t="shared" si="87"/>
        <v>6.8</v>
      </c>
      <c r="BP199" s="4">
        <v>0</v>
      </c>
      <c r="BQ199" s="4">
        <v>0</v>
      </c>
      <c r="BR199" s="4">
        <v>0</v>
      </c>
      <c r="BS199" s="4">
        <v>15.8</v>
      </c>
      <c r="BT199" s="4">
        <f t="shared" si="88"/>
        <v>15.8</v>
      </c>
      <c r="BU199" s="4">
        <v>0</v>
      </c>
      <c r="BV199" s="4">
        <v>0</v>
      </c>
      <c r="BW199" s="4">
        <v>0</v>
      </c>
      <c r="BX199" s="4">
        <v>35.1</v>
      </c>
      <c r="BY199" s="4">
        <f t="shared" si="89"/>
        <v>35.1</v>
      </c>
      <c r="BZ199" s="4">
        <f t="shared" si="90"/>
        <v>638.80000000000007</v>
      </c>
      <c r="CA199" s="4">
        <f t="shared" si="91"/>
        <v>523.39999999999986</v>
      </c>
      <c r="CB199" s="4">
        <f t="shared" si="92"/>
        <v>322.79999999999995</v>
      </c>
      <c r="CC199" s="4">
        <f t="shared" si="93"/>
        <v>66</v>
      </c>
      <c r="CD199" s="4">
        <f t="shared" si="94"/>
        <v>1550.9999999999998</v>
      </c>
      <c r="CE199" s="4">
        <f t="shared" si="95"/>
        <v>0</v>
      </c>
      <c r="CF199" s="4">
        <f t="shared" si="96"/>
        <v>0</v>
      </c>
      <c r="CG199" s="4">
        <f t="shared" si="97"/>
        <v>0</v>
      </c>
      <c r="CH199" s="4">
        <f t="shared" si="98"/>
        <v>66</v>
      </c>
      <c r="CI199" s="4">
        <f t="shared" si="99"/>
        <v>66</v>
      </c>
    </row>
    <row r="200" spans="1:92">
      <c r="A200" s="2">
        <v>1994</v>
      </c>
      <c r="B200" s="3" t="s">
        <v>122</v>
      </c>
      <c r="C200" s="4">
        <v>2360.1999999999998</v>
      </c>
      <c r="D200" s="4">
        <v>223</v>
      </c>
      <c r="E200" s="4">
        <v>98.5</v>
      </c>
      <c r="F200" s="4">
        <v>0</v>
      </c>
      <c r="G200" s="4">
        <f t="shared" si="75"/>
        <v>2681.7</v>
      </c>
      <c r="H200" s="4">
        <v>913.7</v>
      </c>
      <c r="I200" s="4">
        <v>261.39999999999998</v>
      </c>
      <c r="J200" s="4">
        <v>904.9</v>
      </c>
      <c r="K200" s="4">
        <v>158.80000000000001</v>
      </c>
      <c r="L200" s="4">
        <f t="shared" si="76"/>
        <v>2238.8000000000002</v>
      </c>
      <c r="M200" s="4">
        <v>116.7</v>
      </c>
      <c r="N200" s="4">
        <v>116.7</v>
      </c>
      <c r="O200" s="4">
        <v>0</v>
      </c>
      <c r="P200" s="4">
        <v>0</v>
      </c>
      <c r="Q200" s="4">
        <f t="shared" si="77"/>
        <v>233.4</v>
      </c>
      <c r="R200" s="4">
        <v>8.1999999999999993</v>
      </c>
      <c r="S200" s="4">
        <v>31.4</v>
      </c>
      <c r="T200" s="4">
        <v>0</v>
      </c>
      <c r="U200" s="4">
        <v>0</v>
      </c>
      <c r="V200" s="4">
        <f t="shared" si="78"/>
        <v>39.599999999999994</v>
      </c>
      <c r="W200" s="4">
        <v>924</v>
      </c>
      <c r="X200" s="4">
        <v>935</v>
      </c>
      <c r="Y200" s="4">
        <v>0</v>
      </c>
      <c r="Z200" s="4">
        <v>0</v>
      </c>
      <c r="AA200" s="4">
        <f t="shared" si="79"/>
        <v>1859</v>
      </c>
      <c r="AB200" s="4">
        <v>578.70000000000005</v>
      </c>
      <c r="AC200" s="4">
        <v>9.5</v>
      </c>
      <c r="AD200" s="4">
        <v>2</v>
      </c>
      <c r="AE200" s="4">
        <v>0</v>
      </c>
      <c r="AF200" s="4">
        <f t="shared" si="80"/>
        <v>590.20000000000005</v>
      </c>
      <c r="AG200" s="4">
        <v>0.2</v>
      </c>
      <c r="AH200" s="4">
        <v>253.1</v>
      </c>
      <c r="AI200" s="4">
        <v>1537.7</v>
      </c>
      <c r="AJ200" s="4">
        <v>26.2</v>
      </c>
      <c r="AK200" s="4">
        <f t="shared" si="81"/>
        <v>1817.2</v>
      </c>
      <c r="AL200" s="4">
        <v>1774.4</v>
      </c>
      <c r="AM200" s="4">
        <v>742</v>
      </c>
      <c r="AN200" s="4">
        <v>3375.9</v>
      </c>
      <c r="AO200" s="4">
        <v>29.1</v>
      </c>
      <c r="AP200" s="4">
        <f t="shared" si="82"/>
        <v>5921.4000000000005</v>
      </c>
      <c r="AU200" s="4">
        <f t="shared" si="83"/>
        <v>0</v>
      </c>
      <c r="AV200" s="4">
        <v>13.4</v>
      </c>
      <c r="AW200" s="4">
        <v>2.1</v>
      </c>
      <c r="AX200" s="4">
        <v>40.5</v>
      </c>
      <c r="AY200" s="4">
        <v>158.6</v>
      </c>
      <c r="AZ200" s="4">
        <f t="shared" si="84"/>
        <v>214.6</v>
      </c>
      <c r="BA200" s="4">
        <v>3.6</v>
      </c>
      <c r="BB200" s="4">
        <v>0</v>
      </c>
      <c r="BC200" s="4">
        <v>0.8</v>
      </c>
      <c r="BD200" s="4">
        <v>0</v>
      </c>
      <c r="BE200" s="4">
        <f t="shared" si="85"/>
        <v>4.4000000000000004</v>
      </c>
      <c r="BF200" s="4">
        <v>0</v>
      </c>
      <c r="BG200" s="4">
        <v>0</v>
      </c>
      <c r="BH200" s="4">
        <v>8.6999999999999993</v>
      </c>
      <c r="BI200" s="4">
        <v>0</v>
      </c>
      <c r="BJ200" s="4">
        <f t="shared" si="86"/>
        <v>8.6999999999999993</v>
      </c>
      <c r="BK200" s="4">
        <v>0</v>
      </c>
      <c r="BL200" s="4">
        <v>0</v>
      </c>
      <c r="BM200" s="4">
        <v>0</v>
      </c>
      <c r="BN200" s="4">
        <v>0</v>
      </c>
      <c r="BO200" s="4">
        <f t="shared" si="87"/>
        <v>0</v>
      </c>
      <c r="BP200" s="4">
        <v>0.2</v>
      </c>
      <c r="BQ200" s="4">
        <v>0.7</v>
      </c>
      <c r="BR200" s="4">
        <v>3.4</v>
      </c>
      <c r="BS200" s="4">
        <v>9</v>
      </c>
      <c r="BT200" s="4">
        <f t="shared" si="88"/>
        <v>13.3</v>
      </c>
      <c r="BU200" s="4">
        <v>4.9000000000000004</v>
      </c>
      <c r="BV200" s="4">
        <v>1.1000000000000001</v>
      </c>
      <c r="BW200" s="4">
        <v>18.3</v>
      </c>
      <c r="BX200" s="4">
        <v>11.2</v>
      </c>
      <c r="BY200" s="4">
        <f t="shared" si="89"/>
        <v>35.5</v>
      </c>
      <c r="BZ200" s="4">
        <f t="shared" si="90"/>
        <v>6676.0999999999985</v>
      </c>
      <c r="CA200" s="4">
        <f t="shared" si="91"/>
        <v>2572.1</v>
      </c>
      <c r="CB200" s="4">
        <f t="shared" si="92"/>
        <v>5919</v>
      </c>
      <c r="CC200" s="4">
        <f t="shared" si="93"/>
        <v>214.1</v>
      </c>
      <c r="CD200" s="4">
        <f t="shared" si="94"/>
        <v>15381.3</v>
      </c>
      <c r="CE200" s="4">
        <f t="shared" si="95"/>
        <v>22.1</v>
      </c>
      <c r="CF200" s="4">
        <f t="shared" si="96"/>
        <v>3.9</v>
      </c>
      <c r="CG200" s="4">
        <f t="shared" si="97"/>
        <v>71.7</v>
      </c>
      <c r="CH200" s="4">
        <f t="shared" si="98"/>
        <v>178.79999999999998</v>
      </c>
      <c r="CI200" s="4">
        <f t="shared" si="99"/>
        <v>276.5</v>
      </c>
      <c r="CN200" s="8"/>
    </row>
    <row r="201" spans="1:92">
      <c r="A201" s="2">
        <v>1994</v>
      </c>
      <c r="B201" s="3" t="s">
        <v>123</v>
      </c>
      <c r="C201" s="4">
        <v>3783.9</v>
      </c>
      <c r="D201" s="4">
        <v>236.9</v>
      </c>
      <c r="E201" s="4">
        <v>139</v>
      </c>
      <c r="F201" s="4">
        <v>70</v>
      </c>
      <c r="G201" s="4">
        <f t="shared" si="75"/>
        <v>4229.8</v>
      </c>
      <c r="H201" s="4">
        <v>937.2</v>
      </c>
      <c r="I201" s="4">
        <v>30.8</v>
      </c>
      <c r="J201" s="4">
        <v>170.9</v>
      </c>
      <c r="K201" s="4">
        <v>158.9</v>
      </c>
      <c r="L201" s="4">
        <f t="shared" si="76"/>
        <v>1297.8000000000002</v>
      </c>
      <c r="M201" s="4">
        <v>231.2</v>
      </c>
      <c r="N201" s="4">
        <v>276.5</v>
      </c>
      <c r="O201" s="4">
        <v>0</v>
      </c>
      <c r="P201" s="4">
        <v>0</v>
      </c>
      <c r="Q201" s="4">
        <f t="shared" si="77"/>
        <v>507.7</v>
      </c>
      <c r="R201" s="4">
        <v>111.7</v>
      </c>
      <c r="S201" s="4">
        <v>29.2</v>
      </c>
      <c r="T201" s="4">
        <v>0</v>
      </c>
      <c r="U201" s="4">
        <v>0</v>
      </c>
      <c r="V201" s="4">
        <f t="shared" si="78"/>
        <v>140.9</v>
      </c>
      <c r="W201" s="4">
        <v>1010.2</v>
      </c>
      <c r="X201" s="4">
        <v>1337.5</v>
      </c>
      <c r="Y201" s="4">
        <v>0</v>
      </c>
      <c r="Z201" s="4">
        <v>0</v>
      </c>
      <c r="AA201" s="4">
        <f t="shared" si="79"/>
        <v>2347.6999999999998</v>
      </c>
      <c r="AB201" s="4">
        <v>378.1</v>
      </c>
      <c r="AC201" s="4">
        <v>0.2</v>
      </c>
      <c r="AD201" s="4">
        <v>54.9</v>
      </c>
      <c r="AE201" s="4">
        <v>0</v>
      </c>
      <c r="AF201" s="4">
        <f t="shared" si="80"/>
        <v>433.2</v>
      </c>
      <c r="AG201" s="4">
        <v>63.1</v>
      </c>
      <c r="AH201" s="4">
        <v>448.1</v>
      </c>
      <c r="AI201" s="4">
        <v>844.3</v>
      </c>
      <c r="AJ201" s="4">
        <v>102.3</v>
      </c>
      <c r="AK201" s="4">
        <f t="shared" si="81"/>
        <v>1457.8</v>
      </c>
      <c r="AL201" s="4">
        <v>1575.4</v>
      </c>
      <c r="AM201" s="4">
        <v>949.9</v>
      </c>
      <c r="AN201" s="4">
        <v>2081.4</v>
      </c>
      <c r="AO201" s="4">
        <v>195.4</v>
      </c>
      <c r="AP201" s="4">
        <f t="shared" si="82"/>
        <v>4802.1000000000004</v>
      </c>
      <c r="AU201" s="4">
        <f t="shared" si="83"/>
        <v>0</v>
      </c>
      <c r="AV201" s="4">
        <v>15.3</v>
      </c>
      <c r="AW201" s="4">
        <v>0</v>
      </c>
      <c r="AX201" s="4">
        <v>31.6</v>
      </c>
      <c r="AY201" s="4">
        <v>158.9</v>
      </c>
      <c r="AZ201" s="4">
        <f t="shared" si="84"/>
        <v>205.8</v>
      </c>
      <c r="BA201" s="4">
        <v>0</v>
      </c>
      <c r="BB201" s="4">
        <v>0.1</v>
      </c>
      <c r="BC201" s="4">
        <v>0.5</v>
      </c>
      <c r="BD201" s="4">
        <v>0</v>
      </c>
      <c r="BE201" s="4">
        <f t="shared" si="85"/>
        <v>0.6</v>
      </c>
      <c r="BF201" s="4">
        <v>53.7</v>
      </c>
      <c r="BG201" s="4">
        <v>426</v>
      </c>
      <c r="BH201" s="4">
        <v>205</v>
      </c>
      <c r="BI201" s="4">
        <v>102.3</v>
      </c>
      <c r="BJ201" s="4">
        <f t="shared" si="86"/>
        <v>787</v>
      </c>
      <c r="BK201" s="4">
        <v>0</v>
      </c>
      <c r="BL201" s="4">
        <v>0</v>
      </c>
      <c r="BM201" s="4">
        <v>0</v>
      </c>
      <c r="BN201" s="4">
        <v>44.9</v>
      </c>
      <c r="BO201" s="4">
        <f t="shared" si="87"/>
        <v>44.9</v>
      </c>
      <c r="BP201" s="4">
        <v>0</v>
      </c>
      <c r="BQ201" s="4">
        <v>27</v>
      </c>
      <c r="BR201" s="4">
        <v>88.8</v>
      </c>
      <c r="BS201" s="4">
        <v>71.599999999999994</v>
      </c>
      <c r="BT201" s="4">
        <f t="shared" si="88"/>
        <v>187.39999999999998</v>
      </c>
      <c r="BU201" s="4">
        <v>0</v>
      </c>
      <c r="BV201" s="4">
        <v>9</v>
      </c>
      <c r="BW201" s="4">
        <v>256</v>
      </c>
      <c r="BX201" s="4">
        <v>148.9</v>
      </c>
      <c r="BY201" s="4">
        <f t="shared" si="89"/>
        <v>413.9</v>
      </c>
      <c r="BZ201" s="4">
        <f t="shared" si="90"/>
        <v>8090.8000000000011</v>
      </c>
      <c r="CA201" s="4">
        <f t="shared" si="91"/>
        <v>3309.1000000000004</v>
      </c>
      <c r="CB201" s="4">
        <f t="shared" si="92"/>
        <v>3290.5</v>
      </c>
      <c r="CC201" s="4">
        <f t="shared" si="93"/>
        <v>526.6</v>
      </c>
      <c r="CD201" s="4">
        <f t="shared" si="94"/>
        <v>15217.000000000002</v>
      </c>
      <c r="CE201" s="4">
        <f t="shared" si="95"/>
        <v>69</v>
      </c>
      <c r="CF201" s="4">
        <f t="shared" si="96"/>
        <v>462.1</v>
      </c>
      <c r="CG201" s="4">
        <f t="shared" si="97"/>
        <v>581.9</v>
      </c>
      <c r="CH201" s="4">
        <f t="shared" si="98"/>
        <v>526.59999999999991</v>
      </c>
      <c r="CI201" s="4">
        <f t="shared" si="99"/>
        <v>1639.6</v>
      </c>
    </row>
    <row r="202" spans="1:92">
      <c r="A202" s="2">
        <v>1994</v>
      </c>
      <c r="B202" s="3" t="s">
        <v>124</v>
      </c>
      <c r="C202" s="4">
        <v>1176.0999999999999</v>
      </c>
      <c r="D202" s="4">
        <v>163.4</v>
      </c>
      <c r="E202" s="4">
        <v>7.2</v>
      </c>
      <c r="F202" s="4">
        <v>3</v>
      </c>
      <c r="G202" s="4">
        <f t="shared" si="75"/>
        <v>1349.7</v>
      </c>
      <c r="H202" s="4">
        <v>313</v>
      </c>
      <c r="I202" s="4">
        <v>43.2</v>
      </c>
      <c r="J202" s="4">
        <v>258.89999999999998</v>
      </c>
      <c r="K202" s="4">
        <v>20.399999999999999</v>
      </c>
      <c r="L202" s="4">
        <f t="shared" si="76"/>
        <v>635.49999999999989</v>
      </c>
      <c r="M202" s="4">
        <v>26</v>
      </c>
      <c r="N202" s="4">
        <v>89.8</v>
      </c>
      <c r="O202" s="4">
        <v>11.1</v>
      </c>
      <c r="P202" s="4">
        <v>0</v>
      </c>
      <c r="Q202" s="4">
        <f t="shared" si="77"/>
        <v>126.89999999999999</v>
      </c>
      <c r="R202" s="4">
        <v>1.4</v>
      </c>
      <c r="S202" s="4">
        <v>3.1</v>
      </c>
      <c r="T202" s="4">
        <v>0</v>
      </c>
      <c r="U202" s="4">
        <v>0</v>
      </c>
      <c r="V202" s="4">
        <f t="shared" si="78"/>
        <v>4.5</v>
      </c>
      <c r="W202" s="4">
        <v>143.1</v>
      </c>
      <c r="X202" s="4">
        <v>893.5</v>
      </c>
      <c r="Y202" s="4">
        <v>142.69999999999999</v>
      </c>
      <c r="Z202" s="4">
        <v>0</v>
      </c>
      <c r="AA202" s="4">
        <f t="shared" si="79"/>
        <v>1179.3</v>
      </c>
      <c r="AB202" s="4">
        <v>34.4</v>
      </c>
      <c r="AC202" s="4">
        <v>0.3</v>
      </c>
      <c r="AD202" s="4">
        <v>2.2999999999999998</v>
      </c>
      <c r="AE202" s="4">
        <v>34.799999999999997</v>
      </c>
      <c r="AF202" s="4">
        <f t="shared" si="80"/>
        <v>71.799999999999983</v>
      </c>
      <c r="AG202" s="4">
        <v>2.4</v>
      </c>
      <c r="AH202" s="4">
        <v>298.10000000000002</v>
      </c>
      <c r="AI202" s="4">
        <v>440.5</v>
      </c>
      <c r="AJ202" s="4">
        <v>23.4</v>
      </c>
      <c r="AK202" s="4">
        <f t="shared" si="81"/>
        <v>764.4</v>
      </c>
      <c r="AL202" s="4">
        <v>396.5</v>
      </c>
      <c r="AM202" s="4">
        <v>363.2</v>
      </c>
      <c r="AN202" s="4">
        <v>472.1</v>
      </c>
      <c r="AO202" s="4">
        <v>0</v>
      </c>
      <c r="AP202" s="4">
        <f t="shared" si="82"/>
        <v>1231.8000000000002</v>
      </c>
      <c r="AU202" s="4">
        <f t="shared" si="83"/>
        <v>0</v>
      </c>
      <c r="AV202" s="4">
        <v>0</v>
      </c>
      <c r="AW202" s="4">
        <v>0.5</v>
      </c>
      <c r="AX202" s="4">
        <v>11.4</v>
      </c>
      <c r="AY202" s="4">
        <v>20.399999999999999</v>
      </c>
      <c r="AZ202" s="4">
        <f t="shared" si="84"/>
        <v>32.299999999999997</v>
      </c>
      <c r="BA202" s="4">
        <v>0</v>
      </c>
      <c r="BB202" s="4">
        <v>0</v>
      </c>
      <c r="BC202" s="4">
        <v>0</v>
      </c>
      <c r="BD202" s="4">
        <v>35</v>
      </c>
      <c r="BE202" s="4">
        <f t="shared" si="85"/>
        <v>35</v>
      </c>
      <c r="BF202" s="4">
        <v>1</v>
      </c>
      <c r="BG202" s="4">
        <v>294.3</v>
      </c>
      <c r="BH202" s="4">
        <v>132.69999999999999</v>
      </c>
      <c r="BI202" s="4">
        <v>23.4</v>
      </c>
      <c r="BJ202" s="4">
        <f t="shared" si="86"/>
        <v>451.4</v>
      </c>
      <c r="BK202" s="4">
        <v>0</v>
      </c>
      <c r="BL202" s="4">
        <v>0</v>
      </c>
      <c r="BM202" s="4">
        <v>0</v>
      </c>
      <c r="BN202" s="4">
        <v>0</v>
      </c>
      <c r="BO202" s="4">
        <f t="shared" si="87"/>
        <v>0</v>
      </c>
      <c r="BP202" s="4">
        <v>0</v>
      </c>
      <c r="BQ202" s="4">
        <v>0</v>
      </c>
      <c r="BR202" s="4">
        <v>0</v>
      </c>
      <c r="BS202" s="4">
        <v>0</v>
      </c>
      <c r="BT202" s="4">
        <f t="shared" si="88"/>
        <v>0</v>
      </c>
      <c r="BU202" s="4">
        <v>0</v>
      </c>
      <c r="BV202" s="4">
        <v>0</v>
      </c>
      <c r="BW202" s="4">
        <v>0</v>
      </c>
      <c r="BX202" s="4">
        <v>2.4</v>
      </c>
      <c r="BY202" s="4">
        <f t="shared" si="89"/>
        <v>2.4</v>
      </c>
      <c r="BZ202" s="4">
        <f t="shared" si="90"/>
        <v>2092.9</v>
      </c>
      <c r="CA202" s="4">
        <f t="shared" si="91"/>
        <v>1854.6000000000001</v>
      </c>
      <c r="CB202" s="4">
        <f t="shared" si="92"/>
        <v>1334.8000000000002</v>
      </c>
      <c r="CC202" s="4">
        <f t="shared" si="93"/>
        <v>81.599999999999994</v>
      </c>
      <c r="CD202" s="4">
        <f t="shared" si="94"/>
        <v>5363.9000000000005</v>
      </c>
      <c r="CE202" s="4">
        <f t="shared" si="95"/>
        <v>1</v>
      </c>
      <c r="CF202" s="4">
        <f t="shared" si="96"/>
        <v>294.8</v>
      </c>
      <c r="CG202" s="4">
        <f t="shared" si="97"/>
        <v>144.1</v>
      </c>
      <c r="CH202" s="4">
        <f t="shared" si="98"/>
        <v>81.2</v>
      </c>
      <c r="CI202" s="4">
        <f t="shared" si="99"/>
        <v>521.1</v>
      </c>
      <c r="CN202" s="8"/>
    </row>
    <row r="203" spans="1:92">
      <c r="A203" s="2">
        <v>1994</v>
      </c>
      <c r="B203" s="3" t="s">
        <v>125</v>
      </c>
      <c r="C203" s="4">
        <v>2522.1</v>
      </c>
      <c r="D203" s="4">
        <v>261.3</v>
      </c>
      <c r="E203" s="4">
        <v>193.5</v>
      </c>
      <c r="F203" s="4">
        <v>0</v>
      </c>
      <c r="G203" s="4">
        <f t="shared" si="75"/>
        <v>2976.9</v>
      </c>
      <c r="H203" s="4">
        <v>992.2</v>
      </c>
      <c r="I203" s="4">
        <v>424.1</v>
      </c>
      <c r="J203" s="4">
        <v>1144</v>
      </c>
      <c r="K203" s="4">
        <v>0</v>
      </c>
      <c r="L203" s="4">
        <f t="shared" si="76"/>
        <v>2560.3000000000002</v>
      </c>
      <c r="M203" s="4">
        <v>155</v>
      </c>
      <c r="N203" s="4">
        <v>234.2</v>
      </c>
      <c r="O203" s="4">
        <v>0</v>
      </c>
      <c r="P203" s="4">
        <v>0</v>
      </c>
      <c r="Q203" s="4">
        <f t="shared" si="77"/>
        <v>389.2</v>
      </c>
      <c r="R203" s="4">
        <v>151.5</v>
      </c>
      <c r="S203" s="4">
        <v>0</v>
      </c>
      <c r="T203" s="4">
        <v>0</v>
      </c>
      <c r="U203" s="4">
        <v>0</v>
      </c>
      <c r="V203" s="4">
        <f t="shared" si="78"/>
        <v>151.5</v>
      </c>
      <c r="W203" s="4">
        <v>834.6</v>
      </c>
      <c r="X203" s="4">
        <v>1366.9</v>
      </c>
      <c r="Y203" s="4">
        <v>0</v>
      </c>
      <c r="Z203" s="4">
        <v>0</v>
      </c>
      <c r="AA203" s="4">
        <f t="shared" si="79"/>
        <v>2201.5</v>
      </c>
      <c r="AB203" s="4">
        <v>291.60000000000002</v>
      </c>
      <c r="AC203" s="4">
        <v>0.2</v>
      </c>
      <c r="AD203" s="4">
        <v>27.5</v>
      </c>
      <c r="AE203" s="4">
        <v>0</v>
      </c>
      <c r="AF203" s="4">
        <f t="shared" si="80"/>
        <v>319.3</v>
      </c>
      <c r="AG203" s="4">
        <v>0</v>
      </c>
      <c r="AH203" s="4">
        <v>353.1</v>
      </c>
      <c r="AI203" s="4">
        <v>1059.4000000000001</v>
      </c>
      <c r="AJ203" s="4">
        <v>0</v>
      </c>
      <c r="AK203" s="4">
        <f t="shared" si="81"/>
        <v>1412.5</v>
      </c>
      <c r="AL203" s="4">
        <v>2334.1</v>
      </c>
      <c r="AM203" s="4">
        <v>947.4</v>
      </c>
      <c r="AN203" s="4">
        <v>1949.2</v>
      </c>
      <c r="AO203" s="4">
        <v>0</v>
      </c>
      <c r="AP203" s="4">
        <f t="shared" si="82"/>
        <v>5230.7</v>
      </c>
      <c r="AU203" s="4">
        <f t="shared" si="83"/>
        <v>0</v>
      </c>
      <c r="AV203" s="4">
        <v>0</v>
      </c>
      <c r="AW203" s="4">
        <v>0</v>
      </c>
      <c r="AX203" s="4">
        <v>0</v>
      </c>
      <c r="AY203" s="4">
        <v>0</v>
      </c>
      <c r="AZ203" s="4">
        <f t="shared" si="84"/>
        <v>0</v>
      </c>
      <c r="BA203" s="4">
        <v>0</v>
      </c>
      <c r="BB203" s="4">
        <v>0</v>
      </c>
      <c r="BC203" s="4">
        <v>0</v>
      </c>
      <c r="BD203" s="4">
        <v>0</v>
      </c>
      <c r="BE203" s="4">
        <f t="shared" si="85"/>
        <v>0</v>
      </c>
      <c r="BF203" s="4">
        <v>0</v>
      </c>
      <c r="BG203" s="4">
        <v>0</v>
      </c>
      <c r="BH203" s="4">
        <v>0</v>
      </c>
      <c r="BI203" s="4">
        <v>0</v>
      </c>
      <c r="BJ203" s="4">
        <f t="shared" si="86"/>
        <v>0</v>
      </c>
      <c r="BK203" s="4">
        <v>0</v>
      </c>
      <c r="BL203" s="4">
        <v>0</v>
      </c>
      <c r="BM203" s="4">
        <v>0</v>
      </c>
      <c r="BN203" s="4">
        <v>0</v>
      </c>
      <c r="BO203" s="4">
        <f t="shared" si="87"/>
        <v>0</v>
      </c>
      <c r="BP203" s="4">
        <v>0</v>
      </c>
      <c r="BQ203" s="4">
        <v>0</v>
      </c>
      <c r="BR203" s="4">
        <v>0</v>
      </c>
      <c r="BS203" s="4">
        <v>0</v>
      </c>
      <c r="BT203" s="4">
        <f t="shared" si="88"/>
        <v>0</v>
      </c>
      <c r="BU203" s="4">
        <v>0</v>
      </c>
      <c r="BV203" s="4">
        <v>0</v>
      </c>
      <c r="BW203" s="4">
        <v>0</v>
      </c>
      <c r="BX203" s="4">
        <v>0</v>
      </c>
      <c r="BY203" s="4">
        <f t="shared" si="89"/>
        <v>0</v>
      </c>
      <c r="BZ203" s="4">
        <f t="shared" si="90"/>
        <v>7281.1</v>
      </c>
      <c r="CA203" s="4">
        <f t="shared" si="91"/>
        <v>3587.2</v>
      </c>
      <c r="CB203" s="4">
        <f t="shared" si="92"/>
        <v>4373.6000000000004</v>
      </c>
      <c r="CC203" s="4">
        <f t="shared" si="93"/>
        <v>0</v>
      </c>
      <c r="CD203" s="4">
        <f t="shared" si="94"/>
        <v>15241.9</v>
      </c>
      <c r="CE203" s="4">
        <f t="shared" si="95"/>
        <v>0</v>
      </c>
      <c r="CF203" s="4">
        <f t="shared" si="96"/>
        <v>0</v>
      </c>
      <c r="CG203" s="4">
        <f t="shared" si="97"/>
        <v>0</v>
      </c>
      <c r="CH203" s="4">
        <f t="shared" si="98"/>
        <v>0</v>
      </c>
      <c r="CI203" s="4">
        <f t="shared" si="99"/>
        <v>0</v>
      </c>
      <c r="CN203" s="8"/>
    </row>
    <row r="204" spans="1:92">
      <c r="A204" s="2">
        <v>1994</v>
      </c>
      <c r="B204" s="3" t="s">
        <v>126</v>
      </c>
      <c r="C204" s="4">
        <v>99.8</v>
      </c>
      <c r="D204" s="4">
        <v>37.6</v>
      </c>
      <c r="E204" s="4">
        <v>254</v>
      </c>
      <c r="F204" s="4">
        <v>0</v>
      </c>
      <c r="G204" s="4">
        <f t="shared" si="75"/>
        <v>391.4</v>
      </c>
      <c r="H204" s="4">
        <v>124.2</v>
      </c>
      <c r="I204" s="4">
        <v>2.7</v>
      </c>
      <c r="J204" s="4">
        <v>42.7</v>
      </c>
      <c r="K204" s="4">
        <v>0</v>
      </c>
      <c r="L204" s="4">
        <f t="shared" si="76"/>
        <v>169.60000000000002</v>
      </c>
      <c r="M204" s="4">
        <v>7.1</v>
      </c>
      <c r="N204" s="4">
        <v>15</v>
      </c>
      <c r="O204" s="4">
        <v>0.2</v>
      </c>
      <c r="P204" s="4">
        <v>0</v>
      </c>
      <c r="Q204" s="4">
        <f t="shared" si="77"/>
        <v>22.3</v>
      </c>
      <c r="R204" s="4">
        <v>0.2</v>
      </c>
      <c r="S204" s="4">
        <v>0</v>
      </c>
      <c r="T204" s="4">
        <v>0</v>
      </c>
      <c r="U204" s="4">
        <v>0</v>
      </c>
      <c r="V204" s="4">
        <f t="shared" si="78"/>
        <v>0.2</v>
      </c>
      <c r="W204" s="4">
        <v>45.5</v>
      </c>
      <c r="X204" s="4">
        <v>107.9</v>
      </c>
      <c r="Y204" s="4">
        <v>0</v>
      </c>
      <c r="Z204" s="4">
        <v>0</v>
      </c>
      <c r="AA204" s="4">
        <f t="shared" si="79"/>
        <v>153.4</v>
      </c>
      <c r="AB204" s="4">
        <v>22.1</v>
      </c>
      <c r="AC204" s="4">
        <v>0</v>
      </c>
      <c r="AD204" s="4">
        <v>0.4</v>
      </c>
      <c r="AE204" s="4">
        <v>1.7</v>
      </c>
      <c r="AF204" s="4">
        <f t="shared" si="80"/>
        <v>24.2</v>
      </c>
      <c r="AG204" s="4">
        <v>0.3</v>
      </c>
      <c r="AH204" s="4">
        <v>124.7</v>
      </c>
      <c r="AI204" s="4">
        <v>157.30000000000001</v>
      </c>
      <c r="AJ204" s="4">
        <v>0</v>
      </c>
      <c r="AK204" s="4">
        <f t="shared" si="81"/>
        <v>282.3</v>
      </c>
      <c r="AL204" s="4">
        <v>196.1</v>
      </c>
      <c r="AM204" s="4">
        <v>117.4</v>
      </c>
      <c r="AN204" s="4">
        <v>424.8</v>
      </c>
      <c r="AO204" s="4">
        <v>1.8</v>
      </c>
      <c r="AP204" s="4">
        <f t="shared" si="82"/>
        <v>740.09999999999991</v>
      </c>
      <c r="AU204" s="4">
        <f t="shared" si="83"/>
        <v>0</v>
      </c>
      <c r="AV204" s="4">
        <v>0</v>
      </c>
      <c r="AW204" s="4">
        <v>0</v>
      </c>
      <c r="AX204" s="4">
        <v>0.1</v>
      </c>
      <c r="AY204" s="4">
        <v>0</v>
      </c>
      <c r="AZ204" s="4">
        <f t="shared" si="84"/>
        <v>0.1</v>
      </c>
      <c r="BA204" s="4">
        <v>0</v>
      </c>
      <c r="BB204" s="4">
        <v>0</v>
      </c>
      <c r="BC204" s="4">
        <v>0</v>
      </c>
      <c r="BD204" s="4">
        <v>1.7</v>
      </c>
      <c r="BE204" s="4">
        <f t="shared" si="85"/>
        <v>1.7</v>
      </c>
      <c r="BF204" s="4">
        <v>0</v>
      </c>
      <c r="BG204" s="4">
        <v>124.7</v>
      </c>
      <c r="BH204" s="4">
        <v>45.3</v>
      </c>
      <c r="BI204" s="4">
        <v>0</v>
      </c>
      <c r="BJ204" s="4">
        <f t="shared" si="86"/>
        <v>170</v>
      </c>
      <c r="BK204" s="4">
        <v>0</v>
      </c>
      <c r="BL204" s="4">
        <v>0</v>
      </c>
      <c r="BM204" s="4">
        <v>0</v>
      </c>
      <c r="BN204" s="4">
        <v>0</v>
      </c>
      <c r="BO204" s="4">
        <f t="shared" si="87"/>
        <v>0</v>
      </c>
      <c r="BP204" s="4">
        <v>0</v>
      </c>
      <c r="BQ204" s="4">
        <v>0</v>
      </c>
      <c r="BR204" s="4">
        <v>0</v>
      </c>
      <c r="BS204" s="4">
        <v>0</v>
      </c>
      <c r="BT204" s="4">
        <f t="shared" si="88"/>
        <v>0</v>
      </c>
      <c r="BU204" s="4">
        <v>0</v>
      </c>
      <c r="BV204" s="4">
        <v>0</v>
      </c>
      <c r="BW204" s="4">
        <v>26.5</v>
      </c>
      <c r="BX204" s="4">
        <v>1.8</v>
      </c>
      <c r="BY204" s="4">
        <f t="shared" si="89"/>
        <v>28.3</v>
      </c>
      <c r="BZ204" s="4">
        <f t="shared" si="90"/>
        <v>495.29999999999995</v>
      </c>
      <c r="CA204" s="4">
        <f t="shared" si="91"/>
        <v>405.30000000000007</v>
      </c>
      <c r="CB204" s="4">
        <f t="shared" si="92"/>
        <v>879.4</v>
      </c>
      <c r="CC204" s="4">
        <f t="shared" si="93"/>
        <v>3.5</v>
      </c>
      <c r="CD204" s="4">
        <f t="shared" si="94"/>
        <v>1783.5</v>
      </c>
      <c r="CE204" s="4">
        <f t="shared" si="95"/>
        <v>0</v>
      </c>
      <c r="CF204" s="4">
        <f t="shared" si="96"/>
        <v>124.7</v>
      </c>
      <c r="CG204" s="4">
        <f t="shared" si="97"/>
        <v>71.900000000000006</v>
      </c>
      <c r="CH204" s="4">
        <f t="shared" si="98"/>
        <v>3.5</v>
      </c>
      <c r="CI204" s="4">
        <f t="shared" si="99"/>
        <v>200.10000000000002</v>
      </c>
      <c r="CN204" s="8"/>
    </row>
    <row r="205" spans="1:92">
      <c r="A205" s="2">
        <v>1995</v>
      </c>
      <c r="B205" s="3" t="s">
        <v>77</v>
      </c>
      <c r="C205" s="4">
        <v>2116.1999999999998</v>
      </c>
      <c r="D205" s="4">
        <v>392.8</v>
      </c>
      <c r="E205" s="4">
        <v>61.5</v>
      </c>
      <c r="F205" s="4">
        <v>0</v>
      </c>
      <c r="G205" s="4">
        <f t="shared" si="75"/>
        <v>2570.5</v>
      </c>
      <c r="H205" s="4">
        <v>1028.7</v>
      </c>
      <c r="I205" s="4">
        <v>405.9</v>
      </c>
      <c r="J205" s="4">
        <v>1583</v>
      </c>
      <c r="K205" s="4">
        <v>0</v>
      </c>
      <c r="L205" s="4">
        <f t="shared" si="76"/>
        <v>3017.6</v>
      </c>
      <c r="M205" s="4">
        <v>9.1999999999999993</v>
      </c>
      <c r="N205" s="4">
        <v>58</v>
      </c>
      <c r="O205" s="4">
        <v>15</v>
      </c>
      <c r="P205" s="4">
        <v>0</v>
      </c>
      <c r="Q205" s="4">
        <f t="shared" si="77"/>
        <v>82.2</v>
      </c>
      <c r="R205" s="4">
        <v>0</v>
      </c>
      <c r="S205" s="4">
        <v>0</v>
      </c>
      <c r="T205" s="4">
        <v>1.4</v>
      </c>
      <c r="U205" s="4">
        <v>0</v>
      </c>
      <c r="V205" s="4">
        <f t="shared" si="78"/>
        <v>1.4</v>
      </c>
      <c r="W205" s="4">
        <v>213.3</v>
      </c>
      <c r="X205" s="4">
        <v>1404.4</v>
      </c>
      <c r="Y205" s="4">
        <v>378.8</v>
      </c>
      <c r="Z205" s="4">
        <v>0</v>
      </c>
      <c r="AA205" s="4">
        <f t="shared" si="79"/>
        <v>1996.5</v>
      </c>
      <c r="AB205" s="4">
        <v>196.5</v>
      </c>
      <c r="AC205" s="4">
        <v>0.8</v>
      </c>
      <c r="AD205" s="4">
        <v>43.6</v>
      </c>
      <c r="AE205" s="4">
        <v>11.5</v>
      </c>
      <c r="AF205" s="4">
        <f t="shared" si="80"/>
        <v>252.4</v>
      </c>
      <c r="AG205" s="4">
        <v>0.9</v>
      </c>
      <c r="AH205" s="4">
        <v>334.2</v>
      </c>
      <c r="AI205" s="4">
        <v>386.8</v>
      </c>
      <c r="AJ205" s="4">
        <v>17.600000000000001</v>
      </c>
      <c r="AK205" s="4">
        <f t="shared" si="81"/>
        <v>739.5</v>
      </c>
      <c r="AL205" s="4">
        <v>595.6</v>
      </c>
      <c r="AM205" s="4">
        <v>691.4</v>
      </c>
      <c r="AN205" s="4">
        <v>1469.1</v>
      </c>
      <c r="AO205" s="4">
        <v>0</v>
      </c>
      <c r="AP205" s="4">
        <f t="shared" si="82"/>
        <v>2756.1</v>
      </c>
      <c r="AU205" s="4">
        <f t="shared" si="83"/>
        <v>0</v>
      </c>
      <c r="AV205" s="4">
        <v>2.1</v>
      </c>
      <c r="AW205" s="4">
        <v>0</v>
      </c>
      <c r="AX205" s="4">
        <v>0</v>
      </c>
      <c r="AY205" s="4">
        <v>0</v>
      </c>
      <c r="AZ205" s="4">
        <f t="shared" si="84"/>
        <v>2.1</v>
      </c>
      <c r="BA205" s="4">
        <v>0.3</v>
      </c>
      <c r="BB205" s="4">
        <v>0</v>
      </c>
      <c r="BC205" s="4">
        <v>0.4</v>
      </c>
      <c r="BD205" s="4">
        <v>11.5</v>
      </c>
      <c r="BE205" s="4">
        <f t="shared" si="85"/>
        <v>12.2</v>
      </c>
      <c r="BF205" s="4">
        <v>0.2</v>
      </c>
      <c r="BG205" s="4">
        <v>334.2</v>
      </c>
      <c r="BH205" s="4">
        <v>121.5</v>
      </c>
      <c r="BI205" s="4">
        <v>17.600000000000001</v>
      </c>
      <c r="BJ205" s="4">
        <f t="shared" si="86"/>
        <v>473.5</v>
      </c>
      <c r="BK205" s="4">
        <v>0</v>
      </c>
      <c r="BL205" s="4">
        <v>0</v>
      </c>
      <c r="BM205" s="4">
        <v>0</v>
      </c>
      <c r="BN205" s="4">
        <v>0</v>
      </c>
      <c r="BO205" s="4">
        <f t="shared" si="87"/>
        <v>0</v>
      </c>
      <c r="BP205" s="4">
        <v>0</v>
      </c>
      <c r="BQ205" s="4">
        <v>0</v>
      </c>
      <c r="BR205" s="4">
        <v>0</v>
      </c>
      <c r="BS205" s="4">
        <v>0</v>
      </c>
      <c r="BT205" s="4">
        <f t="shared" si="88"/>
        <v>0</v>
      </c>
      <c r="BU205" s="4">
        <v>5.8</v>
      </c>
      <c r="BV205" s="4">
        <v>0</v>
      </c>
      <c r="BW205" s="4">
        <v>0</v>
      </c>
      <c r="BX205" s="4">
        <v>0</v>
      </c>
      <c r="BY205" s="4">
        <f t="shared" si="89"/>
        <v>5.8</v>
      </c>
      <c r="BZ205" s="4">
        <f t="shared" si="90"/>
        <v>4160.3999999999996</v>
      </c>
      <c r="CA205" s="4">
        <f t="shared" si="91"/>
        <v>3287.5000000000005</v>
      </c>
      <c r="CB205" s="4">
        <f t="shared" si="92"/>
        <v>3939.2000000000003</v>
      </c>
      <c r="CC205" s="4">
        <f t="shared" si="93"/>
        <v>29.1</v>
      </c>
      <c r="CD205" s="4">
        <f t="shared" si="94"/>
        <v>11416.2</v>
      </c>
      <c r="CE205" s="4">
        <f t="shared" si="95"/>
        <v>8.4</v>
      </c>
      <c r="CF205" s="4">
        <f t="shared" si="96"/>
        <v>334.2</v>
      </c>
      <c r="CG205" s="4">
        <f t="shared" si="97"/>
        <v>121.9</v>
      </c>
      <c r="CH205" s="4">
        <f t="shared" si="98"/>
        <v>29.1</v>
      </c>
      <c r="CI205" s="4">
        <f t="shared" si="99"/>
        <v>493.6</v>
      </c>
    </row>
    <row r="206" spans="1:92">
      <c r="A206" s="2">
        <v>1995</v>
      </c>
      <c r="B206" s="3" t="s">
        <v>78</v>
      </c>
      <c r="C206" s="4">
        <v>761.3</v>
      </c>
      <c r="D206" s="4">
        <v>92.8</v>
      </c>
      <c r="E206" s="4">
        <v>18.100000000000001</v>
      </c>
      <c r="F206" s="4">
        <v>0</v>
      </c>
      <c r="G206" s="4">
        <f t="shared" si="75"/>
        <v>872.19999999999993</v>
      </c>
      <c r="H206" s="4">
        <v>171.8</v>
      </c>
      <c r="I206" s="4">
        <v>76.599999999999994</v>
      </c>
      <c r="J206" s="4">
        <v>198.6</v>
      </c>
      <c r="K206" s="4">
        <v>0</v>
      </c>
      <c r="L206" s="4">
        <f t="shared" si="76"/>
        <v>447</v>
      </c>
      <c r="M206" s="4">
        <v>61.4</v>
      </c>
      <c r="N206" s="4">
        <v>61.4</v>
      </c>
      <c r="O206" s="4">
        <v>13.2</v>
      </c>
      <c r="P206" s="4">
        <v>0</v>
      </c>
      <c r="Q206" s="4">
        <f t="shared" si="77"/>
        <v>136</v>
      </c>
      <c r="R206" s="4">
        <v>39</v>
      </c>
      <c r="S206" s="4">
        <v>0.9</v>
      </c>
      <c r="T206" s="4">
        <v>24.3</v>
      </c>
      <c r="U206" s="4">
        <v>0</v>
      </c>
      <c r="V206" s="4">
        <f t="shared" si="78"/>
        <v>64.2</v>
      </c>
      <c r="W206" s="4">
        <v>131.30000000000001</v>
      </c>
      <c r="X206" s="4">
        <v>146.30000000000001</v>
      </c>
      <c r="Y206" s="4">
        <v>2.2000000000000002</v>
      </c>
      <c r="Z206" s="4">
        <v>0</v>
      </c>
      <c r="AA206" s="4">
        <f t="shared" si="79"/>
        <v>279.8</v>
      </c>
      <c r="AB206" s="4">
        <v>135.4</v>
      </c>
      <c r="AC206" s="4">
        <v>1.7</v>
      </c>
      <c r="AD206" s="4">
        <v>4</v>
      </c>
      <c r="AE206" s="4">
        <v>0</v>
      </c>
      <c r="AF206" s="4">
        <f t="shared" si="80"/>
        <v>141.1</v>
      </c>
      <c r="AG206" s="4">
        <v>163.80000000000001</v>
      </c>
      <c r="AH206" s="4">
        <v>444.5</v>
      </c>
      <c r="AI206" s="4">
        <v>223.3</v>
      </c>
      <c r="AJ206" s="4">
        <v>0</v>
      </c>
      <c r="AK206" s="4">
        <f t="shared" si="81"/>
        <v>831.59999999999991</v>
      </c>
      <c r="AL206" s="4">
        <v>1032.9000000000001</v>
      </c>
      <c r="AM206" s="4">
        <v>382.7</v>
      </c>
      <c r="AN206" s="4">
        <v>405.8</v>
      </c>
      <c r="AO206" s="4">
        <v>0</v>
      </c>
      <c r="AP206" s="4">
        <f t="shared" si="82"/>
        <v>1821.4</v>
      </c>
      <c r="AU206" s="4">
        <f t="shared" si="83"/>
        <v>0</v>
      </c>
      <c r="AV206" s="4">
        <v>0.3</v>
      </c>
      <c r="AW206" s="4">
        <v>0</v>
      </c>
      <c r="AX206" s="4">
        <v>12.5</v>
      </c>
      <c r="AY206" s="4">
        <v>0</v>
      </c>
      <c r="AZ206" s="4">
        <f t="shared" si="84"/>
        <v>12.8</v>
      </c>
      <c r="BA206" s="4">
        <v>1</v>
      </c>
      <c r="BB206" s="4">
        <v>0</v>
      </c>
      <c r="BC206" s="4">
        <v>0</v>
      </c>
      <c r="BD206" s="4">
        <v>0</v>
      </c>
      <c r="BE206" s="4">
        <f t="shared" si="85"/>
        <v>1</v>
      </c>
      <c r="BF206" s="4">
        <v>34.6</v>
      </c>
      <c r="BG206" s="4">
        <v>443.7</v>
      </c>
      <c r="BH206" s="4">
        <v>17.7</v>
      </c>
      <c r="BI206" s="4">
        <v>0</v>
      </c>
      <c r="BJ206" s="4">
        <f t="shared" si="86"/>
        <v>496</v>
      </c>
      <c r="BK206" s="4">
        <v>0</v>
      </c>
      <c r="BL206" s="4">
        <v>41.1</v>
      </c>
      <c r="BM206" s="4">
        <v>26.8</v>
      </c>
      <c r="BN206" s="4">
        <v>0</v>
      </c>
      <c r="BO206" s="4">
        <f t="shared" si="87"/>
        <v>67.900000000000006</v>
      </c>
      <c r="BP206" s="4">
        <v>25.4</v>
      </c>
      <c r="BQ206" s="4">
        <v>2.5</v>
      </c>
      <c r="BR206" s="4">
        <v>1.4</v>
      </c>
      <c r="BS206" s="4">
        <v>0</v>
      </c>
      <c r="BT206" s="4">
        <f t="shared" si="88"/>
        <v>29.299999999999997</v>
      </c>
      <c r="BU206" s="4">
        <v>39.1</v>
      </c>
      <c r="BV206" s="4">
        <v>17.8</v>
      </c>
      <c r="BW206" s="4">
        <v>23.5</v>
      </c>
      <c r="BX206" s="4">
        <v>0</v>
      </c>
      <c r="BY206" s="4">
        <f t="shared" si="89"/>
        <v>80.400000000000006</v>
      </c>
      <c r="BZ206" s="4">
        <f t="shared" si="90"/>
        <v>2496.9</v>
      </c>
      <c r="CA206" s="4">
        <f t="shared" si="91"/>
        <v>1206.9000000000001</v>
      </c>
      <c r="CB206" s="4">
        <f t="shared" si="92"/>
        <v>889.5</v>
      </c>
      <c r="CC206" s="4">
        <f t="shared" si="93"/>
        <v>0</v>
      </c>
      <c r="CD206" s="4">
        <f t="shared" si="94"/>
        <v>4593.3</v>
      </c>
      <c r="CE206" s="4">
        <f t="shared" si="95"/>
        <v>100.4</v>
      </c>
      <c r="CF206" s="4">
        <f t="shared" si="96"/>
        <v>505.1</v>
      </c>
      <c r="CG206" s="4">
        <f t="shared" si="97"/>
        <v>81.900000000000006</v>
      </c>
      <c r="CH206" s="4">
        <f t="shared" si="98"/>
        <v>0</v>
      </c>
      <c r="CI206" s="4">
        <f t="shared" si="99"/>
        <v>687.4</v>
      </c>
    </row>
    <row r="207" spans="1:92">
      <c r="A207" s="2">
        <v>1995</v>
      </c>
      <c r="B207" s="3" t="s">
        <v>79</v>
      </c>
      <c r="C207" s="4">
        <v>1694.7</v>
      </c>
      <c r="D207" s="4">
        <v>380.8</v>
      </c>
      <c r="E207" s="4">
        <v>24</v>
      </c>
      <c r="F207" s="4">
        <v>0</v>
      </c>
      <c r="G207" s="4">
        <f t="shared" si="75"/>
        <v>2099.5</v>
      </c>
      <c r="H207" s="4">
        <v>692.9</v>
      </c>
      <c r="I207" s="4">
        <v>293.89999999999998</v>
      </c>
      <c r="J207" s="4">
        <v>157.6</v>
      </c>
      <c r="K207" s="4">
        <v>0</v>
      </c>
      <c r="L207" s="4">
        <f t="shared" si="76"/>
        <v>1144.3999999999999</v>
      </c>
      <c r="M207" s="4">
        <v>86.3</v>
      </c>
      <c r="N207" s="4">
        <v>192</v>
      </c>
      <c r="O207" s="4">
        <v>0</v>
      </c>
      <c r="P207" s="4">
        <v>0</v>
      </c>
      <c r="Q207" s="4">
        <f t="shared" si="77"/>
        <v>278.3</v>
      </c>
      <c r="R207" s="4">
        <v>13.9</v>
      </c>
      <c r="S207" s="4">
        <v>4.0999999999999996</v>
      </c>
      <c r="T207" s="4">
        <v>0</v>
      </c>
      <c r="U207" s="4">
        <v>0</v>
      </c>
      <c r="V207" s="4">
        <f t="shared" si="78"/>
        <v>18</v>
      </c>
      <c r="W207" s="4">
        <v>332</v>
      </c>
      <c r="X207" s="4">
        <v>1039.7</v>
      </c>
      <c r="Y207" s="4">
        <v>190.1</v>
      </c>
      <c r="Z207" s="4">
        <v>0</v>
      </c>
      <c r="AA207" s="4">
        <f t="shared" si="79"/>
        <v>1561.8</v>
      </c>
      <c r="AB207" s="4">
        <v>384.7</v>
      </c>
      <c r="AC207" s="4">
        <v>2.1</v>
      </c>
      <c r="AD207" s="4">
        <v>19.600000000000001</v>
      </c>
      <c r="AE207" s="4">
        <v>0</v>
      </c>
      <c r="AF207" s="4">
        <f t="shared" si="80"/>
        <v>406.40000000000003</v>
      </c>
      <c r="AG207" s="4">
        <v>0.1</v>
      </c>
      <c r="AH207" s="4">
        <v>224.7</v>
      </c>
      <c r="AI207" s="4">
        <v>499.3</v>
      </c>
      <c r="AJ207" s="4">
        <v>65.900000000000006</v>
      </c>
      <c r="AK207" s="4">
        <f t="shared" si="81"/>
        <v>790</v>
      </c>
      <c r="AL207" s="4">
        <v>1184.9000000000001</v>
      </c>
      <c r="AM207" s="4">
        <v>1047.8</v>
      </c>
      <c r="AN207" s="4">
        <v>1391.5</v>
      </c>
      <c r="AO207" s="4">
        <v>0</v>
      </c>
      <c r="AP207" s="4">
        <f t="shared" si="82"/>
        <v>3624.2</v>
      </c>
      <c r="AU207" s="4">
        <f t="shared" si="83"/>
        <v>0</v>
      </c>
      <c r="AV207" s="4">
        <v>13.8</v>
      </c>
      <c r="AW207" s="4">
        <v>0</v>
      </c>
      <c r="AX207" s="4">
        <v>0</v>
      </c>
      <c r="AY207" s="4">
        <v>0</v>
      </c>
      <c r="AZ207" s="4">
        <f t="shared" si="84"/>
        <v>13.8</v>
      </c>
      <c r="BA207" s="4">
        <v>9.1999999999999993</v>
      </c>
      <c r="BB207" s="4">
        <v>0</v>
      </c>
      <c r="BC207" s="4">
        <v>2.4</v>
      </c>
      <c r="BD207" s="4">
        <v>0</v>
      </c>
      <c r="BE207" s="4">
        <f t="shared" si="85"/>
        <v>11.6</v>
      </c>
      <c r="BF207" s="4">
        <v>0</v>
      </c>
      <c r="BG207" s="4">
        <v>177.4</v>
      </c>
      <c r="BH207" s="4">
        <v>308.2</v>
      </c>
      <c r="BI207" s="4">
        <v>65.900000000000006</v>
      </c>
      <c r="BJ207" s="4">
        <f t="shared" si="86"/>
        <v>551.5</v>
      </c>
      <c r="BK207" s="4">
        <v>0</v>
      </c>
      <c r="BL207" s="4">
        <v>0</v>
      </c>
      <c r="BM207" s="4">
        <v>0</v>
      </c>
      <c r="BN207" s="4">
        <v>0</v>
      </c>
      <c r="BO207" s="4">
        <f t="shared" si="87"/>
        <v>0</v>
      </c>
      <c r="BP207" s="4">
        <v>0</v>
      </c>
      <c r="BQ207" s="4">
        <v>0</v>
      </c>
      <c r="BR207" s="4">
        <v>0</v>
      </c>
      <c r="BS207" s="4">
        <v>0</v>
      </c>
      <c r="BT207" s="4">
        <f t="shared" si="88"/>
        <v>0</v>
      </c>
      <c r="BU207" s="4">
        <v>7.7</v>
      </c>
      <c r="BV207" s="4">
        <v>0</v>
      </c>
      <c r="BW207" s="9">
        <v>2.7</v>
      </c>
      <c r="BX207" s="4">
        <v>0</v>
      </c>
      <c r="BY207" s="4">
        <f t="shared" si="89"/>
        <v>10.4</v>
      </c>
      <c r="BZ207" s="4">
        <f t="shared" si="90"/>
        <v>4389.5</v>
      </c>
      <c r="CA207" s="4">
        <f t="shared" si="91"/>
        <v>3185.0999999999995</v>
      </c>
      <c r="CB207" s="4">
        <f t="shared" si="92"/>
        <v>2282.1</v>
      </c>
      <c r="CC207" s="4">
        <f t="shared" si="93"/>
        <v>65.900000000000006</v>
      </c>
      <c r="CD207" s="4">
        <f t="shared" si="94"/>
        <v>9922.5999999999985</v>
      </c>
      <c r="CE207" s="4">
        <f t="shared" si="95"/>
        <v>30.7</v>
      </c>
      <c r="CF207" s="4">
        <f t="shared" si="96"/>
        <v>177.4</v>
      </c>
      <c r="CG207" s="4">
        <f t="shared" si="97"/>
        <v>313.29999999999995</v>
      </c>
      <c r="CH207" s="4">
        <f t="shared" si="98"/>
        <v>65.900000000000006</v>
      </c>
      <c r="CI207" s="4">
        <f t="shared" si="99"/>
        <v>587.29999999999995</v>
      </c>
    </row>
    <row r="208" spans="1:92">
      <c r="A208" s="2">
        <v>1995</v>
      </c>
      <c r="B208" s="3" t="s">
        <v>80</v>
      </c>
      <c r="C208" s="4">
        <v>1142.9000000000001</v>
      </c>
      <c r="D208" s="4">
        <v>190.3</v>
      </c>
      <c r="E208" s="4">
        <v>193.2</v>
      </c>
      <c r="F208" s="4">
        <v>0</v>
      </c>
      <c r="G208" s="4">
        <f t="shared" si="75"/>
        <v>1526.4</v>
      </c>
      <c r="H208" s="4">
        <v>374.5</v>
      </c>
      <c r="I208" s="4">
        <v>3.6</v>
      </c>
      <c r="J208" s="4">
        <v>740.8</v>
      </c>
      <c r="K208" s="4">
        <v>13.2</v>
      </c>
      <c r="L208" s="4">
        <f t="shared" si="76"/>
        <v>1132.1000000000001</v>
      </c>
      <c r="M208" s="4">
        <v>15.8</v>
      </c>
      <c r="N208" s="4">
        <v>45.1</v>
      </c>
      <c r="O208" s="4">
        <v>0</v>
      </c>
      <c r="P208" s="4">
        <v>0</v>
      </c>
      <c r="Q208" s="4">
        <f t="shared" si="77"/>
        <v>60.900000000000006</v>
      </c>
      <c r="R208" s="4">
        <v>75.099999999999994</v>
      </c>
      <c r="S208" s="4">
        <v>87.3</v>
      </c>
      <c r="T208" s="4">
        <v>5.6</v>
      </c>
      <c r="U208" s="4">
        <v>0</v>
      </c>
      <c r="V208" s="4">
        <f t="shared" si="78"/>
        <v>167.99999999999997</v>
      </c>
      <c r="W208" s="4">
        <v>261.7</v>
      </c>
      <c r="X208" s="4">
        <v>883.7</v>
      </c>
      <c r="Y208" s="4">
        <v>59.3</v>
      </c>
      <c r="Z208" s="4">
        <v>0</v>
      </c>
      <c r="AA208" s="4">
        <f t="shared" si="79"/>
        <v>1204.7</v>
      </c>
      <c r="AB208" s="4">
        <v>99.3</v>
      </c>
      <c r="AC208" s="4">
        <v>0</v>
      </c>
      <c r="AD208" s="4">
        <v>26.8</v>
      </c>
      <c r="AE208" s="4">
        <v>0</v>
      </c>
      <c r="AF208" s="4">
        <f t="shared" si="80"/>
        <v>126.1</v>
      </c>
      <c r="AG208" s="4">
        <v>0.4</v>
      </c>
      <c r="AH208" s="4">
        <v>0</v>
      </c>
      <c r="AI208" s="4">
        <v>539</v>
      </c>
      <c r="AJ208" s="4">
        <v>0</v>
      </c>
      <c r="AK208" s="4">
        <f t="shared" si="81"/>
        <v>539.4</v>
      </c>
      <c r="AL208" s="4">
        <v>400.5</v>
      </c>
      <c r="AM208" s="4">
        <v>635.9</v>
      </c>
      <c r="AN208" s="4">
        <v>1247.7</v>
      </c>
      <c r="AO208" s="4">
        <v>32</v>
      </c>
      <c r="AP208" s="4">
        <f t="shared" si="82"/>
        <v>2316.1000000000004</v>
      </c>
      <c r="AU208" s="4">
        <f t="shared" si="83"/>
        <v>0</v>
      </c>
      <c r="AV208" s="4">
        <v>0</v>
      </c>
      <c r="AW208" s="4">
        <v>0</v>
      </c>
      <c r="AX208" s="4">
        <v>1.2</v>
      </c>
      <c r="AY208" s="4">
        <v>13.2</v>
      </c>
      <c r="AZ208" s="4">
        <f t="shared" si="84"/>
        <v>14.399999999999999</v>
      </c>
      <c r="BA208" s="4">
        <v>0</v>
      </c>
      <c r="BB208" s="4">
        <v>0</v>
      </c>
      <c r="BC208" s="4">
        <v>2.1</v>
      </c>
      <c r="BD208" s="4">
        <v>0</v>
      </c>
      <c r="BE208" s="4">
        <f t="shared" si="85"/>
        <v>2.1</v>
      </c>
      <c r="BF208" s="4">
        <v>0</v>
      </c>
      <c r="BG208" s="4">
        <v>0</v>
      </c>
      <c r="BH208" s="4">
        <v>0</v>
      </c>
      <c r="BI208" s="4">
        <v>0</v>
      </c>
      <c r="BJ208" s="4">
        <f t="shared" si="86"/>
        <v>0</v>
      </c>
      <c r="BK208" s="4">
        <v>0</v>
      </c>
      <c r="BL208" s="4">
        <v>0</v>
      </c>
      <c r="BM208" s="4">
        <v>0</v>
      </c>
      <c r="BN208" s="4">
        <v>0</v>
      </c>
      <c r="BO208" s="4">
        <f t="shared" si="87"/>
        <v>0</v>
      </c>
      <c r="BP208" s="4">
        <v>0</v>
      </c>
      <c r="BQ208" s="4">
        <v>0</v>
      </c>
      <c r="BR208" s="4">
        <v>0</v>
      </c>
      <c r="BS208" s="4">
        <v>0</v>
      </c>
      <c r="BT208" s="4">
        <f t="shared" si="88"/>
        <v>0</v>
      </c>
      <c r="BU208" s="4">
        <v>1.9</v>
      </c>
      <c r="BV208" s="4">
        <v>9.1999999999999993</v>
      </c>
      <c r="BW208" s="4">
        <v>22.6</v>
      </c>
      <c r="BX208" s="4">
        <v>0</v>
      </c>
      <c r="BY208" s="4">
        <f t="shared" si="89"/>
        <v>33.700000000000003</v>
      </c>
      <c r="BZ208" s="4">
        <f t="shared" si="90"/>
        <v>2370.1999999999998</v>
      </c>
      <c r="CA208" s="4">
        <f t="shared" si="91"/>
        <v>1845.9</v>
      </c>
      <c r="CB208" s="4">
        <f t="shared" si="92"/>
        <v>2812.4</v>
      </c>
      <c r="CC208" s="4">
        <f t="shared" si="93"/>
        <v>45.2</v>
      </c>
      <c r="CD208" s="4">
        <f t="shared" si="94"/>
        <v>7073.7</v>
      </c>
      <c r="CE208" s="4">
        <f t="shared" si="95"/>
        <v>1.9</v>
      </c>
      <c r="CF208" s="4">
        <f t="shared" si="96"/>
        <v>9.1999999999999993</v>
      </c>
      <c r="CG208" s="4">
        <f t="shared" si="97"/>
        <v>25.900000000000002</v>
      </c>
      <c r="CH208" s="4">
        <f t="shared" si="98"/>
        <v>13.2</v>
      </c>
      <c r="CI208" s="4">
        <f t="shared" si="99"/>
        <v>50.2</v>
      </c>
    </row>
    <row r="209" spans="1:92">
      <c r="A209" s="2">
        <v>1995</v>
      </c>
      <c r="B209" s="3" t="s">
        <v>81</v>
      </c>
      <c r="C209" s="4">
        <v>14380.5</v>
      </c>
      <c r="D209" s="4">
        <v>2363.8000000000002</v>
      </c>
      <c r="E209" s="4">
        <v>681.5</v>
      </c>
      <c r="F209" s="4">
        <v>61.9</v>
      </c>
      <c r="G209" s="4">
        <f t="shared" si="75"/>
        <v>17487.7</v>
      </c>
      <c r="H209" s="4">
        <v>4910.2</v>
      </c>
      <c r="I209" s="4">
        <v>636.70000000000005</v>
      </c>
      <c r="J209" s="4">
        <v>740</v>
      </c>
      <c r="K209" s="4">
        <v>129.80000000000001</v>
      </c>
      <c r="L209" s="4">
        <f t="shared" si="76"/>
        <v>6416.7</v>
      </c>
      <c r="M209" s="4">
        <v>2814.9</v>
      </c>
      <c r="N209" s="4">
        <v>2935.7</v>
      </c>
      <c r="O209" s="4">
        <v>0</v>
      </c>
      <c r="P209" s="4">
        <v>0</v>
      </c>
      <c r="Q209" s="4">
        <f t="shared" si="77"/>
        <v>5750.6</v>
      </c>
      <c r="R209" s="4">
        <v>2290.1</v>
      </c>
      <c r="S209" s="4">
        <v>468</v>
      </c>
      <c r="T209" s="4">
        <v>0</v>
      </c>
      <c r="U209" s="4">
        <v>0</v>
      </c>
      <c r="V209" s="4">
        <f t="shared" si="78"/>
        <v>2758.1</v>
      </c>
      <c r="W209" s="4">
        <v>6036.8</v>
      </c>
      <c r="X209" s="4">
        <v>8864</v>
      </c>
      <c r="Y209" s="4">
        <v>3.6</v>
      </c>
      <c r="Z209" s="4">
        <v>0</v>
      </c>
      <c r="AA209" s="4">
        <f t="shared" si="79"/>
        <v>14904.4</v>
      </c>
      <c r="AB209" s="4">
        <v>3624.8</v>
      </c>
      <c r="AC209" s="4">
        <v>34.799999999999997</v>
      </c>
      <c r="AD209" s="4">
        <v>9.8000000000000007</v>
      </c>
      <c r="AE209" s="4">
        <v>136.69999999999999</v>
      </c>
      <c r="AF209" s="4">
        <f t="shared" si="80"/>
        <v>3806.1000000000004</v>
      </c>
      <c r="AG209" s="4">
        <v>0.1</v>
      </c>
      <c r="AH209" s="4">
        <v>2448.1999999999998</v>
      </c>
      <c r="AI209" s="4">
        <v>3429.1</v>
      </c>
      <c r="AJ209" s="4">
        <v>256.60000000000002</v>
      </c>
      <c r="AK209" s="4">
        <f t="shared" si="81"/>
        <v>6134</v>
      </c>
      <c r="AL209" s="4">
        <v>7904.1</v>
      </c>
      <c r="AM209" s="4">
        <v>13746.1</v>
      </c>
      <c r="AN209" s="4">
        <v>7078.9</v>
      </c>
      <c r="AO209" s="4">
        <v>123.1</v>
      </c>
      <c r="AP209" s="4">
        <f t="shared" si="82"/>
        <v>28852.199999999997</v>
      </c>
      <c r="AU209" s="4">
        <f t="shared" si="83"/>
        <v>0</v>
      </c>
      <c r="AV209" s="4">
        <v>0</v>
      </c>
      <c r="AW209" s="4">
        <v>0</v>
      </c>
      <c r="AX209" s="4">
        <v>0</v>
      </c>
      <c r="AY209" s="4">
        <v>59.3</v>
      </c>
      <c r="AZ209" s="4">
        <f t="shared" si="84"/>
        <v>59.3</v>
      </c>
      <c r="BA209" s="4">
        <v>0</v>
      </c>
      <c r="BB209" s="4">
        <v>0</v>
      </c>
      <c r="BC209" s="4">
        <v>0</v>
      </c>
      <c r="BD209" s="4">
        <v>44.8</v>
      </c>
      <c r="BE209" s="4">
        <f t="shared" si="85"/>
        <v>44.8</v>
      </c>
      <c r="BF209" s="4">
        <v>0</v>
      </c>
      <c r="BG209" s="4">
        <v>1493.9</v>
      </c>
      <c r="BH209" s="4">
        <v>274.5</v>
      </c>
      <c r="BI209" s="4">
        <v>3.3</v>
      </c>
      <c r="BJ209" s="4">
        <f t="shared" si="86"/>
        <v>1771.7</v>
      </c>
      <c r="BK209" s="4">
        <v>0</v>
      </c>
      <c r="BL209" s="4">
        <v>0</v>
      </c>
      <c r="BM209" s="4">
        <v>0</v>
      </c>
      <c r="BN209" s="4">
        <v>0</v>
      </c>
      <c r="BO209" s="4">
        <f t="shared" si="87"/>
        <v>0</v>
      </c>
      <c r="BP209" s="4">
        <v>2.2000000000000002</v>
      </c>
      <c r="BQ209" s="4">
        <v>0.4</v>
      </c>
      <c r="BR209" s="4">
        <v>29.7</v>
      </c>
      <c r="BS209" s="4">
        <v>17.100000000000001</v>
      </c>
      <c r="BT209" s="4">
        <f t="shared" si="88"/>
        <v>49.4</v>
      </c>
      <c r="BU209" s="4">
        <v>8.5</v>
      </c>
      <c r="BV209" s="4">
        <v>40.6</v>
      </c>
      <c r="BW209" s="4">
        <v>10.8</v>
      </c>
      <c r="BX209" s="4">
        <v>11.9</v>
      </c>
      <c r="BY209" s="4">
        <f t="shared" si="89"/>
        <v>71.800000000000011</v>
      </c>
      <c r="BZ209" s="4">
        <f t="shared" si="90"/>
        <v>41961.5</v>
      </c>
      <c r="CA209" s="4">
        <f t="shared" si="91"/>
        <v>31497.300000000003</v>
      </c>
      <c r="CB209" s="4">
        <f t="shared" si="92"/>
        <v>11942.9</v>
      </c>
      <c r="CC209" s="4">
        <f t="shared" si="93"/>
        <v>708.1</v>
      </c>
      <c r="CD209" s="4">
        <f t="shared" si="94"/>
        <v>86109.8</v>
      </c>
      <c r="CE209" s="4">
        <f t="shared" si="95"/>
        <v>10.7</v>
      </c>
      <c r="CF209" s="4">
        <f t="shared" si="96"/>
        <v>1534.9</v>
      </c>
      <c r="CG209" s="4">
        <f t="shared" si="97"/>
        <v>315</v>
      </c>
      <c r="CH209" s="4">
        <f t="shared" si="98"/>
        <v>136.4</v>
      </c>
      <c r="CI209" s="4">
        <f t="shared" si="99"/>
        <v>1997.0000000000002</v>
      </c>
      <c r="CJ209" s="10"/>
      <c r="CK209" s="10"/>
      <c r="CL209" s="10"/>
      <c r="CM209" s="10"/>
    </row>
    <row r="210" spans="1:92">
      <c r="A210" s="2">
        <v>1995</v>
      </c>
      <c r="B210" s="3" t="s">
        <v>82</v>
      </c>
      <c r="C210" s="4">
        <v>1503.9</v>
      </c>
      <c r="D210" s="4">
        <v>171.8</v>
      </c>
      <c r="E210" s="4">
        <v>44.1</v>
      </c>
      <c r="F210" s="4">
        <v>0</v>
      </c>
      <c r="G210" s="4">
        <f t="shared" si="75"/>
        <v>1719.8</v>
      </c>
      <c r="H210" s="4">
        <v>643.20000000000005</v>
      </c>
      <c r="I210" s="4">
        <v>16.399999999999999</v>
      </c>
      <c r="J210" s="4">
        <v>606.1</v>
      </c>
      <c r="K210" s="4">
        <v>0</v>
      </c>
      <c r="L210" s="4">
        <f t="shared" si="76"/>
        <v>1265.7</v>
      </c>
      <c r="M210" s="4">
        <v>35.799999999999997</v>
      </c>
      <c r="N210" s="4">
        <v>64.7</v>
      </c>
      <c r="O210" s="4">
        <v>20.2</v>
      </c>
      <c r="P210" s="4">
        <v>0</v>
      </c>
      <c r="Q210" s="4">
        <f t="shared" si="77"/>
        <v>120.7</v>
      </c>
      <c r="R210" s="4">
        <v>11.9</v>
      </c>
      <c r="S210" s="4">
        <v>0</v>
      </c>
      <c r="T210" s="4">
        <v>42.6</v>
      </c>
      <c r="U210" s="4">
        <v>0</v>
      </c>
      <c r="V210" s="4">
        <f t="shared" si="78"/>
        <v>54.5</v>
      </c>
      <c r="W210" s="4">
        <v>708</v>
      </c>
      <c r="X210" s="4">
        <v>795.5</v>
      </c>
      <c r="Y210" s="4">
        <v>1.1000000000000001</v>
      </c>
      <c r="Z210" s="4">
        <v>0</v>
      </c>
      <c r="AA210" s="4">
        <f t="shared" si="79"/>
        <v>1504.6</v>
      </c>
      <c r="AB210" s="4">
        <v>289.5</v>
      </c>
      <c r="AC210" s="4">
        <v>0.6</v>
      </c>
      <c r="AD210" s="4">
        <v>29.2</v>
      </c>
      <c r="AE210" s="4">
        <v>0</v>
      </c>
      <c r="AF210" s="4">
        <f t="shared" si="80"/>
        <v>319.3</v>
      </c>
      <c r="AG210" s="4">
        <v>0</v>
      </c>
      <c r="AH210" s="4">
        <v>252.1</v>
      </c>
      <c r="AI210" s="4">
        <v>381.4</v>
      </c>
      <c r="AJ210" s="4">
        <v>0</v>
      </c>
      <c r="AK210" s="4">
        <f t="shared" si="81"/>
        <v>633.5</v>
      </c>
      <c r="AL210" s="4">
        <v>642.20000000000005</v>
      </c>
      <c r="AM210" s="4">
        <v>470.7</v>
      </c>
      <c r="AN210" s="4">
        <v>1389</v>
      </c>
      <c r="AO210" s="4">
        <v>0</v>
      </c>
      <c r="AP210" s="4">
        <f t="shared" si="82"/>
        <v>2501.9</v>
      </c>
      <c r="AU210" s="4">
        <f t="shared" si="83"/>
        <v>0</v>
      </c>
      <c r="AV210" s="4">
        <v>105</v>
      </c>
      <c r="AW210" s="4">
        <v>0</v>
      </c>
      <c r="AX210" s="4">
        <v>38</v>
      </c>
      <c r="AY210" s="4">
        <v>0</v>
      </c>
      <c r="AZ210" s="4">
        <f t="shared" si="84"/>
        <v>143</v>
      </c>
      <c r="BA210" s="4">
        <v>81</v>
      </c>
      <c r="BB210" s="4">
        <v>0</v>
      </c>
      <c r="BC210" s="4">
        <v>0</v>
      </c>
      <c r="BD210" s="4">
        <v>0</v>
      </c>
      <c r="BE210" s="4">
        <f t="shared" si="85"/>
        <v>81</v>
      </c>
      <c r="BF210" s="4">
        <v>0</v>
      </c>
      <c r="BG210" s="4">
        <v>252.1</v>
      </c>
      <c r="BH210" s="4">
        <v>72.599999999999994</v>
      </c>
      <c r="BI210" s="4">
        <v>0</v>
      </c>
      <c r="BJ210" s="4">
        <f t="shared" si="86"/>
        <v>324.7</v>
      </c>
      <c r="BK210" s="4">
        <v>0</v>
      </c>
      <c r="BL210" s="4">
        <v>0</v>
      </c>
      <c r="BM210" s="4">
        <v>0</v>
      </c>
      <c r="BN210" s="4">
        <v>0</v>
      </c>
      <c r="BO210" s="4">
        <f t="shared" si="87"/>
        <v>0</v>
      </c>
      <c r="BP210" s="4">
        <v>3.1</v>
      </c>
      <c r="BQ210" s="4">
        <v>57.9</v>
      </c>
      <c r="BR210" s="4">
        <v>7</v>
      </c>
      <c r="BS210" s="4">
        <v>0</v>
      </c>
      <c r="BT210" s="4">
        <f t="shared" si="88"/>
        <v>68</v>
      </c>
      <c r="BU210" s="4">
        <v>52.4</v>
      </c>
      <c r="BV210" s="4">
        <v>1</v>
      </c>
      <c r="BW210" s="4">
        <v>44.6</v>
      </c>
      <c r="BX210" s="4">
        <v>0</v>
      </c>
      <c r="BY210" s="4">
        <f t="shared" si="89"/>
        <v>98</v>
      </c>
      <c r="BZ210" s="4">
        <f t="shared" si="90"/>
        <v>3834.5000000000009</v>
      </c>
      <c r="CA210" s="4">
        <f t="shared" si="91"/>
        <v>1771.8</v>
      </c>
      <c r="CB210" s="4">
        <f t="shared" si="92"/>
        <v>2513.7000000000003</v>
      </c>
      <c r="CC210" s="4">
        <f t="shared" si="93"/>
        <v>0</v>
      </c>
      <c r="CD210" s="4">
        <f t="shared" si="94"/>
        <v>8120.0000000000018</v>
      </c>
      <c r="CE210" s="4">
        <f t="shared" si="95"/>
        <v>241.5</v>
      </c>
      <c r="CF210" s="4">
        <f t="shared" si="96"/>
        <v>311</v>
      </c>
      <c r="CG210" s="4">
        <f t="shared" si="97"/>
        <v>162.19999999999999</v>
      </c>
      <c r="CH210" s="4">
        <f t="shared" si="98"/>
        <v>0</v>
      </c>
      <c r="CI210" s="4">
        <f t="shared" si="99"/>
        <v>714.7</v>
      </c>
      <c r="CJ210" s="10"/>
      <c r="CK210" s="10"/>
      <c r="CL210" s="10"/>
      <c r="CM210" s="10"/>
    </row>
    <row r="211" spans="1:92">
      <c r="A211" s="2">
        <v>1995</v>
      </c>
      <c r="B211" s="3" t="s">
        <v>83</v>
      </c>
      <c r="C211" s="4">
        <v>1446.1</v>
      </c>
      <c r="D211" s="4">
        <v>181</v>
      </c>
      <c r="E211" s="4">
        <v>3.8</v>
      </c>
      <c r="F211" s="4">
        <v>138.80000000000001</v>
      </c>
      <c r="G211" s="4">
        <f t="shared" si="75"/>
        <v>1769.6999999999998</v>
      </c>
      <c r="H211" s="4">
        <v>393</v>
      </c>
      <c r="I211" s="4">
        <v>70.7</v>
      </c>
      <c r="J211" s="4">
        <v>636</v>
      </c>
      <c r="K211" s="4">
        <v>113</v>
      </c>
      <c r="L211" s="4">
        <f t="shared" si="76"/>
        <v>1212.7</v>
      </c>
      <c r="M211" s="4">
        <v>197.7</v>
      </c>
      <c r="N211" s="4">
        <v>197.7</v>
      </c>
      <c r="O211" s="4">
        <v>0</v>
      </c>
      <c r="P211" s="4">
        <v>0</v>
      </c>
      <c r="Q211" s="4">
        <f t="shared" si="77"/>
        <v>395.4</v>
      </c>
      <c r="R211" s="4">
        <v>256.8</v>
      </c>
      <c r="S211" s="4">
        <v>0</v>
      </c>
      <c r="T211" s="4">
        <v>0</v>
      </c>
      <c r="U211" s="4">
        <v>0</v>
      </c>
      <c r="V211" s="4">
        <f t="shared" si="78"/>
        <v>256.8</v>
      </c>
      <c r="W211" s="4">
        <v>1041</v>
      </c>
      <c r="X211" s="4">
        <v>1041</v>
      </c>
      <c r="Y211" s="4">
        <v>0</v>
      </c>
      <c r="Z211" s="4">
        <v>0</v>
      </c>
      <c r="AA211" s="4">
        <f t="shared" si="79"/>
        <v>2082</v>
      </c>
      <c r="AB211" s="4">
        <v>376.3</v>
      </c>
      <c r="AC211" s="4">
        <v>2.7</v>
      </c>
      <c r="AD211" s="4">
        <v>0.5</v>
      </c>
      <c r="AE211" s="4">
        <v>20</v>
      </c>
      <c r="AF211" s="4">
        <f t="shared" si="80"/>
        <v>399.5</v>
      </c>
      <c r="AG211" s="4">
        <v>0</v>
      </c>
      <c r="AH211" s="4">
        <v>339.1</v>
      </c>
      <c r="AI211" s="4">
        <v>733.3</v>
      </c>
      <c r="AJ211" s="4">
        <v>169.4</v>
      </c>
      <c r="AK211" s="4">
        <f t="shared" si="81"/>
        <v>1241.8000000000002</v>
      </c>
      <c r="AL211" s="4">
        <v>4906</v>
      </c>
      <c r="AM211" s="4">
        <v>331.7</v>
      </c>
      <c r="AN211" s="4">
        <v>142.69999999999999</v>
      </c>
      <c r="AO211" s="4">
        <v>561.20000000000005</v>
      </c>
      <c r="AP211" s="4">
        <f t="shared" si="82"/>
        <v>5941.5999999999995</v>
      </c>
      <c r="AU211" s="4">
        <f t="shared" si="83"/>
        <v>0</v>
      </c>
      <c r="AV211" s="4">
        <v>0</v>
      </c>
      <c r="AW211" s="4">
        <v>0</v>
      </c>
      <c r="AX211" s="4">
        <v>0</v>
      </c>
      <c r="AY211" s="4">
        <v>113</v>
      </c>
      <c r="AZ211" s="4">
        <f t="shared" si="84"/>
        <v>113</v>
      </c>
      <c r="BA211" s="4">
        <v>0</v>
      </c>
      <c r="BB211" s="4">
        <v>0</v>
      </c>
      <c r="BC211" s="4">
        <v>0</v>
      </c>
      <c r="BD211" s="4">
        <v>20</v>
      </c>
      <c r="BE211" s="4">
        <f t="shared" si="85"/>
        <v>20</v>
      </c>
      <c r="BF211" s="4">
        <v>0</v>
      </c>
      <c r="BG211" s="4">
        <v>339.1</v>
      </c>
      <c r="BH211" s="4">
        <v>0</v>
      </c>
      <c r="BI211" s="4">
        <v>169.4</v>
      </c>
      <c r="BJ211" s="4">
        <f t="shared" si="86"/>
        <v>508.5</v>
      </c>
      <c r="BK211" s="4">
        <v>0</v>
      </c>
      <c r="BL211" s="4">
        <v>0</v>
      </c>
      <c r="BM211" s="4">
        <v>0</v>
      </c>
      <c r="BN211" s="4">
        <v>40</v>
      </c>
      <c r="BO211" s="4">
        <f t="shared" si="87"/>
        <v>40</v>
      </c>
      <c r="BP211" s="4">
        <v>0</v>
      </c>
      <c r="BQ211" s="4">
        <v>0</v>
      </c>
      <c r="BR211" s="4">
        <v>0</v>
      </c>
      <c r="BS211" s="4">
        <v>95.2</v>
      </c>
      <c r="BT211" s="4">
        <f t="shared" si="88"/>
        <v>95.2</v>
      </c>
      <c r="BU211" s="4">
        <v>0</v>
      </c>
      <c r="BV211" s="4">
        <v>0</v>
      </c>
      <c r="BW211" s="4">
        <v>0</v>
      </c>
      <c r="BX211" s="4">
        <v>564.4</v>
      </c>
      <c r="BY211" s="4">
        <f t="shared" si="89"/>
        <v>564.4</v>
      </c>
      <c r="BZ211" s="4">
        <f t="shared" si="90"/>
        <v>8616.9</v>
      </c>
      <c r="CA211" s="4">
        <f t="shared" si="91"/>
        <v>2163.9</v>
      </c>
      <c r="CB211" s="4">
        <f t="shared" si="92"/>
        <v>1516.3</v>
      </c>
      <c r="CC211" s="4">
        <f t="shared" si="93"/>
        <v>1002.4000000000001</v>
      </c>
      <c r="CD211" s="4">
        <f t="shared" si="94"/>
        <v>13299.499999999998</v>
      </c>
      <c r="CE211" s="4">
        <f t="shared" si="95"/>
        <v>0</v>
      </c>
      <c r="CF211" s="4">
        <f t="shared" si="96"/>
        <v>339.1</v>
      </c>
      <c r="CG211" s="4">
        <f t="shared" si="97"/>
        <v>0</v>
      </c>
      <c r="CH211" s="4">
        <f t="shared" si="98"/>
        <v>1002</v>
      </c>
      <c r="CI211" s="4">
        <f t="shared" si="99"/>
        <v>1341.1</v>
      </c>
      <c r="CJ211" s="10"/>
      <c r="CK211" s="10"/>
      <c r="CL211" s="10"/>
      <c r="CM211" s="10"/>
    </row>
    <row r="212" spans="1:92">
      <c r="A212" s="2">
        <v>1995</v>
      </c>
      <c r="B212" s="3" t="s">
        <v>84</v>
      </c>
      <c r="C212" s="4">
        <v>496</v>
      </c>
      <c r="D212" s="4">
        <v>59.2</v>
      </c>
      <c r="E212" s="4">
        <v>215.2</v>
      </c>
      <c r="F212" s="4">
        <v>36</v>
      </c>
      <c r="G212" s="4">
        <f t="shared" si="75"/>
        <v>806.40000000000009</v>
      </c>
      <c r="H212" s="4">
        <v>152.4</v>
      </c>
      <c r="I212" s="4">
        <v>13.3</v>
      </c>
      <c r="J212" s="4">
        <v>25</v>
      </c>
      <c r="K212" s="4">
        <v>16.7</v>
      </c>
      <c r="L212" s="4">
        <f t="shared" si="76"/>
        <v>207.4</v>
      </c>
      <c r="M212" s="4">
        <v>18.899999999999999</v>
      </c>
      <c r="N212" s="4">
        <v>18.7</v>
      </c>
      <c r="O212" s="4">
        <v>0</v>
      </c>
      <c r="P212" s="4">
        <v>0</v>
      </c>
      <c r="Q212" s="4">
        <f t="shared" si="77"/>
        <v>37.599999999999994</v>
      </c>
      <c r="R212" s="4">
        <v>7.8</v>
      </c>
      <c r="S212" s="4">
        <v>5.6</v>
      </c>
      <c r="T212" s="4">
        <v>0</v>
      </c>
      <c r="U212" s="4">
        <v>0</v>
      </c>
      <c r="V212" s="4">
        <f t="shared" si="78"/>
        <v>13.399999999999999</v>
      </c>
      <c r="W212" s="4">
        <v>161.9</v>
      </c>
      <c r="X212" s="4">
        <v>163.19999999999999</v>
      </c>
      <c r="Y212" s="4">
        <v>11.1</v>
      </c>
      <c r="Z212" s="4">
        <v>0</v>
      </c>
      <c r="AA212" s="4">
        <f t="shared" si="79"/>
        <v>336.20000000000005</v>
      </c>
      <c r="AB212" s="4">
        <v>96.7</v>
      </c>
      <c r="AC212" s="4">
        <v>0.6</v>
      </c>
      <c r="AD212" s="4">
        <v>4.5</v>
      </c>
      <c r="AE212" s="4">
        <v>0.1</v>
      </c>
      <c r="AF212" s="4">
        <f t="shared" si="80"/>
        <v>101.89999999999999</v>
      </c>
      <c r="AG212" s="4">
        <v>0</v>
      </c>
      <c r="AH212" s="4">
        <v>58.3</v>
      </c>
      <c r="AI212" s="4">
        <v>163.4</v>
      </c>
      <c r="AJ212" s="4">
        <v>65.099999999999994</v>
      </c>
      <c r="AK212" s="4">
        <f t="shared" si="81"/>
        <v>286.79999999999995</v>
      </c>
      <c r="AL212" s="4">
        <v>607.29999999999995</v>
      </c>
      <c r="AM212" s="4">
        <v>186.9</v>
      </c>
      <c r="AN212" s="4">
        <v>719.9</v>
      </c>
      <c r="AO212" s="4">
        <v>27.3</v>
      </c>
      <c r="AP212" s="4">
        <f t="shared" si="82"/>
        <v>1541.3999999999999</v>
      </c>
      <c r="AU212" s="4">
        <f t="shared" si="83"/>
        <v>0</v>
      </c>
      <c r="AV212" s="4">
        <v>2.4</v>
      </c>
      <c r="AW212" s="4">
        <v>0.7</v>
      </c>
      <c r="AX212" s="4">
        <v>0.8</v>
      </c>
      <c r="AY212" s="4">
        <v>16.7</v>
      </c>
      <c r="AZ212" s="4">
        <f t="shared" si="84"/>
        <v>20.599999999999998</v>
      </c>
      <c r="BA212" s="4">
        <v>0.6</v>
      </c>
      <c r="BB212" s="4">
        <v>0</v>
      </c>
      <c r="BC212" s="4">
        <v>0.1</v>
      </c>
      <c r="BD212" s="4">
        <v>0.1</v>
      </c>
      <c r="BE212" s="4">
        <f t="shared" si="85"/>
        <v>0.79999999999999993</v>
      </c>
      <c r="BF212" s="4">
        <v>0</v>
      </c>
      <c r="BG212" s="4">
        <v>55.2</v>
      </c>
      <c r="BH212" s="4">
        <v>79.8</v>
      </c>
      <c r="BI212" s="4">
        <v>65.099999999999994</v>
      </c>
      <c r="BJ212" s="4">
        <f t="shared" si="86"/>
        <v>200.1</v>
      </c>
      <c r="BK212" s="4">
        <v>0</v>
      </c>
      <c r="BL212" s="4">
        <v>2.7</v>
      </c>
      <c r="BM212" s="4">
        <v>0.2</v>
      </c>
      <c r="BN212" s="4">
        <v>1.7</v>
      </c>
      <c r="BO212" s="4">
        <f t="shared" si="87"/>
        <v>4.6000000000000005</v>
      </c>
      <c r="BP212" s="4">
        <v>2.6</v>
      </c>
      <c r="BQ212" s="4">
        <v>0.8</v>
      </c>
      <c r="BR212" s="4">
        <v>5.6</v>
      </c>
      <c r="BS212" s="4">
        <v>5.5</v>
      </c>
      <c r="BT212" s="4">
        <f t="shared" si="88"/>
        <v>14.5</v>
      </c>
      <c r="BU212" s="4">
        <v>9.6999999999999993</v>
      </c>
      <c r="BV212" s="4">
        <v>0</v>
      </c>
      <c r="BW212" s="4">
        <v>28.6</v>
      </c>
      <c r="BX212" s="4">
        <v>56.1</v>
      </c>
      <c r="BY212" s="4">
        <f t="shared" si="89"/>
        <v>94.4</v>
      </c>
      <c r="BZ212" s="4">
        <f t="shared" si="90"/>
        <v>1541</v>
      </c>
      <c r="CA212" s="4">
        <f t="shared" si="91"/>
        <v>505.80000000000007</v>
      </c>
      <c r="CB212" s="4">
        <f t="shared" si="92"/>
        <v>1139.0999999999999</v>
      </c>
      <c r="CC212" s="4">
        <f t="shared" si="93"/>
        <v>145.20000000000002</v>
      </c>
      <c r="CD212" s="4">
        <f t="shared" si="94"/>
        <v>3331.1</v>
      </c>
      <c r="CE212" s="4">
        <f t="shared" si="95"/>
        <v>15.299999999999999</v>
      </c>
      <c r="CF212" s="4">
        <f t="shared" si="96"/>
        <v>59.400000000000006</v>
      </c>
      <c r="CG212" s="4">
        <f t="shared" si="97"/>
        <v>115.1</v>
      </c>
      <c r="CH212" s="4">
        <f t="shared" si="98"/>
        <v>145.19999999999999</v>
      </c>
      <c r="CI212" s="4">
        <f t="shared" si="99"/>
        <v>335</v>
      </c>
      <c r="CJ212" s="10"/>
      <c r="CK212" s="10"/>
      <c r="CL212" s="10"/>
      <c r="CM212" s="10"/>
    </row>
    <row r="213" spans="1:92">
      <c r="A213" s="2">
        <v>1995</v>
      </c>
      <c r="B213" s="3" t="s">
        <v>85</v>
      </c>
      <c r="C213" s="4">
        <v>5206.7</v>
      </c>
      <c r="D213" s="4">
        <v>807.8</v>
      </c>
      <c r="E213" s="4">
        <v>700.1</v>
      </c>
      <c r="F213" s="4">
        <v>0</v>
      </c>
      <c r="G213" s="4">
        <f t="shared" si="75"/>
        <v>6714.6</v>
      </c>
      <c r="H213" s="4">
        <v>1663.1</v>
      </c>
      <c r="I213" s="4">
        <v>73.3</v>
      </c>
      <c r="J213" s="4">
        <v>263</v>
      </c>
      <c r="K213" s="4">
        <v>683.1</v>
      </c>
      <c r="L213" s="4">
        <f t="shared" si="76"/>
        <v>2682.5</v>
      </c>
      <c r="M213" s="4">
        <v>311.7</v>
      </c>
      <c r="N213" s="4">
        <v>436.5</v>
      </c>
      <c r="O213" s="4">
        <v>32.6</v>
      </c>
      <c r="P213" s="4">
        <v>0</v>
      </c>
      <c r="Q213" s="4">
        <f t="shared" si="77"/>
        <v>780.80000000000007</v>
      </c>
      <c r="R213" s="4">
        <v>21.9</v>
      </c>
      <c r="S213" s="4">
        <v>34.9</v>
      </c>
      <c r="T213" s="4">
        <v>0</v>
      </c>
      <c r="U213" s="4">
        <v>0</v>
      </c>
      <c r="V213" s="4">
        <f t="shared" si="78"/>
        <v>56.8</v>
      </c>
      <c r="W213" s="4">
        <v>1920.7</v>
      </c>
      <c r="X213" s="4">
        <v>3350.8</v>
      </c>
      <c r="Y213" s="4">
        <v>658.7</v>
      </c>
      <c r="Z213" s="4">
        <v>0</v>
      </c>
      <c r="AA213" s="4">
        <f t="shared" si="79"/>
        <v>5930.2</v>
      </c>
      <c r="AB213" s="4">
        <v>1397.9</v>
      </c>
      <c r="AC213" s="4">
        <v>2</v>
      </c>
      <c r="AD213" s="4">
        <v>72</v>
      </c>
      <c r="AE213" s="4">
        <v>0</v>
      </c>
      <c r="AF213" s="4">
        <f t="shared" si="80"/>
        <v>1471.9</v>
      </c>
      <c r="AG213" s="4">
        <v>0</v>
      </c>
      <c r="AH213" s="4">
        <v>754.5</v>
      </c>
      <c r="AI213" s="4">
        <v>3537.5</v>
      </c>
      <c r="AJ213" s="4">
        <v>363</v>
      </c>
      <c r="AK213" s="4">
        <f t="shared" si="81"/>
        <v>4655</v>
      </c>
      <c r="AL213" s="4">
        <v>3426.6</v>
      </c>
      <c r="AM213" s="4">
        <v>2957.3</v>
      </c>
      <c r="AN213" s="4">
        <v>8277.2000000000007</v>
      </c>
      <c r="AO213" s="4">
        <v>606</v>
      </c>
      <c r="AP213" s="4">
        <f t="shared" si="82"/>
        <v>15267.1</v>
      </c>
      <c r="AU213" s="4">
        <f t="shared" si="83"/>
        <v>0</v>
      </c>
      <c r="AV213" s="4">
        <v>0</v>
      </c>
      <c r="AW213" s="4">
        <v>0</v>
      </c>
      <c r="AX213" s="4">
        <v>64.5</v>
      </c>
      <c r="AY213" s="4">
        <v>683.1</v>
      </c>
      <c r="AZ213" s="4">
        <f t="shared" si="84"/>
        <v>747.6</v>
      </c>
      <c r="BA213" s="4">
        <v>277.89999999999998</v>
      </c>
      <c r="BB213" s="4">
        <v>0</v>
      </c>
      <c r="BC213" s="4">
        <v>25</v>
      </c>
      <c r="BD213" s="4">
        <v>0</v>
      </c>
      <c r="BE213" s="4">
        <f t="shared" si="85"/>
        <v>302.89999999999998</v>
      </c>
      <c r="BF213" s="4">
        <v>0</v>
      </c>
      <c r="BG213" s="4">
        <v>754.5</v>
      </c>
      <c r="BH213" s="4">
        <v>2943.4</v>
      </c>
      <c r="BI213" s="4">
        <v>363</v>
      </c>
      <c r="BJ213" s="4">
        <f t="shared" si="86"/>
        <v>4060.9</v>
      </c>
      <c r="BK213" s="4">
        <v>0</v>
      </c>
      <c r="BL213" s="4">
        <v>33.200000000000003</v>
      </c>
      <c r="BM213" s="4">
        <v>57.9</v>
      </c>
      <c r="BN213" s="4">
        <v>0</v>
      </c>
      <c r="BO213" s="4">
        <f t="shared" si="87"/>
        <v>91.1</v>
      </c>
      <c r="BP213" s="4">
        <v>12.8</v>
      </c>
      <c r="BQ213" s="4">
        <v>119</v>
      </c>
      <c r="BR213" s="4">
        <v>506.7</v>
      </c>
      <c r="BS213" s="4">
        <v>300</v>
      </c>
      <c r="BT213" s="4">
        <f t="shared" si="88"/>
        <v>938.5</v>
      </c>
      <c r="BU213" s="4">
        <v>121.2</v>
      </c>
      <c r="BV213" s="4">
        <v>0</v>
      </c>
      <c r="BW213" s="4">
        <v>954.9</v>
      </c>
      <c r="BX213" s="4">
        <v>306</v>
      </c>
      <c r="BY213" s="4">
        <f t="shared" si="89"/>
        <v>1382.1</v>
      </c>
      <c r="BZ213" s="4">
        <f t="shared" si="90"/>
        <v>13948.599999999999</v>
      </c>
      <c r="CA213" s="4">
        <f t="shared" si="91"/>
        <v>8417.1</v>
      </c>
      <c r="CB213" s="4">
        <f t="shared" si="92"/>
        <v>13541.1</v>
      </c>
      <c r="CC213" s="4">
        <f t="shared" si="93"/>
        <v>1652.1</v>
      </c>
      <c r="CD213" s="4">
        <f t="shared" si="94"/>
        <v>37558.899999999994</v>
      </c>
      <c r="CE213" s="4">
        <f t="shared" si="95"/>
        <v>411.9</v>
      </c>
      <c r="CF213" s="4">
        <f t="shared" si="96"/>
        <v>906.7</v>
      </c>
      <c r="CG213" s="4">
        <f t="shared" si="97"/>
        <v>4552.3999999999996</v>
      </c>
      <c r="CH213" s="4">
        <f t="shared" si="98"/>
        <v>1652.1</v>
      </c>
      <c r="CI213" s="4">
        <f t="shared" si="99"/>
        <v>7523.1</v>
      </c>
      <c r="CJ213" s="10"/>
      <c r="CK213" s="10"/>
      <c r="CL213" s="10"/>
      <c r="CM213" s="10"/>
      <c r="CN213" s="10"/>
    </row>
    <row r="214" spans="1:92">
      <c r="A214" s="2">
        <v>1995</v>
      </c>
      <c r="B214" s="3" t="s">
        <v>86</v>
      </c>
      <c r="C214" s="4">
        <v>3500.7</v>
      </c>
      <c r="D214" s="4">
        <v>543.29999999999995</v>
      </c>
      <c r="E214" s="4">
        <v>240.1</v>
      </c>
      <c r="F214" s="4">
        <v>22.5</v>
      </c>
      <c r="G214" s="4">
        <f t="shared" si="75"/>
        <v>4306.6000000000004</v>
      </c>
      <c r="H214" s="4">
        <v>1332.5</v>
      </c>
      <c r="I214" s="4">
        <v>28.3</v>
      </c>
      <c r="J214" s="4">
        <v>1561.1</v>
      </c>
      <c r="K214" s="4">
        <v>102.1</v>
      </c>
      <c r="L214" s="4">
        <f t="shared" si="76"/>
        <v>3023.9999999999995</v>
      </c>
      <c r="M214" s="4">
        <v>157.4</v>
      </c>
      <c r="N214" s="4">
        <v>260</v>
      </c>
      <c r="O214" s="4">
        <v>0</v>
      </c>
      <c r="P214" s="4">
        <v>0</v>
      </c>
      <c r="Q214" s="4">
        <f t="shared" si="77"/>
        <v>417.4</v>
      </c>
      <c r="R214" s="4">
        <v>0</v>
      </c>
      <c r="S214" s="4">
        <v>0</v>
      </c>
      <c r="T214" s="4">
        <v>0</v>
      </c>
      <c r="U214" s="4">
        <v>0</v>
      </c>
      <c r="V214" s="4">
        <f t="shared" si="78"/>
        <v>0</v>
      </c>
      <c r="W214" s="4">
        <v>1037.5</v>
      </c>
      <c r="X214" s="4">
        <v>2139.5</v>
      </c>
      <c r="Y214" s="4">
        <v>266.2</v>
      </c>
      <c r="Z214" s="4">
        <v>0</v>
      </c>
      <c r="AA214" s="4">
        <f t="shared" si="79"/>
        <v>3443.2</v>
      </c>
      <c r="AB214" s="4">
        <v>662.4</v>
      </c>
      <c r="AC214" s="4">
        <v>2.4</v>
      </c>
      <c r="AD214" s="4">
        <v>15.5</v>
      </c>
      <c r="AE214" s="4">
        <v>61.6</v>
      </c>
      <c r="AF214" s="4">
        <f t="shared" si="80"/>
        <v>741.9</v>
      </c>
      <c r="AG214" s="4">
        <v>17.899999999999999</v>
      </c>
      <c r="AH214" s="4">
        <v>573</v>
      </c>
      <c r="AI214" s="4">
        <v>468.4</v>
      </c>
      <c r="AJ214" s="4">
        <v>210.7</v>
      </c>
      <c r="AK214" s="4">
        <f t="shared" si="81"/>
        <v>1270</v>
      </c>
      <c r="AL214" s="4">
        <v>3321.9</v>
      </c>
      <c r="AM214" s="4">
        <v>1328.8</v>
      </c>
      <c r="AN214" s="4">
        <v>394.2</v>
      </c>
      <c r="AO214" s="4">
        <v>123.7</v>
      </c>
      <c r="AP214" s="4">
        <f t="shared" si="82"/>
        <v>5168.5999999999995</v>
      </c>
      <c r="AU214" s="4">
        <f t="shared" si="83"/>
        <v>0</v>
      </c>
      <c r="AV214" s="4">
        <v>0</v>
      </c>
      <c r="AW214" s="4">
        <v>0</v>
      </c>
      <c r="AX214" s="4">
        <v>156.6</v>
      </c>
      <c r="AY214" s="4">
        <v>102.1</v>
      </c>
      <c r="AZ214" s="4">
        <f t="shared" si="84"/>
        <v>258.7</v>
      </c>
      <c r="BA214" s="4">
        <v>0</v>
      </c>
      <c r="BB214" s="4">
        <v>0</v>
      </c>
      <c r="BC214" s="4">
        <v>0</v>
      </c>
      <c r="BD214" s="4">
        <v>61.5</v>
      </c>
      <c r="BE214" s="4">
        <f t="shared" si="85"/>
        <v>61.5</v>
      </c>
      <c r="BF214" s="4">
        <v>2.1</v>
      </c>
      <c r="BG214" s="4">
        <v>458.6</v>
      </c>
      <c r="BH214" s="4">
        <v>201.3</v>
      </c>
      <c r="BI214" s="4">
        <v>210.7</v>
      </c>
      <c r="BJ214" s="4">
        <f t="shared" si="86"/>
        <v>872.7</v>
      </c>
      <c r="BK214" s="4">
        <v>3.4</v>
      </c>
      <c r="BL214" s="4">
        <v>0</v>
      </c>
      <c r="BM214" s="4">
        <v>1.2</v>
      </c>
      <c r="BN214" s="4">
        <v>0</v>
      </c>
      <c r="BO214" s="4">
        <f t="shared" si="87"/>
        <v>4.5999999999999996</v>
      </c>
      <c r="BP214" s="4">
        <v>0.9</v>
      </c>
      <c r="BQ214" s="4">
        <v>39.9</v>
      </c>
      <c r="BR214" s="4">
        <v>29.5</v>
      </c>
      <c r="BS214" s="4">
        <v>20</v>
      </c>
      <c r="BT214" s="4">
        <f t="shared" si="88"/>
        <v>90.3</v>
      </c>
      <c r="BU214" s="4">
        <v>20.2</v>
      </c>
      <c r="BV214" s="4">
        <v>0</v>
      </c>
      <c r="BW214" s="4">
        <v>234.2</v>
      </c>
      <c r="BX214" s="4">
        <v>126.3</v>
      </c>
      <c r="BY214" s="4">
        <f t="shared" si="89"/>
        <v>380.7</v>
      </c>
      <c r="BZ214" s="4">
        <f t="shared" si="90"/>
        <v>10030.299999999999</v>
      </c>
      <c r="CA214" s="4">
        <f t="shared" si="91"/>
        <v>4875.3</v>
      </c>
      <c r="CB214" s="4">
        <f t="shared" si="92"/>
        <v>2945.4999999999995</v>
      </c>
      <c r="CC214" s="4">
        <f t="shared" si="93"/>
        <v>520.6</v>
      </c>
      <c r="CD214" s="4">
        <f t="shared" si="94"/>
        <v>18371.699999999997</v>
      </c>
      <c r="CE214" s="4">
        <f t="shared" si="95"/>
        <v>26.6</v>
      </c>
      <c r="CF214" s="4">
        <f t="shared" si="96"/>
        <v>498.5</v>
      </c>
      <c r="CG214" s="4">
        <f t="shared" si="97"/>
        <v>622.79999999999995</v>
      </c>
      <c r="CH214" s="4">
        <f t="shared" si="98"/>
        <v>520.59999999999991</v>
      </c>
      <c r="CI214" s="4">
        <f t="shared" si="99"/>
        <v>1668.5</v>
      </c>
      <c r="CJ214" s="10"/>
      <c r="CK214" s="10"/>
      <c r="CL214" s="10"/>
      <c r="CM214" s="10"/>
    </row>
    <row r="215" spans="1:92">
      <c r="A215" s="2">
        <v>1995</v>
      </c>
      <c r="B215" s="3" t="s">
        <v>87</v>
      </c>
      <c r="C215" s="4">
        <v>785.3</v>
      </c>
      <c r="D215" s="4">
        <v>85.6</v>
      </c>
      <c r="E215" s="4">
        <v>27.6</v>
      </c>
      <c r="F215" s="4">
        <v>0</v>
      </c>
      <c r="G215" s="4">
        <f t="shared" si="75"/>
        <v>898.5</v>
      </c>
      <c r="H215" s="4">
        <v>352.1</v>
      </c>
      <c r="I215" s="4">
        <v>3.1</v>
      </c>
      <c r="J215" s="4">
        <v>39.200000000000003</v>
      </c>
      <c r="K215" s="4">
        <v>0</v>
      </c>
      <c r="L215" s="4">
        <f t="shared" si="76"/>
        <v>394.40000000000003</v>
      </c>
      <c r="M215" s="4">
        <v>90.6</v>
      </c>
      <c r="N215" s="4">
        <v>83.1</v>
      </c>
      <c r="O215" s="4">
        <v>0</v>
      </c>
      <c r="P215" s="4">
        <v>0</v>
      </c>
      <c r="Q215" s="4">
        <f t="shared" si="77"/>
        <v>173.7</v>
      </c>
      <c r="R215" s="4">
        <v>65.2</v>
      </c>
      <c r="S215" s="4">
        <v>0</v>
      </c>
      <c r="T215" s="4">
        <v>0</v>
      </c>
      <c r="U215" s="4">
        <v>0</v>
      </c>
      <c r="V215" s="4">
        <f t="shared" si="78"/>
        <v>65.2</v>
      </c>
      <c r="W215" s="4">
        <v>282.60000000000002</v>
      </c>
      <c r="X215" s="4">
        <v>279.2</v>
      </c>
      <c r="Y215" s="4">
        <v>26.7</v>
      </c>
      <c r="Z215" s="4">
        <v>0</v>
      </c>
      <c r="AA215" s="4">
        <f t="shared" si="79"/>
        <v>588.5</v>
      </c>
      <c r="AB215" s="4">
        <v>95</v>
      </c>
      <c r="AC215" s="4">
        <v>1</v>
      </c>
      <c r="AD215" s="4">
        <v>11.4</v>
      </c>
      <c r="AE215" s="4">
        <v>0</v>
      </c>
      <c r="AF215" s="4">
        <f t="shared" si="80"/>
        <v>107.4</v>
      </c>
      <c r="AG215" s="4">
        <v>0.2</v>
      </c>
      <c r="AH215" s="4">
        <v>189.1</v>
      </c>
      <c r="AI215" s="4">
        <v>610.6</v>
      </c>
      <c r="AJ215" s="4">
        <v>60.8</v>
      </c>
      <c r="AK215" s="4">
        <f t="shared" si="81"/>
        <v>860.69999999999993</v>
      </c>
      <c r="AL215" s="4">
        <v>1498.1</v>
      </c>
      <c r="AM215" s="4">
        <v>263.3</v>
      </c>
      <c r="AN215" s="4">
        <v>960.6</v>
      </c>
      <c r="AO215" s="4">
        <v>357.5</v>
      </c>
      <c r="AP215" s="4">
        <f t="shared" si="82"/>
        <v>3079.5</v>
      </c>
      <c r="AU215" s="4">
        <f t="shared" si="83"/>
        <v>0</v>
      </c>
      <c r="AV215" s="4">
        <v>0</v>
      </c>
      <c r="AW215" s="4">
        <v>0</v>
      </c>
      <c r="AX215" s="4">
        <v>0</v>
      </c>
      <c r="AY215" s="4">
        <v>0</v>
      </c>
      <c r="AZ215" s="4">
        <f t="shared" si="84"/>
        <v>0</v>
      </c>
      <c r="BA215" s="4">
        <v>0</v>
      </c>
      <c r="BB215" s="4">
        <v>0</v>
      </c>
      <c r="BC215" s="4">
        <v>0</v>
      </c>
      <c r="BD215" s="4">
        <v>0</v>
      </c>
      <c r="BE215" s="4">
        <f t="shared" si="85"/>
        <v>0</v>
      </c>
      <c r="BF215" s="4">
        <v>0</v>
      </c>
      <c r="BG215" s="4">
        <v>186.9</v>
      </c>
      <c r="BH215" s="4">
        <v>64.400000000000006</v>
      </c>
      <c r="BI215" s="4">
        <v>60.8</v>
      </c>
      <c r="BJ215" s="4">
        <f t="shared" si="86"/>
        <v>312.10000000000002</v>
      </c>
      <c r="BK215" s="4">
        <v>0</v>
      </c>
      <c r="BL215" s="4">
        <v>0</v>
      </c>
      <c r="BM215" s="4">
        <v>0</v>
      </c>
      <c r="BN215" s="4">
        <v>0</v>
      </c>
      <c r="BO215" s="4">
        <f t="shared" si="87"/>
        <v>0</v>
      </c>
      <c r="BP215" s="4">
        <v>0</v>
      </c>
      <c r="BQ215" s="4">
        <v>0</v>
      </c>
      <c r="BR215" s="4">
        <v>0</v>
      </c>
      <c r="BS215" s="4">
        <v>0</v>
      </c>
      <c r="BT215" s="4">
        <f t="shared" si="88"/>
        <v>0</v>
      </c>
      <c r="BU215" s="4">
        <v>0</v>
      </c>
      <c r="BV215" s="4">
        <v>18.600000000000001</v>
      </c>
      <c r="BW215" s="4">
        <v>90.5</v>
      </c>
      <c r="BX215" s="4">
        <v>357.5</v>
      </c>
      <c r="BY215" s="4">
        <f t="shared" si="89"/>
        <v>466.6</v>
      </c>
      <c r="BZ215" s="4">
        <f t="shared" si="90"/>
        <v>3169.1000000000004</v>
      </c>
      <c r="CA215" s="4">
        <f t="shared" si="91"/>
        <v>904.40000000000009</v>
      </c>
      <c r="CB215" s="4">
        <f t="shared" si="92"/>
        <v>1676.1</v>
      </c>
      <c r="CC215" s="4">
        <f t="shared" si="93"/>
        <v>418.3</v>
      </c>
      <c r="CD215" s="4">
        <f t="shared" si="94"/>
        <v>6167.9000000000005</v>
      </c>
      <c r="CE215" s="4">
        <f t="shared" si="95"/>
        <v>0</v>
      </c>
      <c r="CF215" s="4">
        <f t="shared" si="96"/>
        <v>205.5</v>
      </c>
      <c r="CG215" s="4">
        <f t="shared" si="97"/>
        <v>154.9</v>
      </c>
      <c r="CH215" s="4">
        <f t="shared" si="98"/>
        <v>418.3</v>
      </c>
      <c r="CI215" s="4">
        <f t="shared" si="99"/>
        <v>778.7</v>
      </c>
      <c r="CN215" s="10"/>
    </row>
    <row r="216" spans="1:92">
      <c r="A216" s="2">
        <v>1995</v>
      </c>
      <c r="B216" s="3" t="s">
        <v>88</v>
      </c>
      <c r="C216" s="4">
        <v>636.9</v>
      </c>
      <c r="D216" s="4">
        <v>85.3</v>
      </c>
      <c r="E216" s="4">
        <v>35.6</v>
      </c>
      <c r="F216" s="4">
        <v>1</v>
      </c>
      <c r="G216" s="4">
        <f t="shared" si="75"/>
        <v>758.8</v>
      </c>
      <c r="H216" s="4">
        <v>204.8</v>
      </c>
      <c r="I216" s="4">
        <v>1.2</v>
      </c>
      <c r="J216" s="4">
        <v>83.5</v>
      </c>
      <c r="K216" s="4">
        <v>0.5</v>
      </c>
      <c r="L216" s="4">
        <f t="shared" si="76"/>
        <v>290</v>
      </c>
      <c r="M216" s="4">
        <v>8</v>
      </c>
      <c r="N216" s="4">
        <v>15.9</v>
      </c>
      <c r="O216" s="4">
        <v>8.6999999999999993</v>
      </c>
      <c r="P216" s="4">
        <v>0</v>
      </c>
      <c r="Q216" s="4">
        <f t="shared" si="77"/>
        <v>32.599999999999994</v>
      </c>
      <c r="R216" s="4">
        <v>10.1</v>
      </c>
      <c r="S216" s="4">
        <v>0</v>
      </c>
      <c r="T216" s="4">
        <v>0</v>
      </c>
      <c r="U216" s="4">
        <v>0</v>
      </c>
      <c r="V216" s="4">
        <f t="shared" si="78"/>
        <v>10.1</v>
      </c>
      <c r="W216" s="4">
        <v>97.2</v>
      </c>
      <c r="X216" s="4">
        <v>231.9</v>
      </c>
      <c r="Y216" s="4">
        <v>18</v>
      </c>
      <c r="Z216" s="4">
        <v>0</v>
      </c>
      <c r="AA216" s="4">
        <f t="shared" si="79"/>
        <v>347.1</v>
      </c>
      <c r="AB216" s="4">
        <v>68.8</v>
      </c>
      <c r="AC216" s="4">
        <v>3.1</v>
      </c>
      <c r="AD216" s="4">
        <v>24.9</v>
      </c>
      <c r="AE216" s="4">
        <v>2.8</v>
      </c>
      <c r="AF216" s="4">
        <f t="shared" si="80"/>
        <v>99.59999999999998</v>
      </c>
      <c r="AG216" s="4">
        <v>0</v>
      </c>
      <c r="AH216" s="4">
        <v>127.4</v>
      </c>
      <c r="AI216" s="4">
        <v>248.9</v>
      </c>
      <c r="AJ216" s="4">
        <v>0</v>
      </c>
      <c r="AK216" s="4">
        <f t="shared" si="81"/>
        <v>376.3</v>
      </c>
      <c r="AL216" s="4">
        <v>242.3</v>
      </c>
      <c r="AM216" s="4">
        <v>328.6</v>
      </c>
      <c r="AN216" s="4">
        <v>262</v>
      </c>
      <c r="AO216" s="4">
        <v>0.4</v>
      </c>
      <c r="AP216" s="4">
        <f t="shared" si="82"/>
        <v>833.30000000000007</v>
      </c>
      <c r="AU216" s="4">
        <f t="shared" si="83"/>
        <v>0</v>
      </c>
      <c r="AV216" s="4">
        <v>0</v>
      </c>
      <c r="AW216" s="4">
        <v>0</v>
      </c>
      <c r="AX216" s="4">
        <v>35.5</v>
      </c>
      <c r="AY216" s="4">
        <v>0.5</v>
      </c>
      <c r="AZ216" s="4">
        <f t="shared" si="84"/>
        <v>36</v>
      </c>
      <c r="BA216" s="4">
        <v>0</v>
      </c>
      <c r="BB216" s="4">
        <v>0</v>
      </c>
      <c r="BC216" s="4">
        <v>14.7</v>
      </c>
      <c r="BD216" s="4">
        <v>2.8</v>
      </c>
      <c r="BE216" s="4">
        <f t="shared" si="85"/>
        <v>17.5</v>
      </c>
      <c r="BF216" s="4">
        <v>0</v>
      </c>
      <c r="BG216" s="4">
        <v>104.2</v>
      </c>
      <c r="BH216" s="4">
        <v>71.599999999999994</v>
      </c>
      <c r="BI216" s="4">
        <v>0</v>
      </c>
      <c r="BJ216" s="4">
        <f t="shared" si="86"/>
        <v>175.8</v>
      </c>
      <c r="BK216" s="4">
        <v>0</v>
      </c>
      <c r="BL216" s="4">
        <v>0</v>
      </c>
      <c r="BM216" s="4">
        <v>0</v>
      </c>
      <c r="BN216" s="4">
        <v>0</v>
      </c>
      <c r="BO216" s="4">
        <f t="shared" si="87"/>
        <v>0</v>
      </c>
      <c r="BP216" s="4">
        <v>0</v>
      </c>
      <c r="BQ216" s="4">
        <v>0</v>
      </c>
      <c r="BR216" s="4">
        <v>0</v>
      </c>
      <c r="BS216" s="4">
        <v>0</v>
      </c>
      <c r="BT216" s="4">
        <f t="shared" si="88"/>
        <v>0</v>
      </c>
      <c r="BU216" s="4">
        <v>0</v>
      </c>
      <c r="BV216" s="4">
        <v>0</v>
      </c>
      <c r="BW216" s="4">
        <v>2.2999999999999998</v>
      </c>
      <c r="BX216" s="4">
        <v>1.4</v>
      </c>
      <c r="BY216" s="4">
        <f t="shared" si="89"/>
        <v>3.6999999999999997</v>
      </c>
      <c r="BZ216" s="4">
        <f t="shared" si="90"/>
        <v>1268.1000000000001</v>
      </c>
      <c r="CA216" s="4">
        <f t="shared" si="91"/>
        <v>793.40000000000009</v>
      </c>
      <c r="CB216" s="4">
        <f t="shared" si="92"/>
        <v>681.6</v>
      </c>
      <c r="CC216" s="4">
        <f t="shared" si="93"/>
        <v>4.7</v>
      </c>
      <c r="CD216" s="4">
        <f t="shared" si="94"/>
        <v>2747.7999999999997</v>
      </c>
      <c r="CE216" s="4">
        <f t="shared" si="95"/>
        <v>0</v>
      </c>
      <c r="CF216" s="4">
        <f t="shared" si="96"/>
        <v>104.2</v>
      </c>
      <c r="CG216" s="4">
        <f t="shared" si="97"/>
        <v>124.1</v>
      </c>
      <c r="CH216" s="4">
        <f t="shared" si="98"/>
        <v>4.6999999999999993</v>
      </c>
      <c r="CI216" s="4">
        <f t="shared" si="99"/>
        <v>233</v>
      </c>
      <c r="CN216" s="10"/>
    </row>
    <row r="217" spans="1:92">
      <c r="A217" s="2">
        <v>1995</v>
      </c>
      <c r="B217" s="3" t="s">
        <v>89</v>
      </c>
      <c r="C217" s="4">
        <v>3659</v>
      </c>
      <c r="D217" s="4">
        <v>808.2</v>
      </c>
      <c r="E217" s="4">
        <v>65.7</v>
      </c>
      <c r="F217" s="4">
        <v>1</v>
      </c>
      <c r="G217" s="4">
        <f t="shared" si="75"/>
        <v>4533.8999999999996</v>
      </c>
      <c r="H217" s="4">
        <v>1717.6</v>
      </c>
      <c r="I217" s="4">
        <v>15.9</v>
      </c>
      <c r="J217" s="4">
        <v>617.20000000000005</v>
      </c>
      <c r="K217" s="4">
        <v>175.7</v>
      </c>
      <c r="L217" s="4">
        <f t="shared" si="76"/>
        <v>2526.3999999999996</v>
      </c>
      <c r="M217" s="4">
        <v>492.7</v>
      </c>
      <c r="N217" s="4">
        <v>458.6</v>
      </c>
      <c r="O217" s="4">
        <v>0</v>
      </c>
      <c r="P217" s="4">
        <v>0</v>
      </c>
      <c r="Q217" s="4">
        <f t="shared" si="77"/>
        <v>951.3</v>
      </c>
      <c r="R217" s="4">
        <v>112.6</v>
      </c>
      <c r="S217" s="4">
        <v>5</v>
      </c>
      <c r="T217" s="4">
        <v>0</v>
      </c>
      <c r="U217" s="4">
        <v>0</v>
      </c>
      <c r="V217" s="4">
        <f t="shared" si="78"/>
        <v>117.6</v>
      </c>
      <c r="W217" s="4">
        <v>2386.6</v>
      </c>
      <c r="X217" s="4">
        <v>3072.6</v>
      </c>
      <c r="Y217" s="4">
        <v>908.1</v>
      </c>
      <c r="Z217" s="4">
        <v>0</v>
      </c>
      <c r="AA217" s="4">
        <f t="shared" si="79"/>
        <v>6367.3</v>
      </c>
      <c r="AB217" s="4">
        <v>704.9</v>
      </c>
      <c r="AC217" s="4">
        <v>0</v>
      </c>
      <c r="AD217" s="4">
        <v>40.299999999999997</v>
      </c>
      <c r="AE217" s="4">
        <v>64.900000000000006</v>
      </c>
      <c r="AF217" s="4">
        <f t="shared" si="80"/>
        <v>810.09999999999991</v>
      </c>
      <c r="AG217" s="4">
        <v>45</v>
      </c>
      <c r="AH217" s="4">
        <v>134.9</v>
      </c>
      <c r="AI217" s="4">
        <v>2309.4</v>
      </c>
      <c r="AJ217" s="4">
        <v>289</v>
      </c>
      <c r="AK217" s="4">
        <f t="shared" si="81"/>
        <v>2778.3</v>
      </c>
      <c r="AL217" s="4">
        <v>3263.2</v>
      </c>
      <c r="AM217" s="4">
        <v>1641.8</v>
      </c>
      <c r="AN217" s="4">
        <v>3242.9</v>
      </c>
      <c r="AO217" s="4">
        <v>252.4</v>
      </c>
      <c r="AP217" s="4">
        <f t="shared" si="82"/>
        <v>8400.2999999999993</v>
      </c>
      <c r="AU217" s="4">
        <f t="shared" si="83"/>
        <v>0</v>
      </c>
      <c r="AV217" s="4">
        <v>4.2</v>
      </c>
      <c r="AW217" s="4">
        <v>0</v>
      </c>
      <c r="AX217" s="4">
        <v>2.4</v>
      </c>
      <c r="AY217" s="4">
        <v>175.7</v>
      </c>
      <c r="AZ217" s="4">
        <f t="shared" si="84"/>
        <v>182.29999999999998</v>
      </c>
      <c r="BA217" s="4">
        <v>1.9</v>
      </c>
      <c r="BB217" s="4">
        <v>0</v>
      </c>
      <c r="BC217" s="4">
        <v>0</v>
      </c>
      <c r="BD217" s="4">
        <v>64.900000000000006</v>
      </c>
      <c r="BE217" s="4">
        <f t="shared" si="85"/>
        <v>66.800000000000011</v>
      </c>
      <c r="BF217" s="4">
        <v>0</v>
      </c>
      <c r="BG217" s="4">
        <v>0</v>
      </c>
      <c r="BH217" s="4">
        <v>1082.3</v>
      </c>
      <c r="BI217" s="4">
        <v>289</v>
      </c>
      <c r="BJ217" s="4">
        <f t="shared" si="86"/>
        <v>1371.3</v>
      </c>
      <c r="BK217" s="4">
        <v>0</v>
      </c>
      <c r="BL217" s="4">
        <v>0</v>
      </c>
      <c r="BM217" s="4">
        <v>0</v>
      </c>
      <c r="BN217" s="4">
        <v>0</v>
      </c>
      <c r="BO217" s="4">
        <f t="shared" si="87"/>
        <v>0</v>
      </c>
      <c r="BP217" s="4">
        <v>0.2</v>
      </c>
      <c r="BQ217" s="4">
        <v>0</v>
      </c>
      <c r="BR217" s="4">
        <v>0</v>
      </c>
      <c r="BS217" s="4">
        <v>100.3</v>
      </c>
      <c r="BT217" s="4">
        <f t="shared" si="88"/>
        <v>100.5</v>
      </c>
      <c r="BU217" s="4">
        <v>4.8</v>
      </c>
      <c r="BV217" s="4">
        <v>0</v>
      </c>
      <c r="BW217" s="4">
        <v>15.1</v>
      </c>
      <c r="BX217" s="4">
        <v>152.6</v>
      </c>
      <c r="BY217" s="4">
        <f t="shared" si="89"/>
        <v>172.5</v>
      </c>
      <c r="BZ217" s="4">
        <f t="shared" si="90"/>
        <v>12381.599999999999</v>
      </c>
      <c r="CA217" s="4">
        <f t="shared" si="91"/>
        <v>6137</v>
      </c>
      <c r="CB217" s="4">
        <f t="shared" si="92"/>
        <v>7183.6</v>
      </c>
      <c r="CC217" s="4">
        <f t="shared" si="93"/>
        <v>783</v>
      </c>
      <c r="CD217" s="4">
        <f t="shared" si="94"/>
        <v>26485.199999999997</v>
      </c>
      <c r="CE217" s="4">
        <f t="shared" si="95"/>
        <v>11.1</v>
      </c>
      <c r="CF217" s="4">
        <f t="shared" si="96"/>
        <v>0</v>
      </c>
      <c r="CG217" s="4">
        <f t="shared" si="97"/>
        <v>1099.8</v>
      </c>
      <c r="CH217" s="4">
        <f t="shared" si="98"/>
        <v>782.49999999999989</v>
      </c>
      <c r="CI217" s="4">
        <f t="shared" si="99"/>
        <v>1893.3999999999996</v>
      </c>
      <c r="CN217" s="7"/>
    </row>
    <row r="218" spans="1:92">
      <c r="A218" s="2">
        <v>1995</v>
      </c>
      <c r="B218" s="3" t="s">
        <v>90</v>
      </c>
      <c r="C218" s="4">
        <v>3005</v>
      </c>
      <c r="D218" s="4">
        <v>300.7</v>
      </c>
      <c r="E218" s="4">
        <v>28.9</v>
      </c>
      <c r="F218" s="4">
        <v>0</v>
      </c>
      <c r="G218" s="4">
        <f t="shared" si="75"/>
        <v>3334.6</v>
      </c>
      <c r="H218" s="4">
        <v>995.3</v>
      </c>
      <c r="I218" s="4">
        <v>29.3</v>
      </c>
      <c r="J218" s="4">
        <v>3.5</v>
      </c>
      <c r="K218" s="4">
        <v>0</v>
      </c>
      <c r="L218" s="4">
        <f t="shared" si="76"/>
        <v>1028.0999999999999</v>
      </c>
      <c r="M218" s="4">
        <v>46.1</v>
      </c>
      <c r="N218" s="4">
        <v>131.80000000000001</v>
      </c>
      <c r="O218" s="4">
        <v>30.8</v>
      </c>
      <c r="P218" s="4">
        <v>0</v>
      </c>
      <c r="Q218" s="4">
        <f t="shared" si="77"/>
        <v>208.70000000000002</v>
      </c>
      <c r="R218" s="4">
        <v>0</v>
      </c>
      <c r="S218" s="4">
        <v>0</v>
      </c>
      <c r="T218" s="4">
        <v>0</v>
      </c>
      <c r="U218" s="4">
        <v>0</v>
      </c>
      <c r="V218" s="4">
        <f t="shared" si="78"/>
        <v>0</v>
      </c>
      <c r="W218" s="4">
        <v>819.4</v>
      </c>
      <c r="X218" s="4">
        <v>1441.8</v>
      </c>
      <c r="Y218" s="4">
        <v>41.9</v>
      </c>
      <c r="Z218" s="4">
        <v>0</v>
      </c>
      <c r="AA218" s="4">
        <f t="shared" si="79"/>
        <v>2303.1</v>
      </c>
      <c r="AB218" s="4">
        <v>323.7</v>
      </c>
      <c r="AC218" s="4">
        <v>7</v>
      </c>
      <c r="AD218" s="4">
        <v>32.299999999999997</v>
      </c>
      <c r="AE218" s="4">
        <v>6.7</v>
      </c>
      <c r="AF218" s="4">
        <f t="shared" si="80"/>
        <v>369.7</v>
      </c>
      <c r="AG218" s="4">
        <v>0.9</v>
      </c>
      <c r="AH218" s="4">
        <v>330.3</v>
      </c>
      <c r="AI218" s="4">
        <v>791.6</v>
      </c>
      <c r="AJ218" s="4">
        <v>0</v>
      </c>
      <c r="AK218" s="4">
        <f t="shared" si="81"/>
        <v>1122.8</v>
      </c>
      <c r="AL218" s="4">
        <v>1828.6</v>
      </c>
      <c r="AM218" s="4">
        <v>1145.3</v>
      </c>
      <c r="AN218" s="4">
        <v>1436.9</v>
      </c>
      <c r="AO218" s="4">
        <v>0</v>
      </c>
      <c r="AP218" s="4">
        <f t="shared" si="82"/>
        <v>4410.7999999999993</v>
      </c>
      <c r="AU218" s="4">
        <f t="shared" si="83"/>
        <v>0</v>
      </c>
      <c r="AV218" s="4">
        <v>0</v>
      </c>
      <c r="AW218" s="4">
        <v>0</v>
      </c>
      <c r="AX218" s="4">
        <v>0</v>
      </c>
      <c r="AY218" s="4">
        <v>0</v>
      </c>
      <c r="AZ218" s="4">
        <f t="shared" si="84"/>
        <v>0</v>
      </c>
      <c r="BA218" s="4">
        <v>4.3</v>
      </c>
      <c r="BB218" s="4">
        <v>0</v>
      </c>
      <c r="BC218" s="4">
        <v>13.2</v>
      </c>
      <c r="BD218" s="4">
        <v>6.7</v>
      </c>
      <c r="BE218" s="4">
        <f t="shared" si="85"/>
        <v>24.2</v>
      </c>
      <c r="BF218" s="4">
        <v>0</v>
      </c>
      <c r="BG218" s="4">
        <v>212.2</v>
      </c>
      <c r="BH218" s="4">
        <v>254.3</v>
      </c>
      <c r="BI218" s="4">
        <v>0</v>
      </c>
      <c r="BJ218" s="4">
        <f t="shared" si="86"/>
        <v>466.5</v>
      </c>
      <c r="BK218" s="4">
        <v>0</v>
      </c>
      <c r="BL218" s="4">
        <v>0</v>
      </c>
      <c r="BM218" s="4">
        <v>0</v>
      </c>
      <c r="BN218" s="4">
        <v>0</v>
      </c>
      <c r="BO218" s="4">
        <f t="shared" si="87"/>
        <v>0</v>
      </c>
      <c r="BP218" s="4">
        <v>0</v>
      </c>
      <c r="BQ218" s="4">
        <v>0</v>
      </c>
      <c r="BR218" s="4">
        <v>0</v>
      </c>
      <c r="BS218" s="4">
        <v>0</v>
      </c>
      <c r="BT218" s="4">
        <f t="shared" si="88"/>
        <v>0</v>
      </c>
      <c r="BU218" s="4">
        <v>39.1</v>
      </c>
      <c r="BV218" s="4">
        <v>0</v>
      </c>
      <c r="BW218" s="4">
        <v>51.2</v>
      </c>
      <c r="BX218" s="4">
        <v>0</v>
      </c>
      <c r="BY218" s="4">
        <f t="shared" si="89"/>
        <v>90.300000000000011</v>
      </c>
      <c r="BZ218" s="4">
        <f t="shared" si="90"/>
        <v>7019</v>
      </c>
      <c r="CA218" s="4">
        <f t="shared" si="91"/>
        <v>3386.2</v>
      </c>
      <c r="CB218" s="4">
        <f t="shared" si="92"/>
        <v>2365.9</v>
      </c>
      <c r="CC218" s="4">
        <f t="shared" si="93"/>
        <v>6.7</v>
      </c>
      <c r="CD218" s="4">
        <f t="shared" si="94"/>
        <v>12777.800000000001</v>
      </c>
      <c r="CE218" s="4">
        <f t="shared" si="95"/>
        <v>43.4</v>
      </c>
      <c r="CF218" s="4">
        <f t="shared" si="96"/>
        <v>212.2</v>
      </c>
      <c r="CG218" s="4">
        <f t="shared" si="97"/>
        <v>318.7</v>
      </c>
      <c r="CH218" s="4">
        <f t="shared" si="98"/>
        <v>6.7</v>
      </c>
      <c r="CI218" s="4">
        <f t="shared" si="99"/>
        <v>581</v>
      </c>
      <c r="CN218" s="10"/>
    </row>
    <row r="219" spans="1:92">
      <c r="A219" s="2">
        <v>1995</v>
      </c>
      <c r="B219" s="3" t="s">
        <v>91</v>
      </c>
      <c r="C219" s="4">
        <v>1431.5</v>
      </c>
      <c r="D219" s="4">
        <v>213</v>
      </c>
      <c r="E219" s="4">
        <v>100.7</v>
      </c>
      <c r="F219" s="4">
        <v>0</v>
      </c>
      <c r="G219" s="4">
        <f t="shared" si="75"/>
        <v>1745.2</v>
      </c>
      <c r="H219" s="4">
        <v>710.3</v>
      </c>
      <c r="I219" s="4">
        <v>253.7</v>
      </c>
      <c r="J219" s="4">
        <v>1229.7</v>
      </c>
      <c r="K219" s="4">
        <v>0</v>
      </c>
      <c r="L219" s="4">
        <f t="shared" si="76"/>
        <v>2193.6999999999998</v>
      </c>
      <c r="M219" s="4">
        <v>37.1</v>
      </c>
      <c r="N219" s="4">
        <v>79.599999999999994</v>
      </c>
      <c r="O219" s="4">
        <v>47.6</v>
      </c>
      <c r="P219" s="4">
        <v>0</v>
      </c>
      <c r="Q219" s="4">
        <f t="shared" si="77"/>
        <v>164.29999999999998</v>
      </c>
      <c r="R219" s="4">
        <v>19.3</v>
      </c>
      <c r="S219" s="4">
        <v>0</v>
      </c>
      <c r="T219" s="4">
        <v>0</v>
      </c>
      <c r="U219" s="4">
        <v>0</v>
      </c>
      <c r="V219" s="4">
        <f t="shared" si="78"/>
        <v>19.3</v>
      </c>
      <c r="W219" s="4">
        <v>344.7</v>
      </c>
      <c r="X219" s="4">
        <v>677.6</v>
      </c>
      <c r="Y219" s="4">
        <v>103</v>
      </c>
      <c r="Z219" s="4">
        <v>0</v>
      </c>
      <c r="AA219" s="4">
        <f t="shared" si="79"/>
        <v>1125.3</v>
      </c>
      <c r="AB219" s="4">
        <v>143.4</v>
      </c>
      <c r="AC219" s="4">
        <v>0</v>
      </c>
      <c r="AD219" s="4">
        <v>27.3</v>
      </c>
      <c r="AE219" s="4">
        <v>0</v>
      </c>
      <c r="AF219" s="4">
        <f t="shared" si="80"/>
        <v>170.70000000000002</v>
      </c>
      <c r="AG219" s="4">
        <v>12.4</v>
      </c>
      <c r="AH219" s="4">
        <v>301.89999999999998</v>
      </c>
      <c r="AI219" s="4">
        <v>521.6</v>
      </c>
      <c r="AJ219" s="4">
        <v>0</v>
      </c>
      <c r="AK219" s="4">
        <f t="shared" si="81"/>
        <v>835.9</v>
      </c>
      <c r="AL219" s="4">
        <v>942.7</v>
      </c>
      <c r="AM219" s="4">
        <v>716.2</v>
      </c>
      <c r="AN219" s="4">
        <v>552</v>
      </c>
      <c r="AO219" s="4">
        <v>0</v>
      </c>
      <c r="AP219" s="4">
        <f t="shared" si="82"/>
        <v>2210.9</v>
      </c>
      <c r="AU219" s="4">
        <f t="shared" si="83"/>
        <v>0</v>
      </c>
      <c r="AV219" s="4">
        <v>0.1</v>
      </c>
      <c r="AW219" s="4">
        <v>0</v>
      </c>
      <c r="AX219" s="4">
        <v>0</v>
      </c>
      <c r="AY219" s="4">
        <v>0</v>
      </c>
      <c r="AZ219" s="4">
        <f t="shared" si="84"/>
        <v>0.1</v>
      </c>
      <c r="BA219" s="4">
        <v>0</v>
      </c>
      <c r="BB219" s="4">
        <v>0</v>
      </c>
      <c r="BC219" s="4">
        <v>0</v>
      </c>
      <c r="BD219" s="4">
        <v>0</v>
      </c>
      <c r="BE219" s="4">
        <f t="shared" si="85"/>
        <v>0</v>
      </c>
      <c r="BF219" s="4">
        <v>0</v>
      </c>
      <c r="BG219" s="4">
        <v>0</v>
      </c>
      <c r="BH219" s="4">
        <v>3.2</v>
      </c>
      <c r="BI219" s="4">
        <v>0</v>
      </c>
      <c r="BJ219" s="4">
        <f t="shared" si="86"/>
        <v>3.2</v>
      </c>
      <c r="BK219" s="4">
        <v>0</v>
      </c>
      <c r="BL219" s="4">
        <v>0</v>
      </c>
      <c r="BM219" s="4">
        <v>0</v>
      </c>
      <c r="BN219" s="4">
        <v>0</v>
      </c>
      <c r="BO219" s="4">
        <f t="shared" si="87"/>
        <v>0</v>
      </c>
      <c r="BP219" s="4">
        <v>1.8</v>
      </c>
      <c r="BQ219" s="4">
        <v>0</v>
      </c>
      <c r="BR219" s="4">
        <v>6</v>
      </c>
      <c r="BS219" s="4">
        <v>0</v>
      </c>
      <c r="BT219" s="4">
        <f t="shared" si="88"/>
        <v>7.8</v>
      </c>
      <c r="BU219" s="4">
        <v>0</v>
      </c>
      <c r="BV219" s="4">
        <v>0</v>
      </c>
      <c r="BW219" s="4">
        <v>2.9</v>
      </c>
      <c r="BX219" s="4">
        <v>0</v>
      </c>
      <c r="BY219" s="4">
        <f t="shared" si="89"/>
        <v>2.9</v>
      </c>
      <c r="BZ219" s="4">
        <f t="shared" si="90"/>
        <v>3641.4000000000005</v>
      </c>
      <c r="CA219" s="4">
        <f t="shared" si="91"/>
        <v>2242</v>
      </c>
      <c r="CB219" s="4">
        <f t="shared" si="92"/>
        <v>2581.9</v>
      </c>
      <c r="CC219" s="4">
        <f t="shared" si="93"/>
        <v>0</v>
      </c>
      <c r="CD219" s="4">
        <f t="shared" si="94"/>
        <v>8465.3000000000011</v>
      </c>
      <c r="CE219" s="4">
        <f t="shared" si="95"/>
        <v>1.9000000000000001</v>
      </c>
      <c r="CF219" s="4">
        <f t="shared" si="96"/>
        <v>0</v>
      </c>
      <c r="CG219" s="4">
        <f t="shared" si="97"/>
        <v>12.1</v>
      </c>
      <c r="CH219" s="4">
        <f t="shared" si="98"/>
        <v>0</v>
      </c>
      <c r="CI219" s="4">
        <f t="shared" si="99"/>
        <v>14</v>
      </c>
    </row>
    <row r="220" spans="1:92">
      <c r="A220" s="2">
        <v>1995</v>
      </c>
      <c r="B220" s="3" t="s">
        <v>92</v>
      </c>
      <c r="C220" s="4">
        <v>1631</v>
      </c>
      <c r="D220" s="4">
        <v>193</v>
      </c>
      <c r="E220" s="4">
        <v>43</v>
      </c>
      <c r="F220" s="4">
        <v>0</v>
      </c>
      <c r="G220" s="4">
        <f t="shared" si="75"/>
        <v>1867</v>
      </c>
      <c r="H220" s="4">
        <v>504</v>
      </c>
      <c r="I220" s="4">
        <v>111</v>
      </c>
      <c r="J220" s="4">
        <v>679</v>
      </c>
      <c r="K220" s="4">
        <v>8</v>
      </c>
      <c r="L220" s="4">
        <f t="shared" si="76"/>
        <v>1302</v>
      </c>
      <c r="M220" s="4">
        <v>48</v>
      </c>
      <c r="N220" s="4">
        <v>69</v>
      </c>
      <c r="O220" s="4">
        <v>0</v>
      </c>
      <c r="P220" s="4">
        <v>0</v>
      </c>
      <c r="Q220" s="4">
        <f t="shared" si="77"/>
        <v>117</v>
      </c>
      <c r="R220" s="4">
        <v>9</v>
      </c>
      <c r="S220" s="4">
        <v>0</v>
      </c>
      <c r="T220" s="4">
        <v>0</v>
      </c>
      <c r="U220" s="4">
        <v>0</v>
      </c>
      <c r="V220" s="4">
        <f t="shared" si="78"/>
        <v>9</v>
      </c>
      <c r="W220" s="4">
        <v>216</v>
      </c>
      <c r="X220" s="4">
        <v>470</v>
      </c>
      <c r="Y220" s="4">
        <v>111</v>
      </c>
      <c r="Z220" s="4">
        <v>0</v>
      </c>
      <c r="AA220" s="4">
        <f t="shared" si="79"/>
        <v>797</v>
      </c>
      <c r="AB220" s="4">
        <v>186</v>
      </c>
      <c r="AC220" s="4">
        <v>0</v>
      </c>
      <c r="AD220" s="4">
        <v>16</v>
      </c>
      <c r="AE220" s="4">
        <v>1</v>
      </c>
      <c r="AF220" s="4">
        <f t="shared" si="80"/>
        <v>203</v>
      </c>
      <c r="AG220" s="4">
        <v>91</v>
      </c>
      <c r="AH220" s="4">
        <v>197</v>
      </c>
      <c r="AI220" s="4">
        <v>414</v>
      </c>
      <c r="AJ220" s="4">
        <v>47</v>
      </c>
      <c r="AK220" s="4">
        <f t="shared" si="81"/>
        <v>749</v>
      </c>
      <c r="AL220" s="4">
        <v>625</v>
      </c>
      <c r="AM220" s="4">
        <v>565</v>
      </c>
      <c r="AN220" s="4">
        <v>984</v>
      </c>
      <c r="AO220" s="4">
        <v>0</v>
      </c>
      <c r="AP220" s="4">
        <f t="shared" si="82"/>
        <v>2174</v>
      </c>
      <c r="AU220" s="4">
        <f t="shared" si="83"/>
        <v>0</v>
      </c>
      <c r="AV220" s="4">
        <v>1</v>
      </c>
      <c r="AW220" s="4">
        <v>1</v>
      </c>
      <c r="AX220" s="4">
        <v>55</v>
      </c>
      <c r="AY220" s="4">
        <v>10</v>
      </c>
      <c r="AZ220" s="4">
        <f t="shared" si="84"/>
        <v>67</v>
      </c>
      <c r="BA220" s="4">
        <v>5</v>
      </c>
      <c r="BB220" s="4">
        <v>0</v>
      </c>
      <c r="BC220" s="4">
        <v>5</v>
      </c>
      <c r="BD220" s="4">
        <v>0</v>
      </c>
      <c r="BE220" s="4">
        <f t="shared" si="85"/>
        <v>10</v>
      </c>
      <c r="BF220" s="4">
        <v>81</v>
      </c>
      <c r="BG220" s="4">
        <v>191</v>
      </c>
      <c r="BH220" s="4">
        <v>134</v>
      </c>
      <c r="BI220" s="4">
        <v>0</v>
      </c>
      <c r="BJ220" s="4">
        <f t="shared" si="86"/>
        <v>406</v>
      </c>
      <c r="BK220" s="4">
        <v>0</v>
      </c>
      <c r="BL220" s="4">
        <v>0</v>
      </c>
      <c r="BM220" s="4">
        <v>0</v>
      </c>
      <c r="BN220" s="4">
        <v>0</v>
      </c>
      <c r="BO220" s="4">
        <f t="shared" si="87"/>
        <v>0</v>
      </c>
      <c r="BP220" s="4">
        <v>0</v>
      </c>
      <c r="BQ220" s="4">
        <v>0</v>
      </c>
      <c r="BR220" s="4">
        <v>0</v>
      </c>
      <c r="BS220" s="4">
        <v>0</v>
      </c>
      <c r="BT220" s="4">
        <f t="shared" si="88"/>
        <v>0</v>
      </c>
      <c r="BU220" s="4">
        <v>9</v>
      </c>
      <c r="BV220" s="4">
        <v>3</v>
      </c>
      <c r="BW220" s="4">
        <v>23</v>
      </c>
      <c r="BX220" s="4">
        <v>0</v>
      </c>
      <c r="BY220" s="4">
        <f t="shared" si="89"/>
        <v>35</v>
      </c>
      <c r="BZ220" s="4">
        <f t="shared" si="90"/>
        <v>3310</v>
      </c>
      <c r="CA220" s="4">
        <f t="shared" si="91"/>
        <v>1605</v>
      </c>
      <c r="CB220" s="4">
        <f t="shared" si="92"/>
        <v>2247</v>
      </c>
      <c r="CC220" s="4">
        <f t="shared" si="93"/>
        <v>56</v>
      </c>
      <c r="CD220" s="4">
        <f t="shared" si="94"/>
        <v>7218</v>
      </c>
      <c r="CE220" s="4">
        <f t="shared" si="95"/>
        <v>96</v>
      </c>
      <c r="CF220" s="4">
        <f t="shared" si="96"/>
        <v>195</v>
      </c>
      <c r="CG220" s="4">
        <f t="shared" si="97"/>
        <v>217</v>
      </c>
      <c r="CH220" s="4">
        <f t="shared" si="98"/>
        <v>10</v>
      </c>
      <c r="CI220" s="4">
        <f t="shared" si="99"/>
        <v>518</v>
      </c>
    </row>
    <row r="221" spans="1:92">
      <c r="A221" s="2">
        <v>1995</v>
      </c>
      <c r="B221" s="3" t="s">
        <v>93</v>
      </c>
      <c r="C221" s="4">
        <v>2445.1</v>
      </c>
      <c r="D221" s="4">
        <v>422.3</v>
      </c>
      <c r="E221" s="4">
        <v>103.4</v>
      </c>
      <c r="F221" s="4">
        <v>0</v>
      </c>
      <c r="G221" s="4">
        <f t="shared" si="75"/>
        <v>2970.8</v>
      </c>
      <c r="H221" s="4">
        <v>719.7</v>
      </c>
      <c r="I221" s="4">
        <v>3.6</v>
      </c>
      <c r="J221" s="4">
        <v>797.8</v>
      </c>
      <c r="K221" s="4">
        <v>0</v>
      </c>
      <c r="L221" s="4">
        <f t="shared" si="76"/>
        <v>1521.1</v>
      </c>
      <c r="M221" s="4">
        <v>56.7</v>
      </c>
      <c r="N221" s="4">
        <v>130.9</v>
      </c>
      <c r="O221" s="4">
        <v>3.1</v>
      </c>
      <c r="P221" s="4">
        <v>0</v>
      </c>
      <c r="Q221" s="4">
        <f t="shared" si="77"/>
        <v>190.70000000000002</v>
      </c>
      <c r="R221" s="4">
        <v>24.9</v>
      </c>
      <c r="S221" s="4">
        <v>36</v>
      </c>
      <c r="T221" s="4">
        <v>1.7</v>
      </c>
      <c r="U221" s="4">
        <v>0</v>
      </c>
      <c r="V221" s="4">
        <f t="shared" si="78"/>
        <v>62.6</v>
      </c>
      <c r="W221" s="4">
        <v>431.6</v>
      </c>
      <c r="X221" s="4">
        <v>1474.2</v>
      </c>
      <c r="Y221" s="4">
        <v>218.9</v>
      </c>
      <c r="Z221" s="4">
        <v>0</v>
      </c>
      <c r="AA221" s="4">
        <f t="shared" si="79"/>
        <v>2124.7000000000003</v>
      </c>
      <c r="AB221" s="4">
        <v>192.4</v>
      </c>
      <c r="AC221" s="4">
        <v>2</v>
      </c>
      <c r="AD221" s="4">
        <v>16.899999999999999</v>
      </c>
      <c r="AE221" s="4">
        <v>0</v>
      </c>
      <c r="AF221" s="4">
        <f t="shared" si="80"/>
        <v>211.3</v>
      </c>
      <c r="AG221" s="4">
        <v>5.9</v>
      </c>
      <c r="AH221" s="4">
        <v>243.7</v>
      </c>
      <c r="AI221" s="4">
        <v>888.8</v>
      </c>
      <c r="AJ221" s="4">
        <v>0</v>
      </c>
      <c r="AK221" s="4">
        <f t="shared" si="81"/>
        <v>1138.3999999999999</v>
      </c>
      <c r="AL221" s="4">
        <v>1120.5</v>
      </c>
      <c r="AM221" s="4">
        <v>594.4</v>
      </c>
      <c r="AN221" s="4">
        <v>1478.5</v>
      </c>
      <c r="AO221" s="4">
        <v>0</v>
      </c>
      <c r="AP221" s="4">
        <f t="shared" si="82"/>
        <v>3193.4</v>
      </c>
      <c r="AU221" s="4">
        <f t="shared" si="83"/>
        <v>0</v>
      </c>
      <c r="AV221" s="4">
        <v>0</v>
      </c>
      <c r="AW221" s="4">
        <v>0</v>
      </c>
      <c r="AX221" s="4">
        <v>80.599999999999994</v>
      </c>
      <c r="AY221" s="4">
        <v>0</v>
      </c>
      <c r="AZ221" s="4">
        <f t="shared" si="84"/>
        <v>80.599999999999994</v>
      </c>
      <c r="BA221" s="4">
        <v>0</v>
      </c>
      <c r="BB221" s="4">
        <v>0</v>
      </c>
      <c r="BC221" s="4">
        <v>11.5</v>
      </c>
      <c r="BD221" s="4">
        <v>0</v>
      </c>
      <c r="BE221" s="4">
        <f t="shared" si="85"/>
        <v>11.5</v>
      </c>
      <c r="BF221" s="4">
        <v>0</v>
      </c>
      <c r="BG221" s="4">
        <v>0</v>
      </c>
      <c r="BH221" s="4">
        <v>6</v>
      </c>
      <c r="BI221" s="4">
        <v>0</v>
      </c>
      <c r="BJ221" s="4">
        <f t="shared" si="86"/>
        <v>6</v>
      </c>
      <c r="BK221" s="4">
        <v>0</v>
      </c>
      <c r="BL221" s="4">
        <v>0</v>
      </c>
      <c r="BM221" s="4">
        <v>0</v>
      </c>
      <c r="BN221" s="4">
        <v>0</v>
      </c>
      <c r="BO221" s="4">
        <f t="shared" si="87"/>
        <v>0</v>
      </c>
      <c r="BP221" s="4">
        <v>0</v>
      </c>
      <c r="BQ221" s="4">
        <v>0</v>
      </c>
      <c r="BR221" s="4">
        <v>4.0999999999999996</v>
      </c>
      <c r="BS221" s="4">
        <v>0</v>
      </c>
      <c r="BT221" s="4">
        <f t="shared" si="88"/>
        <v>4.0999999999999996</v>
      </c>
      <c r="BU221" s="4">
        <v>0</v>
      </c>
      <c r="BV221" s="4">
        <v>0</v>
      </c>
      <c r="BW221" s="4">
        <v>94.9</v>
      </c>
      <c r="BX221" s="4">
        <v>0</v>
      </c>
      <c r="BY221" s="4">
        <f t="shared" si="89"/>
        <v>94.9</v>
      </c>
      <c r="BZ221" s="4">
        <f t="shared" si="90"/>
        <v>4996.8</v>
      </c>
      <c r="CA221" s="4">
        <f t="shared" si="91"/>
        <v>2907.1</v>
      </c>
      <c r="CB221" s="4">
        <f t="shared" si="92"/>
        <v>3509.1000000000004</v>
      </c>
      <c r="CC221" s="4">
        <f t="shared" si="93"/>
        <v>0</v>
      </c>
      <c r="CD221" s="4">
        <f t="shared" si="94"/>
        <v>11413</v>
      </c>
      <c r="CE221" s="4">
        <f t="shared" si="95"/>
        <v>0</v>
      </c>
      <c r="CF221" s="4">
        <f t="shared" si="96"/>
        <v>0</v>
      </c>
      <c r="CG221" s="4">
        <f t="shared" si="97"/>
        <v>197.1</v>
      </c>
      <c r="CH221" s="4">
        <f t="shared" si="98"/>
        <v>0</v>
      </c>
      <c r="CI221" s="4">
        <f t="shared" si="99"/>
        <v>197.1</v>
      </c>
    </row>
    <row r="222" spans="1:92">
      <c r="A222" s="2">
        <v>1995</v>
      </c>
      <c r="B222" s="3" t="s">
        <v>94</v>
      </c>
      <c r="C222" s="4">
        <v>1890.4</v>
      </c>
      <c r="D222" s="4">
        <v>501.9</v>
      </c>
      <c r="E222" s="4">
        <v>281.2</v>
      </c>
      <c r="F222" s="4">
        <v>0</v>
      </c>
      <c r="G222" s="4">
        <f t="shared" si="75"/>
        <v>2673.5</v>
      </c>
      <c r="H222" s="4">
        <v>601.4</v>
      </c>
      <c r="I222" s="4">
        <v>10.1</v>
      </c>
      <c r="J222" s="4">
        <v>62</v>
      </c>
      <c r="K222" s="4">
        <v>44.7</v>
      </c>
      <c r="L222" s="4">
        <f t="shared" si="76"/>
        <v>718.2</v>
      </c>
      <c r="M222" s="4">
        <v>39.9</v>
      </c>
      <c r="N222" s="4">
        <v>97.2</v>
      </c>
      <c r="O222" s="4">
        <v>11</v>
      </c>
      <c r="P222" s="4">
        <v>0</v>
      </c>
      <c r="Q222" s="4">
        <f t="shared" si="77"/>
        <v>148.1</v>
      </c>
      <c r="R222" s="4">
        <v>5.3</v>
      </c>
      <c r="S222" s="4">
        <v>7.8</v>
      </c>
      <c r="T222" s="4">
        <v>0</v>
      </c>
      <c r="U222" s="4">
        <v>0</v>
      </c>
      <c r="V222" s="4">
        <f t="shared" si="78"/>
        <v>13.1</v>
      </c>
      <c r="W222" s="4">
        <v>587.6</v>
      </c>
      <c r="X222" s="4">
        <v>3009.4</v>
      </c>
      <c r="Y222" s="4">
        <v>73.400000000000006</v>
      </c>
      <c r="Z222" s="4">
        <v>0</v>
      </c>
      <c r="AA222" s="4">
        <f t="shared" si="79"/>
        <v>3670.4</v>
      </c>
      <c r="AB222" s="4">
        <v>340</v>
      </c>
      <c r="AC222" s="4">
        <v>1</v>
      </c>
      <c r="AD222" s="4">
        <v>29.9</v>
      </c>
      <c r="AE222" s="4">
        <v>12.7</v>
      </c>
      <c r="AF222" s="4">
        <f t="shared" si="80"/>
        <v>383.59999999999997</v>
      </c>
      <c r="AG222" s="4">
        <v>7.5</v>
      </c>
      <c r="AH222" s="4">
        <v>725.8</v>
      </c>
      <c r="AI222" s="4">
        <v>917.2</v>
      </c>
      <c r="AJ222" s="4">
        <v>34.5</v>
      </c>
      <c r="AK222" s="4">
        <f t="shared" si="81"/>
        <v>1685</v>
      </c>
      <c r="AL222" s="4">
        <v>1857.8</v>
      </c>
      <c r="AM222" s="4">
        <v>380.1</v>
      </c>
      <c r="AN222" s="4">
        <v>3701.4</v>
      </c>
      <c r="AO222" s="4">
        <v>108.1</v>
      </c>
      <c r="AP222" s="4">
        <f t="shared" si="82"/>
        <v>6047.4000000000005</v>
      </c>
      <c r="AU222" s="4">
        <f t="shared" si="83"/>
        <v>0</v>
      </c>
      <c r="AV222" s="4">
        <v>0</v>
      </c>
      <c r="AW222" s="4">
        <v>10.1</v>
      </c>
      <c r="AX222" s="4">
        <v>62</v>
      </c>
      <c r="AY222" s="4">
        <v>44.7</v>
      </c>
      <c r="AZ222" s="4">
        <f t="shared" si="84"/>
        <v>116.8</v>
      </c>
      <c r="BA222" s="4">
        <v>0</v>
      </c>
      <c r="BB222" s="4">
        <v>0</v>
      </c>
      <c r="BC222" s="4">
        <v>1.8</v>
      </c>
      <c r="BD222" s="4">
        <v>12.7</v>
      </c>
      <c r="BE222" s="4">
        <f t="shared" si="85"/>
        <v>14.5</v>
      </c>
      <c r="BF222" s="4">
        <v>0</v>
      </c>
      <c r="BG222" s="4">
        <v>360.4</v>
      </c>
      <c r="BH222" s="4">
        <v>331.2</v>
      </c>
      <c r="BI222" s="4">
        <v>34.5</v>
      </c>
      <c r="BJ222" s="4">
        <f t="shared" si="86"/>
        <v>726.09999999999991</v>
      </c>
      <c r="BK222" s="4">
        <v>0</v>
      </c>
      <c r="BL222" s="4">
        <v>0</v>
      </c>
      <c r="BM222" s="4">
        <v>0</v>
      </c>
      <c r="BN222" s="4">
        <v>0</v>
      </c>
      <c r="BO222" s="4">
        <f t="shared" si="87"/>
        <v>0</v>
      </c>
      <c r="BP222" s="4">
        <v>0</v>
      </c>
      <c r="BQ222" s="4">
        <v>10.8</v>
      </c>
      <c r="BR222" s="4">
        <v>2.1</v>
      </c>
      <c r="BS222" s="4">
        <v>0</v>
      </c>
      <c r="BT222" s="4">
        <f t="shared" si="88"/>
        <v>12.9</v>
      </c>
      <c r="BU222" s="4">
        <v>0.3</v>
      </c>
      <c r="BV222" s="4">
        <v>8.6</v>
      </c>
      <c r="BW222" s="4">
        <v>104.9</v>
      </c>
      <c r="BX222" s="4">
        <v>108.1</v>
      </c>
      <c r="BY222" s="4">
        <f t="shared" si="89"/>
        <v>221.9</v>
      </c>
      <c r="BZ222" s="4">
        <f t="shared" si="90"/>
        <v>5329.9000000000005</v>
      </c>
      <c r="CA222" s="4">
        <f t="shared" si="91"/>
        <v>4733.3</v>
      </c>
      <c r="CB222" s="4">
        <f t="shared" si="92"/>
        <v>5076.1000000000004</v>
      </c>
      <c r="CC222" s="4">
        <f t="shared" si="93"/>
        <v>200</v>
      </c>
      <c r="CD222" s="4">
        <f t="shared" si="94"/>
        <v>15339.300000000001</v>
      </c>
      <c r="CE222" s="4">
        <f t="shared" si="95"/>
        <v>0.3</v>
      </c>
      <c r="CF222" s="4">
        <f t="shared" si="96"/>
        <v>389.90000000000003</v>
      </c>
      <c r="CG222" s="4">
        <f t="shared" si="97"/>
        <v>502</v>
      </c>
      <c r="CH222" s="4">
        <f t="shared" si="98"/>
        <v>200</v>
      </c>
      <c r="CI222" s="4">
        <f t="shared" si="99"/>
        <v>1092.2</v>
      </c>
    </row>
    <row r="223" spans="1:92">
      <c r="A223" s="2">
        <v>1995</v>
      </c>
      <c r="B223" s="3" t="s">
        <v>95</v>
      </c>
      <c r="C223" s="4">
        <v>528.6</v>
      </c>
      <c r="D223" s="4">
        <v>3.7</v>
      </c>
      <c r="E223" s="4">
        <v>0</v>
      </c>
      <c r="F223" s="4">
        <v>0</v>
      </c>
      <c r="G223" s="4">
        <f t="shared" si="75"/>
        <v>532.30000000000007</v>
      </c>
      <c r="H223" s="4">
        <v>166.9</v>
      </c>
      <c r="I223" s="4">
        <v>0</v>
      </c>
      <c r="J223" s="4">
        <v>0.6</v>
      </c>
      <c r="K223" s="4">
        <v>2.2999999999999998</v>
      </c>
      <c r="L223" s="4">
        <f t="shared" si="76"/>
        <v>169.8</v>
      </c>
      <c r="M223" s="4">
        <v>40.6</v>
      </c>
      <c r="N223" s="4">
        <v>89.7</v>
      </c>
      <c r="O223" s="4">
        <v>71.400000000000006</v>
      </c>
      <c r="P223" s="4">
        <v>0</v>
      </c>
      <c r="Q223" s="4">
        <f t="shared" si="77"/>
        <v>201.70000000000002</v>
      </c>
      <c r="R223" s="4">
        <v>22.3</v>
      </c>
      <c r="S223" s="4">
        <v>0.4</v>
      </c>
      <c r="T223" s="4">
        <v>0.2</v>
      </c>
      <c r="U223" s="4">
        <v>0</v>
      </c>
      <c r="V223" s="4">
        <f t="shared" si="78"/>
        <v>22.9</v>
      </c>
      <c r="W223" s="4">
        <v>173.1</v>
      </c>
      <c r="X223" s="4">
        <v>606.29999999999995</v>
      </c>
      <c r="Y223" s="4">
        <v>101.8</v>
      </c>
      <c r="Z223" s="4">
        <v>0</v>
      </c>
      <c r="AA223" s="4">
        <f t="shared" si="79"/>
        <v>881.19999999999993</v>
      </c>
      <c r="AB223" s="4">
        <v>64.3</v>
      </c>
      <c r="AC223" s="4">
        <v>1.4</v>
      </c>
      <c r="AD223" s="4">
        <v>0.7</v>
      </c>
      <c r="AE223" s="4">
        <v>3.6</v>
      </c>
      <c r="AF223" s="4">
        <f t="shared" si="80"/>
        <v>70</v>
      </c>
      <c r="AG223" s="4">
        <v>2.1</v>
      </c>
      <c r="AH223" s="4">
        <v>104.6</v>
      </c>
      <c r="AI223" s="4">
        <v>212.6</v>
      </c>
      <c r="AJ223" s="4">
        <v>14.3</v>
      </c>
      <c r="AK223" s="4">
        <f t="shared" si="81"/>
        <v>333.59999999999997</v>
      </c>
      <c r="AL223" s="4">
        <v>688.5</v>
      </c>
      <c r="AM223" s="4">
        <v>266.2</v>
      </c>
      <c r="AN223" s="4">
        <v>604.6</v>
      </c>
      <c r="AO223" s="4">
        <v>54.3</v>
      </c>
      <c r="AP223" s="4">
        <f t="shared" si="82"/>
        <v>1613.6000000000001</v>
      </c>
      <c r="AU223" s="4">
        <f t="shared" si="83"/>
        <v>0</v>
      </c>
      <c r="AV223" s="4">
        <v>0</v>
      </c>
      <c r="AW223" s="4">
        <v>0</v>
      </c>
      <c r="AX223" s="4">
        <v>0</v>
      </c>
      <c r="AY223" s="4">
        <v>0</v>
      </c>
      <c r="AZ223" s="4">
        <f t="shared" si="84"/>
        <v>0</v>
      </c>
      <c r="BA223" s="4">
        <v>0.1</v>
      </c>
      <c r="BB223" s="4">
        <v>0</v>
      </c>
      <c r="BC223" s="4">
        <v>0.1</v>
      </c>
      <c r="BD223" s="4">
        <v>3.6</v>
      </c>
      <c r="BE223" s="4">
        <f t="shared" si="85"/>
        <v>3.8000000000000003</v>
      </c>
      <c r="BF223" s="4">
        <v>0</v>
      </c>
      <c r="BG223" s="4">
        <v>71.2</v>
      </c>
      <c r="BH223" s="4">
        <v>28.9</v>
      </c>
      <c r="BI223" s="4">
        <v>3.5</v>
      </c>
      <c r="BJ223" s="4">
        <f t="shared" si="86"/>
        <v>103.6</v>
      </c>
      <c r="BK223" s="4">
        <v>0</v>
      </c>
      <c r="BL223" s="4">
        <v>0</v>
      </c>
      <c r="BM223" s="4">
        <v>0</v>
      </c>
      <c r="BN223" s="4">
        <v>0</v>
      </c>
      <c r="BO223" s="4">
        <f t="shared" si="87"/>
        <v>0</v>
      </c>
      <c r="BP223" s="4">
        <v>0.1</v>
      </c>
      <c r="BQ223" s="4">
        <v>0.1</v>
      </c>
      <c r="BR223" s="4">
        <v>0.7</v>
      </c>
      <c r="BS223" s="4">
        <v>0</v>
      </c>
      <c r="BT223" s="4">
        <f t="shared" si="88"/>
        <v>0.89999999999999991</v>
      </c>
      <c r="BU223" s="4">
        <v>3.6</v>
      </c>
      <c r="BV223" s="4">
        <v>3.5</v>
      </c>
      <c r="BW223" s="4">
        <v>5.4</v>
      </c>
      <c r="BX223" s="4">
        <v>4.5</v>
      </c>
      <c r="BY223" s="4">
        <f t="shared" si="89"/>
        <v>17</v>
      </c>
      <c r="BZ223" s="4">
        <f t="shared" si="90"/>
        <v>1686.4</v>
      </c>
      <c r="CA223" s="4">
        <f t="shared" si="91"/>
        <v>1072.3</v>
      </c>
      <c r="CB223" s="4">
        <f t="shared" si="92"/>
        <v>991.9</v>
      </c>
      <c r="CC223" s="4">
        <f t="shared" si="93"/>
        <v>74.5</v>
      </c>
      <c r="CD223" s="4">
        <f t="shared" si="94"/>
        <v>3825.1</v>
      </c>
      <c r="CE223" s="4">
        <f t="shared" si="95"/>
        <v>3.8000000000000003</v>
      </c>
      <c r="CF223" s="4">
        <f t="shared" si="96"/>
        <v>74.8</v>
      </c>
      <c r="CG223" s="4">
        <f t="shared" si="97"/>
        <v>35.1</v>
      </c>
      <c r="CH223" s="4">
        <f t="shared" si="98"/>
        <v>11.6</v>
      </c>
      <c r="CI223" s="4">
        <f t="shared" si="99"/>
        <v>125.29999999999998</v>
      </c>
    </row>
    <row r="224" spans="1:92">
      <c r="A224" s="2">
        <v>1995</v>
      </c>
      <c r="B224" s="3" t="s">
        <v>96</v>
      </c>
      <c r="C224" s="4">
        <v>2017.4</v>
      </c>
      <c r="D224" s="4">
        <v>291.7</v>
      </c>
      <c r="E224" s="4">
        <v>1</v>
      </c>
      <c r="F224" s="4">
        <v>0</v>
      </c>
      <c r="G224" s="4">
        <f t="shared" si="75"/>
        <v>2310.1</v>
      </c>
      <c r="H224" s="4">
        <v>789</v>
      </c>
      <c r="I224" s="4">
        <v>270.2</v>
      </c>
      <c r="J224" s="4">
        <v>899.3</v>
      </c>
      <c r="K224" s="4">
        <v>84.4</v>
      </c>
      <c r="L224" s="4">
        <f t="shared" si="76"/>
        <v>2042.9</v>
      </c>
      <c r="M224" s="4">
        <v>137</v>
      </c>
      <c r="N224" s="4">
        <v>140.19999999999999</v>
      </c>
      <c r="O224" s="4">
        <v>35.1</v>
      </c>
      <c r="P224" s="4">
        <v>0</v>
      </c>
      <c r="Q224" s="4">
        <f t="shared" si="77"/>
        <v>312.3</v>
      </c>
      <c r="R224" s="4">
        <v>47.2</v>
      </c>
      <c r="S224" s="4">
        <v>3</v>
      </c>
      <c r="T224" s="4">
        <v>1.2</v>
      </c>
      <c r="U224" s="4">
        <v>0</v>
      </c>
      <c r="V224" s="4">
        <f t="shared" si="78"/>
        <v>51.400000000000006</v>
      </c>
      <c r="W224" s="4">
        <v>1246.4000000000001</v>
      </c>
      <c r="X224" s="4">
        <v>1230.5</v>
      </c>
      <c r="Y224" s="4">
        <v>14</v>
      </c>
      <c r="Z224" s="4">
        <v>0</v>
      </c>
      <c r="AA224" s="4">
        <f t="shared" si="79"/>
        <v>2490.9</v>
      </c>
      <c r="AB224" s="4">
        <v>586.29999999999995</v>
      </c>
      <c r="AC224" s="4">
        <v>16.399999999999999</v>
      </c>
      <c r="AD224" s="4">
        <v>51.4</v>
      </c>
      <c r="AE224" s="4">
        <v>60.1</v>
      </c>
      <c r="AF224" s="4">
        <f t="shared" si="80"/>
        <v>714.19999999999993</v>
      </c>
      <c r="AG224" s="4">
        <v>0</v>
      </c>
      <c r="AH224" s="4">
        <v>467.2</v>
      </c>
      <c r="AI224" s="4">
        <v>1607.4</v>
      </c>
      <c r="AJ224" s="4">
        <v>75</v>
      </c>
      <c r="AK224" s="4">
        <f t="shared" si="81"/>
        <v>2149.6</v>
      </c>
      <c r="AL224" s="4">
        <v>2177.1</v>
      </c>
      <c r="AM224" s="4">
        <v>426.1</v>
      </c>
      <c r="AN224" s="4">
        <v>1073.5999999999999</v>
      </c>
      <c r="AO224" s="4">
        <v>235.1</v>
      </c>
      <c r="AP224" s="4">
        <f t="shared" si="82"/>
        <v>3911.8999999999996</v>
      </c>
      <c r="AU224" s="4">
        <f t="shared" si="83"/>
        <v>0</v>
      </c>
      <c r="AV224" s="4">
        <v>0</v>
      </c>
      <c r="AW224" s="4">
        <v>0</v>
      </c>
      <c r="AX224" s="4">
        <v>43.3</v>
      </c>
      <c r="AY224" s="4">
        <v>84.4</v>
      </c>
      <c r="AZ224" s="4">
        <f t="shared" si="84"/>
        <v>127.7</v>
      </c>
      <c r="BA224" s="4">
        <v>0</v>
      </c>
      <c r="BB224" s="4">
        <v>0</v>
      </c>
      <c r="BC224" s="4">
        <v>8.4</v>
      </c>
      <c r="BD224" s="4">
        <v>60.1</v>
      </c>
      <c r="BE224" s="4">
        <f t="shared" si="85"/>
        <v>68.5</v>
      </c>
      <c r="BF224" s="4">
        <v>0</v>
      </c>
      <c r="BG224" s="4">
        <v>430.9</v>
      </c>
      <c r="BH224" s="4">
        <v>393.8</v>
      </c>
      <c r="BI224" s="4">
        <v>75</v>
      </c>
      <c r="BJ224" s="4">
        <f t="shared" si="86"/>
        <v>899.7</v>
      </c>
      <c r="BK224" s="4">
        <v>13.7</v>
      </c>
      <c r="BL224" s="4">
        <v>0</v>
      </c>
      <c r="BM224" s="4">
        <v>25.8</v>
      </c>
      <c r="BN224" s="4">
        <v>25.8</v>
      </c>
      <c r="BO224" s="4">
        <f t="shared" si="87"/>
        <v>65.3</v>
      </c>
      <c r="BP224" s="4">
        <v>7.5</v>
      </c>
      <c r="BQ224" s="4">
        <v>37.700000000000003</v>
      </c>
      <c r="BR224" s="4">
        <v>141.9</v>
      </c>
      <c r="BS224" s="4">
        <v>30.5</v>
      </c>
      <c r="BT224" s="4">
        <f t="shared" si="88"/>
        <v>217.60000000000002</v>
      </c>
      <c r="BU224" s="4">
        <v>39.1</v>
      </c>
      <c r="BV224" s="4">
        <v>12.1</v>
      </c>
      <c r="BW224" s="4">
        <v>30.5</v>
      </c>
      <c r="BX224" s="4">
        <v>178.8</v>
      </c>
      <c r="BY224" s="4">
        <f t="shared" si="89"/>
        <v>260.5</v>
      </c>
      <c r="BZ224" s="4">
        <f t="shared" si="90"/>
        <v>7000.4</v>
      </c>
      <c r="CA224" s="4">
        <f t="shared" si="91"/>
        <v>2845.2999999999997</v>
      </c>
      <c r="CB224" s="4">
        <f t="shared" si="92"/>
        <v>3683</v>
      </c>
      <c r="CC224" s="4">
        <f t="shared" si="93"/>
        <v>454.6</v>
      </c>
      <c r="CD224" s="4">
        <f t="shared" si="94"/>
        <v>13983.3</v>
      </c>
      <c r="CE224" s="4">
        <f t="shared" si="95"/>
        <v>60.3</v>
      </c>
      <c r="CF224" s="4">
        <f t="shared" si="96"/>
        <v>480.7</v>
      </c>
      <c r="CG224" s="4">
        <f t="shared" si="97"/>
        <v>643.70000000000005</v>
      </c>
      <c r="CH224" s="4">
        <f t="shared" si="98"/>
        <v>454.6</v>
      </c>
      <c r="CI224" s="4">
        <f t="shared" si="99"/>
        <v>1639.3000000000002</v>
      </c>
      <c r="CN224" s="10"/>
    </row>
    <row r="225" spans="1:92">
      <c r="A225" s="2">
        <v>1995</v>
      </c>
      <c r="B225" s="3" t="s">
        <v>97</v>
      </c>
      <c r="C225" s="4">
        <v>2019.8</v>
      </c>
      <c r="D225" s="4">
        <v>377.5</v>
      </c>
      <c r="E225" s="4">
        <v>0</v>
      </c>
      <c r="F225" s="4">
        <v>6.4</v>
      </c>
      <c r="G225" s="4">
        <f t="shared" si="75"/>
        <v>2403.7000000000003</v>
      </c>
      <c r="H225" s="4">
        <v>703.7</v>
      </c>
      <c r="I225" s="4">
        <v>204.9</v>
      </c>
      <c r="J225" s="4">
        <v>0</v>
      </c>
      <c r="K225" s="4">
        <v>35</v>
      </c>
      <c r="L225" s="4">
        <f t="shared" si="76"/>
        <v>943.6</v>
      </c>
      <c r="M225" s="4">
        <v>389.1</v>
      </c>
      <c r="N225" s="4">
        <v>303.5</v>
      </c>
      <c r="O225" s="4">
        <v>0</v>
      </c>
      <c r="P225" s="4">
        <v>0</v>
      </c>
      <c r="Q225" s="4">
        <f t="shared" si="77"/>
        <v>692.6</v>
      </c>
      <c r="R225" s="4">
        <v>337.5</v>
      </c>
      <c r="S225" s="4">
        <v>23.4</v>
      </c>
      <c r="T225" s="4">
        <v>0</v>
      </c>
      <c r="U225" s="4">
        <v>0</v>
      </c>
      <c r="V225" s="4">
        <f t="shared" si="78"/>
        <v>360.9</v>
      </c>
      <c r="W225" s="4">
        <v>1700</v>
      </c>
      <c r="X225" s="4">
        <v>2200</v>
      </c>
      <c r="Y225" s="4">
        <v>0</v>
      </c>
      <c r="Z225" s="4">
        <v>0</v>
      </c>
      <c r="AA225" s="4">
        <f t="shared" si="79"/>
        <v>3900</v>
      </c>
      <c r="AB225" s="4">
        <v>284.7</v>
      </c>
      <c r="AC225" s="4">
        <v>0</v>
      </c>
      <c r="AD225" s="4">
        <v>0</v>
      </c>
      <c r="AE225" s="4">
        <v>7</v>
      </c>
      <c r="AF225" s="4">
        <f t="shared" si="80"/>
        <v>291.7</v>
      </c>
      <c r="AG225" s="4">
        <v>641</v>
      </c>
      <c r="AH225" s="4">
        <v>1110</v>
      </c>
      <c r="AI225" s="4">
        <v>0</v>
      </c>
      <c r="AJ225" s="4">
        <v>515</v>
      </c>
      <c r="AK225" s="4">
        <f t="shared" si="81"/>
        <v>2266</v>
      </c>
      <c r="AL225" s="4">
        <v>7205</v>
      </c>
      <c r="AM225" s="4">
        <v>66.3</v>
      </c>
      <c r="AN225" s="4">
        <v>545.20000000000005</v>
      </c>
      <c r="AO225" s="4">
        <v>338.6</v>
      </c>
      <c r="AP225" s="4">
        <f t="shared" si="82"/>
        <v>8155.1</v>
      </c>
      <c r="AU225" s="4">
        <f t="shared" si="83"/>
        <v>0</v>
      </c>
      <c r="AV225" s="4">
        <v>0</v>
      </c>
      <c r="AW225" s="4">
        <v>0</v>
      </c>
      <c r="AX225" s="4">
        <v>0</v>
      </c>
      <c r="AY225" s="4">
        <v>35</v>
      </c>
      <c r="AZ225" s="4">
        <f t="shared" si="84"/>
        <v>35</v>
      </c>
      <c r="BA225" s="4">
        <v>0</v>
      </c>
      <c r="BB225" s="4">
        <v>0</v>
      </c>
      <c r="BC225" s="4">
        <v>0</v>
      </c>
      <c r="BD225" s="4">
        <v>7</v>
      </c>
      <c r="BE225" s="4">
        <f t="shared" si="85"/>
        <v>7</v>
      </c>
      <c r="BF225" s="4">
        <v>0</v>
      </c>
      <c r="BG225" s="4">
        <v>1110</v>
      </c>
      <c r="BH225" s="4">
        <v>0</v>
      </c>
      <c r="BI225" s="4">
        <v>515</v>
      </c>
      <c r="BJ225" s="4">
        <f t="shared" si="86"/>
        <v>1625</v>
      </c>
      <c r="BK225" s="4">
        <v>0</v>
      </c>
      <c r="BL225" s="4">
        <v>0</v>
      </c>
      <c r="BM225" s="4">
        <v>0</v>
      </c>
      <c r="BN225" s="4">
        <v>47</v>
      </c>
      <c r="BO225" s="4">
        <f t="shared" si="87"/>
        <v>47</v>
      </c>
      <c r="BP225" s="4">
        <v>0</v>
      </c>
      <c r="BQ225" s="4">
        <v>0</v>
      </c>
      <c r="BR225" s="4">
        <v>0</v>
      </c>
      <c r="BS225" s="4">
        <v>138</v>
      </c>
      <c r="BT225" s="4">
        <f t="shared" si="88"/>
        <v>138</v>
      </c>
      <c r="BU225" s="4">
        <v>0</v>
      </c>
      <c r="BV225" s="4">
        <v>0</v>
      </c>
      <c r="BW225" s="4">
        <v>0</v>
      </c>
      <c r="BX225" s="4">
        <v>160</v>
      </c>
      <c r="BY225" s="4">
        <f t="shared" si="89"/>
        <v>160</v>
      </c>
      <c r="BZ225" s="4">
        <f t="shared" si="90"/>
        <v>13280.8</v>
      </c>
      <c r="CA225" s="4">
        <f t="shared" si="91"/>
        <v>4285.6000000000004</v>
      </c>
      <c r="CB225" s="4">
        <f t="shared" si="92"/>
        <v>545.20000000000005</v>
      </c>
      <c r="CC225" s="4">
        <f t="shared" si="93"/>
        <v>902</v>
      </c>
      <c r="CD225" s="4">
        <f t="shared" si="94"/>
        <v>19013.600000000002</v>
      </c>
      <c r="CE225" s="4">
        <f t="shared" si="95"/>
        <v>0</v>
      </c>
      <c r="CF225" s="4">
        <f t="shared" si="96"/>
        <v>1110</v>
      </c>
      <c r="CG225" s="4">
        <f t="shared" si="97"/>
        <v>0</v>
      </c>
      <c r="CH225" s="4">
        <f t="shared" si="98"/>
        <v>902</v>
      </c>
      <c r="CI225" s="4">
        <f t="shared" si="99"/>
        <v>2012</v>
      </c>
    </row>
    <row r="226" spans="1:92">
      <c r="A226" s="2">
        <v>1995</v>
      </c>
      <c r="B226" s="3" t="s">
        <v>98</v>
      </c>
      <c r="C226" s="4">
        <v>707</v>
      </c>
      <c r="D226" s="4">
        <v>686</v>
      </c>
      <c r="E226" s="4">
        <v>8131</v>
      </c>
      <c r="F226" s="4">
        <v>0</v>
      </c>
      <c r="G226" s="4">
        <f t="shared" si="75"/>
        <v>9524</v>
      </c>
      <c r="H226" s="4">
        <v>1603</v>
      </c>
      <c r="I226" s="4">
        <v>4</v>
      </c>
      <c r="J226" s="4">
        <v>0</v>
      </c>
      <c r="K226" s="4">
        <v>0</v>
      </c>
      <c r="L226" s="4">
        <f t="shared" si="76"/>
        <v>1607</v>
      </c>
      <c r="M226" s="4">
        <v>377</v>
      </c>
      <c r="N226" s="4">
        <v>485</v>
      </c>
      <c r="O226" s="4">
        <v>163</v>
      </c>
      <c r="P226" s="4">
        <v>0</v>
      </c>
      <c r="Q226" s="4">
        <f t="shared" si="77"/>
        <v>1025</v>
      </c>
      <c r="R226" s="4">
        <v>123</v>
      </c>
      <c r="S226" s="4">
        <v>5</v>
      </c>
      <c r="T226" s="4">
        <v>5</v>
      </c>
      <c r="U226" s="4">
        <v>0</v>
      </c>
      <c r="V226" s="4">
        <f t="shared" si="78"/>
        <v>133</v>
      </c>
      <c r="W226" s="4">
        <v>1353</v>
      </c>
      <c r="X226" s="4">
        <v>2936</v>
      </c>
      <c r="Y226" s="4">
        <v>873</v>
      </c>
      <c r="Z226" s="4">
        <v>0</v>
      </c>
      <c r="AA226" s="4">
        <f t="shared" si="79"/>
        <v>5162</v>
      </c>
      <c r="AB226" s="4">
        <v>1220</v>
      </c>
      <c r="AC226" s="4">
        <v>6</v>
      </c>
      <c r="AD226" s="4">
        <v>26</v>
      </c>
      <c r="AE226" s="4">
        <v>0</v>
      </c>
      <c r="AF226" s="4">
        <f t="shared" si="80"/>
        <v>1252</v>
      </c>
      <c r="AG226" s="4">
        <v>0</v>
      </c>
      <c r="AH226" s="4">
        <v>298</v>
      </c>
      <c r="AI226" s="4">
        <v>1917</v>
      </c>
      <c r="AJ226" s="4">
        <v>0</v>
      </c>
      <c r="AK226" s="4">
        <f t="shared" si="81"/>
        <v>2215</v>
      </c>
      <c r="AL226" s="4">
        <v>2459</v>
      </c>
      <c r="AM226" s="4">
        <v>1815</v>
      </c>
      <c r="AN226" s="4">
        <v>2279</v>
      </c>
      <c r="AO226" s="4">
        <v>4</v>
      </c>
      <c r="AP226" s="4">
        <f t="shared" si="82"/>
        <v>6557</v>
      </c>
      <c r="AU226" s="4">
        <f t="shared" si="83"/>
        <v>0</v>
      </c>
      <c r="AV226" s="4">
        <v>1</v>
      </c>
      <c r="AW226" s="4">
        <v>0</v>
      </c>
      <c r="AX226" s="4">
        <v>0</v>
      </c>
      <c r="AY226" s="4">
        <v>0</v>
      </c>
      <c r="AZ226" s="4">
        <f t="shared" si="84"/>
        <v>1</v>
      </c>
      <c r="BA226" s="4">
        <v>7</v>
      </c>
      <c r="BB226" s="4">
        <v>0</v>
      </c>
      <c r="BC226" s="4">
        <v>0</v>
      </c>
      <c r="BD226" s="4">
        <v>0</v>
      </c>
      <c r="BE226" s="4">
        <f t="shared" si="85"/>
        <v>7</v>
      </c>
      <c r="BF226" s="4">
        <v>0</v>
      </c>
      <c r="BG226" s="4">
        <v>46</v>
      </c>
      <c r="BH226" s="4">
        <v>16</v>
      </c>
      <c r="BI226" s="4">
        <v>0</v>
      </c>
      <c r="BJ226" s="4">
        <f t="shared" si="86"/>
        <v>62</v>
      </c>
      <c r="BK226" s="4">
        <v>0</v>
      </c>
      <c r="BL226" s="4">
        <v>0</v>
      </c>
      <c r="BM226" s="4">
        <v>0</v>
      </c>
      <c r="BN226" s="4">
        <v>0</v>
      </c>
      <c r="BO226" s="4">
        <f t="shared" si="87"/>
        <v>0</v>
      </c>
      <c r="BP226" s="4">
        <v>0</v>
      </c>
      <c r="BQ226" s="4">
        <v>1</v>
      </c>
      <c r="BR226" s="4">
        <v>6</v>
      </c>
      <c r="BS226" s="4">
        <v>0</v>
      </c>
      <c r="BT226" s="4">
        <f t="shared" si="88"/>
        <v>7</v>
      </c>
      <c r="BU226" s="4">
        <v>178</v>
      </c>
      <c r="BV226" s="4">
        <v>6</v>
      </c>
      <c r="BW226" s="4">
        <v>5</v>
      </c>
      <c r="BX226" s="4">
        <v>4</v>
      </c>
      <c r="BY226" s="4">
        <f t="shared" si="89"/>
        <v>193</v>
      </c>
      <c r="BZ226" s="4">
        <f t="shared" si="90"/>
        <v>7842</v>
      </c>
      <c r="CA226" s="4">
        <f t="shared" si="91"/>
        <v>6235</v>
      </c>
      <c r="CB226" s="4">
        <f t="shared" si="92"/>
        <v>13394</v>
      </c>
      <c r="CC226" s="4">
        <f t="shared" si="93"/>
        <v>4</v>
      </c>
      <c r="CD226" s="4">
        <f t="shared" si="94"/>
        <v>27475</v>
      </c>
      <c r="CE226" s="4">
        <f t="shared" si="95"/>
        <v>186</v>
      </c>
      <c r="CF226" s="4">
        <f t="shared" si="96"/>
        <v>53</v>
      </c>
      <c r="CG226" s="4">
        <f t="shared" si="97"/>
        <v>27</v>
      </c>
      <c r="CH226" s="4">
        <f t="shared" si="98"/>
        <v>4</v>
      </c>
      <c r="CI226" s="4">
        <f t="shared" si="99"/>
        <v>270</v>
      </c>
    </row>
    <row r="227" spans="1:92">
      <c r="A227" s="2">
        <v>1995</v>
      </c>
      <c r="B227" s="3" t="s">
        <v>99</v>
      </c>
      <c r="C227" s="4">
        <v>2778.8</v>
      </c>
      <c r="D227" s="4">
        <v>309.7</v>
      </c>
      <c r="E227" s="4">
        <v>37.700000000000003</v>
      </c>
      <c r="F227" s="4">
        <v>12.2</v>
      </c>
      <c r="G227" s="4">
        <f t="shared" si="75"/>
        <v>3138.3999999999996</v>
      </c>
      <c r="H227" s="4">
        <v>1464.5</v>
      </c>
      <c r="I227" s="4">
        <v>35.799999999999997</v>
      </c>
      <c r="J227" s="4">
        <v>11.4</v>
      </c>
      <c r="K227" s="4">
        <v>62.2</v>
      </c>
      <c r="L227" s="4">
        <f t="shared" si="76"/>
        <v>1573.9</v>
      </c>
      <c r="M227" s="4">
        <v>135.19999999999999</v>
      </c>
      <c r="N227" s="4">
        <v>157.9</v>
      </c>
      <c r="O227" s="4">
        <v>0</v>
      </c>
      <c r="P227" s="4">
        <v>0</v>
      </c>
      <c r="Q227" s="4">
        <f t="shared" si="77"/>
        <v>293.10000000000002</v>
      </c>
      <c r="R227" s="4">
        <v>101.5</v>
      </c>
      <c r="S227" s="4">
        <v>17.2</v>
      </c>
      <c r="T227" s="4">
        <v>0</v>
      </c>
      <c r="U227" s="4">
        <v>0</v>
      </c>
      <c r="V227" s="4">
        <f t="shared" si="78"/>
        <v>118.7</v>
      </c>
      <c r="W227" s="4">
        <v>1354.3</v>
      </c>
      <c r="X227" s="4">
        <v>1411.2</v>
      </c>
      <c r="Y227" s="4">
        <v>0</v>
      </c>
      <c r="Z227" s="4">
        <v>0</v>
      </c>
      <c r="AA227" s="4">
        <f t="shared" si="79"/>
        <v>2765.5</v>
      </c>
      <c r="AB227" s="4">
        <v>242.8</v>
      </c>
      <c r="AC227" s="4">
        <v>3.7</v>
      </c>
      <c r="AD227" s="4">
        <v>5.8</v>
      </c>
      <c r="AE227" s="4">
        <v>19.5</v>
      </c>
      <c r="AF227" s="4">
        <f t="shared" si="80"/>
        <v>271.8</v>
      </c>
      <c r="AG227" s="4">
        <v>49.3</v>
      </c>
      <c r="AH227" s="4">
        <v>141.5</v>
      </c>
      <c r="AI227" s="4">
        <v>1151.5999999999999</v>
      </c>
      <c r="AJ227" s="4">
        <v>9.6</v>
      </c>
      <c r="AK227" s="4">
        <f t="shared" si="81"/>
        <v>1351.9999999999998</v>
      </c>
      <c r="AL227" s="4">
        <v>2707.2</v>
      </c>
      <c r="AM227" s="4">
        <v>805.5</v>
      </c>
      <c r="AN227" s="4">
        <v>1008.3</v>
      </c>
      <c r="AO227" s="4">
        <v>136</v>
      </c>
      <c r="AP227" s="4">
        <f t="shared" si="82"/>
        <v>4657</v>
      </c>
      <c r="AU227" s="4">
        <f t="shared" si="83"/>
        <v>0</v>
      </c>
      <c r="AV227" s="4">
        <v>14.2</v>
      </c>
      <c r="AW227" s="4">
        <v>0.6</v>
      </c>
      <c r="AX227" s="4">
        <v>0.2</v>
      </c>
      <c r="AY227" s="4">
        <v>62.2</v>
      </c>
      <c r="AZ227" s="4">
        <f t="shared" si="84"/>
        <v>77.2</v>
      </c>
      <c r="BA227" s="4">
        <v>6.1</v>
      </c>
      <c r="BB227" s="4">
        <v>0.1</v>
      </c>
      <c r="BC227" s="4">
        <v>0.4</v>
      </c>
      <c r="BD227" s="4">
        <v>19.5</v>
      </c>
      <c r="BE227" s="4">
        <f t="shared" si="85"/>
        <v>26.1</v>
      </c>
      <c r="BF227" s="4">
        <v>0.1</v>
      </c>
      <c r="BG227" s="4">
        <v>107.9</v>
      </c>
      <c r="BH227" s="4">
        <v>257.3</v>
      </c>
      <c r="BI227" s="4">
        <v>9.6</v>
      </c>
      <c r="BJ227" s="4">
        <f t="shared" si="86"/>
        <v>374.90000000000003</v>
      </c>
      <c r="BK227" s="4">
        <v>0</v>
      </c>
      <c r="BL227" s="4">
        <v>0</v>
      </c>
      <c r="BM227" s="4">
        <v>0</v>
      </c>
      <c r="BN227" s="4">
        <v>0</v>
      </c>
      <c r="BO227" s="4">
        <f t="shared" si="87"/>
        <v>0</v>
      </c>
      <c r="BP227" s="4">
        <v>3.8</v>
      </c>
      <c r="BQ227" s="4">
        <v>2.4</v>
      </c>
      <c r="BR227" s="4">
        <v>22.4</v>
      </c>
      <c r="BS227" s="4">
        <v>20</v>
      </c>
      <c r="BT227" s="4">
        <f t="shared" si="88"/>
        <v>48.599999999999994</v>
      </c>
      <c r="BU227" s="4">
        <v>29.3</v>
      </c>
      <c r="BV227" s="4">
        <v>10.199999999999999</v>
      </c>
      <c r="BW227" s="4">
        <v>23.6</v>
      </c>
      <c r="BX227" s="4">
        <v>128.30000000000001</v>
      </c>
      <c r="BY227" s="4">
        <f t="shared" si="89"/>
        <v>191.4</v>
      </c>
      <c r="BZ227" s="4">
        <f t="shared" si="90"/>
        <v>8833.6</v>
      </c>
      <c r="CA227" s="4">
        <f t="shared" si="91"/>
        <v>2882.5</v>
      </c>
      <c r="CB227" s="4">
        <f t="shared" si="92"/>
        <v>2214.8000000000002</v>
      </c>
      <c r="CC227" s="4">
        <f t="shared" si="93"/>
        <v>239.5</v>
      </c>
      <c r="CD227" s="4">
        <f t="shared" si="94"/>
        <v>14170.400000000001</v>
      </c>
      <c r="CE227" s="4">
        <f t="shared" si="95"/>
        <v>53.5</v>
      </c>
      <c r="CF227" s="4">
        <f t="shared" si="96"/>
        <v>121.2</v>
      </c>
      <c r="CG227" s="4">
        <f t="shared" si="97"/>
        <v>303.89999999999998</v>
      </c>
      <c r="CH227" s="4">
        <f t="shared" si="98"/>
        <v>239.60000000000002</v>
      </c>
      <c r="CI227" s="4">
        <f t="shared" si="99"/>
        <v>718.2</v>
      </c>
    </row>
    <row r="228" spans="1:92">
      <c r="A228" s="2">
        <v>1995</v>
      </c>
      <c r="B228" s="3" t="s">
        <v>100</v>
      </c>
      <c r="C228" s="4">
        <v>1054.3</v>
      </c>
      <c r="D228" s="4">
        <v>326.2</v>
      </c>
      <c r="E228" s="4">
        <v>232.7</v>
      </c>
      <c r="F228" s="4">
        <v>0</v>
      </c>
      <c r="G228" s="4">
        <f t="shared" si="75"/>
        <v>1613.2</v>
      </c>
      <c r="H228" s="4">
        <v>458.3</v>
      </c>
      <c r="I228" s="4">
        <v>59.1</v>
      </c>
      <c r="J228" s="4">
        <v>567</v>
      </c>
      <c r="K228" s="4">
        <v>0</v>
      </c>
      <c r="L228" s="4">
        <f t="shared" si="76"/>
        <v>1084.4000000000001</v>
      </c>
      <c r="M228" s="4">
        <v>16.8</v>
      </c>
      <c r="N228" s="4">
        <v>61.5</v>
      </c>
      <c r="O228" s="4">
        <v>0</v>
      </c>
      <c r="P228" s="4">
        <v>0</v>
      </c>
      <c r="Q228" s="4">
        <f t="shared" si="77"/>
        <v>78.3</v>
      </c>
      <c r="R228" s="4">
        <v>0</v>
      </c>
      <c r="S228" s="4">
        <v>1.4</v>
      </c>
      <c r="T228" s="4">
        <v>0</v>
      </c>
      <c r="U228" s="4">
        <v>0</v>
      </c>
      <c r="V228" s="4">
        <f t="shared" si="78"/>
        <v>1.4</v>
      </c>
      <c r="W228" s="4">
        <v>143.69999999999999</v>
      </c>
      <c r="X228" s="4">
        <v>1130.8</v>
      </c>
      <c r="Y228" s="4">
        <v>168.2</v>
      </c>
      <c r="Z228" s="4">
        <v>0</v>
      </c>
      <c r="AA228" s="4">
        <f t="shared" si="79"/>
        <v>1442.7</v>
      </c>
      <c r="AB228" s="4">
        <v>191.5</v>
      </c>
      <c r="AC228" s="4">
        <v>0.7</v>
      </c>
      <c r="AD228" s="4">
        <v>6.4</v>
      </c>
      <c r="AE228" s="4">
        <v>16.100000000000001</v>
      </c>
      <c r="AF228" s="4">
        <f t="shared" si="80"/>
        <v>214.7</v>
      </c>
      <c r="AG228" s="4">
        <v>0.2</v>
      </c>
      <c r="AH228" s="4">
        <v>224.3</v>
      </c>
      <c r="AI228" s="4">
        <v>338.5</v>
      </c>
      <c r="AJ228" s="4">
        <v>0</v>
      </c>
      <c r="AK228" s="4">
        <f t="shared" si="81"/>
        <v>563</v>
      </c>
      <c r="AL228" s="4">
        <v>651.79999999999995</v>
      </c>
      <c r="AM228" s="4">
        <v>420.3</v>
      </c>
      <c r="AN228" s="4">
        <v>423.4</v>
      </c>
      <c r="AO228" s="4">
        <v>235.8</v>
      </c>
      <c r="AP228" s="4">
        <f t="shared" si="82"/>
        <v>1731.3</v>
      </c>
      <c r="AU228" s="4">
        <f t="shared" si="83"/>
        <v>0</v>
      </c>
      <c r="AV228" s="4">
        <v>14.2</v>
      </c>
      <c r="AW228" s="4">
        <v>0.8</v>
      </c>
      <c r="AX228" s="4">
        <v>34.200000000000003</v>
      </c>
      <c r="AY228" s="4">
        <v>60</v>
      </c>
      <c r="AZ228" s="4">
        <f t="shared" si="84"/>
        <v>109.2</v>
      </c>
      <c r="BA228" s="4">
        <v>78.900000000000006</v>
      </c>
      <c r="BB228" s="4">
        <v>0</v>
      </c>
      <c r="BC228" s="4">
        <v>0.1</v>
      </c>
      <c r="BD228" s="4">
        <v>16.100000000000001</v>
      </c>
      <c r="BE228" s="4">
        <f t="shared" si="85"/>
        <v>95.1</v>
      </c>
      <c r="BF228" s="4">
        <v>0</v>
      </c>
      <c r="BG228" s="4">
        <v>157.4</v>
      </c>
      <c r="BH228" s="4">
        <v>173.4</v>
      </c>
      <c r="BI228" s="4">
        <v>0</v>
      </c>
      <c r="BJ228" s="4">
        <f t="shared" si="86"/>
        <v>330.8</v>
      </c>
      <c r="BK228" s="4">
        <v>0</v>
      </c>
      <c r="BL228" s="4">
        <v>0</v>
      </c>
      <c r="BM228" s="4">
        <v>0</v>
      </c>
      <c r="BN228" s="4">
        <v>6</v>
      </c>
      <c r="BO228" s="4">
        <f t="shared" si="87"/>
        <v>6</v>
      </c>
      <c r="BP228" s="4">
        <v>1.6</v>
      </c>
      <c r="BQ228" s="4">
        <v>1.9</v>
      </c>
      <c r="BR228" s="4">
        <v>6.8</v>
      </c>
      <c r="BS228" s="4">
        <v>0</v>
      </c>
      <c r="BT228" s="4">
        <f t="shared" si="88"/>
        <v>10.3</v>
      </c>
      <c r="BU228" s="4">
        <v>15.8</v>
      </c>
      <c r="BV228" s="4">
        <v>15.6</v>
      </c>
      <c r="BW228" s="4">
        <v>34.1</v>
      </c>
      <c r="BX228" s="4">
        <v>229.8</v>
      </c>
      <c r="BY228" s="4">
        <f t="shared" si="89"/>
        <v>295.3</v>
      </c>
      <c r="BZ228" s="4">
        <f t="shared" si="90"/>
        <v>2516.6</v>
      </c>
      <c r="CA228" s="4">
        <f t="shared" si="91"/>
        <v>2224.3000000000002</v>
      </c>
      <c r="CB228" s="4">
        <f t="shared" si="92"/>
        <v>1736.2000000000003</v>
      </c>
      <c r="CC228" s="4">
        <f t="shared" si="93"/>
        <v>251.9</v>
      </c>
      <c r="CD228" s="4">
        <f t="shared" si="94"/>
        <v>6729</v>
      </c>
      <c r="CE228" s="4">
        <f t="shared" si="95"/>
        <v>110.5</v>
      </c>
      <c r="CF228" s="4">
        <f t="shared" si="96"/>
        <v>175.70000000000002</v>
      </c>
      <c r="CG228" s="4">
        <f t="shared" si="97"/>
        <v>248.6</v>
      </c>
      <c r="CH228" s="4">
        <f t="shared" si="98"/>
        <v>311.89999999999998</v>
      </c>
      <c r="CI228" s="4">
        <f t="shared" si="99"/>
        <v>846.7</v>
      </c>
    </row>
    <row r="229" spans="1:92">
      <c r="A229" s="2">
        <v>1995</v>
      </c>
      <c r="B229" s="3" t="s">
        <v>101</v>
      </c>
      <c r="C229" s="4">
        <v>1942</v>
      </c>
      <c r="D229" s="4">
        <v>377</v>
      </c>
      <c r="E229" s="4">
        <v>531</v>
      </c>
      <c r="F229" s="4">
        <v>0</v>
      </c>
      <c r="G229" s="4">
        <f t="shared" si="75"/>
        <v>2850</v>
      </c>
      <c r="H229" s="4">
        <v>615</v>
      </c>
      <c r="I229" s="4">
        <v>3</v>
      </c>
      <c r="J229" s="4">
        <v>80</v>
      </c>
      <c r="K229" s="4">
        <v>10</v>
      </c>
      <c r="L229" s="4">
        <f t="shared" si="76"/>
        <v>708</v>
      </c>
      <c r="M229" s="4">
        <v>112</v>
      </c>
      <c r="N229" s="4">
        <v>167</v>
      </c>
      <c r="O229" s="4">
        <v>0</v>
      </c>
      <c r="P229" s="4">
        <v>0</v>
      </c>
      <c r="Q229" s="4">
        <f t="shared" si="77"/>
        <v>279</v>
      </c>
      <c r="R229" s="4">
        <v>31</v>
      </c>
      <c r="S229" s="4">
        <v>1</v>
      </c>
      <c r="T229" s="4">
        <v>14</v>
      </c>
      <c r="U229" s="4">
        <v>0</v>
      </c>
      <c r="V229" s="4">
        <f t="shared" si="78"/>
        <v>46</v>
      </c>
      <c r="W229" s="4">
        <v>379</v>
      </c>
      <c r="X229" s="4">
        <v>1601</v>
      </c>
      <c r="Y229" s="4">
        <v>540</v>
      </c>
      <c r="Z229" s="4">
        <v>0</v>
      </c>
      <c r="AA229" s="4">
        <f t="shared" si="79"/>
        <v>2520</v>
      </c>
      <c r="AB229" s="4">
        <v>217</v>
      </c>
      <c r="AC229" s="4">
        <v>3</v>
      </c>
      <c r="AD229" s="4">
        <v>21</v>
      </c>
      <c r="AE229" s="4">
        <v>2</v>
      </c>
      <c r="AF229" s="4">
        <f t="shared" si="80"/>
        <v>243</v>
      </c>
      <c r="AG229" s="4">
        <v>4</v>
      </c>
      <c r="AH229" s="4">
        <v>29</v>
      </c>
      <c r="AI229" s="4">
        <v>1025</v>
      </c>
      <c r="AJ229" s="4">
        <v>1</v>
      </c>
      <c r="AK229" s="4">
        <f t="shared" si="81"/>
        <v>1059</v>
      </c>
      <c r="AL229" s="4">
        <v>1962</v>
      </c>
      <c r="AM229" s="4">
        <v>703</v>
      </c>
      <c r="AN229" s="4">
        <v>1153</v>
      </c>
      <c r="AO229" s="4">
        <v>14</v>
      </c>
      <c r="AP229" s="4">
        <f t="shared" si="82"/>
        <v>3832</v>
      </c>
      <c r="AU229" s="4">
        <f t="shared" si="83"/>
        <v>0</v>
      </c>
      <c r="AV229" s="4">
        <v>3</v>
      </c>
      <c r="AW229" s="4">
        <v>0</v>
      </c>
      <c r="AX229" s="4">
        <v>4</v>
      </c>
      <c r="AY229" s="4">
        <v>10</v>
      </c>
      <c r="AZ229" s="4">
        <f t="shared" si="84"/>
        <v>17</v>
      </c>
      <c r="BA229" s="4">
        <v>10</v>
      </c>
      <c r="BB229" s="4">
        <v>0</v>
      </c>
      <c r="BC229" s="4">
        <v>0</v>
      </c>
      <c r="BD229" s="4">
        <v>2</v>
      </c>
      <c r="BE229" s="4">
        <f t="shared" si="85"/>
        <v>12</v>
      </c>
      <c r="BF229" s="4">
        <v>0</v>
      </c>
      <c r="BG229" s="4">
        <v>0</v>
      </c>
      <c r="BH229" s="4">
        <v>1025</v>
      </c>
      <c r="BI229" s="4">
        <v>1</v>
      </c>
      <c r="BJ229" s="4">
        <f t="shared" si="86"/>
        <v>1026</v>
      </c>
      <c r="BK229" s="4">
        <v>0</v>
      </c>
      <c r="BL229" s="4">
        <v>0</v>
      </c>
      <c r="BM229" s="4">
        <v>0</v>
      </c>
      <c r="BN229" s="4">
        <v>0</v>
      </c>
      <c r="BO229" s="4">
        <f t="shared" si="87"/>
        <v>0</v>
      </c>
      <c r="BP229" s="4">
        <v>0</v>
      </c>
      <c r="BQ229" s="4">
        <v>24</v>
      </c>
      <c r="BR229" s="4">
        <v>0</v>
      </c>
      <c r="BS229" s="4">
        <v>12</v>
      </c>
      <c r="BT229" s="4">
        <f t="shared" si="88"/>
        <v>36</v>
      </c>
      <c r="BU229" s="4">
        <v>9</v>
      </c>
      <c r="BV229" s="4">
        <v>3</v>
      </c>
      <c r="BW229" s="4">
        <v>46</v>
      </c>
      <c r="BX229" s="4">
        <v>2</v>
      </c>
      <c r="BY229" s="4">
        <f t="shared" si="89"/>
        <v>60</v>
      </c>
      <c r="BZ229" s="4">
        <f t="shared" si="90"/>
        <v>5262</v>
      </c>
      <c r="CA229" s="4">
        <f t="shared" si="91"/>
        <v>2884</v>
      </c>
      <c r="CB229" s="4">
        <f t="shared" si="92"/>
        <v>3364</v>
      </c>
      <c r="CC229" s="4">
        <f t="shared" si="93"/>
        <v>27</v>
      </c>
      <c r="CD229" s="4">
        <f t="shared" si="94"/>
        <v>11537</v>
      </c>
      <c r="CE229" s="4">
        <f t="shared" si="95"/>
        <v>22</v>
      </c>
      <c r="CF229" s="4">
        <f t="shared" si="96"/>
        <v>27</v>
      </c>
      <c r="CG229" s="4">
        <f t="shared" si="97"/>
        <v>1075</v>
      </c>
      <c r="CH229" s="4">
        <f t="shared" si="98"/>
        <v>27</v>
      </c>
      <c r="CI229" s="4">
        <f t="shared" si="99"/>
        <v>1151</v>
      </c>
    </row>
    <row r="230" spans="1:92">
      <c r="A230" s="2">
        <v>1995</v>
      </c>
      <c r="B230" s="3" t="s">
        <v>102</v>
      </c>
      <c r="C230" s="4">
        <v>459</v>
      </c>
      <c r="D230" s="4">
        <v>62</v>
      </c>
      <c r="E230" s="4">
        <v>1</v>
      </c>
      <c r="F230" s="4">
        <v>0</v>
      </c>
      <c r="G230" s="4">
        <f t="shared" si="75"/>
        <v>522</v>
      </c>
      <c r="H230" s="4">
        <v>109</v>
      </c>
      <c r="I230" s="4">
        <v>13</v>
      </c>
      <c r="J230" s="4">
        <v>85</v>
      </c>
      <c r="K230" s="4">
        <v>0</v>
      </c>
      <c r="L230" s="4">
        <f t="shared" si="76"/>
        <v>207</v>
      </c>
      <c r="M230" s="4">
        <v>13</v>
      </c>
      <c r="N230" s="4">
        <v>34</v>
      </c>
      <c r="O230" s="4">
        <v>1</v>
      </c>
      <c r="P230" s="4">
        <v>0</v>
      </c>
      <c r="Q230" s="4">
        <f t="shared" si="77"/>
        <v>48</v>
      </c>
      <c r="R230" s="4">
        <v>0</v>
      </c>
      <c r="S230" s="4">
        <v>0</v>
      </c>
      <c r="T230" s="4">
        <v>0</v>
      </c>
      <c r="U230" s="4">
        <v>0</v>
      </c>
      <c r="V230" s="4">
        <f t="shared" si="78"/>
        <v>0</v>
      </c>
      <c r="W230" s="4">
        <v>88</v>
      </c>
      <c r="X230" s="4">
        <v>257</v>
      </c>
      <c r="Y230" s="4">
        <v>14</v>
      </c>
      <c r="Z230" s="4">
        <v>0</v>
      </c>
      <c r="AA230" s="4">
        <f t="shared" si="79"/>
        <v>359</v>
      </c>
      <c r="AB230" s="4">
        <v>37</v>
      </c>
      <c r="AC230" s="4">
        <v>0</v>
      </c>
      <c r="AD230" s="4">
        <v>6</v>
      </c>
      <c r="AE230" s="4">
        <v>0</v>
      </c>
      <c r="AF230" s="4">
        <f t="shared" si="80"/>
        <v>43</v>
      </c>
      <c r="AG230" s="4">
        <v>2</v>
      </c>
      <c r="AH230" s="4">
        <v>140</v>
      </c>
      <c r="AI230" s="4">
        <v>178</v>
      </c>
      <c r="AJ230" s="4">
        <v>0</v>
      </c>
      <c r="AK230" s="4">
        <f t="shared" si="81"/>
        <v>320</v>
      </c>
      <c r="AL230" s="4">
        <v>237</v>
      </c>
      <c r="AM230" s="4">
        <v>241</v>
      </c>
      <c r="AN230" s="4">
        <v>302</v>
      </c>
      <c r="AO230" s="4">
        <v>0</v>
      </c>
      <c r="AP230" s="4">
        <f t="shared" si="82"/>
        <v>780</v>
      </c>
      <c r="AU230" s="4">
        <f t="shared" si="83"/>
        <v>0</v>
      </c>
      <c r="AV230" s="4">
        <v>0</v>
      </c>
      <c r="AW230" s="4">
        <v>0</v>
      </c>
      <c r="AX230" s="4">
        <v>0</v>
      </c>
      <c r="AY230" s="4">
        <v>0</v>
      </c>
      <c r="AZ230" s="4">
        <f t="shared" si="84"/>
        <v>0</v>
      </c>
      <c r="BA230" s="4">
        <v>0</v>
      </c>
      <c r="BB230" s="4">
        <v>0</v>
      </c>
      <c r="BC230" s="4">
        <v>0</v>
      </c>
      <c r="BD230" s="4">
        <v>0</v>
      </c>
      <c r="BE230" s="4">
        <f t="shared" si="85"/>
        <v>0</v>
      </c>
      <c r="BF230" s="4">
        <v>0</v>
      </c>
      <c r="BG230" s="4">
        <v>0</v>
      </c>
      <c r="BH230" s="4">
        <v>0</v>
      </c>
      <c r="BI230" s="4">
        <v>0</v>
      </c>
      <c r="BJ230" s="4">
        <f t="shared" si="86"/>
        <v>0</v>
      </c>
      <c r="BK230" s="4">
        <v>0</v>
      </c>
      <c r="BL230" s="4">
        <v>0</v>
      </c>
      <c r="BM230" s="4">
        <v>0</v>
      </c>
      <c r="BN230" s="4">
        <v>0</v>
      </c>
      <c r="BO230" s="4">
        <f t="shared" si="87"/>
        <v>0</v>
      </c>
      <c r="BP230" s="4">
        <v>0</v>
      </c>
      <c r="BQ230" s="4">
        <v>0</v>
      </c>
      <c r="BR230" s="4">
        <v>0</v>
      </c>
      <c r="BS230" s="4">
        <v>0</v>
      </c>
      <c r="BT230" s="4">
        <f t="shared" si="88"/>
        <v>0</v>
      </c>
      <c r="BU230" s="4">
        <v>0</v>
      </c>
      <c r="BV230" s="4">
        <v>0</v>
      </c>
      <c r="BW230" s="4">
        <v>0</v>
      </c>
      <c r="BX230" s="4">
        <v>0</v>
      </c>
      <c r="BY230" s="4">
        <f t="shared" si="89"/>
        <v>0</v>
      </c>
      <c r="BZ230" s="4">
        <f t="shared" si="90"/>
        <v>945</v>
      </c>
      <c r="CA230" s="4">
        <f t="shared" si="91"/>
        <v>747</v>
      </c>
      <c r="CB230" s="4">
        <f t="shared" si="92"/>
        <v>587</v>
      </c>
      <c r="CC230" s="4">
        <f t="shared" si="93"/>
        <v>0</v>
      </c>
      <c r="CD230" s="4">
        <f t="shared" si="94"/>
        <v>2279</v>
      </c>
      <c r="CE230" s="4">
        <f t="shared" si="95"/>
        <v>0</v>
      </c>
      <c r="CF230" s="4">
        <f t="shared" si="96"/>
        <v>0</v>
      </c>
      <c r="CG230" s="4">
        <f t="shared" si="97"/>
        <v>0</v>
      </c>
      <c r="CH230" s="4">
        <f t="shared" si="98"/>
        <v>0</v>
      </c>
      <c r="CI230" s="4">
        <f t="shared" si="99"/>
        <v>0</v>
      </c>
      <c r="CN230" s="8"/>
    </row>
    <row r="231" spans="1:92">
      <c r="A231" s="2">
        <v>1995</v>
      </c>
      <c r="B231" s="3" t="s">
        <v>103</v>
      </c>
      <c r="C231" s="4">
        <v>539.20000000000005</v>
      </c>
      <c r="D231" s="4">
        <v>133.9</v>
      </c>
      <c r="E231" s="4">
        <v>3.8</v>
      </c>
      <c r="F231" s="4">
        <v>0</v>
      </c>
      <c r="G231" s="4">
        <f t="shared" si="75"/>
        <v>676.9</v>
      </c>
      <c r="H231" s="4">
        <v>378.9</v>
      </c>
      <c r="I231" s="4">
        <v>67.8</v>
      </c>
      <c r="J231" s="4">
        <v>454.3</v>
      </c>
      <c r="K231" s="4">
        <v>5.4</v>
      </c>
      <c r="L231" s="4">
        <f t="shared" si="76"/>
        <v>906.4</v>
      </c>
      <c r="M231" s="4">
        <v>20.100000000000001</v>
      </c>
      <c r="N231" s="4">
        <v>31.6</v>
      </c>
      <c r="O231" s="4">
        <v>0</v>
      </c>
      <c r="P231" s="4">
        <v>0</v>
      </c>
      <c r="Q231" s="4">
        <f t="shared" si="77"/>
        <v>51.7</v>
      </c>
      <c r="R231" s="4">
        <v>5.8</v>
      </c>
      <c r="S231" s="4">
        <v>0.3</v>
      </c>
      <c r="T231" s="4">
        <v>0</v>
      </c>
      <c r="U231" s="4">
        <v>0</v>
      </c>
      <c r="V231" s="4">
        <f t="shared" si="78"/>
        <v>6.1</v>
      </c>
      <c r="W231" s="4">
        <v>213.3</v>
      </c>
      <c r="X231" s="4">
        <v>391.1</v>
      </c>
      <c r="Y231" s="4">
        <v>10.6</v>
      </c>
      <c r="Z231" s="4">
        <v>0</v>
      </c>
      <c r="AA231" s="4">
        <f t="shared" si="79"/>
        <v>615.00000000000011</v>
      </c>
      <c r="AB231" s="4">
        <v>61.5</v>
      </c>
      <c r="AC231" s="4">
        <v>4.8</v>
      </c>
      <c r="AD231" s="4">
        <v>4.9000000000000004</v>
      </c>
      <c r="AE231" s="4">
        <v>0</v>
      </c>
      <c r="AF231" s="4">
        <f t="shared" si="80"/>
        <v>71.2</v>
      </c>
      <c r="AG231" s="4">
        <v>2.4</v>
      </c>
      <c r="AH231" s="4">
        <v>2.9</v>
      </c>
      <c r="AI231" s="4">
        <v>447</v>
      </c>
      <c r="AJ231" s="4">
        <v>0</v>
      </c>
      <c r="AK231" s="4">
        <f t="shared" si="81"/>
        <v>452.3</v>
      </c>
      <c r="AL231" s="4">
        <v>461.5</v>
      </c>
      <c r="AM231" s="4">
        <v>357</v>
      </c>
      <c r="AN231" s="4">
        <v>460.6</v>
      </c>
      <c r="AO231" s="4">
        <v>0</v>
      </c>
      <c r="AP231" s="4">
        <f t="shared" si="82"/>
        <v>1279.0999999999999</v>
      </c>
      <c r="AU231" s="4">
        <f t="shared" si="83"/>
        <v>0</v>
      </c>
      <c r="AV231" s="4">
        <v>10.8</v>
      </c>
      <c r="AW231" s="4">
        <v>6.4</v>
      </c>
      <c r="AX231" s="4">
        <v>24.4</v>
      </c>
      <c r="AY231" s="4">
        <v>5.4</v>
      </c>
      <c r="AZ231" s="4">
        <f t="shared" si="84"/>
        <v>47</v>
      </c>
      <c r="BA231" s="4">
        <v>0.4</v>
      </c>
      <c r="BB231" s="4">
        <v>0</v>
      </c>
      <c r="BC231" s="4">
        <v>0</v>
      </c>
      <c r="BD231" s="4">
        <v>0</v>
      </c>
      <c r="BE231" s="4">
        <f t="shared" si="85"/>
        <v>0.4</v>
      </c>
      <c r="BF231" s="4">
        <v>0</v>
      </c>
      <c r="BG231" s="4">
        <v>0</v>
      </c>
      <c r="BH231" s="4">
        <v>412.7</v>
      </c>
      <c r="BI231" s="4">
        <v>0</v>
      </c>
      <c r="BJ231" s="4">
        <f t="shared" si="86"/>
        <v>412.7</v>
      </c>
      <c r="BK231" s="4">
        <v>0</v>
      </c>
      <c r="BL231" s="4">
        <v>0</v>
      </c>
      <c r="BM231" s="4">
        <v>0</v>
      </c>
      <c r="BN231" s="4">
        <v>0</v>
      </c>
      <c r="BO231" s="4">
        <f t="shared" si="87"/>
        <v>0</v>
      </c>
      <c r="BP231" s="4">
        <v>0</v>
      </c>
      <c r="BQ231" s="4">
        <v>0</v>
      </c>
      <c r="BR231" s="4">
        <v>0</v>
      </c>
      <c r="BS231" s="4">
        <v>0</v>
      </c>
      <c r="BT231" s="4">
        <f t="shared" si="88"/>
        <v>0</v>
      </c>
      <c r="BU231" s="4">
        <v>4.5</v>
      </c>
      <c r="BV231" s="4">
        <v>4.9000000000000004</v>
      </c>
      <c r="BW231" s="4">
        <v>5.6</v>
      </c>
      <c r="BX231" s="4">
        <v>0</v>
      </c>
      <c r="BY231" s="4">
        <f t="shared" si="89"/>
        <v>15</v>
      </c>
      <c r="BZ231" s="4">
        <f t="shared" si="90"/>
        <v>1682.7</v>
      </c>
      <c r="CA231" s="4">
        <f t="shared" si="91"/>
        <v>989.4</v>
      </c>
      <c r="CB231" s="4">
        <f t="shared" si="92"/>
        <v>1381.2</v>
      </c>
      <c r="CC231" s="4">
        <f t="shared" si="93"/>
        <v>5.4</v>
      </c>
      <c r="CD231" s="4">
        <f t="shared" si="94"/>
        <v>4058.7000000000003</v>
      </c>
      <c r="CE231" s="4">
        <f t="shared" si="95"/>
        <v>15.700000000000001</v>
      </c>
      <c r="CF231" s="4">
        <f t="shared" si="96"/>
        <v>11.3</v>
      </c>
      <c r="CG231" s="4">
        <f t="shared" si="97"/>
        <v>442.7</v>
      </c>
      <c r="CH231" s="4">
        <f t="shared" si="98"/>
        <v>5.4</v>
      </c>
      <c r="CI231" s="4">
        <f t="shared" si="99"/>
        <v>475.09999999999997</v>
      </c>
    </row>
    <row r="232" spans="1:92">
      <c r="A232" s="2">
        <v>1995</v>
      </c>
      <c r="B232" s="3" t="s">
        <v>104</v>
      </c>
      <c r="C232" s="4">
        <v>297.8</v>
      </c>
      <c r="D232" s="4">
        <v>69.900000000000006</v>
      </c>
      <c r="E232" s="4">
        <v>97</v>
      </c>
      <c r="F232" s="4">
        <v>0</v>
      </c>
      <c r="G232" s="4">
        <f t="shared" si="75"/>
        <v>464.70000000000005</v>
      </c>
      <c r="H232" s="4">
        <v>196</v>
      </c>
      <c r="I232" s="4">
        <v>0</v>
      </c>
      <c r="J232" s="4">
        <v>61</v>
      </c>
      <c r="K232" s="4">
        <v>33.4</v>
      </c>
      <c r="L232" s="4">
        <f t="shared" si="76"/>
        <v>290.39999999999998</v>
      </c>
      <c r="M232" s="4">
        <v>25.5</v>
      </c>
      <c r="N232" s="4">
        <v>25.5</v>
      </c>
      <c r="O232" s="4">
        <v>0</v>
      </c>
      <c r="P232" s="4">
        <v>0</v>
      </c>
      <c r="Q232" s="4">
        <f t="shared" si="77"/>
        <v>51</v>
      </c>
      <c r="R232" s="4">
        <v>4.5</v>
      </c>
      <c r="S232" s="4">
        <v>0</v>
      </c>
      <c r="T232" s="4">
        <v>0</v>
      </c>
      <c r="U232" s="4">
        <v>0</v>
      </c>
      <c r="V232" s="4">
        <f t="shared" si="78"/>
        <v>4.5</v>
      </c>
      <c r="W232" s="4">
        <v>157.5</v>
      </c>
      <c r="X232" s="4">
        <v>207</v>
      </c>
      <c r="Y232" s="4">
        <v>45.5</v>
      </c>
      <c r="Z232" s="4">
        <v>0</v>
      </c>
      <c r="AA232" s="4">
        <f t="shared" si="79"/>
        <v>410</v>
      </c>
      <c r="AB232" s="4">
        <v>114</v>
      </c>
      <c r="AC232" s="4">
        <v>6.9</v>
      </c>
      <c r="AD232" s="4">
        <v>88</v>
      </c>
      <c r="AE232" s="4">
        <v>7.4</v>
      </c>
      <c r="AF232" s="4">
        <f t="shared" si="80"/>
        <v>216.3</v>
      </c>
      <c r="AG232" s="4">
        <v>0</v>
      </c>
      <c r="AH232" s="4">
        <v>114</v>
      </c>
      <c r="AI232" s="4">
        <v>244</v>
      </c>
      <c r="AJ232" s="4">
        <v>0</v>
      </c>
      <c r="AK232" s="4">
        <f t="shared" si="81"/>
        <v>358</v>
      </c>
      <c r="AL232" s="4">
        <v>308.10000000000002</v>
      </c>
      <c r="AM232" s="4">
        <v>255.5</v>
      </c>
      <c r="AN232" s="4">
        <v>1368</v>
      </c>
      <c r="AO232" s="4">
        <v>20.399999999999999</v>
      </c>
      <c r="AP232" s="4">
        <f t="shared" si="82"/>
        <v>1952</v>
      </c>
      <c r="AU232" s="4">
        <f t="shared" si="83"/>
        <v>0</v>
      </c>
      <c r="AV232" s="4">
        <v>0.6</v>
      </c>
      <c r="AW232" s="4">
        <v>0</v>
      </c>
      <c r="AX232" s="4">
        <v>0</v>
      </c>
      <c r="AY232" s="4">
        <v>33.4</v>
      </c>
      <c r="AZ232" s="4">
        <f t="shared" si="84"/>
        <v>34</v>
      </c>
      <c r="BA232" s="4">
        <v>0.3</v>
      </c>
      <c r="BB232" s="4">
        <v>0</v>
      </c>
      <c r="BC232" s="4">
        <v>0</v>
      </c>
      <c r="BD232" s="4">
        <v>7.4</v>
      </c>
      <c r="BE232" s="4">
        <f t="shared" si="85"/>
        <v>7.7</v>
      </c>
      <c r="BF232" s="4">
        <v>0</v>
      </c>
      <c r="BG232" s="4">
        <v>7.5</v>
      </c>
      <c r="BH232" s="4">
        <v>0</v>
      </c>
      <c r="BI232" s="4">
        <v>0</v>
      </c>
      <c r="BJ232" s="4">
        <f t="shared" si="86"/>
        <v>7.5</v>
      </c>
      <c r="BK232" s="4">
        <v>0</v>
      </c>
      <c r="BL232" s="4">
        <v>0</v>
      </c>
      <c r="BM232" s="4">
        <v>0</v>
      </c>
      <c r="BN232" s="4">
        <v>0</v>
      </c>
      <c r="BO232" s="4">
        <f t="shared" si="87"/>
        <v>0</v>
      </c>
      <c r="BP232" s="4">
        <v>0.1</v>
      </c>
      <c r="BQ232" s="4">
        <v>0</v>
      </c>
      <c r="BR232" s="4">
        <v>0.3</v>
      </c>
      <c r="BS232" s="4">
        <v>0.3</v>
      </c>
      <c r="BT232" s="4">
        <f t="shared" si="88"/>
        <v>0.7</v>
      </c>
      <c r="BU232" s="4">
        <v>0.3</v>
      </c>
      <c r="BV232" s="4">
        <v>1.7</v>
      </c>
      <c r="BW232" s="4">
        <v>0</v>
      </c>
      <c r="BX232" s="4">
        <v>20.100000000000001</v>
      </c>
      <c r="BY232" s="4">
        <f t="shared" si="89"/>
        <v>22.1</v>
      </c>
      <c r="BZ232" s="4">
        <f t="shared" si="90"/>
        <v>1103.4000000000001</v>
      </c>
      <c r="CA232" s="4">
        <f t="shared" si="91"/>
        <v>678.8</v>
      </c>
      <c r="CB232" s="4">
        <f t="shared" si="92"/>
        <v>1903.5</v>
      </c>
      <c r="CC232" s="4">
        <f t="shared" si="93"/>
        <v>61.199999999999996</v>
      </c>
      <c r="CD232" s="4">
        <f t="shared" si="94"/>
        <v>3746.8999999999996</v>
      </c>
      <c r="CE232" s="4">
        <f t="shared" si="95"/>
        <v>1.2999999999999998</v>
      </c>
      <c r="CF232" s="4">
        <f t="shared" si="96"/>
        <v>9.1999999999999993</v>
      </c>
      <c r="CG232" s="4">
        <f t="shared" si="97"/>
        <v>0.3</v>
      </c>
      <c r="CH232" s="4">
        <f t="shared" si="98"/>
        <v>61.199999999999996</v>
      </c>
      <c r="CI232" s="4">
        <f t="shared" si="99"/>
        <v>72</v>
      </c>
    </row>
    <row r="233" spans="1:92">
      <c r="A233" s="2">
        <v>1995</v>
      </c>
      <c r="B233" s="3" t="s">
        <v>105</v>
      </c>
      <c r="C233" s="4">
        <v>43.5</v>
      </c>
      <c r="D233" s="4">
        <v>69.900000000000006</v>
      </c>
      <c r="E233" s="4">
        <v>43.6</v>
      </c>
      <c r="F233" s="4">
        <v>1.9</v>
      </c>
      <c r="G233" s="4">
        <f t="shared" si="75"/>
        <v>158.9</v>
      </c>
      <c r="H233" s="4">
        <v>85.8</v>
      </c>
      <c r="I233" s="4">
        <v>4.3</v>
      </c>
      <c r="J233" s="4">
        <v>26</v>
      </c>
      <c r="K233" s="4">
        <v>14</v>
      </c>
      <c r="L233" s="4">
        <f t="shared" si="76"/>
        <v>130.1</v>
      </c>
      <c r="M233" s="4">
        <v>26.5</v>
      </c>
      <c r="N233" s="4">
        <v>29.9</v>
      </c>
      <c r="O233" s="4">
        <v>3.4</v>
      </c>
      <c r="P233" s="4">
        <v>0</v>
      </c>
      <c r="Q233" s="4">
        <f t="shared" si="77"/>
        <v>59.8</v>
      </c>
      <c r="R233" s="4">
        <v>5.5</v>
      </c>
      <c r="S233" s="4">
        <v>0.6</v>
      </c>
      <c r="T233" s="4">
        <v>5.4</v>
      </c>
      <c r="U233" s="4">
        <v>0</v>
      </c>
      <c r="V233" s="4">
        <f t="shared" si="78"/>
        <v>11.5</v>
      </c>
      <c r="W233" s="4">
        <v>197.5</v>
      </c>
      <c r="X233" s="4">
        <v>369.3</v>
      </c>
      <c r="Y233" s="4">
        <v>170.8</v>
      </c>
      <c r="Z233" s="4">
        <v>0</v>
      </c>
      <c r="AA233" s="4">
        <f t="shared" si="79"/>
        <v>737.59999999999991</v>
      </c>
      <c r="AB233" s="4">
        <v>43.4</v>
      </c>
      <c r="AC233" s="4">
        <v>2</v>
      </c>
      <c r="AD233" s="4">
        <v>1.8</v>
      </c>
      <c r="AE233" s="4">
        <v>2.2999999999999998</v>
      </c>
      <c r="AF233" s="4">
        <f t="shared" si="80"/>
        <v>49.499999999999993</v>
      </c>
      <c r="AG233" s="4">
        <v>2.5</v>
      </c>
      <c r="AH233" s="4">
        <v>84.8</v>
      </c>
      <c r="AI233" s="4">
        <v>186.2</v>
      </c>
      <c r="AJ233" s="4">
        <v>2</v>
      </c>
      <c r="AK233" s="4">
        <f t="shared" si="81"/>
        <v>275.5</v>
      </c>
      <c r="AL233" s="4">
        <v>453.1</v>
      </c>
      <c r="AM233" s="4">
        <v>227.4</v>
      </c>
      <c r="AN233" s="4">
        <v>177.7</v>
      </c>
      <c r="AO233" s="4">
        <v>23.5</v>
      </c>
      <c r="AP233" s="4">
        <f t="shared" si="82"/>
        <v>881.7</v>
      </c>
      <c r="AU233" s="4">
        <f t="shared" si="83"/>
        <v>0</v>
      </c>
      <c r="AV233" s="4">
        <v>1.2</v>
      </c>
      <c r="AW233" s="4">
        <v>0</v>
      </c>
      <c r="AX233" s="4">
        <v>0</v>
      </c>
      <c r="AY233" s="4">
        <v>14</v>
      </c>
      <c r="AZ233" s="4">
        <f t="shared" si="84"/>
        <v>15.2</v>
      </c>
      <c r="BA233" s="4">
        <v>0.3</v>
      </c>
      <c r="BB233" s="4">
        <v>0.1</v>
      </c>
      <c r="BC233" s="4">
        <v>0</v>
      </c>
      <c r="BD233" s="4">
        <v>2.2999999999999998</v>
      </c>
      <c r="BE233" s="4">
        <f t="shared" si="85"/>
        <v>2.6999999999999997</v>
      </c>
      <c r="BF233" s="4">
        <v>1.2</v>
      </c>
      <c r="BG233" s="4">
        <v>0</v>
      </c>
      <c r="BH233" s="4">
        <v>73.099999999999994</v>
      </c>
      <c r="BI233" s="4">
        <v>2</v>
      </c>
      <c r="BJ233" s="4">
        <f t="shared" si="86"/>
        <v>76.3</v>
      </c>
      <c r="BK233" s="4">
        <v>0</v>
      </c>
      <c r="BL233" s="4">
        <v>0</v>
      </c>
      <c r="BM233" s="4">
        <v>0</v>
      </c>
      <c r="BN233" s="4">
        <v>0</v>
      </c>
      <c r="BO233" s="4">
        <f t="shared" si="87"/>
        <v>0</v>
      </c>
      <c r="BP233" s="4">
        <v>0.7</v>
      </c>
      <c r="BQ233" s="4">
        <v>1</v>
      </c>
      <c r="BR233" s="4">
        <v>0</v>
      </c>
      <c r="BS233" s="4">
        <v>3.2</v>
      </c>
      <c r="BT233" s="4">
        <f t="shared" si="88"/>
        <v>4.9000000000000004</v>
      </c>
      <c r="BU233" s="4">
        <v>8.1</v>
      </c>
      <c r="BV233" s="4">
        <v>4.3</v>
      </c>
      <c r="BW233" s="4">
        <v>0</v>
      </c>
      <c r="BX233" s="4">
        <v>22.2</v>
      </c>
      <c r="BY233" s="4">
        <f t="shared" si="89"/>
        <v>34.599999999999994</v>
      </c>
      <c r="BZ233" s="4">
        <f t="shared" si="90"/>
        <v>857.8</v>
      </c>
      <c r="CA233" s="4">
        <f t="shared" si="91"/>
        <v>788.19999999999993</v>
      </c>
      <c r="CB233" s="4">
        <f t="shared" si="92"/>
        <v>614.90000000000009</v>
      </c>
      <c r="CC233" s="4">
        <f t="shared" si="93"/>
        <v>43.7</v>
      </c>
      <c r="CD233" s="4">
        <f t="shared" si="94"/>
        <v>2304.6</v>
      </c>
      <c r="CE233" s="4">
        <f t="shared" si="95"/>
        <v>11.5</v>
      </c>
      <c r="CF233" s="4">
        <f t="shared" si="96"/>
        <v>5.4</v>
      </c>
      <c r="CG233" s="4">
        <f t="shared" si="97"/>
        <v>73.099999999999994</v>
      </c>
      <c r="CH233" s="4">
        <f t="shared" si="98"/>
        <v>43.7</v>
      </c>
      <c r="CI233" s="4">
        <f t="shared" si="99"/>
        <v>133.69999999999999</v>
      </c>
      <c r="CN233" s="8"/>
    </row>
    <row r="234" spans="1:92">
      <c r="A234" s="2">
        <v>1995</v>
      </c>
      <c r="B234" s="3" t="s">
        <v>106</v>
      </c>
      <c r="C234" s="4">
        <v>4431.1000000000004</v>
      </c>
      <c r="D234" s="4">
        <v>488.9</v>
      </c>
      <c r="E234" s="4">
        <v>9.1</v>
      </c>
      <c r="F234" s="4">
        <v>0</v>
      </c>
      <c r="G234" s="4">
        <f t="shared" si="75"/>
        <v>4929.1000000000004</v>
      </c>
      <c r="H234" s="4">
        <v>1085.3</v>
      </c>
      <c r="I234" s="4">
        <v>13</v>
      </c>
      <c r="J234" s="4">
        <v>0</v>
      </c>
      <c r="K234" s="4">
        <v>22.3</v>
      </c>
      <c r="L234" s="4">
        <f t="shared" si="76"/>
        <v>1120.5999999999999</v>
      </c>
      <c r="M234" s="4">
        <v>235.3</v>
      </c>
      <c r="N234" s="4">
        <v>265.10000000000002</v>
      </c>
      <c r="O234" s="4">
        <v>0</v>
      </c>
      <c r="P234" s="4">
        <v>0</v>
      </c>
      <c r="Q234" s="4">
        <f t="shared" si="77"/>
        <v>500.40000000000003</v>
      </c>
      <c r="R234" s="4">
        <v>235</v>
      </c>
      <c r="S234" s="4">
        <v>47.5</v>
      </c>
      <c r="T234" s="4">
        <v>0</v>
      </c>
      <c r="U234" s="4">
        <v>0</v>
      </c>
      <c r="V234" s="4">
        <f t="shared" si="78"/>
        <v>282.5</v>
      </c>
      <c r="W234" s="4">
        <v>2331.8000000000002</v>
      </c>
      <c r="X234" s="4">
        <v>2538.8000000000002</v>
      </c>
      <c r="Y234" s="4">
        <v>472.8</v>
      </c>
      <c r="Z234" s="4">
        <v>0</v>
      </c>
      <c r="AA234" s="4">
        <f t="shared" si="79"/>
        <v>5343.4000000000005</v>
      </c>
      <c r="AB234" s="4">
        <v>692.4</v>
      </c>
      <c r="AC234" s="4">
        <v>1.6</v>
      </c>
      <c r="AD234" s="4">
        <v>34.200000000000003</v>
      </c>
      <c r="AE234" s="4">
        <v>2.6</v>
      </c>
      <c r="AF234" s="4">
        <f t="shared" si="80"/>
        <v>730.80000000000007</v>
      </c>
      <c r="AG234" s="4">
        <v>681.3</v>
      </c>
      <c r="AH234" s="4">
        <v>549.29999999999995</v>
      </c>
      <c r="AI234" s="4">
        <v>375.7</v>
      </c>
      <c r="AJ234" s="4">
        <v>18.899999999999999</v>
      </c>
      <c r="AK234" s="4">
        <f t="shared" si="81"/>
        <v>1625.2</v>
      </c>
      <c r="AL234" s="4">
        <v>5254.2</v>
      </c>
      <c r="AM234" s="4">
        <v>804.5</v>
      </c>
      <c r="AN234" s="4">
        <v>1885.6</v>
      </c>
      <c r="AO234" s="4">
        <v>249.1</v>
      </c>
      <c r="AP234" s="4">
        <f t="shared" si="82"/>
        <v>8193.4</v>
      </c>
      <c r="AU234" s="4">
        <f t="shared" si="83"/>
        <v>0</v>
      </c>
      <c r="AV234" s="4">
        <v>5.0999999999999996</v>
      </c>
      <c r="AW234" s="4">
        <v>0</v>
      </c>
      <c r="AX234" s="4">
        <v>0</v>
      </c>
      <c r="AY234" s="4">
        <v>22.3</v>
      </c>
      <c r="AZ234" s="4">
        <f t="shared" si="84"/>
        <v>27.4</v>
      </c>
      <c r="BA234" s="4">
        <v>9</v>
      </c>
      <c r="BB234" s="4">
        <v>0</v>
      </c>
      <c r="BC234" s="4">
        <v>0</v>
      </c>
      <c r="BD234" s="4">
        <v>2.6</v>
      </c>
      <c r="BE234" s="4">
        <f t="shared" si="85"/>
        <v>11.6</v>
      </c>
      <c r="BF234" s="4">
        <v>214.2</v>
      </c>
      <c r="BG234" s="4">
        <v>521.29999999999995</v>
      </c>
      <c r="BH234" s="4">
        <v>350.8</v>
      </c>
      <c r="BI234" s="4">
        <v>18.899999999999999</v>
      </c>
      <c r="BJ234" s="4">
        <f t="shared" si="86"/>
        <v>1105.2</v>
      </c>
      <c r="BK234" s="4">
        <v>0</v>
      </c>
      <c r="BL234" s="4">
        <v>0</v>
      </c>
      <c r="BM234" s="4">
        <v>0</v>
      </c>
      <c r="BN234" s="4">
        <v>0.4</v>
      </c>
      <c r="BO234" s="4">
        <f t="shared" si="87"/>
        <v>0.4</v>
      </c>
      <c r="BP234" s="4">
        <v>20.2</v>
      </c>
      <c r="BQ234" s="4">
        <v>52.7</v>
      </c>
      <c r="BR234" s="4">
        <v>0</v>
      </c>
      <c r="BS234" s="4">
        <v>219.8</v>
      </c>
      <c r="BT234" s="4">
        <f t="shared" si="88"/>
        <v>292.70000000000005</v>
      </c>
      <c r="BU234" s="4">
        <v>41.1</v>
      </c>
      <c r="BV234" s="4">
        <v>0</v>
      </c>
      <c r="BW234" s="4">
        <v>0</v>
      </c>
      <c r="BX234" s="4">
        <v>28.9</v>
      </c>
      <c r="BY234" s="4">
        <f t="shared" si="89"/>
        <v>70</v>
      </c>
      <c r="BZ234" s="4">
        <f t="shared" si="90"/>
        <v>14946.399999999998</v>
      </c>
      <c r="CA234" s="4">
        <f t="shared" si="91"/>
        <v>4708.7</v>
      </c>
      <c r="CB234" s="4">
        <f t="shared" si="92"/>
        <v>2777.3999999999996</v>
      </c>
      <c r="CC234" s="4">
        <f t="shared" si="93"/>
        <v>292.89999999999998</v>
      </c>
      <c r="CD234" s="4">
        <f t="shared" si="94"/>
        <v>22725.4</v>
      </c>
      <c r="CE234" s="4">
        <f t="shared" si="95"/>
        <v>289.59999999999997</v>
      </c>
      <c r="CF234" s="4">
        <f t="shared" si="96"/>
        <v>574</v>
      </c>
      <c r="CG234" s="4">
        <f t="shared" si="97"/>
        <v>350.8</v>
      </c>
      <c r="CH234" s="4">
        <f t="shared" si="98"/>
        <v>292.89999999999998</v>
      </c>
      <c r="CI234" s="4">
        <f t="shared" si="99"/>
        <v>1507.2999999999997</v>
      </c>
    </row>
    <row r="235" spans="1:92">
      <c r="A235" s="2">
        <v>1995</v>
      </c>
      <c r="B235" s="3" t="s">
        <v>107</v>
      </c>
      <c r="C235" s="4">
        <v>1236.7</v>
      </c>
      <c r="D235" s="4">
        <v>32.200000000000003</v>
      </c>
      <c r="E235" s="4">
        <v>26.9</v>
      </c>
      <c r="F235" s="4">
        <v>20.3</v>
      </c>
      <c r="G235" s="4">
        <f t="shared" si="75"/>
        <v>1316.1000000000001</v>
      </c>
      <c r="H235" s="4">
        <v>439.9</v>
      </c>
      <c r="I235" s="4">
        <v>233.6</v>
      </c>
      <c r="J235" s="4">
        <v>464</v>
      </c>
      <c r="K235" s="4">
        <v>3.9</v>
      </c>
      <c r="L235" s="4">
        <f t="shared" si="76"/>
        <v>1141.4000000000001</v>
      </c>
      <c r="M235" s="4">
        <v>34</v>
      </c>
      <c r="N235" s="4">
        <v>116.1</v>
      </c>
      <c r="O235" s="4">
        <v>4.8</v>
      </c>
      <c r="P235" s="4">
        <v>0</v>
      </c>
      <c r="Q235" s="4">
        <f t="shared" si="77"/>
        <v>154.9</v>
      </c>
      <c r="R235" s="4">
        <v>4.3</v>
      </c>
      <c r="S235" s="4">
        <v>0</v>
      </c>
      <c r="T235" s="4">
        <v>0.4</v>
      </c>
      <c r="U235" s="4">
        <v>0</v>
      </c>
      <c r="V235" s="4">
        <f t="shared" si="78"/>
        <v>4.7</v>
      </c>
      <c r="W235" s="4">
        <v>165.9</v>
      </c>
      <c r="X235" s="4">
        <v>546.6</v>
      </c>
      <c r="Y235" s="4">
        <v>26.1</v>
      </c>
      <c r="Z235" s="4">
        <v>0</v>
      </c>
      <c r="AA235" s="4">
        <f t="shared" si="79"/>
        <v>738.6</v>
      </c>
      <c r="AB235" s="4">
        <v>108.5</v>
      </c>
      <c r="AC235" s="4">
        <v>0</v>
      </c>
      <c r="AD235" s="4">
        <v>1.2</v>
      </c>
      <c r="AE235" s="4">
        <v>18.7</v>
      </c>
      <c r="AF235" s="4">
        <f t="shared" si="80"/>
        <v>128.4</v>
      </c>
      <c r="AG235" s="4">
        <v>2</v>
      </c>
      <c r="AH235" s="4">
        <v>199.9</v>
      </c>
      <c r="AI235" s="4">
        <v>282.10000000000002</v>
      </c>
      <c r="AJ235" s="4">
        <v>0.3</v>
      </c>
      <c r="AK235" s="4">
        <f t="shared" si="81"/>
        <v>484.3</v>
      </c>
      <c r="AL235" s="4">
        <v>658.5</v>
      </c>
      <c r="AM235" s="4">
        <v>358.4</v>
      </c>
      <c r="AN235" s="4">
        <v>529.5</v>
      </c>
      <c r="AO235" s="4">
        <v>9.1</v>
      </c>
      <c r="AP235" s="4">
        <f t="shared" si="82"/>
        <v>1555.5</v>
      </c>
      <c r="AU235" s="4">
        <f t="shared" si="83"/>
        <v>0</v>
      </c>
      <c r="AV235" s="4">
        <v>3.7</v>
      </c>
      <c r="AW235" s="4">
        <v>0</v>
      </c>
      <c r="AX235" s="4">
        <v>0</v>
      </c>
      <c r="AY235" s="4">
        <v>3.9</v>
      </c>
      <c r="AZ235" s="4">
        <f t="shared" si="84"/>
        <v>7.6</v>
      </c>
      <c r="BA235" s="4">
        <v>0</v>
      </c>
      <c r="BB235" s="4">
        <v>0</v>
      </c>
      <c r="BC235" s="4">
        <v>0</v>
      </c>
      <c r="BD235" s="4">
        <v>18.7</v>
      </c>
      <c r="BE235" s="4">
        <f t="shared" si="85"/>
        <v>18.7</v>
      </c>
      <c r="BF235" s="4">
        <v>2</v>
      </c>
      <c r="BG235" s="4">
        <v>0</v>
      </c>
      <c r="BH235" s="4">
        <v>0</v>
      </c>
      <c r="BI235" s="4">
        <v>0.3</v>
      </c>
      <c r="BJ235" s="4">
        <f t="shared" si="86"/>
        <v>2.2999999999999998</v>
      </c>
      <c r="BK235" s="4">
        <v>0</v>
      </c>
      <c r="BL235" s="4">
        <v>0</v>
      </c>
      <c r="BM235" s="4">
        <v>0</v>
      </c>
      <c r="BN235" s="4">
        <v>0</v>
      </c>
      <c r="BO235" s="4">
        <f t="shared" si="87"/>
        <v>0</v>
      </c>
      <c r="BP235" s="4">
        <v>0</v>
      </c>
      <c r="BQ235" s="4">
        <v>0</v>
      </c>
      <c r="BR235" s="4">
        <v>0</v>
      </c>
      <c r="BS235" s="4">
        <v>0</v>
      </c>
      <c r="BT235" s="4">
        <f t="shared" si="88"/>
        <v>0</v>
      </c>
      <c r="BU235" s="4">
        <v>26.4</v>
      </c>
      <c r="BV235" s="4">
        <v>0</v>
      </c>
      <c r="BW235" s="4">
        <v>4</v>
      </c>
      <c r="BX235" s="4">
        <v>9.1</v>
      </c>
      <c r="BY235" s="4">
        <f t="shared" si="89"/>
        <v>39.5</v>
      </c>
      <c r="BZ235" s="4">
        <f t="shared" si="90"/>
        <v>2649.8</v>
      </c>
      <c r="CA235" s="4">
        <f t="shared" si="91"/>
        <v>1486.8000000000002</v>
      </c>
      <c r="CB235" s="4">
        <f t="shared" si="92"/>
        <v>1335</v>
      </c>
      <c r="CC235" s="4">
        <f t="shared" si="93"/>
        <v>52.3</v>
      </c>
      <c r="CD235" s="4">
        <f t="shared" si="94"/>
        <v>5523.9000000000005</v>
      </c>
      <c r="CE235" s="4">
        <f t="shared" si="95"/>
        <v>32.1</v>
      </c>
      <c r="CF235" s="4">
        <f t="shared" si="96"/>
        <v>0</v>
      </c>
      <c r="CG235" s="4">
        <f t="shared" si="97"/>
        <v>4</v>
      </c>
      <c r="CH235" s="4">
        <f t="shared" si="98"/>
        <v>32</v>
      </c>
      <c r="CI235" s="4">
        <f t="shared" si="99"/>
        <v>68.099999999999994</v>
      </c>
    </row>
    <row r="236" spans="1:92">
      <c r="A236" s="2">
        <v>1995</v>
      </c>
      <c r="B236" s="3" t="s">
        <v>108</v>
      </c>
      <c r="C236" s="4">
        <v>8925.5</v>
      </c>
      <c r="D236" s="4">
        <v>1636.1</v>
      </c>
      <c r="E236" s="4">
        <v>1496.7</v>
      </c>
      <c r="F236" s="4">
        <v>0</v>
      </c>
      <c r="G236" s="4">
        <f t="shared" si="75"/>
        <v>12058.300000000001</v>
      </c>
      <c r="H236" s="4">
        <v>2897.5</v>
      </c>
      <c r="I236" s="4">
        <v>146.5</v>
      </c>
      <c r="J236" s="4">
        <v>1825</v>
      </c>
      <c r="K236" s="4">
        <v>124.2</v>
      </c>
      <c r="L236" s="4">
        <f t="shared" si="76"/>
        <v>4993.2</v>
      </c>
      <c r="M236" s="4">
        <v>720</v>
      </c>
      <c r="N236" s="4">
        <v>1440</v>
      </c>
      <c r="O236" s="4">
        <v>0</v>
      </c>
      <c r="P236" s="4">
        <v>0</v>
      </c>
      <c r="Q236" s="4">
        <f t="shared" si="77"/>
        <v>2160</v>
      </c>
      <c r="R236" s="4">
        <v>1357.2</v>
      </c>
      <c r="S236" s="4">
        <v>340</v>
      </c>
      <c r="T236" s="4">
        <v>0</v>
      </c>
      <c r="U236" s="4">
        <v>0</v>
      </c>
      <c r="V236" s="4">
        <f t="shared" si="78"/>
        <v>1697.2</v>
      </c>
      <c r="W236" s="4">
        <v>5969</v>
      </c>
      <c r="X236" s="4">
        <v>11850</v>
      </c>
      <c r="Y236" s="4">
        <v>4281.8</v>
      </c>
      <c r="Z236" s="4">
        <v>0</v>
      </c>
      <c r="AA236" s="4">
        <f t="shared" si="79"/>
        <v>22100.799999999999</v>
      </c>
      <c r="AB236" s="4">
        <v>2411.1999999999998</v>
      </c>
      <c r="AC236" s="4">
        <v>33.200000000000003</v>
      </c>
      <c r="AD236" s="4">
        <v>105.4</v>
      </c>
      <c r="AE236" s="4">
        <v>291.89999999999998</v>
      </c>
      <c r="AF236" s="4">
        <f t="shared" si="80"/>
        <v>2841.7</v>
      </c>
      <c r="AG236" s="4">
        <v>444.4</v>
      </c>
      <c r="AH236" s="4">
        <v>789.8</v>
      </c>
      <c r="AI236" s="4">
        <v>1967.6</v>
      </c>
      <c r="AJ236" s="4">
        <v>748.3</v>
      </c>
      <c r="AK236" s="4">
        <f t="shared" si="81"/>
        <v>3950.0999999999995</v>
      </c>
      <c r="AL236" s="4">
        <v>7853.5</v>
      </c>
      <c r="AM236" s="4">
        <v>4244</v>
      </c>
      <c r="AN236" s="4">
        <v>4120.8</v>
      </c>
      <c r="AO236" s="4">
        <v>656.8</v>
      </c>
      <c r="AP236" s="4">
        <f t="shared" si="82"/>
        <v>16875.099999999999</v>
      </c>
      <c r="AU236" s="4">
        <f t="shared" si="83"/>
        <v>0</v>
      </c>
      <c r="AV236" s="4">
        <v>0</v>
      </c>
      <c r="AW236" s="4">
        <v>0</v>
      </c>
      <c r="AX236" s="4">
        <v>37.9</v>
      </c>
      <c r="AY236" s="4">
        <v>124.2</v>
      </c>
      <c r="AZ236" s="4">
        <f t="shared" si="84"/>
        <v>162.1</v>
      </c>
      <c r="BA236" s="4">
        <v>0</v>
      </c>
      <c r="BB236" s="4">
        <v>0</v>
      </c>
      <c r="BC236" s="4">
        <v>12.9</v>
      </c>
      <c r="BD236" s="4">
        <v>291.89999999999998</v>
      </c>
      <c r="BE236" s="4">
        <f t="shared" si="85"/>
        <v>304.79999999999995</v>
      </c>
      <c r="BF236" s="4">
        <v>0</v>
      </c>
      <c r="BG236" s="4">
        <v>766.2</v>
      </c>
      <c r="BH236" s="4">
        <v>723.3</v>
      </c>
      <c r="BI236" s="4">
        <v>748.3</v>
      </c>
      <c r="BJ236" s="4">
        <f t="shared" si="86"/>
        <v>2237.8000000000002</v>
      </c>
      <c r="BK236" s="4">
        <v>0</v>
      </c>
      <c r="BL236" s="4">
        <v>24.8</v>
      </c>
      <c r="BM236" s="4">
        <v>9.9</v>
      </c>
      <c r="BN236" s="4">
        <v>113.3</v>
      </c>
      <c r="BO236" s="4">
        <f t="shared" si="87"/>
        <v>148</v>
      </c>
      <c r="BP236" s="4">
        <v>0</v>
      </c>
      <c r="BQ236" s="4">
        <v>246.6</v>
      </c>
      <c r="BR236" s="4">
        <v>83.7</v>
      </c>
      <c r="BS236" s="4">
        <v>226.6</v>
      </c>
      <c r="BT236" s="4">
        <f t="shared" si="88"/>
        <v>556.9</v>
      </c>
      <c r="BU236" s="4">
        <v>0</v>
      </c>
      <c r="BV236" s="4">
        <v>4</v>
      </c>
      <c r="BW236" s="4">
        <v>239.1</v>
      </c>
      <c r="BX236" s="4">
        <v>316.89999999999998</v>
      </c>
      <c r="BY236" s="4">
        <f t="shared" si="89"/>
        <v>560</v>
      </c>
      <c r="BZ236" s="4">
        <f t="shared" si="90"/>
        <v>30578.300000000003</v>
      </c>
      <c r="CA236" s="4">
        <f t="shared" si="91"/>
        <v>20479.599999999999</v>
      </c>
      <c r="CB236" s="4">
        <f t="shared" si="92"/>
        <v>13797.3</v>
      </c>
      <c r="CC236" s="4">
        <f t="shared" si="93"/>
        <v>1821.1999999999998</v>
      </c>
      <c r="CD236" s="4">
        <f t="shared" si="94"/>
        <v>66676.399999999994</v>
      </c>
      <c r="CE236" s="4">
        <f t="shared" si="95"/>
        <v>0</v>
      </c>
      <c r="CF236" s="4">
        <f t="shared" si="96"/>
        <v>1041.5999999999999</v>
      </c>
      <c r="CG236" s="4">
        <f t="shared" si="97"/>
        <v>1106.8</v>
      </c>
      <c r="CH236" s="4">
        <f t="shared" si="98"/>
        <v>1821.1999999999998</v>
      </c>
      <c r="CI236" s="4">
        <f t="shared" si="99"/>
        <v>3969.5999999999995</v>
      </c>
    </row>
    <row r="237" spans="1:92">
      <c r="A237" s="2">
        <v>1995</v>
      </c>
      <c r="B237" s="3" t="s">
        <v>109</v>
      </c>
      <c r="C237" s="4">
        <v>4006.9</v>
      </c>
      <c r="D237" s="4">
        <v>457.4</v>
      </c>
      <c r="E237" s="4">
        <v>41.7</v>
      </c>
      <c r="F237" s="4">
        <v>0</v>
      </c>
      <c r="G237" s="4">
        <f t="shared" si="75"/>
        <v>4506</v>
      </c>
      <c r="H237" s="4">
        <v>1800.3</v>
      </c>
      <c r="I237" s="4">
        <v>81.099999999999994</v>
      </c>
      <c r="J237" s="4">
        <v>1354.7</v>
      </c>
      <c r="K237" s="4">
        <v>0</v>
      </c>
      <c r="L237" s="4">
        <f t="shared" si="76"/>
        <v>3236.1</v>
      </c>
      <c r="M237" s="4">
        <v>60.1</v>
      </c>
      <c r="N237" s="4">
        <v>242.6</v>
      </c>
      <c r="O237" s="4">
        <v>56.1</v>
      </c>
      <c r="P237" s="4">
        <v>0</v>
      </c>
      <c r="Q237" s="4">
        <f t="shared" si="77"/>
        <v>358.8</v>
      </c>
      <c r="R237" s="4">
        <v>59.9</v>
      </c>
      <c r="S237" s="4">
        <v>0</v>
      </c>
      <c r="T237" s="4">
        <v>59.9</v>
      </c>
      <c r="U237" s="4">
        <v>0</v>
      </c>
      <c r="V237" s="4">
        <f t="shared" si="78"/>
        <v>119.8</v>
      </c>
      <c r="W237" s="4">
        <v>562.70000000000005</v>
      </c>
      <c r="X237" s="4">
        <v>1567</v>
      </c>
      <c r="Y237" s="4">
        <v>92</v>
      </c>
      <c r="Z237" s="4">
        <v>0</v>
      </c>
      <c r="AA237" s="4">
        <f t="shared" si="79"/>
        <v>2221.6999999999998</v>
      </c>
      <c r="AB237" s="4">
        <v>680.8</v>
      </c>
      <c r="AC237" s="4">
        <v>0</v>
      </c>
      <c r="AD237" s="4">
        <v>22.5</v>
      </c>
      <c r="AE237" s="4">
        <v>0</v>
      </c>
      <c r="AF237" s="4">
        <f t="shared" si="80"/>
        <v>703.3</v>
      </c>
      <c r="AG237" s="4">
        <v>9.1</v>
      </c>
      <c r="AH237" s="4">
        <v>468.9</v>
      </c>
      <c r="AI237" s="4">
        <v>1460.1</v>
      </c>
      <c r="AJ237" s="4">
        <v>0</v>
      </c>
      <c r="AK237" s="4">
        <f t="shared" si="81"/>
        <v>1938.1</v>
      </c>
      <c r="AL237" s="4">
        <v>2854.6</v>
      </c>
      <c r="AM237" s="4">
        <v>1709.8</v>
      </c>
      <c r="AN237" s="4">
        <v>929</v>
      </c>
      <c r="AO237" s="4">
        <v>0</v>
      </c>
      <c r="AP237" s="4">
        <f t="shared" si="82"/>
        <v>5493.4</v>
      </c>
      <c r="AU237" s="4">
        <f t="shared" si="83"/>
        <v>0</v>
      </c>
      <c r="AV237" s="4">
        <v>80.599999999999994</v>
      </c>
      <c r="AW237" s="4">
        <v>0</v>
      </c>
      <c r="AX237" s="4">
        <v>155.69999999999999</v>
      </c>
      <c r="AY237" s="4">
        <v>0</v>
      </c>
      <c r="AZ237" s="4">
        <f t="shared" si="84"/>
        <v>236.29999999999998</v>
      </c>
      <c r="BA237" s="4">
        <v>36.6</v>
      </c>
      <c r="BB237" s="4">
        <v>0</v>
      </c>
      <c r="BC237" s="4">
        <v>0</v>
      </c>
      <c r="BD237" s="4">
        <v>0</v>
      </c>
      <c r="BE237" s="4">
        <f t="shared" si="85"/>
        <v>36.6</v>
      </c>
      <c r="BF237" s="4">
        <v>9.1</v>
      </c>
      <c r="BG237" s="4">
        <v>468.9</v>
      </c>
      <c r="BH237" s="4">
        <v>1321.5</v>
      </c>
      <c r="BI237" s="4">
        <v>0</v>
      </c>
      <c r="BJ237" s="4">
        <f t="shared" si="86"/>
        <v>1799.5</v>
      </c>
      <c r="BK237" s="4">
        <v>7.4</v>
      </c>
      <c r="BL237" s="4">
        <v>28.5</v>
      </c>
      <c r="BM237" s="4">
        <v>8.5</v>
      </c>
      <c r="BN237" s="4">
        <v>0</v>
      </c>
      <c r="BO237" s="4">
        <f t="shared" si="87"/>
        <v>44.4</v>
      </c>
      <c r="BP237" s="4">
        <v>0</v>
      </c>
      <c r="BQ237" s="4">
        <v>0</v>
      </c>
      <c r="BR237" s="4">
        <v>0</v>
      </c>
      <c r="BS237" s="4">
        <v>0</v>
      </c>
      <c r="BT237" s="4">
        <f t="shared" si="88"/>
        <v>0</v>
      </c>
      <c r="BU237" s="4">
        <v>132.19999999999999</v>
      </c>
      <c r="BV237" s="4">
        <v>4.2</v>
      </c>
      <c r="BW237" s="4">
        <v>0.3</v>
      </c>
      <c r="BX237" s="4">
        <v>0</v>
      </c>
      <c r="BY237" s="4">
        <f t="shared" si="89"/>
        <v>136.69999999999999</v>
      </c>
      <c r="BZ237" s="4">
        <f t="shared" si="90"/>
        <v>10034.4</v>
      </c>
      <c r="CA237" s="4">
        <f t="shared" si="91"/>
        <v>4526.8</v>
      </c>
      <c r="CB237" s="4">
        <f t="shared" si="92"/>
        <v>4016</v>
      </c>
      <c r="CC237" s="4">
        <f t="shared" si="93"/>
        <v>0</v>
      </c>
      <c r="CD237" s="4">
        <f t="shared" si="94"/>
        <v>18577.2</v>
      </c>
      <c r="CE237" s="4">
        <f t="shared" si="95"/>
        <v>265.89999999999998</v>
      </c>
      <c r="CF237" s="4">
        <f t="shared" si="96"/>
        <v>501.59999999999997</v>
      </c>
      <c r="CG237" s="4">
        <f t="shared" si="97"/>
        <v>1486</v>
      </c>
      <c r="CH237" s="4">
        <f t="shared" si="98"/>
        <v>0</v>
      </c>
      <c r="CI237" s="4">
        <f t="shared" si="99"/>
        <v>2253.5</v>
      </c>
    </row>
    <row r="238" spans="1:92">
      <c r="A238" s="2">
        <v>1995</v>
      </c>
      <c r="B238" s="3" t="s">
        <v>110</v>
      </c>
      <c r="C238" s="4">
        <v>239</v>
      </c>
      <c r="D238" s="4">
        <v>60.3</v>
      </c>
      <c r="E238" s="4">
        <v>25.8</v>
      </c>
      <c r="F238" s="4">
        <v>0</v>
      </c>
      <c r="G238" s="4">
        <f t="shared" si="75"/>
        <v>325.10000000000002</v>
      </c>
      <c r="H238" s="4">
        <v>129.1</v>
      </c>
      <c r="I238" s="4">
        <v>0.7</v>
      </c>
      <c r="J238" s="4">
        <v>71.3</v>
      </c>
      <c r="K238" s="4">
        <v>0</v>
      </c>
      <c r="L238" s="4">
        <f t="shared" si="76"/>
        <v>201.09999999999997</v>
      </c>
      <c r="M238" s="4">
        <v>4.8</v>
      </c>
      <c r="N238" s="4">
        <v>13.8</v>
      </c>
      <c r="O238" s="4">
        <v>0</v>
      </c>
      <c r="P238" s="4">
        <v>0</v>
      </c>
      <c r="Q238" s="4">
        <f t="shared" si="77"/>
        <v>18.600000000000001</v>
      </c>
      <c r="R238" s="4">
        <v>1.3</v>
      </c>
      <c r="S238" s="4">
        <v>0</v>
      </c>
      <c r="T238" s="4">
        <v>0</v>
      </c>
      <c r="U238" s="4">
        <v>0</v>
      </c>
      <c r="V238" s="4">
        <f t="shared" si="78"/>
        <v>1.3</v>
      </c>
      <c r="W238" s="4">
        <v>76.5</v>
      </c>
      <c r="X238" s="4">
        <v>186</v>
      </c>
      <c r="Y238" s="4">
        <v>0</v>
      </c>
      <c r="Z238" s="4">
        <v>0</v>
      </c>
      <c r="AA238" s="4">
        <f t="shared" si="79"/>
        <v>262.5</v>
      </c>
      <c r="AB238" s="4">
        <v>14.1</v>
      </c>
      <c r="AC238" s="4">
        <v>2.6</v>
      </c>
      <c r="AD238" s="4">
        <v>3.1</v>
      </c>
      <c r="AE238" s="4">
        <v>0</v>
      </c>
      <c r="AF238" s="4">
        <f t="shared" si="80"/>
        <v>19.8</v>
      </c>
      <c r="AG238" s="4">
        <v>0</v>
      </c>
      <c r="AH238" s="4">
        <v>129.5</v>
      </c>
      <c r="AI238" s="4">
        <v>107.5</v>
      </c>
      <c r="AJ238" s="4">
        <v>0</v>
      </c>
      <c r="AK238" s="4">
        <f t="shared" si="81"/>
        <v>237</v>
      </c>
      <c r="AL238" s="4">
        <v>167.1</v>
      </c>
      <c r="AM238" s="4">
        <v>230.9</v>
      </c>
      <c r="AN238" s="4">
        <v>305.39999999999998</v>
      </c>
      <c r="AO238" s="4">
        <v>0</v>
      </c>
      <c r="AP238" s="4">
        <f t="shared" si="82"/>
        <v>703.4</v>
      </c>
      <c r="AU238" s="4">
        <f t="shared" si="83"/>
        <v>0</v>
      </c>
      <c r="AV238" s="4">
        <v>3.8</v>
      </c>
      <c r="AW238" s="4">
        <v>0</v>
      </c>
      <c r="AX238" s="4">
        <v>3.7</v>
      </c>
      <c r="AY238" s="4">
        <v>0</v>
      </c>
      <c r="AZ238" s="4">
        <f t="shared" si="84"/>
        <v>7.5</v>
      </c>
      <c r="BA238" s="4">
        <v>0</v>
      </c>
      <c r="BB238" s="4">
        <v>0</v>
      </c>
      <c r="BC238" s="4">
        <v>0</v>
      </c>
      <c r="BD238" s="4">
        <v>0</v>
      </c>
      <c r="BE238" s="4">
        <f t="shared" si="85"/>
        <v>0</v>
      </c>
      <c r="BF238" s="4">
        <v>0</v>
      </c>
      <c r="BG238" s="4">
        <v>121.9</v>
      </c>
      <c r="BH238" s="4">
        <v>36.1</v>
      </c>
      <c r="BI238" s="4">
        <v>0</v>
      </c>
      <c r="BJ238" s="4">
        <f t="shared" si="86"/>
        <v>158</v>
      </c>
      <c r="BK238" s="4">
        <v>0</v>
      </c>
      <c r="BL238" s="4">
        <v>0</v>
      </c>
      <c r="BM238" s="4">
        <v>0</v>
      </c>
      <c r="BN238" s="4">
        <v>0</v>
      </c>
      <c r="BO238" s="4">
        <f t="shared" si="87"/>
        <v>0</v>
      </c>
      <c r="BP238" s="4">
        <v>0.8</v>
      </c>
      <c r="BQ238" s="4">
        <v>6.7</v>
      </c>
      <c r="BR238" s="4">
        <v>4.5</v>
      </c>
      <c r="BS238" s="4">
        <v>0</v>
      </c>
      <c r="BT238" s="4">
        <f t="shared" si="88"/>
        <v>12</v>
      </c>
      <c r="BU238" s="4">
        <v>8.9</v>
      </c>
      <c r="BV238" s="4">
        <v>0</v>
      </c>
      <c r="BW238" s="4">
        <v>0</v>
      </c>
      <c r="BX238" s="4">
        <v>0</v>
      </c>
      <c r="BY238" s="4">
        <f t="shared" si="89"/>
        <v>8.9</v>
      </c>
      <c r="BZ238" s="4">
        <f t="shared" si="90"/>
        <v>631.90000000000009</v>
      </c>
      <c r="CA238" s="4">
        <f t="shared" si="91"/>
        <v>623.80000000000007</v>
      </c>
      <c r="CB238" s="4">
        <f t="shared" si="92"/>
        <v>513.09999999999991</v>
      </c>
      <c r="CC238" s="4">
        <f t="shared" si="93"/>
        <v>0</v>
      </c>
      <c r="CD238" s="4">
        <f t="shared" si="94"/>
        <v>1768.8000000000002</v>
      </c>
      <c r="CE238" s="4">
        <f t="shared" si="95"/>
        <v>13.5</v>
      </c>
      <c r="CF238" s="4">
        <f t="shared" si="96"/>
        <v>128.6</v>
      </c>
      <c r="CG238" s="4">
        <f t="shared" si="97"/>
        <v>44.300000000000004</v>
      </c>
      <c r="CH238" s="4">
        <f t="shared" si="98"/>
        <v>0</v>
      </c>
      <c r="CI238" s="4">
        <f t="shared" si="99"/>
        <v>186.4</v>
      </c>
    </row>
    <row r="239" spans="1:92">
      <c r="A239" s="2">
        <v>1995</v>
      </c>
      <c r="B239" s="3" t="s">
        <v>111</v>
      </c>
      <c r="C239" s="4">
        <v>3438.2</v>
      </c>
      <c r="D239" s="4">
        <v>716</v>
      </c>
      <c r="E239" s="4">
        <v>701.2</v>
      </c>
      <c r="F239" s="4">
        <v>0.9</v>
      </c>
      <c r="G239" s="4">
        <f t="shared" si="75"/>
        <v>4856.2999999999993</v>
      </c>
      <c r="H239" s="4">
        <v>1879.8</v>
      </c>
      <c r="I239" s="4">
        <v>20.7</v>
      </c>
      <c r="J239" s="4">
        <v>15.5</v>
      </c>
      <c r="K239" s="4">
        <v>272.2</v>
      </c>
      <c r="L239" s="4">
        <f t="shared" si="76"/>
        <v>2188.1999999999998</v>
      </c>
      <c r="M239" s="4">
        <v>812.6</v>
      </c>
      <c r="N239" s="4">
        <v>0</v>
      </c>
      <c r="O239" s="4">
        <v>61.3</v>
      </c>
      <c r="P239" s="4">
        <v>0</v>
      </c>
      <c r="Q239" s="4">
        <f t="shared" si="77"/>
        <v>873.9</v>
      </c>
      <c r="R239" s="4">
        <v>128.19999999999999</v>
      </c>
      <c r="S239" s="4">
        <v>0</v>
      </c>
      <c r="T239" s="4">
        <v>0</v>
      </c>
      <c r="U239" s="4">
        <v>0</v>
      </c>
      <c r="V239" s="4">
        <f t="shared" si="78"/>
        <v>128.19999999999999</v>
      </c>
      <c r="W239" s="4">
        <v>4948.7</v>
      </c>
      <c r="X239" s="4">
        <v>1187.2</v>
      </c>
      <c r="Y239" s="4">
        <v>242.6</v>
      </c>
      <c r="Z239" s="4">
        <v>0</v>
      </c>
      <c r="AA239" s="4">
        <f t="shared" si="79"/>
        <v>6378.5</v>
      </c>
      <c r="AB239" s="4">
        <v>944.4</v>
      </c>
      <c r="AC239" s="4">
        <v>12.9</v>
      </c>
      <c r="AD239" s="4">
        <v>120.3</v>
      </c>
      <c r="AE239" s="4">
        <v>127.4</v>
      </c>
      <c r="AF239" s="4">
        <f t="shared" si="80"/>
        <v>1205</v>
      </c>
      <c r="AG239" s="4">
        <v>37.700000000000003</v>
      </c>
      <c r="AH239" s="4">
        <v>697.8</v>
      </c>
      <c r="AI239" s="4">
        <v>1770.5</v>
      </c>
      <c r="AJ239" s="4">
        <v>167.1</v>
      </c>
      <c r="AK239" s="4">
        <f t="shared" si="81"/>
        <v>2673.1</v>
      </c>
      <c r="AL239" s="4">
        <v>2789.1</v>
      </c>
      <c r="AM239" s="4">
        <v>1579.5</v>
      </c>
      <c r="AN239" s="4">
        <v>6527.3</v>
      </c>
      <c r="AO239" s="4">
        <v>252.2</v>
      </c>
      <c r="AP239" s="4">
        <f t="shared" si="82"/>
        <v>11148.100000000002</v>
      </c>
      <c r="AU239" s="4">
        <f t="shared" si="83"/>
        <v>0</v>
      </c>
      <c r="AV239" s="4">
        <v>0</v>
      </c>
      <c r="AW239" s="4">
        <v>0</v>
      </c>
      <c r="AX239" s="4">
        <v>0</v>
      </c>
      <c r="AY239" s="4">
        <v>272.2</v>
      </c>
      <c r="AZ239" s="4">
        <f t="shared" si="84"/>
        <v>272.2</v>
      </c>
      <c r="BA239" s="4">
        <v>0</v>
      </c>
      <c r="BB239" s="4">
        <v>0</v>
      </c>
      <c r="BC239" s="4">
        <v>0</v>
      </c>
      <c r="BD239" s="4">
        <v>127.3</v>
      </c>
      <c r="BE239" s="4">
        <f t="shared" si="85"/>
        <v>127.3</v>
      </c>
      <c r="BF239" s="4">
        <v>6.6</v>
      </c>
      <c r="BG239" s="4">
        <v>697.8</v>
      </c>
      <c r="BH239" s="4">
        <v>253.2</v>
      </c>
      <c r="BI239" s="4">
        <v>167.1</v>
      </c>
      <c r="BJ239" s="4">
        <f t="shared" si="86"/>
        <v>1124.6999999999998</v>
      </c>
      <c r="BK239" s="4">
        <v>0</v>
      </c>
      <c r="BL239" s="4">
        <v>0</v>
      </c>
      <c r="BM239" s="4">
        <v>0</v>
      </c>
      <c r="BN239" s="4">
        <v>0</v>
      </c>
      <c r="BO239" s="4">
        <f t="shared" si="87"/>
        <v>0</v>
      </c>
      <c r="BP239" s="4">
        <v>1.6</v>
      </c>
      <c r="BQ239" s="4">
        <v>0</v>
      </c>
      <c r="BR239" s="4">
        <v>8.6</v>
      </c>
      <c r="BS239" s="4">
        <v>137.9</v>
      </c>
      <c r="BT239" s="4">
        <f t="shared" si="88"/>
        <v>148.1</v>
      </c>
      <c r="BU239" s="4">
        <v>2.9</v>
      </c>
      <c r="BV239" s="4">
        <v>0</v>
      </c>
      <c r="BW239" s="4">
        <v>0.9</v>
      </c>
      <c r="BX239" s="4">
        <v>115.2</v>
      </c>
      <c r="BY239" s="4">
        <f t="shared" si="89"/>
        <v>119</v>
      </c>
      <c r="BZ239" s="4">
        <f t="shared" si="90"/>
        <v>14978.7</v>
      </c>
      <c r="CA239" s="4">
        <f t="shared" si="91"/>
        <v>4214.1000000000004</v>
      </c>
      <c r="CB239" s="4">
        <f t="shared" si="92"/>
        <v>9438.7000000000007</v>
      </c>
      <c r="CC239" s="4">
        <f t="shared" si="93"/>
        <v>819.8</v>
      </c>
      <c r="CD239" s="4">
        <f t="shared" si="94"/>
        <v>29451.300000000003</v>
      </c>
      <c r="CE239" s="4">
        <f t="shared" si="95"/>
        <v>11.1</v>
      </c>
      <c r="CF239" s="4">
        <f t="shared" si="96"/>
        <v>697.8</v>
      </c>
      <c r="CG239" s="4">
        <f t="shared" si="97"/>
        <v>262.7</v>
      </c>
      <c r="CH239" s="4">
        <f t="shared" si="98"/>
        <v>819.69999999999993</v>
      </c>
      <c r="CI239" s="4">
        <f t="shared" si="99"/>
        <v>1791.2999999999997</v>
      </c>
      <c r="CN239" s="8"/>
    </row>
    <row r="240" spans="1:92">
      <c r="A240" s="2">
        <v>1995</v>
      </c>
      <c r="B240" s="3" t="s">
        <v>112</v>
      </c>
      <c r="C240" s="4">
        <v>1417.3</v>
      </c>
      <c r="D240" s="4">
        <v>244</v>
      </c>
      <c r="E240" s="4">
        <v>387</v>
      </c>
      <c r="F240" s="4">
        <v>0.3</v>
      </c>
      <c r="G240" s="4">
        <f t="shared" si="75"/>
        <v>2048.6000000000004</v>
      </c>
      <c r="H240" s="4">
        <v>630.70000000000005</v>
      </c>
      <c r="I240" s="4">
        <v>229.2</v>
      </c>
      <c r="J240" s="4">
        <v>361.1</v>
      </c>
      <c r="K240" s="4">
        <v>88.1</v>
      </c>
      <c r="L240" s="4">
        <f t="shared" si="76"/>
        <v>1309.0999999999999</v>
      </c>
      <c r="M240" s="4">
        <v>41</v>
      </c>
      <c r="N240" s="4">
        <v>97.4</v>
      </c>
      <c r="O240" s="4">
        <v>18.899999999999999</v>
      </c>
      <c r="P240" s="4">
        <v>0</v>
      </c>
      <c r="Q240" s="4">
        <f t="shared" si="77"/>
        <v>157.30000000000001</v>
      </c>
      <c r="R240" s="4">
        <v>31.5</v>
      </c>
      <c r="S240" s="4">
        <v>0</v>
      </c>
      <c r="T240" s="4">
        <v>6.9</v>
      </c>
      <c r="U240" s="4">
        <v>0</v>
      </c>
      <c r="V240" s="4">
        <f t="shared" si="78"/>
        <v>38.4</v>
      </c>
      <c r="W240" s="4">
        <v>273.3</v>
      </c>
      <c r="X240" s="4">
        <v>753.2</v>
      </c>
      <c r="Y240" s="4">
        <v>83.3</v>
      </c>
      <c r="Z240" s="4">
        <v>0</v>
      </c>
      <c r="AA240" s="4">
        <f t="shared" si="79"/>
        <v>1109.8</v>
      </c>
      <c r="AB240" s="4">
        <v>181.3</v>
      </c>
      <c r="AC240" s="4">
        <v>0.3</v>
      </c>
      <c r="AD240" s="4">
        <v>28.8</v>
      </c>
      <c r="AE240" s="4">
        <v>4.5999999999999996</v>
      </c>
      <c r="AF240" s="4">
        <f t="shared" si="80"/>
        <v>215.00000000000003</v>
      </c>
      <c r="AG240" s="4">
        <v>7.7</v>
      </c>
      <c r="AH240" s="4">
        <v>308</v>
      </c>
      <c r="AI240" s="4">
        <v>361.9</v>
      </c>
      <c r="AJ240" s="4">
        <v>0</v>
      </c>
      <c r="AK240" s="4">
        <f t="shared" si="81"/>
        <v>677.59999999999991</v>
      </c>
      <c r="AL240" s="4">
        <v>814.3</v>
      </c>
      <c r="AM240" s="4">
        <v>498.6</v>
      </c>
      <c r="AN240" s="4">
        <v>854.9</v>
      </c>
      <c r="AO240" s="4">
        <v>17</v>
      </c>
      <c r="AP240" s="4">
        <f t="shared" si="82"/>
        <v>2184.8000000000002</v>
      </c>
      <c r="AU240" s="4">
        <f t="shared" si="83"/>
        <v>0</v>
      </c>
      <c r="AV240" s="4">
        <v>4.4000000000000004</v>
      </c>
      <c r="AW240" s="4">
        <v>0.3</v>
      </c>
      <c r="AX240" s="4">
        <v>28.4</v>
      </c>
      <c r="AY240" s="4">
        <v>88.1</v>
      </c>
      <c r="AZ240" s="4">
        <f t="shared" si="84"/>
        <v>121.19999999999999</v>
      </c>
      <c r="BA240" s="4">
        <v>0</v>
      </c>
      <c r="BB240" s="4">
        <v>0</v>
      </c>
      <c r="BC240" s="4">
        <v>0.2</v>
      </c>
      <c r="BD240" s="4">
        <v>4.5999999999999996</v>
      </c>
      <c r="BE240" s="4">
        <f t="shared" si="85"/>
        <v>4.8</v>
      </c>
      <c r="BF240" s="4">
        <v>0</v>
      </c>
      <c r="BG240" s="4">
        <v>307.89999999999998</v>
      </c>
      <c r="BH240" s="4">
        <v>169.9</v>
      </c>
      <c r="BI240" s="4">
        <v>0</v>
      </c>
      <c r="BJ240" s="4">
        <f t="shared" si="86"/>
        <v>477.79999999999995</v>
      </c>
      <c r="BK240" s="4">
        <v>0</v>
      </c>
      <c r="BL240" s="4">
        <v>0</v>
      </c>
      <c r="BM240" s="4">
        <v>0</v>
      </c>
      <c r="BN240" s="4">
        <v>0</v>
      </c>
      <c r="BO240" s="4">
        <f t="shared" si="87"/>
        <v>0</v>
      </c>
      <c r="BP240" s="4">
        <v>0</v>
      </c>
      <c r="BQ240" s="4">
        <v>16.100000000000001</v>
      </c>
      <c r="BR240" s="4">
        <v>4.9000000000000004</v>
      </c>
      <c r="BS240" s="4">
        <v>1.6</v>
      </c>
      <c r="BT240" s="4">
        <f t="shared" si="88"/>
        <v>22.6</v>
      </c>
      <c r="BU240" s="4">
        <v>4.4000000000000004</v>
      </c>
      <c r="BV240" s="4">
        <v>13.4</v>
      </c>
      <c r="BW240" s="4">
        <v>37.1</v>
      </c>
      <c r="BX240" s="4">
        <v>15.5</v>
      </c>
      <c r="BY240" s="4">
        <f t="shared" si="89"/>
        <v>70.400000000000006</v>
      </c>
      <c r="BZ240" s="4">
        <f t="shared" si="90"/>
        <v>3397.1000000000004</v>
      </c>
      <c r="CA240" s="4">
        <f t="shared" si="91"/>
        <v>2130.7000000000003</v>
      </c>
      <c r="CB240" s="4">
        <f t="shared" si="92"/>
        <v>2102.7999999999997</v>
      </c>
      <c r="CC240" s="4">
        <f t="shared" si="93"/>
        <v>109.99999999999999</v>
      </c>
      <c r="CD240" s="4">
        <f t="shared" si="94"/>
        <v>7740.6</v>
      </c>
      <c r="CE240" s="4">
        <f t="shared" si="95"/>
        <v>8.8000000000000007</v>
      </c>
      <c r="CF240" s="4">
        <f t="shared" si="96"/>
        <v>337.7</v>
      </c>
      <c r="CG240" s="4">
        <f t="shared" si="97"/>
        <v>240.5</v>
      </c>
      <c r="CH240" s="4">
        <f t="shared" si="98"/>
        <v>109.79999999999998</v>
      </c>
      <c r="CI240" s="4">
        <f t="shared" si="99"/>
        <v>696.8</v>
      </c>
    </row>
    <row r="241" spans="1:93">
      <c r="A241" s="2">
        <v>1995</v>
      </c>
      <c r="B241" s="3" t="s">
        <v>113</v>
      </c>
      <c r="C241" s="4">
        <v>1526</v>
      </c>
      <c r="D241" s="4">
        <v>196</v>
      </c>
      <c r="E241" s="4">
        <v>38</v>
      </c>
      <c r="F241" s="4">
        <v>0</v>
      </c>
      <c r="G241" s="4">
        <f t="shared" si="75"/>
        <v>1760</v>
      </c>
      <c r="H241" s="4">
        <v>442</v>
      </c>
      <c r="I241" s="4">
        <v>216</v>
      </c>
      <c r="J241" s="4">
        <v>507</v>
      </c>
      <c r="K241" s="4">
        <v>22.2</v>
      </c>
      <c r="L241" s="4">
        <f t="shared" si="76"/>
        <v>1187.2</v>
      </c>
      <c r="M241" s="4">
        <v>98</v>
      </c>
      <c r="N241" s="4">
        <v>164</v>
      </c>
      <c r="O241" s="4">
        <v>32</v>
      </c>
      <c r="P241" s="4">
        <v>0</v>
      </c>
      <c r="Q241" s="4">
        <f t="shared" si="77"/>
        <v>294</v>
      </c>
      <c r="R241" s="4">
        <v>9</v>
      </c>
      <c r="S241" s="4">
        <v>0</v>
      </c>
      <c r="T241" s="4">
        <v>2</v>
      </c>
      <c r="U241" s="4">
        <v>0</v>
      </c>
      <c r="V241" s="4">
        <f t="shared" si="78"/>
        <v>11</v>
      </c>
      <c r="W241" s="4">
        <v>542</v>
      </c>
      <c r="X241" s="4">
        <v>940</v>
      </c>
      <c r="Y241" s="4">
        <v>36</v>
      </c>
      <c r="Z241" s="4">
        <v>0</v>
      </c>
      <c r="AA241" s="4">
        <f t="shared" si="79"/>
        <v>1518</v>
      </c>
      <c r="AB241" s="4">
        <v>242</v>
      </c>
      <c r="AC241" s="4">
        <v>18</v>
      </c>
      <c r="AD241" s="4">
        <v>21</v>
      </c>
      <c r="AE241" s="4">
        <v>0</v>
      </c>
      <c r="AF241" s="4">
        <f t="shared" si="80"/>
        <v>281</v>
      </c>
      <c r="AG241" s="4">
        <v>0.1</v>
      </c>
      <c r="AH241" s="4">
        <v>261.7</v>
      </c>
      <c r="AI241" s="4">
        <v>496.9</v>
      </c>
      <c r="AJ241" s="4">
        <v>32</v>
      </c>
      <c r="AK241" s="4">
        <f t="shared" si="81"/>
        <v>790.7</v>
      </c>
      <c r="AL241" s="4">
        <v>470</v>
      </c>
      <c r="AM241" s="4">
        <v>572</v>
      </c>
      <c r="AN241" s="4">
        <v>3053</v>
      </c>
      <c r="AO241" s="4">
        <v>0</v>
      </c>
      <c r="AP241" s="4">
        <f t="shared" si="82"/>
        <v>4095</v>
      </c>
      <c r="AU241" s="4">
        <f t="shared" si="83"/>
        <v>0</v>
      </c>
      <c r="AV241" s="4">
        <v>6.8</v>
      </c>
      <c r="AW241" s="4">
        <v>3.2</v>
      </c>
      <c r="AX241" s="4">
        <v>24</v>
      </c>
      <c r="AY241" s="4">
        <v>22.2</v>
      </c>
      <c r="AZ241" s="4">
        <f t="shared" si="84"/>
        <v>56.2</v>
      </c>
      <c r="BA241" s="4">
        <v>3</v>
      </c>
      <c r="BB241" s="4">
        <v>0</v>
      </c>
      <c r="BC241" s="4">
        <v>0</v>
      </c>
      <c r="BD241" s="4">
        <v>0</v>
      </c>
      <c r="BE241" s="4">
        <f t="shared" si="85"/>
        <v>3</v>
      </c>
      <c r="BF241" s="4">
        <v>0</v>
      </c>
      <c r="BG241" s="4">
        <v>224.4</v>
      </c>
      <c r="BH241" s="4">
        <v>242.1</v>
      </c>
      <c r="BI241" s="4">
        <v>32</v>
      </c>
      <c r="BJ241" s="4">
        <f t="shared" si="86"/>
        <v>498.5</v>
      </c>
      <c r="BK241" s="4">
        <v>0</v>
      </c>
      <c r="BL241" s="4">
        <v>0</v>
      </c>
      <c r="BM241" s="4">
        <v>0</v>
      </c>
      <c r="BN241" s="4">
        <v>0</v>
      </c>
      <c r="BO241" s="4">
        <f t="shared" si="87"/>
        <v>0</v>
      </c>
      <c r="BP241" s="4">
        <v>0</v>
      </c>
      <c r="BQ241" s="4">
        <v>0</v>
      </c>
      <c r="BR241" s="4">
        <v>0</v>
      </c>
      <c r="BS241" s="4">
        <v>0</v>
      </c>
      <c r="BT241" s="4">
        <f t="shared" si="88"/>
        <v>0</v>
      </c>
      <c r="BU241" s="4">
        <v>2.2999999999999998</v>
      </c>
      <c r="BV241" s="4">
        <v>20.8</v>
      </c>
      <c r="BW241" s="4">
        <v>11.9</v>
      </c>
      <c r="BX241" s="4">
        <v>0</v>
      </c>
      <c r="BY241" s="4">
        <f t="shared" si="89"/>
        <v>35</v>
      </c>
      <c r="BZ241" s="4">
        <f t="shared" si="90"/>
        <v>3329.1</v>
      </c>
      <c r="CA241" s="4">
        <f t="shared" si="91"/>
        <v>2367.6999999999998</v>
      </c>
      <c r="CB241" s="4">
        <f t="shared" si="92"/>
        <v>4185.8999999999996</v>
      </c>
      <c r="CC241" s="4">
        <f t="shared" si="93"/>
        <v>54.2</v>
      </c>
      <c r="CD241" s="4">
        <f t="shared" si="94"/>
        <v>9936.9</v>
      </c>
      <c r="CE241" s="4">
        <f t="shared" si="95"/>
        <v>12.100000000000001</v>
      </c>
      <c r="CF241" s="4">
        <f t="shared" si="96"/>
        <v>248.4</v>
      </c>
      <c r="CG241" s="4">
        <f t="shared" si="97"/>
        <v>278</v>
      </c>
      <c r="CH241" s="4">
        <f t="shared" si="98"/>
        <v>54.2</v>
      </c>
      <c r="CI241" s="4">
        <f t="shared" si="99"/>
        <v>592.70000000000005</v>
      </c>
    </row>
    <row r="242" spans="1:93">
      <c r="A242" s="2">
        <v>1995</v>
      </c>
      <c r="B242" s="3" t="s">
        <v>114</v>
      </c>
      <c r="C242" s="4">
        <v>5442</v>
      </c>
      <c r="D242" s="4">
        <v>765</v>
      </c>
      <c r="E242" s="4">
        <v>8</v>
      </c>
      <c r="F242" s="4">
        <v>0</v>
      </c>
      <c r="G242" s="4">
        <f t="shared" si="75"/>
        <v>6215</v>
      </c>
      <c r="H242" s="4">
        <v>1438</v>
      </c>
      <c r="I242" s="4">
        <v>283</v>
      </c>
      <c r="J242" s="4">
        <v>87</v>
      </c>
      <c r="K242" s="4">
        <v>75</v>
      </c>
      <c r="L242" s="4">
        <f t="shared" si="76"/>
        <v>1883</v>
      </c>
      <c r="M242" s="4">
        <v>405</v>
      </c>
      <c r="N242" s="4">
        <v>574</v>
      </c>
      <c r="O242" s="4">
        <v>0</v>
      </c>
      <c r="P242" s="4">
        <v>0</v>
      </c>
      <c r="Q242" s="4">
        <f t="shared" si="77"/>
        <v>979</v>
      </c>
      <c r="R242" s="4">
        <v>392</v>
      </c>
      <c r="S242" s="4">
        <v>83</v>
      </c>
      <c r="T242" s="4">
        <v>0</v>
      </c>
      <c r="U242" s="4">
        <v>0</v>
      </c>
      <c r="V242" s="4">
        <f t="shared" si="78"/>
        <v>475</v>
      </c>
      <c r="W242" s="4">
        <v>3285</v>
      </c>
      <c r="X242" s="4">
        <v>4243</v>
      </c>
      <c r="Y242" s="4">
        <v>301</v>
      </c>
      <c r="Z242" s="4">
        <v>0</v>
      </c>
      <c r="AA242" s="4">
        <f t="shared" si="79"/>
        <v>7829</v>
      </c>
      <c r="AB242" s="4">
        <v>838</v>
      </c>
      <c r="AC242" s="4">
        <v>9</v>
      </c>
      <c r="AD242" s="4">
        <v>90</v>
      </c>
      <c r="AE242" s="4">
        <v>73</v>
      </c>
      <c r="AF242" s="4">
        <f t="shared" si="80"/>
        <v>1010</v>
      </c>
      <c r="AG242" s="4">
        <v>274</v>
      </c>
      <c r="AH242" s="4">
        <v>927</v>
      </c>
      <c r="AI242" s="4">
        <v>1746</v>
      </c>
      <c r="AJ242" s="4">
        <v>147</v>
      </c>
      <c r="AK242" s="4">
        <f t="shared" si="81"/>
        <v>3094</v>
      </c>
      <c r="AL242" s="4">
        <v>3601</v>
      </c>
      <c r="AM242" s="4">
        <v>1843</v>
      </c>
      <c r="AN242" s="4">
        <v>3737</v>
      </c>
      <c r="AO242" s="4">
        <v>87</v>
      </c>
      <c r="AP242" s="4">
        <f t="shared" si="82"/>
        <v>9268</v>
      </c>
      <c r="AU242" s="4">
        <f t="shared" si="83"/>
        <v>0</v>
      </c>
      <c r="AV242" s="4">
        <v>0</v>
      </c>
      <c r="AW242" s="4">
        <v>0</v>
      </c>
      <c r="AX242" s="4">
        <v>0</v>
      </c>
      <c r="AY242" s="4">
        <v>75</v>
      </c>
      <c r="AZ242" s="4">
        <f t="shared" si="84"/>
        <v>75</v>
      </c>
      <c r="BA242" s="4">
        <v>0</v>
      </c>
      <c r="BB242" s="4">
        <v>0</v>
      </c>
      <c r="BC242" s="4">
        <v>0</v>
      </c>
      <c r="BD242" s="4">
        <v>73</v>
      </c>
      <c r="BE242" s="4">
        <f t="shared" si="85"/>
        <v>73</v>
      </c>
      <c r="BF242" s="4">
        <v>0</v>
      </c>
      <c r="BG242" s="4">
        <v>0</v>
      </c>
      <c r="BH242" s="4">
        <v>0</v>
      </c>
      <c r="BI242" s="4">
        <v>147</v>
      </c>
      <c r="BJ242" s="4">
        <f t="shared" si="86"/>
        <v>147</v>
      </c>
      <c r="BK242" s="4">
        <v>0</v>
      </c>
      <c r="BL242" s="4">
        <v>0</v>
      </c>
      <c r="BM242" s="4">
        <v>0</v>
      </c>
      <c r="BN242" s="4">
        <v>0</v>
      </c>
      <c r="BO242" s="4">
        <f t="shared" si="87"/>
        <v>0</v>
      </c>
      <c r="BP242" s="4">
        <v>0</v>
      </c>
      <c r="BQ242" s="4">
        <v>0</v>
      </c>
      <c r="BR242" s="4">
        <v>0</v>
      </c>
      <c r="BS242" s="4">
        <v>9</v>
      </c>
      <c r="BT242" s="4">
        <f t="shared" si="88"/>
        <v>9</v>
      </c>
      <c r="BU242" s="4">
        <v>0</v>
      </c>
      <c r="BV242" s="4">
        <v>0</v>
      </c>
      <c r="BW242" s="4">
        <v>0</v>
      </c>
      <c r="BX242" s="4">
        <v>78</v>
      </c>
      <c r="BY242" s="4">
        <f t="shared" si="89"/>
        <v>78</v>
      </c>
      <c r="BZ242" s="4">
        <f t="shared" si="90"/>
        <v>15675</v>
      </c>
      <c r="CA242" s="4">
        <f t="shared" si="91"/>
        <v>8727</v>
      </c>
      <c r="CB242" s="4">
        <f t="shared" si="92"/>
        <v>5969</v>
      </c>
      <c r="CC242" s="4">
        <f t="shared" si="93"/>
        <v>382</v>
      </c>
      <c r="CD242" s="4">
        <f t="shared" si="94"/>
        <v>30753</v>
      </c>
      <c r="CE242" s="4">
        <f t="shared" si="95"/>
        <v>0</v>
      </c>
      <c r="CF242" s="4">
        <f t="shared" si="96"/>
        <v>0</v>
      </c>
      <c r="CG242" s="4">
        <f t="shared" si="97"/>
        <v>0</v>
      </c>
      <c r="CH242" s="4">
        <f t="shared" si="98"/>
        <v>382</v>
      </c>
      <c r="CI242" s="4">
        <f t="shared" si="99"/>
        <v>382</v>
      </c>
      <c r="CJ242" s="11"/>
      <c r="CK242" s="11"/>
      <c r="CL242" s="11"/>
      <c r="CM242" s="11"/>
      <c r="CN242" s="11"/>
    </row>
    <row r="243" spans="1:93">
      <c r="A243" s="2">
        <v>1995</v>
      </c>
      <c r="B243" s="3" t="s">
        <v>127</v>
      </c>
      <c r="C243" s="4">
        <v>1132</v>
      </c>
      <c r="D243" s="4">
        <v>554.79999999999995</v>
      </c>
      <c r="E243" s="4">
        <v>3.4</v>
      </c>
      <c r="F243" s="4">
        <v>34.200000000000003</v>
      </c>
      <c r="G243" s="4">
        <f t="shared" si="75"/>
        <v>1724.4</v>
      </c>
      <c r="H243" s="4">
        <v>417.4</v>
      </c>
      <c r="I243" s="4">
        <v>123.7</v>
      </c>
      <c r="J243" s="4">
        <v>151.19999999999999</v>
      </c>
      <c r="K243" s="4">
        <v>0.2</v>
      </c>
      <c r="L243" s="4">
        <f t="shared" si="76"/>
        <v>692.5</v>
      </c>
      <c r="M243" s="4">
        <v>30.6</v>
      </c>
      <c r="N243" s="4">
        <v>77.7</v>
      </c>
      <c r="O243" s="4">
        <v>0</v>
      </c>
      <c r="P243" s="4">
        <v>0</v>
      </c>
      <c r="Q243" s="4">
        <f t="shared" si="77"/>
        <v>108.30000000000001</v>
      </c>
      <c r="R243" s="4">
        <v>27.5</v>
      </c>
      <c r="S243" s="4">
        <v>1105.4000000000001</v>
      </c>
      <c r="T243" s="4">
        <v>0</v>
      </c>
      <c r="U243" s="4">
        <v>0</v>
      </c>
      <c r="V243" s="4">
        <f t="shared" si="78"/>
        <v>1132.9000000000001</v>
      </c>
      <c r="W243" s="4">
        <v>511</v>
      </c>
      <c r="X243" s="4">
        <v>122.2</v>
      </c>
      <c r="Y243" s="4">
        <v>0</v>
      </c>
      <c r="Z243" s="4">
        <v>0</v>
      </c>
      <c r="AA243" s="4">
        <f t="shared" si="79"/>
        <v>633.20000000000005</v>
      </c>
      <c r="AB243" s="4">
        <v>224.8</v>
      </c>
      <c r="AC243" s="4">
        <v>1.8</v>
      </c>
      <c r="AD243" s="4">
        <v>95.8</v>
      </c>
      <c r="AE243" s="4">
        <v>10.3</v>
      </c>
      <c r="AF243" s="4">
        <f t="shared" si="80"/>
        <v>332.70000000000005</v>
      </c>
      <c r="AG243" s="4">
        <v>94.5</v>
      </c>
      <c r="AH243" s="4">
        <v>133.4</v>
      </c>
      <c r="AI243" s="4">
        <v>656.6</v>
      </c>
      <c r="AJ243" s="4">
        <v>27.9</v>
      </c>
      <c r="AK243" s="4">
        <f t="shared" si="81"/>
        <v>912.4</v>
      </c>
      <c r="AL243" s="4">
        <v>2902.3</v>
      </c>
      <c r="AM243" s="4">
        <v>1002.4</v>
      </c>
      <c r="AN243" s="4">
        <v>5468.3</v>
      </c>
      <c r="AO243" s="4">
        <v>252.4</v>
      </c>
      <c r="AP243" s="4">
        <f t="shared" si="82"/>
        <v>9625.4</v>
      </c>
      <c r="AU243" s="4">
        <f t="shared" si="83"/>
        <v>0</v>
      </c>
      <c r="AV243" s="4">
        <v>0</v>
      </c>
      <c r="AW243" s="4">
        <v>0</v>
      </c>
      <c r="AX243" s="4">
        <v>0</v>
      </c>
      <c r="AY243" s="4">
        <v>0.2</v>
      </c>
      <c r="AZ243" s="4">
        <f t="shared" si="84"/>
        <v>0.2</v>
      </c>
      <c r="BA243" s="4">
        <v>0</v>
      </c>
      <c r="BB243" s="4">
        <v>0</v>
      </c>
      <c r="BC243" s="4">
        <v>72.7</v>
      </c>
      <c r="BD243" s="4">
        <v>10.3</v>
      </c>
      <c r="BE243" s="4">
        <f t="shared" si="85"/>
        <v>83</v>
      </c>
      <c r="BF243" s="4">
        <v>0</v>
      </c>
      <c r="BG243" s="4">
        <v>123.6</v>
      </c>
      <c r="BH243" s="4">
        <v>296.89999999999998</v>
      </c>
      <c r="BI243" s="4">
        <v>27.9</v>
      </c>
      <c r="BJ243" s="4">
        <f t="shared" si="86"/>
        <v>448.4</v>
      </c>
      <c r="BK243" s="4">
        <v>0</v>
      </c>
      <c r="BL243" s="4">
        <v>98.3</v>
      </c>
      <c r="BM243" s="4">
        <v>101.8</v>
      </c>
      <c r="BN243" s="4">
        <v>28.8</v>
      </c>
      <c r="BO243" s="4">
        <f t="shared" si="87"/>
        <v>228.9</v>
      </c>
      <c r="BP243" s="4">
        <v>0</v>
      </c>
      <c r="BQ243" s="4">
        <v>0</v>
      </c>
      <c r="BR243" s="4">
        <v>0</v>
      </c>
      <c r="BS243" s="4">
        <v>13.2</v>
      </c>
      <c r="BT243" s="4">
        <f t="shared" si="88"/>
        <v>13.2</v>
      </c>
      <c r="BU243" s="4">
        <v>0.3</v>
      </c>
      <c r="BV243" s="4">
        <v>81.099999999999994</v>
      </c>
      <c r="BW243" s="4">
        <v>987.7</v>
      </c>
      <c r="BX243" s="4">
        <v>244.6</v>
      </c>
      <c r="BY243" s="4">
        <f t="shared" si="89"/>
        <v>1313.7</v>
      </c>
      <c r="BZ243" s="4">
        <f t="shared" si="90"/>
        <v>5340.1</v>
      </c>
      <c r="CA243" s="4">
        <f t="shared" si="91"/>
        <v>3121.4</v>
      </c>
      <c r="CB243" s="4">
        <f t="shared" si="92"/>
        <v>6375.3</v>
      </c>
      <c r="CC243" s="4">
        <f t="shared" si="93"/>
        <v>325</v>
      </c>
      <c r="CD243" s="4">
        <f t="shared" si="94"/>
        <v>15161.8</v>
      </c>
      <c r="CE243" s="4">
        <f t="shared" si="95"/>
        <v>0.3</v>
      </c>
      <c r="CF243" s="4">
        <f t="shared" si="96"/>
        <v>303</v>
      </c>
      <c r="CG243" s="4">
        <f t="shared" si="97"/>
        <v>1459.1</v>
      </c>
      <c r="CH243" s="4">
        <f t="shared" si="98"/>
        <v>325</v>
      </c>
      <c r="CI243" s="4">
        <f t="shared" si="99"/>
        <v>2087.3999999999996</v>
      </c>
    </row>
    <row r="244" spans="1:93">
      <c r="A244" s="2">
        <v>1995</v>
      </c>
      <c r="B244" s="3" t="s">
        <v>115</v>
      </c>
      <c r="C244" s="4">
        <v>460.2</v>
      </c>
      <c r="D244" s="4">
        <v>69.7</v>
      </c>
      <c r="E244" s="4">
        <v>3.2</v>
      </c>
      <c r="F244" s="4">
        <v>3.1</v>
      </c>
      <c r="G244" s="4">
        <f t="shared" si="75"/>
        <v>536.20000000000005</v>
      </c>
      <c r="H244" s="4">
        <v>134.1</v>
      </c>
      <c r="I244" s="4">
        <v>0.4</v>
      </c>
      <c r="J244" s="4">
        <v>197.3</v>
      </c>
      <c r="K244" s="4">
        <v>1</v>
      </c>
      <c r="L244" s="4">
        <f t="shared" si="76"/>
        <v>332.8</v>
      </c>
      <c r="M244" s="4">
        <v>51.4</v>
      </c>
      <c r="N244" s="4">
        <v>69.099999999999994</v>
      </c>
      <c r="O244" s="4">
        <v>0</v>
      </c>
      <c r="P244" s="4">
        <v>0</v>
      </c>
      <c r="Q244" s="4">
        <f t="shared" si="77"/>
        <v>120.5</v>
      </c>
      <c r="R244" s="4">
        <v>21.5</v>
      </c>
      <c r="S244" s="4">
        <v>0.1</v>
      </c>
      <c r="T244" s="4">
        <v>0</v>
      </c>
      <c r="U244" s="4">
        <v>0</v>
      </c>
      <c r="V244" s="4">
        <f t="shared" si="78"/>
        <v>21.6</v>
      </c>
      <c r="W244" s="4">
        <v>327.8</v>
      </c>
      <c r="X244" s="4">
        <v>408.2</v>
      </c>
      <c r="Y244" s="4">
        <v>128.30000000000001</v>
      </c>
      <c r="Z244" s="4">
        <v>0</v>
      </c>
      <c r="AA244" s="4">
        <f t="shared" si="79"/>
        <v>864.3</v>
      </c>
      <c r="AB244" s="4">
        <v>109.2</v>
      </c>
      <c r="AC244" s="4">
        <v>0</v>
      </c>
      <c r="AD244" s="4">
        <v>6.2</v>
      </c>
      <c r="AE244" s="4">
        <v>0.3</v>
      </c>
      <c r="AF244" s="4">
        <f t="shared" si="80"/>
        <v>115.7</v>
      </c>
      <c r="AG244" s="4">
        <v>0</v>
      </c>
      <c r="AH244" s="4">
        <v>207.2</v>
      </c>
      <c r="AI244" s="4">
        <v>65.099999999999994</v>
      </c>
      <c r="AJ244" s="4">
        <v>28.9</v>
      </c>
      <c r="AK244" s="4">
        <f t="shared" si="81"/>
        <v>301.19999999999993</v>
      </c>
      <c r="AL244" s="4">
        <v>480.8</v>
      </c>
      <c r="AM244" s="4">
        <v>224.9</v>
      </c>
      <c r="AN244" s="4">
        <v>509.9</v>
      </c>
      <c r="AO244" s="4">
        <v>17.600000000000001</v>
      </c>
      <c r="AP244" s="4">
        <f t="shared" si="82"/>
        <v>1233.1999999999998</v>
      </c>
      <c r="AU244" s="4">
        <f t="shared" si="83"/>
        <v>0</v>
      </c>
      <c r="AV244" s="4">
        <v>3.2</v>
      </c>
      <c r="AW244" s="4">
        <v>0</v>
      </c>
      <c r="AX244" s="4">
        <v>0.5</v>
      </c>
      <c r="AY244" s="4">
        <v>1</v>
      </c>
      <c r="AZ244" s="4">
        <f t="shared" si="84"/>
        <v>4.7</v>
      </c>
      <c r="BA244" s="4">
        <v>0.3</v>
      </c>
      <c r="BB244" s="4">
        <v>0</v>
      </c>
      <c r="BC244" s="4">
        <v>0</v>
      </c>
      <c r="BD244" s="4">
        <v>0.3</v>
      </c>
      <c r="BE244" s="4">
        <f t="shared" si="85"/>
        <v>0.6</v>
      </c>
      <c r="BF244" s="4">
        <v>0</v>
      </c>
      <c r="BG244" s="4">
        <v>135</v>
      </c>
      <c r="BH244" s="4">
        <v>-0.1</v>
      </c>
      <c r="BI244" s="4">
        <v>28.9</v>
      </c>
      <c r="BJ244" s="4">
        <f t="shared" si="86"/>
        <v>163.80000000000001</v>
      </c>
      <c r="BK244" s="4">
        <v>0</v>
      </c>
      <c r="BL244" s="4">
        <v>0</v>
      </c>
      <c r="BM244" s="4">
        <v>0</v>
      </c>
      <c r="BN244" s="4">
        <v>0</v>
      </c>
      <c r="BO244" s="4">
        <f t="shared" si="87"/>
        <v>0</v>
      </c>
      <c r="BP244" s="4">
        <v>0</v>
      </c>
      <c r="BQ244" s="4">
        <v>0.9</v>
      </c>
      <c r="BR244" s="4">
        <v>0.8</v>
      </c>
      <c r="BS244" s="4">
        <v>10.7</v>
      </c>
      <c r="BT244" s="4">
        <f t="shared" si="88"/>
        <v>12.399999999999999</v>
      </c>
      <c r="BU244" s="4">
        <v>0.4</v>
      </c>
      <c r="BV244" s="4">
        <v>0.4</v>
      </c>
      <c r="BW244" s="4">
        <v>1.8</v>
      </c>
      <c r="BX244" s="4">
        <v>10</v>
      </c>
      <c r="BY244" s="4">
        <f t="shared" si="89"/>
        <v>12.6</v>
      </c>
      <c r="BZ244" s="4">
        <f t="shared" si="90"/>
        <v>1585</v>
      </c>
      <c r="CA244" s="4">
        <f t="shared" si="91"/>
        <v>979.6</v>
      </c>
      <c r="CB244" s="4">
        <f t="shared" si="92"/>
        <v>910</v>
      </c>
      <c r="CC244" s="4">
        <f t="shared" si="93"/>
        <v>50.9</v>
      </c>
      <c r="CD244" s="4">
        <f t="shared" si="94"/>
        <v>3525.5</v>
      </c>
      <c r="CE244" s="4">
        <f t="shared" si="95"/>
        <v>3.9</v>
      </c>
      <c r="CF244" s="4">
        <f t="shared" si="96"/>
        <v>136.30000000000001</v>
      </c>
      <c r="CG244" s="4">
        <f t="shared" si="97"/>
        <v>3</v>
      </c>
      <c r="CH244" s="4">
        <f t="shared" si="98"/>
        <v>50.9</v>
      </c>
      <c r="CI244" s="4">
        <f t="shared" si="99"/>
        <v>194.10000000000002</v>
      </c>
    </row>
    <row r="245" spans="1:93">
      <c r="A245" s="2">
        <v>1995</v>
      </c>
      <c r="B245" s="3" t="s">
        <v>116</v>
      </c>
      <c r="C245" s="4">
        <v>1252.3</v>
      </c>
      <c r="D245" s="4">
        <v>263.10000000000002</v>
      </c>
      <c r="E245" s="4">
        <v>350.6</v>
      </c>
      <c r="F245" s="4">
        <v>0</v>
      </c>
      <c r="G245" s="4">
        <f t="shared" si="75"/>
        <v>1866</v>
      </c>
      <c r="H245" s="4">
        <v>663.2</v>
      </c>
      <c r="I245" s="4">
        <v>177.2</v>
      </c>
      <c r="J245" s="4">
        <v>1058.5</v>
      </c>
      <c r="K245" s="4">
        <v>66.2</v>
      </c>
      <c r="L245" s="4">
        <f t="shared" si="76"/>
        <v>1965.1000000000001</v>
      </c>
      <c r="M245" s="4">
        <v>32.299999999999997</v>
      </c>
      <c r="N245" s="4">
        <v>77</v>
      </c>
      <c r="O245" s="4">
        <v>0</v>
      </c>
      <c r="P245" s="4">
        <v>0</v>
      </c>
      <c r="Q245" s="4">
        <f t="shared" si="77"/>
        <v>109.3</v>
      </c>
      <c r="R245" s="4">
        <v>12.2</v>
      </c>
      <c r="S245" s="4">
        <v>0</v>
      </c>
      <c r="T245" s="4">
        <v>0</v>
      </c>
      <c r="U245" s="4">
        <v>0</v>
      </c>
      <c r="V245" s="4">
        <f t="shared" si="78"/>
        <v>12.2</v>
      </c>
      <c r="W245" s="4">
        <v>251.4</v>
      </c>
      <c r="X245" s="4">
        <v>1385.6</v>
      </c>
      <c r="Y245" s="4">
        <v>315.5</v>
      </c>
      <c r="Z245" s="4">
        <v>0</v>
      </c>
      <c r="AA245" s="4">
        <f t="shared" si="79"/>
        <v>1952.5</v>
      </c>
      <c r="AB245" s="4">
        <v>294.10000000000002</v>
      </c>
      <c r="AC245" s="4">
        <v>5.9</v>
      </c>
      <c r="AD245" s="4">
        <v>50.4</v>
      </c>
      <c r="AE245" s="4">
        <v>17.600000000000001</v>
      </c>
      <c r="AF245" s="4">
        <f t="shared" si="80"/>
        <v>368</v>
      </c>
      <c r="AG245" s="4">
        <v>0.6</v>
      </c>
      <c r="AH245" s="4">
        <v>245</v>
      </c>
      <c r="AI245" s="4">
        <v>269.5</v>
      </c>
      <c r="AJ245" s="4">
        <v>0</v>
      </c>
      <c r="AK245" s="4">
        <f t="shared" si="81"/>
        <v>515.1</v>
      </c>
      <c r="AL245" s="4">
        <v>1545.8</v>
      </c>
      <c r="AM245" s="4">
        <v>1006.2</v>
      </c>
      <c r="AN245" s="4">
        <v>740.3</v>
      </c>
      <c r="AO245" s="4">
        <v>52.1</v>
      </c>
      <c r="AP245" s="4">
        <f t="shared" si="82"/>
        <v>3344.4</v>
      </c>
      <c r="AU245" s="4">
        <f t="shared" si="83"/>
        <v>0</v>
      </c>
      <c r="AV245" s="4">
        <v>2.4</v>
      </c>
      <c r="AW245" s="4">
        <v>6.2</v>
      </c>
      <c r="AX245" s="4">
        <v>21.1</v>
      </c>
      <c r="AY245" s="4">
        <v>66.2</v>
      </c>
      <c r="AZ245" s="4">
        <f t="shared" si="84"/>
        <v>95.9</v>
      </c>
      <c r="BA245" s="4">
        <v>0.8</v>
      </c>
      <c r="BB245" s="4">
        <v>0.3</v>
      </c>
      <c r="BC245" s="4">
        <v>1.5</v>
      </c>
      <c r="BD245" s="4">
        <v>17.600000000000001</v>
      </c>
      <c r="BE245" s="4">
        <f t="shared" si="85"/>
        <v>20.200000000000003</v>
      </c>
      <c r="BF245" s="4">
        <v>0</v>
      </c>
      <c r="BG245" s="4">
        <v>181</v>
      </c>
      <c r="BH245" s="4">
        <v>98.9</v>
      </c>
      <c r="BI245" s="4">
        <v>0</v>
      </c>
      <c r="BJ245" s="4">
        <f t="shared" si="86"/>
        <v>279.89999999999998</v>
      </c>
      <c r="BK245" s="4">
        <v>0</v>
      </c>
      <c r="BL245" s="4">
        <v>0</v>
      </c>
      <c r="BM245" s="4">
        <v>0</v>
      </c>
      <c r="BN245" s="4">
        <v>0</v>
      </c>
      <c r="BO245" s="4">
        <f t="shared" si="87"/>
        <v>0</v>
      </c>
      <c r="BP245" s="4">
        <v>0.3</v>
      </c>
      <c r="BQ245" s="4">
        <v>0.5</v>
      </c>
      <c r="BR245" s="4">
        <v>2.7</v>
      </c>
      <c r="BS245" s="4">
        <v>0.1</v>
      </c>
      <c r="BT245" s="4">
        <f t="shared" si="88"/>
        <v>3.6</v>
      </c>
      <c r="BU245" s="4">
        <v>8.9</v>
      </c>
      <c r="BV245" s="4">
        <v>9.1999999999999993</v>
      </c>
      <c r="BW245" s="4">
        <v>26.2</v>
      </c>
      <c r="BX245" s="4">
        <v>52</v>
      </c>
      <c r="BY245" s="4">
        <f t="shared" si="89"/>
        <v>96.3</v>
      </c>
      <c r="BZ245" s="4">
        <f t="shared" si="90"/>
        <v>4051.8999999999996</v>
      </c>
      <c r="CA245" s="4">
        <f t="shared" si="91"/>
        <v>3160</v>
      </c>
      <c r="CB245" s="4">
        <f t="shared" si="92"/>
        <v>2784.8</v>
      </c>
      <c r="CC245" s="4">
        <f t="shared" si="93"/>
        <v>135.9</v>
      </c>
      <c r="CD245" s="4">
        <f t="shared" si="94"/>
        <v>10132.6</v>
      </c>
      <c r="CE245" s="4">
        <f t="shared" si="95"/>
        <v>12.4</v>
      </c>
      <c r="CF245" s="4">
        <f t="shared" si="96"/>
        <v>197.2</v>
      </c>
      <c r="CG245" s="4">
        <f t="shared" si="97"/>
        <v>150.4</v>
      </c>
      <c r="CH245" s="4">
        <f t="shared" si="98"/>
        <v>135.9</v>
      </c>
      <c r="CI245" s="4">
        <f t="shared" si="99"/>
        <v>495.9</v>
      </c>
    </row>
    <row r="246" spans="1:93">
      <c r="A246" s="2">
        <v>1995</v>
      </c>
      <c r="B246" s="3" t="s">
        <v>117</v>
      </c>
      <c r="C246" s="4">
        <v>183.1</v>
      </c>
      <c r="D246" s="4">
        <v>62.7</v>
      </c>
      <c r="E246" s="4">
        <v>0.8</v>
      </c>
      <c r="F246" s="4">
        <v>0</v>
      </c>
      <c r="G246" s="4">
        <f t="shared" si="75"/>
        <v>246.60000000000002</v>
      </c>
      <c r="H246" s="4">
        <v>102</v>
      </c>
      <c r="I246" s="4">
        <v>40.9</v>
      </c>
      <c r="J246" s="4">
        <v>122.2</v>
      </c>
      <c r="K246" s="4">
        <v>4.5</v>
      </c>
      <c r="L246" s="4">
        <f t="shared" si="76"/>
        <v>269.60000000000002</v>
      </c>
      <c r="M246" s="4">
        <v>7.6</v>
      </c>
      <c r="N246" s="4">
        <v>15.9</v>
      </c>
      <c r="O246" s="4">
        <v>0</v>
      </c>
      <c r="P246" s="4">
        <v>0</v>
      </c>
      <c r="Q246" s="4">
        <f t="shared" si="77"/>
        <v>23.5</v>
      </c>
      <c r="R246" s="4">
        <v>0.6</v>
      </c>
      <c r="S246" s="4">
        <v>8</v>
      </c>
      <c r="T246" s="4">
        <v>0</v>
      </c>
      <c r="U246" s="4">
        <v>0</v>
      </c>
      <c r="V246" s="4">
        <f t="shared" si="78"/>
        <v>8.6</v>
      </c>
      <c r="W246" s="4">
        <v>95.1</v>
      </c>
      <c r="X246" s="4">
        <v>217</v>
      </c>
      <c r="Y246" s="4">
        <v>0</v>
      </c>
      <c r="Z246" s="4">
        <v>0</v>
      </c>
      <c r="AA246" s="4">
        <f t="shared" si="79"/>
        <v>312.10000000000002</v>
      </c>
      <c r="AB246" s="4">
        <v>29.9</v>
      </c>
      <c r="AC246" s="4">
        <v>1.6</v>
      </c>
      <c r="AD246" s="4">
        <v>3.2</v>
      </c>
      <c r="AE246" s="4">
        <v>0</v>
      </c>
      <c r="AF246" s="4">
        <f t="shared" si="80"/>
        <v>34.700000000000003</v>
      </c>
      <c r="AG246" s="4">
        <v>0.3</v>
      </c>
      <c r="AH246" s="4">
        <v>133.6</v>
      </c>
      <c r="AI246" s="4">
        <v>124.7</v>
      </c>
      <c r="AJ246" s="4">
        <v>0</v>
      </c>
      <c r="AK246" s="4">
        <f t="shared" si="81"/>
        <v>258.60000000000002</v>
      </c>
      <c r="AL246" s="4">
        <v>147.30000000000001</v>
      </c>
      <c r="AM246" s="4">
        <v>175.7</v>
      </c>
      <c r="AN246" s="4">
        <v>173.4</v>
      </c>
      <c r="AO246" s="4">
        <v>0</v>
      </c>
      <c r="AP246" s="4">
        <f t="shared" si="82"/>
        <v>496.4</v>
      </c>
      <c r="AU246" s="4">
        <f t="shared" si="83"/>
        <v>0</v>
      </c>
      <c r="AV246" s="4">
        <v>1.1000000000000001</v>
      </c>
      <c r="AW246" s="4">
        <v>1.3</v>
      </c>
      <c r="AX246" s="4">
        <v>13.3</v>
      </c>
      <c r="AY246" s="4">
        <v>4.5</v>
      </c>
      <c r="AZ246" s="4">
        <f t="shared" si="84"/>
        <v>20.200000000000003</v>
      </c>
      <c r="BA246" s="4">
        <v>0.5</v>
      </c>
      <c r="BB246" s="4">
        <v>0</v>
      </c>
      <c r="BC246" s="4">
        <v>0.5</v>
      </c>
      <c r="BD246" s="4">
        <v>0</v>
      </c>
      <c r="BE246" s="4">
        <f t="shared" si="85"/>
        <v>1</v>
      </c>
      <c r="BF246" s="4">
        <v>0</v>
      </c>
      <c r="BG246" s="4">
        <v>117.3</v>
      </c>
      <c r="BH246" s="4">
        <v>44.4</v>
      </c>
      <c r="BI246" s="4">
        <v>0</v>
      </c>
      <c r="BJ246" s="4">
        <f t="shared" si="86"/>
        <v>161.69999999999999</v>
      </c>
      <c r="BK246" s="4">
        <v>0</v>
      </c>
      <c r="BL246" s="4">
        <v>0</v>
      </c>
      <c r="BM246" s="4">
        <v>0</v>
      </c>
      <c r="BN246" s="4">
        <v>0</v>
      </c>
      <c r="BO246" s="4">
        <f t="shared" si="87"/>
        <v>0</v>
      </c>
      <c r="BP246" s="4">
        <v>0</v>
      </c>
      <c r="BQ246" s="4">
        <v>0</v>
      </c>
      <c r="BR246" s="4">
        <v>0</v>
      </c>
      <c r="BS246" s="4">
        <v>0</v>
      </c>
      <c r="BT246" s="4">
        <f t="shared" si="88"/>
        <v>0</v>
      </c>
      <c r="BU246" s="4">
        <v>0</v>
      </c>
      <c r="BV246" s="4">
        <v>0</v>
      </c>
      <c r="BW246" s="4">
        <v>0</v>
      </c>
      <c r="BX246" s="4">
        <v>0</v>
      </c>
      <c r="BY246" s="4">
        <f t="shared" si="89"/>
        <v>0</v>
      </c>
      <c r="BZ246" s="4">
        <f t="shared" si="90"/>
        <v>565.90000000000009</v>
      </c>
      <c r="CA246" s="4">
        <f t="shared" si="91"/>
        <v>655.40000000000009</v>
      </c>
      <c r="CB246" s="4">
        <f t="shared" si="92"/>
        <v>424.3</v>
      </c>
      <c r="CC246" s="4">
        <f t="shared" si="93"/>
        <v>4.5</v>
      </c>
      <c r="CD246" s="4">
        <f t="shared" si="94"/>
        <v>1650.1000000000001</v>
      </c>
      <c r="CE246" s="4">
        <f t="shared" si="95"/>
        <v>1.6</v>
      </c>
      <c r="CF246" s="4">
        <f t="shared" si="96"/>
        <v>118.6</v>
      </c>
      <c r="CG246" s="4">
        <f t="shared" si="97"/>
        <v>58.2</v>
      </c>
      <c r="CH246" s="4">
        <f t="shared" si="98"/>
        <v>4.5</v>
      </c>
      <c r="CI246" s="4">
        <f t="shared" si="99"/>
        <v>182.89999999999998</v>
      </c>
    </row>
    <row r="247" spans="1:93">
      <c r="A247" s="2">
        <v>1995</v>
      </c>
      <c r="B247" s="3" t="s">
        <v>118</v>
      </c>
      <c r="C247" s="4">
        <v>1878.6</v>
      </c>
      <c r="D247" s="4">
        <v>345.7</v>
      </c>
      <c r="E247" s="4">
        <v>50.8</v>
      </c>
      <c r="F247" s="4">
        <v>0</v>
      </c>
      <c r="G247" s="4">
        <f t="shared" si="75"/>
        <v>2275.1</v>
      </c>
      <c r="H247" s="4">
        <v>897.9</v>
      </c>
      <c r="I247" s="4">
        <v>48.1</v>
      </c>
      <c r="J247" s="4">
        <v>588.70000000000005</v>
      </c>
      <c r="K247" s="4">
        <v>132.69999999999999</v>
      </c>
      <c r="L247" s="4">
        <f t="shared" si="76"/>
        <v>1667.4</v>
      </c>
      <c r="M247" s="4">
        <v>54.7</v>
      </c>
      <c r="N247" s="4">
        <v>114.5</v>
      </c>
      <c r="O247" s="4">
        <v>33.6</v>
      </c>
      <c r="P247" s="4">
        <v>0</v>
      </c>
      <c r="Q247" s="4">
        <f t="shared" si="77"/>
        <v>202.79999999999998</v>
      </c>
      <c r="R247" s="4">
        <v>0</v>
      </c>
      <c r="S247" s="4">
        <v>0</v>
      </c>
      <c r="T247" s="4">
        <v>0</v>
      </c>
      <c r="U247" s="4">
        <v>0</v>
      </c>
      <c r="V247" s="4">
        <f t="shared" si="78"/>
        <v>0</v>
      </c>
      <c r="W247" s="4">
        <v>865.1</v>
      </c>
      <c r="X247" s="4">
        <v>2043.9</v>
      </c>
      <c r="Y247" s="4">
        <v>81.7</v>
      </c>
      <c r="Z247" s="4">
        <v>0</v>
      </c>
      <c r="AA247" s="4">
        <f t="shared" si="79"/>
        <v>2990.7</v>
      </c>
      <c r="AB247" s="4">
        <v>361.3</v>
      </c>
      <c r="AC247" s="4">
        <v>0</v>
      </c>
      <c r="AD247" s="4">
        <v>28</v>
      </c>
      <c r="AE247" s="4">
        <v>17.5</v>
      </c>
      <c r="AF247" s="4">
        <f t="shared" si="80"/>
        <v>406.8</v>
      </c>
      <c r="AG247" s="4">
        <v>0</v>
      </c>
      <c r="AH247" s="4">
        <v>340</v>
      </c>
      <c r="AI247" s="4">
        <v>668</v>
      </c>
      <c r="AJ247" s="4">
        <v>0</v>
      </c>
      <c r="AK247" s="4">
        <f t="shared" si="81"/>
        <v>1008</v>
      </c>
      <c r="AL247" s="4">
        <v>946.4</v>
      </c>
      <c r="AM247" s="4">
        <v>827.7</v>
      </c>
      <c r="AN247" s="4">
        <v>1194.0999999999999</v>
      </c>
      <c r="AO247" s="4">
        <v>14.3</v>
      </c>
      <c r="AP247" s="4">
        <f t="shared" si="82"/>
        <v>2982.5</v>
      </c>
      <c r="AU247" s="4">
        <f t="shared" si="83"/>
        <v>0</v>
      </c>
      <c r="AV247" s="4">
        <v>18</v>
      </c>
      <c r="AW247" s="4">
        <v>6</v>
      </c>
      <c r="AX247" s="4">
        <v>0.3</v>
      </c>
      <c r="AY247" s="4">
        <v>132.69999999999999</v>
      </c>
      <c r="AZ247" s="4">
        <f t="shared" si="84"/>
        <v>157</v>
      </c>
      <c r="BA247" s="4">
        <v>3.2</v>
      </c>
      <c r="BB247" s="4">
        <v>0</v>
      </c>
      <c r="BC247" s="4">
        <v>0</v>
      </c>
      <c r="BD247" s="4">
        <v>17.5</v>
      </c>
      <c r="BE247" s="4">
        <f t="shared" si="85"/>
        <v>20.7</v>
      </c>
      <c r="BF247" s="4">
        <v>0</v>
      </c>
      <c r="BG247" s="4">
        <v>340</v>
      </c>
      <c r="BH247" s="4">
        <v>375.1</v>
      </c>
      <c r="BI247" s="4">
        <v>0</v>
      </c>
      <c r="BJ247" s="4">
        <f t="shared" si="86"/>
        <v>715.1</v>
      </c>
      <c r="BK247" s="4">
        <v>0</v>
      </c>
      <c r="BL247" s="4">
        <v>0</v>
      </c>
      <c r="BM247" s="4">
        <v>0</v>
      </c>
      <c r="BN247" s="4">
        <v>0</v>
      </c>
      <c r="BO247" s="4">
        <f t="shared" si="87"/>
        <v>0</v>
      </c>
      <c r="BP247" s="4">
        <v>0</v>
      </c>
      <c r="BQ247" s="4">
        <v>0</v>
      </c>
      <c r="BR247" s="4">
        <v>0</v>
      </c>
      <c r="BS247" s="4">
        <v>0</v>
      </c>
      <c r="BT247" s="4">
        <f t="shared" si="88"/>
        <v>0</v>
      </c>
      <c r="BU247" s="4">
        <v>6.6</v>
      </c>
      <c r="BV247" s="4">
        <v>6</v>
      </c>
      <c r="BW247" s="4">
        <v>0.3</v>
      </c>
      <c r="BX247" s="4">
        <v>14.3</v>
      </c>
      <c r="BY247" s="4">
        <f t="shared" si="89"/>
        <v>27.200000000000003</v>
      </c>
      <c r="BZ247" s="4">
        <f t="shared" si="90"/>
        <v>5004</v>
      </c>
      <c r="CA247" s="4">
        <f t="shared" si="91"/>
        <v>3719.9000000000005</v>
      </c>
      <c r="CB247" s="4">
        <f t="shared" si="92"/>
        <v>2644.9</v>
      </c>
      <c r="CC247" s="4">
        <f t="shared" si="93"/>
        <v>164.5</v>
      </c>
      <c r="CD247" s="4">
        <f t="shared" si="94"/>
        <v>11533.300000000001</v>
      </c>
      <c r="CE247" s="4">
        <f t="shared" si="95"/>
        <v>27.799999999999997</v>
      </c>
      <c r="CF247" s="4">
        <f t="shared" si="96"/>
        <v>352</v>
      </c>
      <c r="CG247" s="4">
        <f t="shared" si="97"/>
        <v>375.70000000000005</v>
      </c>
      <c r="CH247" s="4">
        <f t="shared" si="98"/>
        <v>164.5</v>
      </c>
      <c r="CI247" s="4">
        <f t="shared" si="99"/>
        <v>920</v>
      </c>
    </row>
    <row r="248" spans="1:93">
      <c r="A248" s="2">
        <v>1995</v>
      </c>
      <c r="B248" s="3" t="s">
        <v>119</v>
      </c>
      <c r="C248" s="4">
        <v>8779.2999999999993</v>
      </c>
      <c r="D248" s="4">
        <v>1568.7</v>
      </c>
      <c r="E248" s="4">
        <v>157.19999999999999</v>
      </c>
      <c r="F248" s="4">
        <v>0</v>
      </c>
      <c r="G248" s="4">
        <f t="shared" si="75"/>
        <v>10505.2</v>
      </c>
      <c r="H248" s="4">
        <v>4450.8999999999996</v>
      </c>
      <c r="I248" s="4">
        <v>98</v>
      </c>
      <c r="J248" s="4">
        <v>340.9</v>
      </c>
      <c r="K248" s="4">
        <v>0</v>
      </c>
      <c r="L248" s="4">
        <f t="shared" si="76"/>
        <v>4889.7999999999993</v>
      </c>
      <c r="M248" s="4">
        <v>191.4</v>
      </c>
      <c r="N248" s="4">
        <v>330.3</v>
      </c>
      <c r="O248" s="4">
        <v>0</v>
      </c>
      <c r="P248" s="4">
        <v>0</v>
      </c>
      <c r="Q248" s="4">
        <f t="shared" si="77"/>
        <v>521.70000000000005</v>
      </c>
      <c r="R248" s="4">
        <v>0</v>
      </c>
      <c r="S248" s="4">
        <v>0</v>
      </c>
      <c r="T248" s="4">
        <v>0</v>
      </c>
      <c r="U248" s="4">
        <v>0</v>
      </c>
      <c r="V248" s="4">
        <f t="shared" si="78"/>
        <v>0</v>
      </c>
      <c r="W248" s="4">
        <v>2611.9</v>
      </c>
      <c r="X248" s="4">
        <v>4544.8</v>
      </c>
      <c r="Y248" s="4">
        <v>555.5</v>
      </c>
      <c r="Z248" s="4">
        <v>0</v>
      </c>
      <c r="AA248" s="4">
        <f t="shared" si="79"/>
        <v>7712.2000000000007</v>
      </c>
      <c r="AB248" s="4">
        <v>2399</v>
      </c>
      <c r="AC248" s="4">
        <v>0.2</v>
      </c>
      <c r="AD248" s="4">
        <v>55.2</v>
      </c>
      <c r="AE248" s="4">
        <v>295.2</v>
      </c>
      <c r="AF248" s="4">
        <f t="shared" si="80"/>
        <v>2749.5999999999995</v>
      </c>
      <c r="AG248" s="4">
        <v>21</v>
      </c>
      <c r="AH248" s="4">
        <v>1054.3</v>
      </c>
      <c r="AI248" s="4">
        <v>1886.3</v>
      </c>
      <c r="AJ248" s="4">
        <v>0</v>
      </c>
      <c r="AK248" s="4">
        <f t="shared" si="81"/>
        <v>2961.6</v>
      </c>
      <c r="AL248" s="4">
        <v>4463.3999999999996</v>
      </c>
      <c r="AM248" s="4">
        <v>2809.2</v>
      </c>
      <c r="AN248" s="4">
        <v>391.5</v>
      </c>
      <c r="AO248" s="4">
        <v>0</v>
      </c>
      <c r="AP248" s="4">
        <f t="shared" si="82"/>
        <v>7664.0999999999995</v>
      </c>
      <c r="AU248" s="4">
        <f t="shared" si="83"/>
        <v>0</v>
      </c>
      <c r="AV248" s="4">
        <v>0</v>
      </c>
      <c r="AW248" s="4">
        <v>0</v>
      </c>
      <c r="AX248" s="4">
        <v>0</v>
      </c>
      <c r="AY248" s="4">
        <v>0</v>
      </c>
      <c r="AZ248" s="4">
        <f t="shared" si="84"/>
        <v>0</v>
      </c>
      <c r="BA248" s="4">
        <v>0</v>
      </c>
      <c r="BB248" s="4">
        <v>0</v>
      </c>
      <c r="BC248" s="4">
        <v>0</v>
      </c>
      <c r="BD248" s="4">
        <v>0</v>
      </c>
      <c r="BE248" s="4">
        <f t="shared" si="85"/>
        <v>0</v>
      </c>
      <c r="BF248" s="4">
        <v>0</v>
      </c>
      <c r="BG248" s="4">
        <v>0</v>
      </c>
      <c r="BH248" s="4">
        <v>0</v>
      </c>
      <c r="BI248" s="4">
        <v>0</v>
      </c>
      <c r="BJ248" s="4">
        <f t="shared" si="86"/>
        <v>0</v>
      </c>
      <c r="BK248" s="4">
        <v>0</v>
      </c>
      <c r="BL248" s="4">
        <v>0</v>
      </c>
      <c r="BM248" s="4">
        <v>0</v>
      </c>
      <c r="BN248" s="4">
        <v>0</v>
      </c>
      <c r="BO248" s="4">
        <f t="shared" si="87"/>
        <v>0</v>
      </c>
      <c r="BP248" s="4">
        <v>0</v>
      </c>
      <c r="BQ248" s="4">
        <v>0</v>
      </c>
      <c r="BR248" s="4">
        <v>0</v>
      </c>
      <c r="BS248" s="4">
        <v>0</v>
      </c>
      <c r="BT248" s="4">
        <f t="shared" si="88"/>
        <v>0</v>
      </c>
      <c r="BU248" s="4">
        <v>0</v>
      </c>
      <c r="BV248" s="4">
        <v>0</v>
      </c>
      <c r="BW248" s="4">
        <v>0</v>
      </c>
      <c r="BX248" s="4">
        <v>0</v>
      </c>
      <c r="BY248" s="4">
        <f t="shared" si="89"/>
        <v>0</v>
      </c>
      <c r="BZ248" s="4">
        <f t="shared" si="90"/>
        <v>22916.9</v>
      </c>
      <c r="CA248" s="4">
        <f t="shared" si="91"/>
        <v>10405.5</v>
      </c>
      <c r="CB248" s="4">
        <f t="shared" si="92"/>
        <v>3386.6</v>
      </c>
      <c r="CC248" s="4">
        <f t="shared" si="93"/>
        <v>295.2</v>
      </c>
      <c r="CD248" s="4">
        <f t="shared" si="94"/>
        <v>37004.199999999997</v>
      </c>
      <c r="CE248" s="4">
        <f t="shared" si="95"/>
        <v>0</v>
      </c>
      <c r="CF248" s="4">
        <f t="shared" si="96"/>
        <v>0</v>
      </c>
      <c r="CG248" s="4">
        <f t="shared" si="97"/>
        <v>0</v>
      </c>
      <c r="CH248" s="4">
        <f t="shared" si="98"/>
        <v>0</v>
      </c>
      <c r="CI248" s="4">
        <f t="shared" si="99"/>
        <v>0</v>
      </c>
      <c r="CN248" s="8"/>
    </row>
    <row r="249" spans="1:93">
      <c r="A249" s="2">
        <v>1995</v>
      </c>
      <c r="B249" s="3" t="s">
        <v>120</v>
      </c>
      <c r="C249" s="4">
        <v>1107.5999999999999</v>
      </c>
      <c r="D249" s="4">
        <v>162</v>
      </c>
      <c r="E249" s="4">
        <v>351.8</v>
      </c>
      <c r="F249" s="4">
        <v>0</v>
      </c>
      <c r="G249" s="4">
        <f t="shared" si="75"/>
        <v>1621.3999999999999</v>
      </c>
      <c r="H249" s="4">
        <v>405</v>
      </c>
      <c r="I249" s="4">
        <v>5.7</v>
      </c>
      <c r="J249" s="4">
        <v>150.4</v>
      </c>
      <c r="K249" s="4">
        <v>28.2</v>
      </c>
      <c r="L249" s="4">
        <f t="shared" si="76"/>
        <v>589.30000000000007</v>
      </c>
      <c r="M249" s="4">
        <v>18.899999999999999</v>
      </c>
      <c r="N249" s="4">
        <v>54.3</v>
      </c>
      <c r="O249" s="4">
        <v>0</v>
      </c>
      <c r="P249" s="4">
        <v>0</v>
      </c>
      <c r="Q249" s="4">
        <f t="shared" si="77"/>
        <v>73.199999999999989</v>
      </c>
      <c r="R249" s="4">
        <v>4.8</v>
      </c>
      <c r="S249" s="4">
        <v>3.6</v>
      </c>
      <c r="T249" s="4">
        <v>0</v>
      </c>
      <c r="U249" s="4">
        <v>0</v>
      </c>
      <c r="V249" s="4">
        <f t="shared" si="78"/>
        <v>8.4</v>
      </c>
      <c r="W249" s="4">
        <v>106.9</v>
      </c>
      <c r="X249" s="4">
        <v>400</v>
      </c>
      <c r="Y249" s="4">
        <v>46.7</v>
      </c>
      <c r="Z249" s="4">
        <v>0</v>
      </c>
      <c r="AA249" s="4">
        <f t="shared" si="79"/>
        <v>553.6</v>
      </c>
      <c r="AB249" s="4">
        <v>130.69999999999999</v>
      </c>
      <c r="AC249" s="4">
        <v>0.7</v>
      </c>
      <c r="AD249" s="4">
        <v>13.2</v>
      </c>
      <c r="AE249" s="4">
        <v>12.1</v>
      </c>
      <c r="AF249" s="4">
        <f t="shared" si="80"/>
        <v>156.69999999999996</v>
      </c>
      <c r="AG249" s="4">
        <v>1.4</v>
      </c>
      <c r="AH249" s="4">
        <v>153.69999999999999</v>
      </c>
      <c r="AI249" s="4">
        <v>280.7</v>
      </c>
      <c r="AJ249" s="4">
        <v>12</v>
      </c>
      <c r="AK249" s="4">
        <f t="shared" si="81"/>
        <v>447.79999999999995</v>
      </c>
      <c r="AL249" s="4">
        <v>565.79999999999995</v>
      </c>
      <c r="AM249" s="4">
        <v>315.8</v>
      </c>
      <c r="AN249" s="4">
        <v>362.6</v>
      </c>
      <c r="AO249" s="4">
        <v>23.6</v>
      </c>
      <c r="AP249" s="4">
        <f t="shared" si="82"/>
        <v>1267.7999999999997</v>
      </c>
      <c r="AU249" s="4">
        <f t="shared" si="83"/>
        <v>0</v>
      </c>
      <c r="AV249" s="4">
        <v>4.0999999999999996</v>
      </c>
      <c r="AW249" s="4">
        <v>0</v>
      </c>
      <c r="AX249" s="4">
        <v>2</v>
      </c>
      <c r="AY249" s="4">
        <v>28.2</v>
      </c>
      <c r="AZ249" s="4">
        <f t="shared" si="84"/>
        <v>34.299999999999997</v>
      </c>
      <c r="BA249" s="4">
        <v>0</v>
      </c>
      <c r="BB249" s="4">
        <v>0</v>
      </c>
      <c r="BC249" s="4">
        <v>0</v>
      </c>
      <c r="BD249" s="4">
        <v>12.1</v>
      </c>
      <c r="BE249" s="4">
        <f t="shared" si="85"/>
        <v>12.1</v>
      </c>
      <c r="BF249" s="4">
        <v>0.3</v>
      </c>
      <c r="BG249" s="4">
        <v>97.3</v>
      </c>
      <c r="BH249" s="4">
        <v>143</v>
      </c>
      <c r="BI249" s="4">
        <v>12</v>
      </c>
      <c r="BJ249" s="4">
        <f t="shared" si="86"/>
        <v>252.6</v>
      </c>
      <c r="BK249" s="4">
        <v>5</v>
      </c>
      <c r="BL249" s="4">
        <v>3.4</v>
      </c>
      <c r="BM249" s="4">
        <v>0</v>
      </c>
      <c r="BN249" s="4">
        <v>0</v>
      </c>
      <c r="BO249" s="4">
        <f t="shared" si="87"/>
        <v>8.4</v>
      </c>
      <c r="BP249" s="4">
        <v>0</v>
      </c>
      <c r="BQ249" s="4">
        <v>0</v>
      </c>
      <c r="BR249" s="4">
        <v>0</v>
      </c>
      <c r="BS249" s="4">
        <v>0</v>
      </c>
      <c r="BT249" s="4">
        <f t="shared" si="88"/>
        <v>0</v>
      </c>
      <c r="BU249" s="4">
        <v>40.200000000000003</v>
      </c>
      <c r="BV249" s="4">
        <v>5.6</v>
      </c>
      <c r="BW249" s="4">
        <v>32</v>
      </c>
      <c r="BX249" s="4">
        <v>23.6</v>
      </c>
      <c r="BY249" s="4">
        <f t="shared" si="89"/>
        <v>101.4</v>
      </c>
      <c r="BZ249" s="4">
        <f t="shared" si="90"/>
        <v>2341.1000000000004</v>
      </c>
      <c r="CA249" s="4">
        <f t="shared" si="91"/>
        <v>1095.8</v>
      </c>
      <c r="CB249" s="4">
        <f t="shared" si="92"/>
        <v>1205.4000000000001</v>
      </c>
      <c r="CC249" s="4">
        <f t="shared" si="93"/>
        <v>75.900000000000006</v>
      </c>
      <c r="CD249" s="4">
        <f t="shared" si="94"/>
        <v>4718.2000000000007</v>
      </c>
      <c r="CE249" s="4">
        <f t="shared" si="95"/>
        <v>49.6</v>
      </c>
      <c r="CF249" s="4">
        <f t="shared" si="96"/>
        <v>106.3</v>
      </c>
      <c r="CG249" s="4">
        <f t="shared" si="97"/>
        <v>177</v>
      </c>
      <c r="CH249" s="4">
        <f t="shared" si="98"/>
        <v>75.900000000000006</v>
      </c>
      <c r="CI249" s="4">
        <f t="shared" si="99"/>
        <v>408.79999999999995</v>
      </c>
    </row>
    <row r="250" spans="1:93">
      <c r="A250" s="2">
        <v>1995</v>
      </c>
      <c r="B250" s="3" t="s">
        <v>121</v>
      </c>
      <c r="C250" s="4">
        <v>199.2</v>
      </c>
      <c r="D250" s="4">
        <v>49.2</v>
      </c>
      <c r="E250" s="4">
        <v>3</v>
      </c>
      <c r="F250" s="4">
        <v>21.7</v>
      </c>
      <c r="G250" s="4">
        <f t="shared" si="75"/>
        <v>273.09999999999997</v>
      </c>
      <c r="H250" s="4">
        <v>53.6</v>
      </c>
      <c r="I250" s="4">
        <v>0</v>
      </c>
      <c r="J250" s="4">
        <v>0.1</v>
      </c>
      <c r="K250" s="4">
        <v>9.1999999999999993</v>
      </c>
      <c r="L250" s="4">
        <f t="shared" si="76"/>
        <v>62.900000000000006</v>
      </c>
      <c r="M250" s="4">
        <v>22.4</v>
      </c>
      <c r="N250" s="4">
        <v>38.299999999999997</v>
      </c>
      <c r="O250" s="4">
        <v>3.1</v>
      </c>
      <c r="P250" s="4">
        <v>0</v>
      </c>
      <c r="Q250" s="4">
        <f t="shared" si="77"/>
        <v>63.8</v>
      </c>
      <c r="R250" s="4">
        <v>15.2</v>
      </c>
      <c r="S250" s="4">
        <v>5.6</v>
      </c>
      <c r="T250" s="4">
        <v>0</v>
      </c>
      <c r="U250" s="4">
        <v>0</v>
      </c>
      <c r="V250" s="4">
        <f t="shared" si="78"/>
        <v>20.799999999999997</v>
      </c>
      <c r="W250" s="4">
        <v>105.8</v>
      </c>
      <c r="X250" s="4">
        <v>198.2</v>
      </c>
      <c r="Y250" s="4">
        <v>22.5</v>
      </c>
      <c r="Z250" s="4">
        <v>0</v>
      </c>
      <c r="AA250" s="4">
        <f t="shared" si="79"/>
        <v>326.5</v>
      </c>
      <c r="AB250" s="4">
        <v>42.5</v>
      </c>
      <c r="AC250" s="4">
        <v>0.1</v>
      </c>
      <c r="AD250" s="4">
        <v>0.6</v>
      </c>
      <c r="AE250" s="4">
        <v>0.1</v>
      </c>
      <c r="AF250" s="4">
        <f t="shared" si="80"/>
        <v>43.300000000000004</v>
      </c>
      <c r="AG250" s="4">
        <v>0</v>
      </c>
      <c r="AH250" s="4">
        <v>75.099999999999994</v>
      </c>
      <c r="AI250" s="4">
        <v>105.9</v>
      </c>
      <c r="AJ250" s="4">
        <v>1.3</v>
      </c>
      <c r="AK250" s="4">
        <f t="shared" si="81"/>
        <v>182.3</v>
      </c>
      <c r="AL250" s="4">
        <v>230.6</v>
      </c>
      <c r="AM250" s="4">
        <v>166.9</v>
      </c>
      <c r="AN250" s="4">
        <v>208</v>
      </c>
      <c r="AO250" s="4">
        <v>57.5</v>
      </c>
      <c r="AP250" s="4">
        <f t="shared" si="82"/>
        <v>663</v>
      </c>
      <c r="AU250" s="4">
        <f t="shared" si="83"/>
        <v>0</v>
      </c>
      <c r="AV250" s="4">
        <v>0</v>
      </c>
      <c r="AW250" s="4">
        <v>0</v>
      </c>
      <c r="AX250" s="4">
        <v>0</v>
      </c>
      <c r="AY250" s="4">
        <v>9.1999999999999993</v>
      </c>
      <c r="AZ250" s="4">
        <f t="shared" si="84"/>
        <v>9.1999999999999993</v>
      </c>
      <c r="BA250" s="4">
        <v>0</v>
      </c>
      <c r="BB250" s="4">
        <v>0</v>
      </c>
      <c r="BC250" s="4">
        <v>0</v>
      </c>
      <c r="BD250" s="4">
        <v>0.1</v>
      </c>
      <c r="BE250" s="4">
        <f t="shared" si="85"/>
        <v>0.1</v>
      </c>
      <c r="BF250" s="4">
        <v>0</v>
      </c>
      <c r="BG250" s="4">
        <v>0</v>
      </c>
      <c r="BH250" s="4">
        <v>0</v>
      </c>
      <c r="BI250" s="4">
        <v>1.3</v>
      </c>
      <c r="BJ250" s="4">
        <f t="shared" si="86"/>
        <v>1.3</v>
      </c>
      <c r="BK250" s="4">
        <v>0</v>
      </c>
      <c r="BL250" s="4">
        <v>0</v>
      </c>
      <c r="BM250" s="4">
        <v>0</v>
      </c>
      <c r="BN250" s="4">
        <v>13.5</v>
      </c>
      <c r="BO250" s="4">
        <f t="shared" si="87"/>
        <v>13.5</v>
      </c>
      <c r="BP250" s="4">
        <v>0</v>
      </c>
      <c r="BQ250" s="4">
        <v>0</v>
      </c>
      <c r="BR250" s="4">
        <v>0</v>
      </c>
      <c r="BS250" s="4">
        <v>21.6</v>
      </c>
      <c r="BT250" s="4">
        <f t="shared" si="88"/>
        <v>21.6</v>
      </c>
      <c r="BU250" s="4">
        <v>0</v>
      </c>
      <c r="BV250" s="4">
        <v>0</v>
      </c>
      <c r="BW250" s="4">
        <v>0</v>
      </c>
      <c r="BX250" s="4">
        <v>44.1</v>
      </c>
      <c r="BY250" s="4">
        <f t="shared" si="89"/>
        <v>44.1</v>
      </c>
      <c r="BZ250" s="4">
        <f t="shared" si="90"/>
        <v>669.3</v>
      </c>
      <c r="CA250" s="4">
        <f t="shared" si="91"/>
        <v>533.4</v>
      </c>
      <c r="CB250" s="4">
        <f t="shared" si="92"/>
        <v>343.20000000000005</v>
      </c>
      <c r="CC250" s="4">
        <f t="shared" si="93"/>
        <v>89.8</v>
      </c>
      <c r="CD250" s="4">
        <f t="shared" si="94"/>
        <v>1635.6999999999998</v>
      </c>
      <c r="CE250" s="4">
        <f t="shared" si="95"/>
        <v>0</v>
      </c>
      <c r="CF250" s="4">
        <f t="shared" si="96"/>
        <v>0</v>
      </c>
      <c r="CG250" s="4">
        <f t="shared" si="97"/>
        <v>0</v>
      </c>
      <c r="CH250" s="4">
        <f t="shared" si="98"/>
        <v>89.800000000000011</v>
      </c>
      <c r="CI250" s="4">
        <f t="shared" si="99"/>
        <v>89.800000000000011</v>
      </c>
    </row>
    <row r="251" spans="1:93">
      <c r="A251" s="2">
        <v>1995</v>
      </c>
      <c r="B251" s="3" t="s">
        <v>122</v>
      </c>
      <c r="C251" s="4">
        <v>2567.8000000000002</v>
      </c>
      <c r="D251" s="4">
        <v>214</v>
      </c>
      <c r="E251" s="4">
        <v>85.3</v>
      </c>
      <c r="F251" s="4">
        <v>0</v>
      </c>
      <c r="G251" s="4">
        <f t="shared" si="75"/>
        <v>2867.1000000000004</v>
      </c>
      <c r="H251" s="4">
        <v>965.6</v>
      </c>
      <c r="I251" s="4">
        <v>278.39999999999998</v>
      </c>
      <c r="J251" s="4">
        <v>985</v>
      </c>
      <c r="K251" s="4">
        <v>164.1</v>
      </c>
      <c r="L251" s="4">
        <f t="shared" si="76"/>
        <v>2393.1</v>
      </c>
      <c r="M251" s="4">
        <v>113</v>
      </c>
      <c r="N251" s="4">
        <v>113</v>
      </c>
      <c r="O251" s="4">
        <v>0</v>
      </c>
      <c r="P251" s="4">
        <v>0</v>
      </c>
      <c r="Q251" s="4">
        <f t="shared" si="77"/>
        <v>226</v>
      </c>
      <c r="R251" s="4">
        <v>7.7</v>
      </c>
      <c r="S251" s="4">
        <v>29.8</v>
      </c>
      <c r="T251" s="4">
        <v>0</v>
      </c>
      <c r="U251" s="4">
        <v>0</v>
      </c>
      <c r="V251" s="4">
        <f t="shared" si="78"/>
        <v>37.5</v>
      </c>
      <c r="W251" s="4">
        <v>1042.5999999999999</v>
      </c>
      <c r="X251" s="4">
        <v>1050.5</v>
      </c>
      <c r="Y251" s="4">
        <v>0</v>
      </c>
      <c r="Z251" s="4">
        <v>0</v>
      </c>
      <c r="AA251" s="4">
        <f t="shared" si="79"/>
        <v>2093.1</v>
      </c>
      <c r="AB251" s="4">
        <v>626.70000000000005</v>
      </c>
      <c r="AC251" s="4">
        <v>8.6999999999999993</v>
      </c>
      <c r="AD251" s="4">
        <v>27.8</v>
      </c>
      <c r="AE251" s="4">
        <v>0</v>
      </c>
      <c r="AF251" s="4">
        <f t="shared" si="80"/>
        <v>663.2</v>
      </c>
      <c r="AG251" s="4">
        <v>0</v>
      </c>
      <c r="AH251" s="4">
        <v>399.9</v>
      </c>
      <c r="AI251" s="4">
        <v>1830</v>
      </c>
      <c r="AJ251" s="4">
        <v>29.2</v>
      </c>
      <c r="AK251" s="4">
        <f t="shared" si="81"/>
        <v>2259.1</v>
      </c>
      <c r="AL251" s="4">
        <v>1924.7</v>
      </c>
      <c r="AM251" s="4">
        <v>822.9</v>
      </c>
      <c r="AN251" s="4">
        <v>3471.4</v>
      </c>
      <c r="AO251" s="4">
        <v>66.8</v>
      </c>
      <c r="AP251" s="4">
        <f t="shared" si="82"/>
        <v>6285.8</v>
      </c>
      <c r="AU251" s="4">
        <f t="shared" si="83"/>
        <v>0</v>
      </c>
      <c r="AV251" s="4">
        <v>25.9</v>
      </c>
      <c r="AW251" s="4">
        <v>3.2</v>
      </c>
      <c r="AX251" s="4">
        <v>59.1</v>
      </c>
      <c r="AY251" s="4">
        <v>163.5</v>
      </c>
      <c r="AZ251" s="4">
        <f t="shared" si="84"/>
        <v>251.7</v>
      </c>
      <c r="BA251" s="4">
        <v>7.6</v>
      </c>
      <c r="BB251" s="4">
        <v>0.2</v>
      </c>
      <c r="BC251" s="4">
        <v>22.4</v>
      </c>
      <c r="BD251" s="4">
        <v>0</v>
      </c>
      <c r="BE251" s="4">
        <f t="shared" si="85"/>
        <v>30.2</v>
      </c>
      <c r="BF251" s="4">
        <v>0</v>
      </c>
      <c r="BG251" s="4">
        <v>0</v>
      </c>
      <c r="BH251" s="4">
        <v>21</v>
      </c>
      <c r="BI251" s="4">
        <v>0</v>
      </c>
      <c r="BJ251" s="4">
        <f t="shared" si="86"/>
        <v>21</v>
      </c>
      <c r="BK251" s="4">
        <v>0</v>
      </c>
      <c r="BL251" s="4">
        <v>0</v>
      </c>
      <c r="BM251" s="4">
        <v>0</v>
      </c>
      <c r="BN251" s="4">
        <v>0</v>
      </c>
      <c r="BO251" s="4">
        <f t="shared" si="87"/>
        <v>0</v>
      </c>
      <c r="BP251" s="4">
        <v>0.1</v>
      </c>
      <c r="BQ251" s="4">
        <v>0.2</v>
      </c>
      <c r="BR251" s="4">
        <v>3.3</v>
      </c>
      <c r="BS251" s="4">
        <v>7.9</v>
      </c>
      <c r="BT251" s="4">
        <f t="shared" si="88"/>
        <v>11.5</v>
      </c>
      <c r="BU251" s="4">
        <v>9.3000000000000007</v>
      </c>
      <c r="BV251" s="4">
        <v>0.2</v>
      </c>
      <c r="BW251" s="4">
        <v>13.9</v>
      </c>
      <c r="BX251" s="4">
        <v>16.600000000000001</v>
      </c>
      <c r="BY251" s="4">
        <f t="shared" si="89"/>
        <v>40</v>
      </c>
      <c r="BZ251" s="4">
        <f t="shared" si="90"/>
        <v>7248.0999999999995</v>
      </c>
      <c r="CA251" s="4">
        <f t="shared" si="91"/>
        <v>2917.2</v>
      </c>
      <c r="CB251" s="4">
        <f t="shared" si="92"/>
        <v>6399.5</v>
      </c>
      <c r="CC251" s="4">
        <f t="shared" si="93"/>
        <v>260.09999999999997</v>
      </c>
      <c r="CD251" s="4">
        <f t="shared" si="94"/>
        <v>16824.899999999998</v>
      </c>
      <c r="CE251" s="4">
        <f t="shared" si="95"/>
        <v>42.900000000000006</v>
      </c>
      <c r="CF251" s="4">
        <f t="shared" si="96"/>
        <v>3.8000000000000007</v>
      </c>
      <c r="CG251" s="4">
        <f t="shared" si="97"/>
        <v>119.7</v>
      </c>
      <c r="CH251" s="4">
        <f t="shared" si="98"/>
        <v>188</v>
      </c>
      <c r="CI251" s="4">
        <f t="shared" si="99"/>
        <v>354.4</v>
      </c>
      <c r="CN251" s="8"/>
    </row>
    <row r="252" spans="1:93">
      <c r="A252" s="2">
        <v>1995</v>
      </c>
      <c r="B252" s="3" t="s">
        <v>123</v>
      </c>
      <c r="C252" s="4">
        <v>3937.4</v>
      </c>
      <c r="D252" s="4">
        <v>251.4</v>
      </c>
      <c r="E252" s="4">
        <v>85.6</v>
      </c>
      <c r="F252" s="4">
        <v>31.4</v>
      </c>
      <c r="G252" s="4">
        <f t="shared" si="75"/>
        <v>4305.8</v>
      </c>
      <c r="H252" s="4">
        <v>950.6</v>
      </c>
      <c r="I252" s="4">
        <v>7.6</v>
      </c>
      <c r="J252" s="4">
        <v>876.2</v>
      </c>
      <c r="K252" s="4">
        <v>204</v>
      </c>
      <c r="L252" s="4">
        <f t="shared" si="76"/>
        <v>2038.4</v>
      </c>
      <c r="M252" s="4">
        <v>243.8</v>
      </c>
      <c r="N252" s="4">
        <v>272</v>
      </c>
      <c r="O252" s="4">
        <v>0</v>
      </c>
      <c r="P252" s="4">
        <v>0</v>
      </c>
      <c r="Q252" s="4">
        <f t="shared" si="77"/>
        <v>515.79999999999995</v>
      </c>
      <c r="R252" s="4">
        <v>118</v>
      </c>
      <c r="S252" s="4">
        <v>28.2</v>
      </c>
      <c r="T252" s="4">
        <v>0</v>
      </c>
      <c r="U252" s="4">
        <v>0</v>
      </c>
      <c r="V252" s="4">
        <f t="shared" si="78"/>
        <v>146.19999999999999</v>
      </c>
      <c r="W252" s="4">
        <v>1182.9000000000001</v>
      </c>
      <c r="X252" s="4">
        <v>1704.4</v>
      </c>
      <c r="Y252" s="4">
        <v>0</v>
      </c>
      <c r="Z252" s="4">
        <v>0</v>
      </c>
      <c r="AA252" s="4">
        <f t="shared" si="79"/>
        <v>2887.3</v>
      </c>
      <c r="AB252" s="4">
        <v>352.1</v>
      </c>
      <c r="AC252" s="4">
        <v>0.5</v>
      </c>
      <c r="AD252" s="4">
        <v>2.7</v>
      </c>
      <c r="AE252" s="4">
        <v>49.6</v>
      </c>
      <c r="AF252" s="4">
        <f t="shared" si="80"/>
        <v>404.90000000000003</v>
      </c>
      <c r="AG252" s="4">
        <v>49.2</v>
      </c>
      <c r="AH252" s="4">
        <v>446.3</v>
      </c>
      <c r="AI252" s="4">
        <v>1120.9000000000001</v>
      </c>
      <c r="AJ252" s="4">
        <v>100.2</v>
      </c>
      <c r="AK252" s="4">
        <f t="shared" si="81"/>
        <v>1716.6000000000001</v>
      </c>
      <c r="AL252" s="4">
        <v>1925.5</v>
      </c>
      <c r="AM252" s="4">
        <v>1310</v>
      </c>
      <c r="AN252" s="4">
        <v>1635.7</v>
      </c>
      <c r="AO252" s="4">
        <v>257.39999999999998</v>
      </c>
      <c r="AP252" s="4">
        <f t="shared" si="82"/>
        <v>5128.5999999999995</v>
      </c>
      <c r="AU252" s="4">
        <f t="shared" si="83"/>
        <v>0</v>
      </c>
      <c r="AV252" s="4">
        <v>0.1</v>
      </c>
      <c r="AW252" s="4">
        <v>0</v>
      </c>
      <c r="AX252" s="4">
        <v>67.5</v>
      </c>
      <c r="AY252" s="4">
        <v>204</v>
      </c>
      <c r="AZ252" s="4">
        <f t="shared" si="84"/>
        <v>271.60000000000002</v>
      </c>
      <c r="BA252" s="4">
        <v>0</v>
      </c>
      <c r="BB252" s="4">
        <v>0.1</v>
      </c>
      <c r="BC252" s="4">
        <v>0.5</v>
      </c>
      <c r="BD252" s="4">
        <v>49.6</v>
      </c>
      <c r="BE252" s="4">
        <f t="shared" si="85"/>
        <v>50.2</v>
      </c>
      <c r="BF252" s="4">
        <v>40.200000000000003</v>
      </c>
      <c r="BG252" s="4">
        <v>419.8</v>
      </c>
      <c r="BH252" s="4">
        <v>365.1</v>
      </c>
      <c r="BI252" s="4">
        <v>100.2</v>
      </c>
      <c r="BJ252" s="4">
        <f t="shared" si="86"/>
        <v>925.30000000000007</v>
      </c>
      <c r="BK252" s="4">
        <v>0</v>
      </c>
      <c r="BL252" s="4">
        <v>0</v>
      </c>
      <c r="BM252" s="4">
        <v>0</v>
      </c>
      <c r="BN252" s="4">
        <v>45.4</v>
      </c>
      <c r="BO252" s="4">
        <f t="shared" si="87"/>
        <v>45.4</v>
      </c>
      <c r="BP252" s="4">
        <v>5.0999999999999996</v>
      </c>
      <c r="BQ252" s="4">
        <v>15.1</v>
      </c>
      <c r="BR252" s="4">
        <v>124.7</v>
      </c>
      <c r="BS252" s="4">
        <v>61.5</v>
      </c>
      <c r="BT252" s="4">
        <f t="shared" si="88"/>
        <v>206.4</v>
      </c>
      <c r="BU252" s="4">
        <v>0</v>
      </c>
      <c r="BV252" s="4">
        <v>2.4</v>
      </c>
      <c r="BW252" s="4">
        <v>83.4</v>
      </c>
      <c r="BX252" s="4">
        <v>182.6</v>
      </c>
      <c r="BY252" s="4">
        <f t="shared" si="89"/>
        <v>268.39999999999998</v>
      </c>
      <c r="BZ252" s="4">
        <f t="shared" si="90"/>
        <v>8759.5</v>
      </c>
      <c r="CA252" s="4">
        <f t="shared" si="91"/>
        <v>4020.4000000000005</v>
      </c>
      <c r="CB252" s="4">
        <f t="shared" si="92"/>
        <v>3721.1000000000004</v>
      </c>
      <c r="CC252" s="4">
        <f t="shared" si="93"/>
        <v>642.59999999999991</v>
      </c>
      <c r="CD252" s="4">
        <f t="shared" si="94"/>
        <v>17143.599999999999</v>
      </c>
      <c r="CE252" s="4">
        <f t="shared" si="95"/>
        <v>45.400000000000006</v>
      </c>
      <c r="CF252" s="4">
        <f t="shared" si="96"/>
        <v>437.40000000000003</v>
      </c>
      <c r="CG252" s="4">
        <f t="shared" si="97"/>
        <v>641.20000000000005</v>
      </c>
      <c r="CH252" s="4">
        <f t="shared" si="98"/>
        <v>643.29999999999995</v>
      </c>
      <c r="CI252" s="4">
        <f t="shared" si="99"/>
        <v>1767.3</v>
      </c>
    </row>
    <row r="253" spans="1:93">
      <c r="A253" s="2">
        <v>1995</v>
      </c>
      <c r="B253" s="3" t="s">
        <v>124</v>
      </c>
      <c r="C253" s="4">
        <v>1243.4000000000001</v>
      </c>
      <c r="D253" s="4">
        <v>162</v>
      </c>
      <c r="E253" s="4">
        <v>34.799999999999997</v>
      </c>
      <c r="F253" s="4">
        <v>294.3</v>
      </c>
      <c r="G253" s="4">
        <f t="shared" si="75"/>
        <v>1734.5</v>
      </c>
      <c r="H253" s="4">
        <v>292.7</v>
      </c>
      <c r="I253" s="4">
        <v>49.6</v>
      </c>
      <c r="J253" s="4">
        <v>271.8</v>
      </c>
      <c r="K253" s="4">
        <v>21.4</v>
      </c>
      <c r="L253" s="4">
        <f t="shared" si="76"/>
        <v>635.5</v>
      </c>
      <c r="M253" s="4">
        <v>24.8</v>
      </c>
      <c r="N253" s="4">
        <v>73.900000000000006</v>
      </c>
      <c r="O253" s="4">
        <v>8.1999999999999993</v>
      </c>
      <c r="P253" s="4">
        <v>0</v>
      </c>
      <c r="Q253" s="4">
        <f t="shared" si="77"/>
        <v>106.9</v>
      </c>
      <c r="R253" s="4">
        <v>1.2</v>
      </c>
      <c r="S253" s="4">
        <v>3.4</v>
      </c>
      <c r="T253" s="4">
        <v>0</v>
      </c>
      <c r="U253" s="4">
        <v>0</v>
      </c>
      <c r="V253" s="4">
        <f t="shared" si="78"/>
        <v>4.5999999999999996</v>
      </c>
      <c r="W253" s="4">
        <v>152.69999999999999</v>
      </c>
      <c r="X253" s="4">
        <v>941.1</v>
      </c>
      <c r="Y253" s="4">
        <v>184.5</v>
      </c>
      <c r="Z253" s="4">
        <v>0</v>
      </c>
      <c r="AA253" s="4">
        <f t="shared" si="79"/>
        <v>1278.3</v>
      </c>
      <c r="AB253" s="4">
        <v>47.2</v>
      </c>
      <c r="AC253" s="4">
        <v>0</v>
      </c>
      <c r="AD253" s="4">
        <v>6.6</v>
      </c>
      <c r="AE253" s="4">
        <v>12</v>
      </c>
      <c r="AF253" s="4">
        <f t="shared" si="80"/>
        <v>65.800000000000011</v>
      </c>
      <c r="AG253" s="4">
        <v>2</v>
      </c>
      <c r="AH253" s="4">
        <v>308</v>
      </c>
      <c r="AI253" s="4">
        <v>380</v>
      </c>
      <c r="AJ253" s="4">
        <v>23</v>
      </c>
      <c r="AK253" s="4">
        <f t="shared" si="81"/>
        <v>713</v>
      </c>
      <c r="AL253" s="4">
        <v>272.3</v>
      </c>
      <c r="AM253" s="4">
        <v>233.5</v>
      </c>
      <c r="AN253" s="4">
        <v>142.69999999999999</v>
      </c>
      <c r="AO253" s="4">
        <v>0</v>
      </c>
      <c r="AP253" s="4">
        <f t="shared" si="82"/>
        <v>648.5</v>
      </c>
      <c r="AU253" s="4">
        <f t="shared" si="83"/>
        <v>0</v>
      </c>
      <c r="AV253" s="4">
        <v>0</v>
      </c>
      <c r="AW253" s="4">
        <v>0.5</v>
      </c>
      <c r="AX253" s="4">
        <v>18.3</v>
      </c>
      <c r="AY253" s="4">
        <v>21.4</v>
      </c>
      <c r="AZ253" s="4">
        <f t="shared" si="84"/>
        <v>40.200000000000003</v>
      </c>
      <c r="BA253" s="4">
        <v>1</v>
      </c>
      <c r="BB253" s="4">
        <v>0</v>
      </c>
      <c r="BC253" s="4">
        <v>0.1</v>
      </c>
      <c r="BD253" s="4">
        <v>12</v>
      </c>
      <c r="BE253" s="4">
        <f t="shared" si="85"/>
        <v>13.1</v>
      </c>
      <c r="BF253" s="4">
        <v>0.6</v>
      </c>
      <c r="BG253" s="4">
        <v>305.60000000000002</v>
      </c>
      <c r="BH253" s="4">
        <v>112.6</v>
      </c>
      <c r="BI253" s="4">
        <v>22.8</v>
      </c>
      <c r="BJ253" s="4">
        <f t="shared" si="86"/>
        <v>441.60000000000008</v>
      </c>
      <c r="BK253" s="4">
        <v>0</v>
      </c>
      <c r="BL253" s="4">
        <v>0</v>
      </c>
      <c r="BM253" s="4">
        <v>0</v>
      </c>
      <c r="BN253" s="4">
        <v>0</v>
      </c>
      <c r="BO253" s="4">
        <f t="shared" si="87"/>
        <v>0</v>
      </c>
      <c r="BP253" s="4">
        <v>0</v>
      </c>
      <c r="BQ253" s="4">
        <v>0.6</v>
      </c>
      <c r="BR253" s="4">
        <v>0.8</v>
      </c>
      <c r="BS253" s="4">
        <v>0</v>
      </c>
      <c r="BT253" s="4">
        <f t="shared" si="88"/>
        <v>1.4</v>
      </c>
      <c r="BU253" s="4">
        <v>12.1</v>
      </c>
      <c r="BV253" s="4">
        <v>4.5</v>
      </c>
      <c r="BW253" s="4">
        <v>24.9</v>
      </c>
      <c r="BX253" s="4">
        <v>0</v>
      </c>
      <c r="BY253" s="4">
        <f t="shared" si="89"/>
        <v>41.5</v>
      </c>
      <c r="BZ253" s="4">
        <f t="shared" si="90"/>
        <v>2036.3000000000002</v>
      </c>
      <c r="CA253" s="4">
        <f t="shared" si="91"/>
        <v>1771.5</v>
      </c>
      <c r="CB253" s="4">
        <f t="shared" si="92"/>
        <v>1028.6000000000001</v>
      </c>
      <c r="CC253" s="4">
        <f t="shared" si="93"/>
        <v>350.7</v>
      </c>
      <c r="CD253" s="4">
        <f t="shared" si="94"/>
        <v>5187.1000000000004</v>
      </c>
      <c r="CE253" s="4">
        <f t="shared" si="95"/>
        <v>13.7</v>
      </c>
      <c r="CF253" s="4">
        <f t="shared" si="96"/>
        <v>311.20000000000005</v>
      </c>
      <c r="CG253" s="4">
        <f t="shared" si="97"/>
        <v>156.70000000000002</v>
      </c>
      <c r="CH253" s="4">
        <f t="shared" si="98"/>
        <v>56.199999999999996</v>
      </c>
      <c r="CI253" s="4">
        <f t="shared" si="99"/>
        <v>537.80000000000007</v>
      </c>
      <c r="CN253" s="8"/>
    </row>
    <row r="254" spans="1:93">
      <c r="A254" s="2">
        <v>1995</v>
      </c>
      <c r="B254" s="3" t="s">
        <v>125</v>
      </c>
      <c r="C254" s="4">
        <v>2798.3</v>
      </c>
      <c r="D254" s="4">
        <v>276.8</v>
      </c>
      <c r="E254" s="4">
        <v>179</v>
      </c>
      <c r="F254" s="4">
        <v>0</v>
      </c>
      <c r="G254" s="4">
        <f t="shared" si="75"/>
        <v>3254.1000000000004</v>
      </c>
      <c r="H254" s="4">
        <v>1037.0999999999999</v>
      </c>
      <c r="I254" s="4">
        <v>441.7</v>
      </c>
      <c r="J254" s="4">
        <v>1217.7</v>
      </c>
      <c r="K254" s="4">
        <v>0</v>
      </c>
      <c r="L254" s="4">
        <f t="shared" si="76"/>
        <v>2696.5</v>
      </c>
      <c r="M254" s="4">
        <v>143.30000000000001</v>
      </c>
      <c r="N254" s="4">
        <v>213.5</v>
      </c>
      <c r="O254" s="4">
        <v>0</v>
      </c>
      <c r="P254" s="4">
        <v>0</v>
      </c>
      <c r="Q254" s="4">
        <f t="shared" si="77"/>
        <v>356.8</v>
      </c>
      <c r="R254" s="4">
        <v>136.19999999999999</v>
      </c>
      <c r="S254" s="4">
        <v>0</v>
      </c>
      <c r="T254" s="4">
        <v>0</v>
      </c>
      <c r="U254" s="4">
        <v>0</v>
      </c>
      <c r="V254" s="4">
        <f t="shared" si="78"/>
        <v>136.19999999999999</v>
      </c>
      <c r="W254" s="4">
        <v>844</v>
      </c>
      <c r="X254" s="4">
        <v>1449.7</v>
      </c>
      <c r="Y254" s="4">
        <v>0</v>
      </c>
      <c r="Z254" s="4">
        <v>0</v>
      </c>
      <c r="AA254" s="4">
        <f t="shared" si="79"/>
        <v>2293.6999999999998</v>
      </c>
      <c r="AB254" s="4">
        <v>337.5</v>
      </c>
      <c r="AC254" s="4">
        <v>0.3</v>
      </c>
      <c r="AD254" s="4">
        <v>30.2</v>
      </c>
      <c r="AE254" s="4">
        <v>0</v>
      </c>
      <c r="AF254" s="4">
        <f t="shared" si="80"/>
        <v>368</v>
      </c>
      <c r="AG254" s="4">
        <v>0</v>
      </c>
      <c r="AH254" s="4">
        <v>356.9</v>
      </c>
      <c r="AI254" s="4">
        <v>1070.5999999999999</v>
      </c>
      <c r="AJ254" s="4">
        <v>0</v>
      </c>
      <c r="AK254" s="4">
        <f t="shared" si="81"/>
        <v>1427.5</v>
      </c>
      <c r="AL254" s="4">
        <v>2494.3000000000002</v>
      </c>
      <c r="AM254" s="4">
        <v>868.8</v>
      </c>
      <c r="AN254" s="4">
        <v>2178</v>
      </c>
      <c r="AO254" s="4">
        <v>0</v>
      </c>
      <c r="AP254" s="4">
        <f t="shared" si="82"/>
        <v>5541.1</v>
      </c>
      <c r="AU254" s="4">
        <f t="shared" si="83"/>
        <v>0</v>
      </c>
      <c r="AV254" s="4">
        <v>0</v>
      </c>
      <c r="AW254" s="4">
        <v>0</v>
      </c>
      <c r="AX254" s="4">
        <v>0</v>
      </c>
      <c r="AY254" s="4">
        <v>0</v>
      </c>
      <c r="AZ254" s="4">
        <f t="shared" si="84"/>
        <v>0</v>
      </c>
      <c r="BA254" s="4">
        <v>0</v>
      </c>
      <c r="BB254" s="4">
        <v>0</v>
      </c>
      <c r="BC254" s="4">
        <v>0</v>
      </c>
      <c r="BD254" s="4">
        <v>0</v>
      </c>
      <c r="BE254" s="4">
        <f t="shared" si="85"/>
        <v>0</v>
      </c>
      <c r="BF254" s="4">
        <v>0</v>
      </c>
      <c r="BG254" s="4">
        <v>0</v>
      </c>
      <c r="BH254" s="4">
        <v>0</v>
      </c>
      <c r="BI254" s="4">
        <v>0</v>
      </c>
      <c r="BJ254" s="4">
        <f t="shared" si="86"/>
        <v>0</v>
      </c>
      <c r="BK254" s="4">
        <v>0</v>
      </c>
      <c r="BL254" s="4">
        <v>0</v>
      </c>
      <c r="BM254" s="4">
        <v>0</v>
      </c>
      <c r="BN254" s="4">
        <v>0</v>
      </c>
      <c r="BO254" s="4">
        <f t="shared" si="87"/>
        <v>0</v>
      </c>
      <c r="BP254" s="4">
        <v>0</v>
      </c>
      <c r="BQ254" s="4">
        <v>0</v>
      </c>
      <c r="BR254" s="4">
        <v>0</v>
      </c>
      <c r="BS254" s="4">
        <v>0</v>
      </c>
      <c r="BT254" s="4">
        <f t="shared" si="88"/>
        <v>0</v>
      </c>
      <c r="BU254" s="4">
        <v>0</v>
      </c>
      <c r="BV254" s="4">
        <v>0</v>
      </c>
      <c r="BW254" s="4">
        <v>0</v>
      </c>
      <c r="BX254" s="4">
        <v>0</v>
      </c>
      <c r="BY254" s="4">
        <f t="shared" si="89"/>
        <v>0</v>
      </c>
      <c r="BZ254" s="4">
        <f t="shared" si="90"/>
        <v>7790.7000000000007</v>
      </c>
      <c r="CA254" s="4">
        <f t="shared" si="91"/>
        <v>3607.7</v>
      </c>
      <c r="CB254" s="4">
        <f t="shared" si="92"/>
        <v>4675.5</v>
      </c>
      <c r="CC254" s="4">
        <f t="shared" si="93"/>
        <v>0</v>
      </c>
      <c r="CD254" s="4">
        <f t="shared" si="94"/>
        <v>16073.900000000001</v>
      </c>
      <c r="CE254" s="4">
        <f t="shared" si="95"/>
        <v>0</v>
      </c>
      <c r="CF254" s="4">
        <f t="shared" si="96"/>
        <v>0</v>
      </c>
      <c r="CG254" s="4">
        <f t="shared" si="97"/>
        <v>0</v>
      </c>
      <c r="CH254" s="4">
        <f t="shared" si="98"/>
        <v>0</v>
      </c>
      <c r="CI254" s="4">
        <f t="shared" si="99"/>
        <v>0</v>
      </c>
      <c r="CN254" s="8"/>
    </row>
    <row r="255" spans="1:93">
      <c r="A255" s="2">
        <v>1995</v>
      </c>
      <c r="B255" s="3" t="s">
        <v>126</v>
      </c>
      <c r="C255" s="4">
        <v>99.6</v>
      </c>
      <c r="D255" s="4">
        <v>43.9</v>
      </c>
      <c r="E255" s="4">
        <v>330.6</v>
      </c>
      <c r="F255" s="4">
        <v>0</v>
      </c>
      <c r="G255" s="4">
        <f t="shared" si="75"/>
        <v>474.1</v>
      </c>
      <c r="H255" s="4">
        <v>122</v>
      </c>
      <c r="I255" s="4">
        <v>2.9</v>
      </c>
      <c r="J255" s="4">
        <v>51.8</v>
      </c>
      <c r="K255" s="4">
        <v>0.6</v>
      </c>
      <c r="L255" s="4">
        <f t="shared" si="76"/>
        <v>177.29999999999998</v>
      </c>
      <c r="M255" s="4">
        <v>6.9</v>
      </c>
      <c r="N255" s="4">
        <v>12.3</v>
      </c>
      <c r="O255" s="4">
        <v>0.2</v>
      </c>
      <c r="P255" s="4">
        <v>0</v>
      </c>
      <c r="Q255" s="4">
        <f t="shared" si="77"/>
        <v>19.400000000000002</v>
      </c>
      <c r="R255" s="4">
        <v>0</v>
      </c>
      <c r="S255" s="4">
        <v>0</v>
      </c>
      <c r="T255" s="4">
        <v>0</v>
      </c>
      <c r="U255" s="4">
        <v>0</v>
      </c>
      <c r="V255" s="4">
        <f t="shared" si="78"/>
        <v>0</v>
      </c>
      <c r="W255" s="4">
        <v>47.4</v>
      </c>
      <c r="X255" s="4">
        <v>105.1</v>
      </c>
      <c r="Y255" s="4">
        <v>0</v>
      </c>
      <c r="Z255" s="4">
        <v>0</v>
      </c>
      <c r="AA255" s="4">
        <f t="shared" si="79"/>
        <v>152.5</v>
      </c>
      <c r="AB255" s="4">
        <v>26.5</v>
      </c>
      <c r="AC255" s="4">
        <v>0</v>
      </c>
      <c r="AD255" s="4">
        <v>3.1</v>
      </c>
      <c r="AE255" s="4">
        <v>1.4</v>
      </c>
      <c r="AF255" s="4">
        <f t="shared" si="80"/>
        <v>31</v>
      </c>
      <c r="AG255" s="4">
        <v>0.2</v>
      </c>
      <c r="AH255" s="4">
        <v>129.5</v>
      </c>
      <c r="AI255" s="4">
        <v>192.6</v>
      </c>
      <c r="AJ255" s="4">
        <v>0</v>
      </c>
      <c r="AK255" s="4">
        <f t="shared" si="81"/>
        <v>322.29999999999995</v>
      </c>
      <c r="AL255" s="4">
        <v>245.9</v>
      </c>
      <c r="AM255" s="4">
        <v>158.80000000000001</v>
      </c>
      <c r="AN255" s="4">
        <v>212.3</v>
      </c>
      <c r="AO255" s="4">
        <v>6.4</v>
      </c>
      <c r="AP255" s="4">
        <f t="shared" si="82"/>
        <v>623.4</v>
      </c>
      <c r="AU255" s="4">
        <f t="shared" si="83"/>
        <v>0</v>
      </c>
      <c r="AV255" s="4">
        <v>0</v>
      </c>
      <c r="AW255" s="4">
        <v>0</v>
      </c>
      <c r="AX255" s="4">
        <v>0</v>
      </c>
      <c r="AY255" s="4">
        <v>0.6</v>
      </c>
      <c r="AZ255" s="4">
        <f t="shared" si="84"/>
        <v>0.6</v>
      </c>
      <c r="BA255" s="4">
        <v>0</v>
      </c>
      <c r="BB255" s="4">
        <v>0</v>
      </c>
      <c r="BC255" s="4">
        <v>0</v>
      </c>
      <c r="BD255" s="4">
        <v>1.4</v>
      </c>
      <c r="BE255" s="4">
        <f t="shared" si="85"/>
        <v>1.4</v>
      </c>
      <c r="BF255" s="4">
        <v>0</v>
      </c>
      <c r="BG255" s="4">
        <v>129.5</v>
      </c>
      <c r="BH255" s="4">
        <v>29.3</v>
      </c>
      <c r="BI255" s="4">
        <v>0</v>
      </c>
      <c r="BJ255" s="4">
        <f t="shared" si="86"/>
        <v>158.80000000000001</v>
      </c>
      <c r="BK255" s="4">
        <v>0</v>
      </c>
      <c r="BL255" s="4">
        <v>0</v>
      </c>
      <c r="BM255" s="4">
        <v>0</v>
      </c>
      <c r="BN255" s="4">
        <v>0</v>
      </c>
      <c r="BO255" s="4">
        <f t="shared" si="87"/>
        <v>0</v>
      </c>
      <c r="BP255" s="4">
        <v>0</v>
      </c>
      <c r="BQ255" s="4">
        <v>0</v>
      </c>
      <c r="BR255" s="4">
        <v>0</v>
      </c>
      <c r="BS255" s="4">
        <v>0</v>
      </c>
      <c r="BT255" s="4">
        <f t="shared" si="88"/>
        <v>0</v>
      </c>
      <c r="BU255" s="4">
        <v>0</v>
      </c>
      <c r="BV255" s="4">
        <v>3</v>
      </c>
      <c r="BW255" s="4">
        <v>0.3</v>
      </c>
      <c r="BX255" s="4">
        <v>6.4</v>
      </c>
      <c r="BY255" s="4">
        <f t="shared" si="89"/>
        <v>9.6999999999999993</v>
      </c>
      <c r="BZ255" s="4">
        <f t="shared" si="90"/>
        <v>548.5</v>
      </c>
      <c r="CA255" s="4">
        <f t="shared" si="91"/>
        <v>452.5</v>
      </c>
      <c r="CB255" s="4">
        <f t="shared" si="92"/>
        <v>790.60000000000014</v>
      </c>
      <c r="CC255" s="4">
        <f t="shared" si="93"/>
        <v>8.4</v>
      </c>
      <c r="CD255" s="4">
        <f t="shared" si="94"/>
        <v>1800.0000000000002</v>
      </c>
      <c r="CE255" s="4">
        <f t="shared" si="95"/>
        <v>0</v>
      </c>
      <c r="CF255" s="4">
        <f t="shared" si="96"/>
        <v>132.5</v>
      </c>
      <c r="CG255" s="4">
        <f t="shared" si="97"/>
        <v>29.6</v>
      </c>
      <c r="CH255" s="4">
        <f t="shared" si="98"/>
        <v>8.4</v>
      </c>
      <c r="CI255" s="4">
        <f t="shared" si="99"/>
        <v>170.5</v>
      </c>
      <c r="CN255" s="8"/>
    </row>
    <row r="256" spans="1:93">
      <c r="A256" s="2">
        <v>1996</v>
      </c>
      <c r="B256" s="3" t="s">
        <v>77</v>
      </c>
      <c r="C256" s="4">
        <v>2420.1</v>
      </c>
      <c r="D256" s="4">
        <v>404.9</v>
      </c>
      <c r="E256" s="4">
        <v>63.6</v>
      </c>
      <c r="F256" s="4">
        <v>0</v>
      </c>
      <c r="G256" s="4">
        <f t="shared" si="75"/>
        <v>2888.6</v>
      </c>
      <c r="H256" s="4">
        <v>961.1</v>
      </c>
      <c r="I256" s="4">
        <v>395.5</v>
      </c>
      <c r="J256" s="4">
        <v>1586.9</v>
      </c>
      <c r="K256" s="4">
        <v>0</v>
      </c>
      <c r="L256" s="4">
        <f t="shared" si="76"/>
        <v>2943.5</v>
      </c>
      <c r="M256" s="4">
        <v>9.1999999999999993</v>
      </c>
      <c r="N256" s="4">
        <v>52.1</v>
      </c>
      <c r="O256" s="4">
        <v>13.3</v>
      </c>
      <c r="P256" s="4">
        <v>0</v>
      </c>
      <c r="Q256" s="4">
        <f t="shared" si="77"/>
        <v>74.599999999999994</v>
      </c>
      <c r="R256" s="4">
        <v>0</v>
      </c>
      <c r="S256" s="4">
        <v>0</v>
      </c>
      <c r="T256" s="4">
        <v>1.1000000000000001</v>
      </c>
      <c r="U256" s="4">
        <v>0</v>
      </c>
      <c r="V256" s="4">
        <f t="shared" si="78"/>
        <v>1.1000000000000001</v>
      </c>
      <c r="W256" s="4">
        <v>254.3</v>
      </c>
      <c r="X256" s="4">
        <v>1475.6</v>
      </c>
      <c r="Y256" s="4">
        <v>397.3</v>
      </c>
      <c r="Z256" s="4">
        <v>0</v>
      </c>
      <c r="AA256" s="4">
        <f t="shared" si="79"/>
        <v>2127.1999999999998</v>
      </c>
      <c r="AB256" s="4">
        <v>217.3</v>
      </c>
      <c r="AC256" s="4">
        <v>3</v>
      </c>
      <c r="AD256" s="4">
        <v>30.3</v>
      </c>
      <c r="AE256" s="4">
        <v>1.6</v>
      </c>
      <c r="AF256" s="4">
        <f t="shared" si="80"/>
        <v>252.20000000000002</v>
      </c>
      <c r="AG256" s="4">
        <v>0.2</v>
      </c>
      <c r="AH256" s="4">
        <v>354.6</v>
      </c>
      <c r="AI256" s="4">
        <v>442.4</v>
      </c>
      <c r="AJ256" s="4">
        <v>12.8</v>
      </c>
      <c r="AK256" s="4">
        <f t="shared" si="81"/>
        <v>810</v>
      </c>
      <c r="AL256" s="4">
        <v>379.9</v>
      </c>
      <c r="AM256" s="4">
        <v>695.9</v>
      </c>
      <c r="AN256" s="4">
        <v>1478.8</v>
      </c>
      <c r="AO256" s="4">
        <v>0</v>
      </c>
      <c r="AP256" s="4">
        <f t="shared" si="82"/>
        <v>2554.6</v>
      </c>
      <c r="AU256" s="4">
        <f t="shared" si="83"/>
        <v>0</v>
      </c>
      <c r="AV256" s="4">
        <v>0</v>
      </c>
      <c r="AW256" s="4">
        <v>0</v>
      </c>
      <c r="AX256" s="4">
        <v>0</v>
      </c>
      <c r="AY256" s="4">
        <v>0</v>
      </c>
      <c r="AZ256" s="4">
        <f t="shared" si="84"/>
        <v>0</v>
      </c>
      <c r="BA256" s="4">
        <v>2.5</v>
      </c>
      <c r="BB256" s="4">
        <v>0.2</v>
      </c>
      <c r="BC256" s="4">
        <v>1.3</v>
      </c>
      <c r="BD256" s="4">
        <v>0</v>
      </c>
      <c r="BE256" s="4">
        <f t="shared" si="85"/>
        <v>4</v>
      </c>
      <c r="BF256" s="4">
        <v>0.2</v>
      </c>
      <c r="BG256" s="4">
        <v>354.6</v>
      </c>
      <c r="BH256" s="4">
        <v>152</v>
      </c>
      <c r="BI256" s="4">
        <v>12.8</v>
      </c>
      <c r="BJ256" s="4">
        <f t="shared" si="86"/>
        <v>519.6</v>
      </c>
      <c r="BK256" s="4">
        <v>0</v>
      </c>
      <c r="BL256" s="4">
        <v>0</v>
      </c>
      <c r="BM256" s="4">
        <v>0</v>
      </c>
      <c r="BN256" s="4">
        <v>0</v>
      </c>
      <c r="BO256" s="4">
        <f t="shared" si="87"/>
        <v>0</v>
      </c>
      <c r="BP256" s="4">
        <v>0</v>
      </c>
      <c r="BQ256" s="4">
        <v>0</v>
      </c>
      <c r="BR256" s="4">
        <v>0</v>
      </c>
      <c r="BS256" s="4">
        <v>0</v>
      </c>
      <c r="BT256" s="4">
        <f t="shared" si="88"/>
        <v>0</v>
      </c>
      <c r="BU256" s="4">
        <v>8.1999999999999993</v>
      </c>
      <c r="BV256" s="4">
        <v>0</v>
      </c>
      <c r="BW256" s="4">
        <v>0</v>
      </c>
      <c r="BX256" s="4">
        <v>0</v>
      </c>
      <c r="BY256" s="4">
        <f t="shared" si="89"/>
        <v>8.1999999999999993</v>
      </c>
      <c r="BZ256" s="4">
        <f t="shared" si="90"/>
        <v>4242.0999999999995</v>
      </c>
      <c r="CA256" s="4">
        <f t="shared" si="91"/>
        <v>3381.6</v>
      </c>
      <c r="CB256" s="4">
        <f t="shared" si="92"/>
        <v>4013.7</v>
      </c>
      <c r="CC256" s="4">
        <f t="shared" si="93"/>
        <v>14.4</v>
      </c>
      <c r="CD256" s="4">
        <f t="shared" si="94"/>
        <v>11651.799999999997</v>
      </c>
      <c r="CE256" s="4">
        <f t="shared" si="95"/>
        <v>10.899999999999999</v>
      </c>
      <c r="CF256" s="4">
        <f t="shared" si="96"/>
        <v>354.8</v>
      </c>
      <c r="CG256" s="4">
        <f t="shared" si="97"/>
        <v>153.30000000000001</v>
      </c>
      <c r="CH256" s="4">
        <f t="shared" si="98"/>
        <v>12.8</v>
      </c>
      <c r="CI256" s="4">
        <f t="shared" si="99"/>
        <v>531.79999999999995</v>
      </c>
      <c r="CJ256" s="8">
        <v>1186.0999999999999</v>
      </c>
      <c r="CK256" s="8">
        <v>1530.4</v>
      </c>
      <c r="CL256" s="8">
        <v>190.9</v>
      </c>
      <c r="CM256" s="8">
        <v>4.5</v>
      </c>
      <c r="CN256" s="8"/>
      <c r="CO256" s="4">
        <f t="shared" ref="CO256:CO319" si="100">SUM(CJ256:CN256)</f>
        <v>2911.9</v>
      </c>
    </row>
    <row r="257" spans="1:93">
      <c r="A257" s="2">
        <v>1996</v>
      </c>
      <c r="B257" s="3" t="s">
        <v>78</v>
      </c>
      <c r="C257" s="4">
        <v>750.5</v>
      </c>
      <c r="D257" s="4">
        <v>93.3</v>
      </c>
      <c r="E257" s="4">
        <v>17.2</v>
      </c>
      <c r="F257" s="4">
        <v>0</v>
      </c>
      <c r="G257" s="4">
        <f t="shared" si="75"/>
        <v>861</v>
      </c>
      <c r="H257" s="4">
        <v>176.5</v>
      </c>
      <c r="I257" s="4">
        <v>47.2</v>
      </c>
      <c r="J257" s="4">
        <v>162.30000000000001</v>
      </c>
      <c r="K257" s="4">
        <v>0</v>
      </c>
      <c r="L257" s="4">
        <f t="shared" si="76"/>
        <v>386</v>
      </c>
      <c r="M257" s="4">
        <v>52.4</v>
      </c>
      <c r="N257" s="4">
        <v>52.4</v>
      </c>
      <c r="O257" s="4">
        <v>11</v>
      </c>
      <c r="P257" s="4">
        <v>0</v>
      </c>
      <c r="Q257" s="4">
        <f t="shared" si="77"/>
        <v>115.8</v>
      </c>
      <c r="R257" s="4">
        <v>41.9</v>
      </c>
      <c r="S257" s="4">
        <v>0.7</v>
      </c>
      <c r="T257" s="4">
        <v>24</v>
      </c>
      <c r="U257" s="4">
        <v>0</v>
      </c>
      <c r="V257" s="4">
        <f t="shared" si="78"/>
        <v>66.599999999999994</v>
      </c>
      <c r="W257" s="4">
        <v>138.30000000000001</v>
      </c>
      <c r="X257" s="4">
        <v>150.1</v>
      </c>
      <c r="Y257" s="4">
        <v>1</v>
      </c>
      <c r="Z257" s="4">
        <v>0</v>
      </c>
      <c r="AA257" s="4">
        <f t="shared" si="79"/>
        <v>289.39999999999998</v>
      </c>
      <c r="AB257" s="4">
        <v>145.30000000000001</v>
      </c>
      <c r="AC257" s="4">
        <v>3.1</v>
      </c>
      <c r="AD257" s="4">
        <v>5</v>
      </c>
      <c r="AE257" s="4">
        <v>0</v>
      </c>
      <c r="AF257" s="4">
        <f t="shared" si="80"/>
        <v>153.4</v>
      </c>
      <c r="AG257" s="4">
        <v>151.80000000000001</v>
      </c>
      <c r="AH257" s="4">
        <v>270.2</v>
      </c>
      <c r="AI257" s="4">
        <v>228.7</v>
      </c>
      <c r="AJ257" s="4">
        <v>0</v>
      </c>
      <c r="AK257" s="4">
        <f t="shared" si="81"/>
        <v>650.70000000000005</v>
      </c>
      <c r="AL257" s="4">
        <v>877.6</v>
      </c>
      <c r="AM257" s="4">
        <v>331.9</v>
      </c>
      <c r="AN257" s="4">
        <v>435.5</v>
      </c>
      <c r="AO257" s="4">
        <v>0</v>
      </c>
      <c r="AP257" s="4">
        <f t="shared" si="82"/>
        <v>1645</v>
      </c>
      <c r="AU257" s="4">
        <f t="shared" si="83"/>
        <v>0</v>
      </c>
      <c r="AV257" s="4">
        <v>5.9</v>
      </c>
      <c r="AW257" s="4">
        <v>0</v>
      </c>
      <c r="AX257" s="4">
        <v>0.1</v>
      </c>
      <c r="AY257" s="4">
        <v>0</v>
      </c>
      <c r="AZ257" s="4">
        <f t="shared" si="84"/>
        <v>6</v>
      </c>
      <c r="BA257" s="4">
        <v>0.2</v>
      </c>
      <c r="BB257" s="4">
        <v>1.8</v>
      </c>
      <c r="BC257" s="4">
        <v>0</v>
      </c>
      <c r="BD257" s="4">
        <v>0</v>
      </c>
      <c r="BE257" s="4">
        <f t="shared" si="85"/>
        <v>2</v>
      </c>
      <c r="BF257" s="4">
        <v>22</v>
      </c>
      <c r="BG257" s="4">
        <v>269.60000000000002</v>
      </c>
      <c r="BH257" s="4">
        <v>25.6</v>
      </c>
      <c r="BI257" s="4">
        <v>0</v>
      </c>
      <c r="BJ257" s="4">
        <f t="shared" si="86"/>
        <v>317.20000000000005</v>
      </c>
      <c r="BK257" s="4">
        <v>4.5</v>
      </c>
      <c r="BL257" s="4">
        <v>15.3</v>
      </c>
      <c r="BM257" s="4">
        <v>49.6</v>
      </c>
      <c r="BN257" s="4">
        <v>0</v>
      </c>
      <c r="BO257" s="4">
        <f t="shared" si="87"/>
        <v>69.400000000000006</v>
      </c>
      <c r="BP257" s="4">
        <v>32.200000000000003</v>
      </c>
      <c r="BQ257" s="4">
        <v>0.9</v>
      </c>
      <c r="BR257" s="4">
        <v>24.5</v>
      </c>
      <c r="BS257" s="4">
        <v>0</v>
      </c>
      <c r="BT257" s="4">
        <f t="shared" si="88"/>
        <v>57.6</v>
      </c>
      <c r="BU257" s="4">
        <v>13.8</v>
      </c>
      <c r="BV257" s="4">
        <v>52.9</v>
      </c>
      <c r="BW257" s="4">
        <v>6.5</v>
      </c>
      <c r="BX257" s="4">
        <v>0</v>
      </c>
      <c r="BY257" s="4">
        <f t="shared" si="89"/>
        <v>73.2</v>
      </c>
      <c r="BZ257" s="4">
        <f t="shared" si="90"/>
        <v>2334.2999999999997</v>
      </c>
      <c r="CA257" s="4">
        <f t="shared" si="91"/>
        <v>948.9</v>
      </c>
      <c r="CB257" s="4">
        <f t="shared" si="92"/>
        <v>884.7</v>
      </c>
      <c r="CC257" s="4">
        <f t="shared" si="93"/>
        <v>0</v>
      </c>
      <c r="CD257" s="4">
        <f t="shared" si="94"/>
        <v>4167.8999999999996</v>
      </c>
      <c r="CE257" s="4">
        <f t="shared" si="95"/>
        <v>78.600000000000009</v>
      </c>
      <c r="CF257" s="4">
        <f t="shared" si="96"/>
        <v>340.5</v>
      </c>
      <c r="CG257" s="4">
        <f t="shared" si="97"/>
        <v>106.30000000000001</v>
      </c>
      <c r="CH257" s="4">
        <f t="shared" si="98"/>
        <v>0</v>
      </c>
      <c r="CI257" s="4">
        <f t="shared" si="99"/>
        <v>525.40000000000009</v>
      </c>
      <c r="CJ257" s="13" t="s">
        <v>128</v>
      </c>
      <c r="CK257" s="13" t="s">
        <v>128</v>
      </c>
      <c r="CL257" s="13" t="s">
        <v>128</v>
      </c>
      <c r="CM257" s="13" t="s">
        <v>128</v>
      </c>
      <c r="CO257" s="4">
        <f t="shared" si="100"/>
        <v>0</v>
      </c>
    </row>
    <row r="258" spans="1:93">
      <c r="A258" s="2">
        <v>1996</v>
      </c>
      <c r="B258" s="3" t="s">
        <v>79</v>
      </c>
      <c r="C258" s="4">
        <v>1808.3</v>
      </c>
      <c r="D258" s="4">
        <v>406</v>
      </c>
      <c r="E258" s="4">
        <v>89</v>
      </c>
      <c r="F258" s="4">
        <v>0</v>
      </c>
      <c r="G258" s="4">
        <f t="shared" ref="G258:G321" si="101">SUM(C258:F258)</f>
        <v>2303.3000000000002</v>
      </c>
      <c r="H258" s="4">
        <v>737.3</v>
      </c>
      <c r="I258" s="4">
        <v>288.3</v>
      </c>
      <c r="J258" s="4">
        <v>675.8</v>
      </c>
      <c r="K258" s="4">
        <v>0</v>
      </c>
      <c r="L258" s="4">
        <f t="shared" ref="L258:L321" si="102">SUM(H258:K258)</f>
        <v>1701.3999999999999</v>
      </c>
      <c r="M258" s="4">
        <v>83.3</v>
      </c>
      <c r="N258" s="4">
        <v>183.9</v>
      </c>
      <c r="O258" s="4">
        <v>0</v>
      </c>
      <c r="P258" s="4">
        <v>0</v>
      </c>
      <c r="Q258" s="4">
        <f t="shared" ref="Q258:Q321" si="103">SUM(M258:P258)</f>
        <v>267.2</v>
      </c>
      <c r="R258" s="4">
        <v>11.8</v>
      </c>
      <c r="S258" s="4">
        <v>0</v>
      </c>
      <c r="T258" s="4">
        <v>0</v>
      </c>
      <c r="U258" s="4">
        <v>0</v>
      </c>
      <c r="V258" s="4">
        <f t="shared" ref="V258:V321" si="104">SUM(R258:U258)</f>
        <v>11.8</v>
      </c>
      <c r="W258" s="4">
        <v>347.8</v>
      </c>
      <c r="X258" s="4">
        <v>1066.2</v>
      </c>
      <c r="Y258" s="4">
        <v>207.8</v>
      </c>
      <c r="Z258" s="4">
        <v>0</v>
      </c>
      <c r="AA258" s="4">
        <f t="shared" ref="AA258:AA321" si="105">SUM(W258:Z258)</f>
        <v>1621.8</v>
      </c>
      <c r="AB258" s="4">
        <v>463.6</v>
      </c>
      <c r="AC258" s="4">
        <v>4.9000000000000004</v>
      </c>
      <c r="AD258" s="4">
        <v>80.599999999999994</v>
      </c>
      <c r="AE258" s="4">
        <v>0</v>
      </c>
      <c r="AF258" s="4">
        <f t="shared" ref="AF258:AF321" si="106">SUM(AB258:AE258)</f>
        <v>549.1</v>
      </c>
      <c r="AG258" s="4">
        <v>5.0999999999999996</v>
      </c>
      <c r="AH258" s="4">
        <v>228.2</v>
      </c>
      <c r="AI258" s="4">
        <v>850.6</v>
      </c>
      <c r="AJ258" s="4">
        <v>66.599999999999994</v>
      </c>
      <c r="AK258" s="4">
        <f t="shared" ref="AK258:AK321" si="107">SUM(AG258:AJ258)</f>
        <v>1150.5</v>
      </c>
      <c r="AL258" s="4">
        <v>1063.5</v>
      </c>
      <c r="AM258" s="4">
        <v>1034.2</v>
      </c>
      <c r="AN258" s="4">
        <v>3061.9</v>
      </c>
      <c r="AO258" s="4">
        <v>0</v>
      </c>
      <c r="AP258" s="4">
        <f t="shared" ref="AP258:AP321" si="108">SUM(AL258:AO258)</f>
        <v>5159.6000000000004</v>
      </c>
      <c r="AU258" s="4">
        <f t="shared" ref="AU258:AU321" si="109">SUM(AQ258:AT258)</f>
        <v>0</v>
      </c>
      <c r="AV258" s="4">
        <v>25.9</v>
      </c>
      <c r="AW258" s="4">
        <v>0</v>
      </c>
      <c r="AX258" s="4">
        <v>0</v>
      </c>
      <c r="AY258" s="4">
        <v>0</v>
      </c>
      <c r="AZ258" s="4">
        <f t="shared" ref="AZ258:AZ321" si="110">SUM(AV258:AY258)</f>
        <v>25.9</v>
      </c>
      <c r="BA258" s="4">
        <v>42.3</v>
      </c>
      <c r="BB258" s="4">
        <v>0</v>
      </c>
      <c r="BC258" s="4">
        <v>24.5</v>
      </c>
      <c r="BD258" s="4">
        <v>0</v>
      </c>
      <c r="BE258" s="4">
        <f t="shared" ref="BE258:BE321" si="111">SUM(BA258:BD258)</f>
        <v>66.8</v>
      </c>
      <c r="BF258" s="4">
        <v>5</v>
      </c>
      <c r="BG258" s="4">
        <v>183.8</v>
      </c>
      <c r="BH258" s="4">
        <v>342</v>
      </c>
      <c r="BI258" s="4">
        <v>66.599999999999994</v>
      </c>
      <c r="BJ258" s="4">
        <f t="shared" ref="BJ258:BJ321" si="112">SUM(BF258:BI258)</f>
        <v>597.4</v>
      </c>
      <c r="BK258" s="4">
        <v>0</v>
      </c>
      <c r="BL258" s="4">
        <v>0</v>
      </c>
      <c r="BM258" s="4">
        <v>0</v>
      </c>
      <c r="BN258" s="4">
        <v>0</v>
      </c>
      <c r="BO258" s="4">
        <f t="shared" ref="BO258:BO321" si="113">SUM(BK258:BN258)</f>
        <v>0</v>
      </c>
      <c r="BP258" s="4">
        <v>0</v>
      </c>
      <c r="BQ258" s="4">
        <v>0</v>
      </c>
      <c r="BR258" s="4">
        <v>0</v>
      </c>
      <c r="BS258" s="4">
        <v>0</v>
      </c>
      <c r="BT258" s="4">
        <f t="shared" ref="BT258:BT321" si="114">SUM(BP258:BS258)</f>
        <v>0</v>
      </c>
      <c r="BU258" s="4">
        <v>9.6999999999999993</v>
      </c>
      <c r="BV258" s="4">
        <v>0</v>
      </c>
      <c r="BW258" s="4">
        <v>0.4</v>
      </c>
      <c r="BX258" s="4">
        <v>0</v>
      </c>
      <c r="BY258" s="4">
        <f t="shared" ref="BY258:BY321" si="115">SUM(BU258:BX258)</f>
        <v>10.1</v>
      </c>
      <c r="BZ258" s="4">
        <f t="shared" ref="BZ258:BZ321" si="116">+C258+H258+M258+R258+W258+AB258+AG258+AL258</f>
        <v>4520.7000000000007</v>
      </c>
      <c r="CA258" s="4">
        <f t="shared" ref="CA258:CA321" si="117">+D258+I258+N258+S258+X258+AC258+AH258+AM258</f>
        <v>3211.7</v>
      </c>
      <c r="CB258" s="4">
        <f t="shared" ref="CB258:CB321" si="118">+E258+J258+O258+T258+Y258+AD258+AI258+AN258</f>
        <v>4965.7</v>
      </c>
      <c r="CC258" s="4">
        <f t="shared" ref="CC258:CC321" si="119">+F258+K258+P258+U258+Z258+AE258+AJ258+AO258</f>
        <v>66.599999999999994</v>
      </c>
      <c r="CD258" s="4">
        <f t="shared" ref="CD258:CD321" si="120">SUM(BZ258:CC258)</f>
        <v>12764.7</v>
      </c>
      <c r="CE258" s="4">
        <f t="shared" ref="CE258:CE321" si="121">BF258+BA258+AV258+BK258+BP258+BU258+AQ258</f>
        <v>82.899999999999991</v>
      </c>
      <c r="CF258" s="4">
        <f t="shared" ref="CF258:CF321" si="122">BG258+BB258+AW258+BL258+BQ258+BV258+AR258</f>
        <v>183.8</v>
      </c>
      <c r="CG258" s="4">
        <f t="shared" ref="CG258:CG321" si="123">BH258+BC258+AX258+BM258+BR258+BW258+AS258</f>
        <v>366.9</v>
      </c>
      <c r="CH258" s="4">
        <f t="shared" ref="CH258:CH321" si="124">BI258+BD258+AY258+BN258+BS258+BX258+AT258</f>
        <v>66.599999999999994</v>
      </c>
      <c r="CI258" s="4">
        <f t="shared" ref="CI258:CI321" si="125">SUM(CE258:CH258)</f>
        <v>700.19999999999993</v>
      </c>
      <c r="CJ258" s="8">
        <v>2102.6999999999998</v>
      </c>
      <c r="CK258" s="8">
        <v>1493.6</v>
      </c>
      <c r="CL258" s="8">
        <v>448</v>
      </c>
      <c r="CM258" s="8">
        <v>0</v>
      </c>
      <c r="CO258" s="4">
        <f t="shared" si="100"/>
        <v>4044.2999999999997</v>
      </c>
    </row>
    <row r="259" spans="1:93">
      <c r="A259" s="2">
        <v>1996</v>
      </c>
      <c r="B259" s="3" t="s">
        <v>80</v>
      </c>
      <c r="C259" s="4">
        <v>1192.5</v>
      </c>
      <c r="D259" s="4">
        <v>198.1</v>
      </c>
      <c r="E259" s="4">
        <v>195.5</v>
      </c>
      <c r="F259" s="4">
        <v>0</v>
      </c>
      <c r="G259" s="4">
        <f t="shared" si="101"/>
        <v>1586.1</v>
      </c>
      <c r="H259" s="4">
        <v>401</v>
      </c>
      <c r="I259" s="4">
        <v>3.5</v>
      </c>
      <c r="J259" s="4">
        <v>797</v>
      </c>
      <c r="K259" s="4">
        <v>25.4</v>
      </c>
      <c r="L259" s="4">
        <f t="shared" si="102"/>
        <v>1226.9000000000001</v>
      </c>
      <c r="M259" s="4">
        <v>15.1</v>
      </c>
      <c r="N259" s="4">
        <v>43</v>
      </c>
      <c r="O259" s="4">
        <v>0.5</v>
      </c>
      <c r="P259" s="4">
        <v>0</v>
      </c>
      <c r="Q259" s="4">
        <f t="shared" si="103"/>
        <v>58.6</v>
      </c>
      <c r="R259" s="4">
        <v>69.400000000000006</v>
      </c>
      <c r="S259" s="4">
        <v>82.9</v>
      </c>
      <c r="T259" s="4">
        <v>4.4000000000000004</v>
      </c>
      <c r="U259" s="4">
        <v>0</v>
      </c>
      <c r="V259" s="4">
        <f t="shared" si="104"/>
        <v>156.70000000000002</v>
      </c>
      <c r="W259" s="4">
        <v>268.10000000000002</v>
      </c>
      <c r="X259" s="4">
        <v>939.4</v>
      </c>
      <c r="Y259" s="4">
        <v>76.599999999999994</v>
      </c>
      <c r="Z259" s="4">
        <v>0</v>
      </c>
      <c r="AA259" s="4">
        <f t="shared" si="105"/>
        <v>1284.0999999999999</v>
      </c>
      <c r="AB259" s="4">
        <v>109.5</v>
      </c>
      <c r="AC259" s="4">
        <v>0</v>
      </c>
      <c r="AD259" s="4">
        <v>28.2</v>
      </c>
      <c r="AE259" s="4">
        <v>0</v>
      </c>
      <c r="AF259" s="4">
        <f t="shared" si="106"/>
        <v>137.69999999999999</v>
      </c>
      <c r="AG259" s="4">
        <v>0.4</v>
      </c>
      <c r="AH259" s="4">
        <v>0</v>
      </c>
      <c r="AI259" s="4">
        <v>624.29999999999995</v>
      </c>
      <c r="AJ259" s="4">
        <v>0</v>
      </c>
      <c r="AK259" s="4">
        <f t="shared" si="107"/>
        <v>624.69999999999993</v>
      </c>
      <c r="AL259" s="4">
        <v>433</v>
      </c>
      <c r="AM259" s="4">
        <v>694.9</v>
      </c>
      <c r="AN259" s="4">
        <v>1361.4</v>
      </c>
      <c r="AO259" s="4">
        <v>44.7</v>
      </c>
      <c r="AP259" s="4">
        <f t="shared" si="108"/>
        <v>2534</v>
      </c>
      <c r="AU259" s="4">
        <f t="shared" si="109"/>
        <v>0</v>
      </c>
      <c r="AV259" s="4">
        <v>0</v>
      </c>
      <c r="AW259" s="4">
        <v>0</v>
      </c>
      <c r="AX259" s="4">
        <v>3.5</v>
      </c>
      <c r="AY259" s="4">
        <v>25.4</v>
      </c>
      <c r="AZ259" s="4">
        <f t="shared" si="110"/>
        <v>28.9</v>
      </c>
      <c r="BA259" s="4">
        <v>0</v>
      </c>
      <c r="BB259" s="4">
        <v>0</v>
      </c>
      <c r="BC259" s="4">
        <v>6.9</v>
      </c>
      <c r="BD259" s="4">
        <v>0</v>
      </c>
      <c r="BE259" s="4">
        <f t="shared" si="111"/>
        <v>6.9</v>
      </c>
      <c r="BF259" s="4">
        <v>0</v>
      </c>
      <c r="BG259" s="4">
        <v>0</v>
      </c>
      <c r="BH259" s="4">
        <v>0</v>
      </c>
      <c r="BI259" s="4">
        <v>0</v>
      </c>
      <c r="BJ259" s="4">
        <f t="shared" si="112"/>
        <v>0</v>
      </c>
      <c r="BK259" s="4">
        <v>0</v>
      </c>
      <c r="BL259" s="4">
        <v>0</v>
      </c>
      <c r="BM259" s="4">
        <v>0</v>
      </c>
      <c r="BN259" s="4">
        <v>0</v>
      </c>
      <c r="BO259" s="4">
        <f t="shared" si="113"/>
        <v>0</v>
      </c>
      <c r="BP259" s="4">
        <v>0</v>
      </c>
      <c r="BQ259" s="4">
        <v>0</v>
      </c>
      <c r="BR259" s="4">
        <v>0</v>
      </c>
      <c r="BS259" s="4">
        <v>0</v>
      </c>
      <c r="BT259" s="4">
        <f t="shared" si="114"/>
        <v>0</v>
      </c>
      <c r="BU259" s="4">
        <v>2</v>
      </c>
      <c r="BV259" s="4">
        <v>6.3</v>
      </c>
      <c r="BW259" s="4">
        <v>39</v>
      </c>
      <c r="BX259" s="4">
        <v>0</v>
      </c>
      <c r="BY259" s="4">
        <f t="shared" si="115"/>
        <v>47.3</v>
      </c>
      <c r="BZ259" s="4">
        <f t="shared" si="116"/>
        <v>2489</v>
      </c>
      <c r="CA259" s="4">
        <f t="shared" si="117"/>
        <v>1961.8000000000002</v>
      </c>
      <c r="CB259" s="4">
        <f t="shared" si="118"/>
        <v>3087.9</v>
      </c>
      <c r="CC259" s="4">
        <f t="shared" si="119"/>
        <v>70.099999999999994</v>
      </c>
      <c r="CD259" s="4">
        <f t="shared" si="120"/>
        <v>7608.8000000000011</v>
      </c>
      <c r="CE259" s="4">
        <f t="shared" si="121"/>
        <v>2</v>
      </c>
      <c r="CF259" s="4">
        <f t="shared" si="122"/>
        <v>6.3</v>
      </c>
      <c r="CG259" s="4">
        <f t="shared" si="123"/>
        <v>49.4</v>
      </c>
      <c r="CH259" s="4">
        <f t="shared" si="124"/>
        <v>25.4</v>
      </c>
      <c r="CI259" s="4">
        <f t="shared" si="125"/>
        <v>83.1</v>
      </c>
      <c r="CJ259" s="8">
        <v>1369.1</v>
      </c>
      <c r="CK259" s="8">
        <v>1319.3</v>
      </c>
      <c r="CL259" s="8">
        <v>224.2</v>
      </c>
      <c r="CM259" s="8">
        <v>7.2</v>
      </c>
      <c r="CN259" s="8"/>
      <c r="CO259" s="4">
        <f t="shared" si="100"/>
        <v>2919.7999999999993</v>
      </c>
    </row>
    <row r="260" spans="1:93">
      <c r="A260" s="2">
        <v>1996</v>
      </c>
      <c r="B260" s="3" t="s">
        <v>81</v>
      </c>
      <c r="C260" s="4">
        <v>16598</v>
      </c>
      <c r="D260" s="4">
        <v>2507</v>
      </c>
      <c r="E260" s="4">
        <v>731.9</v>
      </c>
      <c r="F260" s="4">
        <v>1438.8</v>
      </c>
      <c r="G260" s="4">
        <f t="shared" si="101"/>
        <v>21275.7</v>
      </c>
      <c r="H260" s="4">
        <v>5343.4</v>
      </c>
      <c r="I260" s="4">
        <v>703.1</v>
      </c>
      <c r="J260" s="4">
        <v>794.1</v>
      </c>
      <c r="K260" s="4">
        <v>176.7</v>
      </c>
      <c r="L260" s="4">
        <f t="shared" si="102"/>
        <v>7017.3</v>
      </c>
      <c r="M260" s="4">
        <v>2712.4</v>
      </c>
      <c r="N260" s="4">
        <v>2806</v>
      </c>
      <c r="O260" s="4">
        <v>0</v>
      </c>
      <c r="P260" s="4">
        <v>0</v>
      </c>
      <c r="Q260" s="4">
        <f t="shared" si="103"/>
        <v>5518.4</v>
      </c>
      <c r="R260" s="4">
        <v>2343.8000000000002</v>
      </c>
      <c r="S260" s="4">
        <v>472.7</v>
      </c>
      <c r="T260" s="4">
        <v>0</v>
      </c>
      <c r="U260" s="4">
        <v>0</v>
      </c>
      <c r="V260" s="4">
        <f t="shared" si="104"/>
        <v>2816.5</v>
      </c>
      <c r="W260" s="4">
        <v>6252.9</v>
      </c>
      <c r="X260" s="4">
        <v>8681.4</v>
      </c>
      <c r="Y260" s="4">
        <v>3.2</v>
      </c>
      <c r="Z260" s="4">
        <v>0</v>
      </c>
      <c r="AA260" s="4">
        <f t="shared" si="105"/>
        <v>14937.5</v>
      </c>
      <c r="AB260" s="4">
        <v>3946.1</v>
      </c>
      <c r="AC260" s="4">
        <v>35.299999999999997</v>
      </c>
      <c r="AD260" s="4">
        <v>10.8</v>
      </c>
      <c r="AE260" s="4">
        <v>101.8</v>
      </c>
      <c r="AF260" s="4">
        <f t="shared" si="106"/>
        <v>4094.0000000000005</v>
      </c>
      <c r="AG260" s="4">
        <v>0.1</v>
      </c>
      <c r="AH260" s="4">
        <v>2094.6999999999998</v>
      </c>
      <c r="AI260" s="4">
        <v>3512.9</v>
      </c>
      <c r="AJ260" s="4">
        <v>197</v>
      </c>
      <c r="AK260" s="4">
        <f t="shared" si="107"/>
        <v>5804.7</v>
      </c>
      <c r="AL260" s="4">
        <v>8196.4</v>
      </c>
      <c r="AM260" s="4">
        <v>13039.4</v>
      </c>
      <c r="AN260" s="4">
        <v>7487.7</v>
      </c>
      <c r="AO260" s="4">
        <v>22.4</v>
      </c>
      <c r="AP260" s="4">
        <f t="shared" si="108"/>
        <v>28745.9</v>
      </c>
      <c r="AU260" s="4">
        <f t="shared" si="109"/>
        <v>0</v>
      </c>
      <c r="AV260" s="4">
        <v>0</v>
      </c>
      <c r="AW260" s="4">
        <v>0</v>
      </c>
      <c r="AX260" s="4">
        <v>0</v>
      </c>
      <c r="AY260" s="4">
        <v>88.8</v>
      </c>
      <c r="AZ260" s="4">
        <f t="shared" si="110"/>
        <v>88.8</v>
      </c>
      <c r="BA260" s="4">
        <v>5.0999999999999996</v>
      </c>
      <c r="BB260" s="4">
        <v>0</v>
      </c>
      <c r="BC260" s="4">
        <v>0</v>
      </c>
      <c r="BD260" s="4">
        <v>25</v>
      </c>
      <c r="BE260" s="4">
        <f t="shared" si="111"/>
        <v>30.1</v>
      </c>
      <c r="BF260" s="4">
        <v>0</v>
      </c>
      <c r="BG260" s="4">
        <v>1086.5</v>
      </c>
      <c r="BH260" s="4">
        <v>274.2</v>
      </c>
      <c r="BI260" s="4">
        <v>0</v>
      </c>
      <c r="BJ260" s="4">
        <f t="shared" si="112"/>
        <v>1360.7</v>
      </c>
      <c r="BK260" s="4">
        <v>0</v>
      </c>
      <c r="BL260" s="4">
        <v>0</v>
      </c>
      <c r="BM260" s="4">
        <v>0</v>
      </c>
      <c r="BN260" s="4">
        <v>0</v>
      </c>
      <c r="BO260" s="4">
        <f t="shared" si="113"/>
        <v>0</v>
      </c>
      <c r="BP260" s="4">
        <v>14.1</v>
      </c>
      <c r="BQ260" s="4">
        <v>0.3</v>
      </c>
      <c r="BR260" s="4">
        <v>24.6</v>
      </c>
      <c r="BS260" s="4">
        <v>13.8</v>
      </c>
      <c r="BT260" s="4">
        <f t="shared" si="114"/>
        <v>52.8</v>
      </c>
      <c r="BU260" s="4">
        <v>14.2</v>
      </c>
      <c r="BV260" s="4">
        <v>61.1</v>
      </c>
      <c r="BW260" s="4">
        <v>26.8</v>
      </c>
      <c r="BX260" s="4">
        <v>17.600000000000001</v>
      </c>
      <c r="BY260" s="4">
        <f t="shared" si="115"/>
        <v>119.69999999999999</v>
      </c>
      <c r="BZ260" s="4">
        <f t="shared" si="116"/>
        <v>45393.1</v>
      </c>
      <c r="CA260" s="4">
        <f t="shared" si="117"/>
        <v>30339.599999999999</v>
      </c>
      <c r="CB260" s="4">
        <f t="shared" si="118"/>
        <v>12540.599999999999</v>
      </c>
      <c r="CC260" s="4">
        <f t="shared" si="119"/>
        <v>1936.7</v>
      </c>
      <c r="CD260" s="4">
        <f t="shared" si="120"/>
        <v>90209.999999999985</v>
      </c>
      <c r="CE260" s="4">
        <f t="shared" si="121"/>
        <v>33.4</v>
      </c>
      <c r="CF260" s="4">
        <f t="shared" si="122"/>
        <v>1147.8999999999999</v>
      </c>
      <c r="CG260" s="4">
        <f t="shared" si="123"/>
        <v>325.60000000000002</v>
      </c>
      <c r="CH260" s="4">
        <f t="shared" si="124"/>
        <v>145.19999999999999</v>
      </c>
      <c r="CI260" s="4">
        <f t="shared" si="125"/>
        <v>1652.1000000000001</v>
      </c>
      <c r="CJ260" s="8">
        <v>15753</v>
      </c>
      <c r="CK260" s="8">
        <v>20875</v>
      </c>
      <c r="CL260" s="8">
        <v>5862</v>
      </c>
      <c r="CM260" s="8">
        <v>67</v>
      </c>
      <c r="CO260" s="4">
        <f t="shared" si="100"/>
        <v>42557</v>
      </c>
    </row>
    <row r="261" spans="1:93">
      <c r="A261" s="2">
        <v>1996</v>
      </c>
      <c r="B261" s="3" t="s">
        <v>82</v>
      </c>
      <c r="C261" s="4">
        <v>1591.1</v>
      </c>
      <c r="D261" s="4">
        <v>184.9</v>
      </c>
      <c r="E261" s="4">
        <v>67.7</v>
      </c>
      <c r="F261" s="4">
        <v>0</v>
      </c>
      <c r="G261" s="4">
        <f t="shared" si="101"/>
        <v>1843.7</v>
      </c>
      <c r="H261" s="4">
        <v>626.4</v>
      </c>
      <c r="I261" s="4">
        <v>18.3</v>
      </c>
      <c r="J261" s="4">
        <v>592.5</v>
      </c>
      <c r="K261" s="4">
        <v>0</v>
      </c>
      <c r="L261" s="4">
        <f t="shared" si="102"/>
        <v>1237.1999999999998</v>
      </c>
      <c r="M261" s="4">
        <v>31.7</v>
      </c>
      <c r="N261" s="4">
        <v>52.5</v>
      </c>
      <c r="O261" s="4">
        <v>19.899999999999999</v>
      </c>
      <c r="P261" s="4">
        <v>0</v>
      </c>
      <c r="Q261" s="4">
        <f t="shared" si="103"/>
        <v>104.1</v>
      </c>
      <c r="R261" s="4">
        <v>8.4</v>
      </c>
      <c r="S261" s="4">
        <v>0</v>
      </c>
      <c r="T261" s="4">
        <v>44</v>
      </c>
      <c r="U261" s="4">
        <v>0</v>
      </c>
      <c r="V261" s="4">
        <f t="shared" si="104"/>
        <v>52.4</v>
      </c>
      <c r="W261" s="4">
        <v>697.2</v>
      </c>
      <c r="X261" s="4">
        <v>768.2</v>
      </c>
      <c r="Y261" s="4">
        <v>2.2999999999999998</v>
      </c>
      <c r="Z261" s="4">
        <v>0</v>
      </c>
      <c r="AA261" s="4">
        <f t="shared" si="105"/>
        <v>1467.7</v>
      </c>
      <c r="AB261" s="4">
        <v>365.1</v>
      </c>
      <c r="AC261" s="4">
        <v>13.2</v>
      </c>
      <c r="AD261" s="4">
        <v>32</v>
      </c>
      <c r="AE261" s="4">
        <v>0</v>
      </c>
      <c r="AF261" s="4">
        <f t="shared" si="106"/>
        <v>410.3</v>
      </c>
      <c r="AG261" s="4">
        <v>105</v>
      </c>
      <c r="AH261" s="4">
        <v>465.7</v>
      </c>
      <c r="AI261" s="4">
        <v>423.4</v>
      </c>
      <c r="AJ261" s="4">
        <v>0</v>
      </c>
      <c r="AK261" s="4">
        <f t="shared" si="107"/>
        <v>994.1</v>
      </c>
      <c r="AL261" s="4">
        <v>982.7</v>
      </c>
      <c r="AM261" s="4">
        <v>497.6</v>
      </c>
      <c r="AN261" s="4">
        <v>1378.5</v>
      </c>
      <c r="AO261" s="4">
        <v>0</v>
      </c>
      <c r="AP261" s="4">
        <f t="shared" si="108"/>
        <v>2858.8</v>
      </c>
      <c r="AU261" s="4">
        <f t="shared" si="109"/>
        <v>0</v>
      </c>
      <c r="AV261" s="4">
        <v>43.2</v>
      </c>
      <c r="AW261" s="4">
        <v>0</v>
      </c>
      <c r="AX261" s="4">
        <v>66</v>
      </c>
      <c r="AY261" s="4">
        <v>0</v>
      </c>
      <c r="AZ261" s="4">
        <f t="shared" si="110"/>
        <v>109.2</v>
      </c>
      <c r="BA261" s="4">
        <v>64.599999999999994</v>
      </c>
      <c r="BB261" s="4">
        <v>0</v>
      </c>
      <c r="BC261" s="4">
        <v>0</v>
      </c>
      <c r="BD261" s="4">
        <v>0</v>
      </c>
      <c r="BE261" s="4">
        <f t="shared" si="111"/>
        <v>64.599999999999994</v>
      </c>
      <c r="BF261" s="4">
        <v>105</v>
      </c>
      <c r="BG261" s="4">
        <v>199.1</v>
      </c>
      <c r="BH261" s="4">
        <v>88.5</v>
      </c>
      <c r="BI261" s="4">
        <v>0</v>
      </c>
      <c r="BJ261" s="4">
        <f t="shared" si="112"/>
        <v>392.6</v>
      </c>
      <c r="BK261" s="4">
        <v>0</v>
      </c>
      <c r="BL261" s="4">
        <v>0</v>
      </c>
      <c r="BM261" s="4">
        <v>0</v>
      </c>
      <c r="BN261" s="4">
        <v>0</v>
      </c>
      <c r="BO261" s="4">
        <f t="shared" si="113"/>
        <v>0</v>
      </c>
      <c r="BP261" s="4">
        <v>3</v>
      </c>
      <c r="BQ261" s="4">
        <v>83</v>
      </c>
      <c r="BR261" s="4">
        <v>9.1</v>
      </c>
      <c r="BS261" s="4">
        <v>0</v>
      </c>
      <c r="BT261" s="4">
        <f t="shared" si="114"/>
        <v>95.1</v>
      </c>
      <c r="BU261" s="4">
        <v>25.6</v>
      </c>
      <c r="BV261" s="4">
        <v>0.5</v>
      </c>
      <c r="BW261" s="4">
        <v>59.4</v>
      </c>
      <c r="BX261" s="4">
        <v>0</v>
      </c>
      <c r="BY261" s="4">
        <f t="shared" si="115"/>
        <v>85.5</v>
      </c>
      <c r="BZ261" s="4">
        <f t="shared" si="116"/>
        <v>4407.6000000000004</v>
      </c>
      <c r="CA261" s="4">
        <f t="shared" si="117"/>
        <v>2000.4</v>
      </c>
      <c r="CB261" s="4">
        <f t="shared" si="118"/>
        <v>2560.3000000000002</v>
      </c>
      <c r="CC261" s="4">
        <f t="shared" si="119"/>
        <v>0</v>
      </c>
      <c r="CD261" s="4">
        <f t="shared" si="120"/>
        <v>8968.2999999999993</v>
      </c>
      <c r="CE261" s="4">
        <f t="shared" si="121"/>
        <v>241.4</v>
      </c>
      <c r="CF261" s="4">
        <f t="shared" si="122"/>
        <v>282.60000000000002</v>
      </c>
      <c r="CG261" s="4">
        <f t="shared" si="123"/>
        <v>223</v>
      </c>
      <c r="CH261" s="4">
        <f t="shared" si="124"/>
        <v>0</v>
      </c>
      <c r="CI261" s="4">
        <f t="shared" si="125"/>
        <v>747</v>
      </c>
      <c r="CJ261" s="8">
        <v>1218.7</v>
      </c>
      <c r="CK261" s="8">
        <v>2318.5</v>
      </c>
      <c r="CL261" s="8">
        <v>203.4</v>
      </c>
      <c r="CM261" s="8">
        <v>17.5</v>
      </c>
      <c r="CO261" s="4">
        <f t="shared" si="100"/>
        <v>3758.1</v>
      </c>
    </row>
    <row r="262" spans="1:93">
      <c r="A262" s="2">
        <v>1996</v>
      </c>
      <c r="B262" s="3" t="s">
        <v>83</v>
      </c>
      <c r="C262" s="4">
        <v>1492.8</v>
      </c>
      <c r="D262" s="4">
        <v>188.9</v>
      </c>
      <c r="E262" s="4">
        <v>4.0999999999999996</v>
      </c>
      <c r="F262" s="4">
        <v>154.9</v>
      </c>
      <c r="G262" s="4">
        <f t="shared" si="101"/>
        <v>1840.7</v>
      </c>
      <c r="H262" s="4">
        <v>411</v>
      </c>
      <c r="I262" s="4">
        <v>94.6</v>
      </c>
      <c r="J262" s="4">
        <v>490.5</v>
      </c>
      <c r="K262" s="4">
        <v>214.2</v>
      </c>
      <c r="L262" s="4">
        <f t="shared" si="102"/>
        <v>1210.3</v>
      </c>
      <c r="M262" s="4">
        <v>165</v>
      </c>
      <c r="N262" s="4">
        <v>165</v>
      </c>
      <c r="O262" s="4">
        <v>0</v>
      </c>
      <c r="P262" s="4">
        <v>0</v>
      </c>
      <c r="Q262" s="4">
        <f t="shared" si="103"/>
        <v>330</v>
      </c>
      <c r="R262" s="4">
        <v>155.30000000000001</v>
      </c>
      <c r="S262" s="4">
        <v>0</v>
      </c>
      <c r="T262" s="4">
        <v>0</v>
      </c>
      <c r="U262" s="4">
        <v>0</v>
      </c>
      <c r="V262" s="4">
        <f t="shared" si="104"/>
        <v>155.30000000000001</v>
      </c>
      <c r="W262" s="4">
        <v>1146.5</v>
      </c>
      <c r="X262" s="4">
        <v>1146.5</v>
      </c>
      <c r="Y262" s="4">
        <v>0</v>
      </c>
      <c r="Z262" s="4">
        <v>0</v>
      </c>
      <c r="AA262" s="4">
        <f t="shared" si="105"/>
        <v>2293</v>
      </c>
      <c r="AB262" s="4">
        <v>372.7</v>
      </c>
      <c r="AC262" s="4">
        <v>3.3</v>
      </c>
      <c r="AD262" s="4">
        <v>1</v>
      </c>
      <c r="AE262" s="4">
        <v>22.7</v>
      </c>
      <c r="AF262" s="4">
        <f t="shared" si="106"/>
        <v>399.7</v>
      </c>
      <c r="AG262" s="4">
        <v>0</v>
      </c>
      <c r="AH262" s="4">
        <v>407.2</v>
      </c>
      <c r="AI262" s="4">
        <v>791.1</v>
      </c>
      <c r="AJ262" s="4">
        <v>172.2</v>
      </c>
      <c r="AK262" s="4">
        <f t="shared" si="107"/>
        <v>1370.5</v>
      </c>
      <c r="AL262" s="4">
        <v>4873.6000000000004</v>
      </c>
      <c r="AM262" s="4">
        <v>625.79999999999995</v>
      </c>
      <c r="AN262" s="4">
        <v>144.30000000000001</v>
      </c>
      <c r="AO262" s="4">
        <v>472.2</v>
      </c>
      <c r="AP262" s="4">
        <f t="shared" si="108"/>
        <v>6115.9000000000005</v>
      </c>
      <c r="AU262" s="4">
        <f t="shared" si="109"/>
        <v>0</v>
      </c>
      <c r="AV262" s="4">
        <v>0</v>
      </c>
      <c r="AW262" s="4">
        <v>0</v>
      </c>
      <c r="AX262" s="4">
        <v>0</v>
      </c>
      <c r="AY262" s="4">
        <v>187.7</v>
      </c>
      <c r="AZ262" s="4">
        <f t="shared" si="110"/>
        <v>187.7</v>
      </c>
      <c r="BA262" s="4">
        <v>0</v>
      </c>
      <c r="BB262" s="4">
        <v>0</v>
      </c>
      <c r="BC262" s="4">
        <v>0</v>
      </c>
      <c r="BD262" s="4">
        <v>22.7</v>
      </c>
      <c r="BE262" s="4">
        <f t="shared" si="111"/>
        <v>22.7</v>
      </c>
      <c r="BF262" s="4">
        <v>0</v>
      </c>
      <c r="BG262" s="4">
        <v>407.2</v>
      </c>
      <c r="BH262" s="4">
        <v>0</v>
      </c>
      <c r="BI262" s="4">
        <v>172.2</v>
      </c>
      <c r="BJ262" s="4">
        <f t="shared" si="112"/>
        <v>579.4</v>
      </c>
      <c r="BK262" s="4">
        <v>0</v>
      </c>
      <c r="BL262" s="4">
        <v>0</v>
      </c>
      <c r="BM262" s="4">
        <v>0</v>
      </c>
      <c r="BN262" s="4">
        <v>48.6</v>
      </c>
      <c r="BO262" s="4">
        <f t="shared" si="113"/>
        <v>48.6</v>
      </c>
      <c r="BP262" s="4">
        <v>0</v>
      </c>
      <c r="BQ262" s="4">
        <v>0</v>
      </c>
      <c r="BR262" s="4">
        <v>0</v>
      </c>
      <c r="BS262" s="4">
        <v>90.9</v>
      </c>
      <c r="BT262" s="4">
        <f t="shared" si="114"/>
        <v>90.9</v>
      </c>
      <c r="BU262" s="4">
        <v>0</v>
      </c>
      <c r="BV262" s="4">
        <v>0</v>
      </c>
      <c r="BW262" s="4">
        <v>0</v>
      </c>
      <c r="BX262" s="4">
        <v>514.1</v>
      </c>
      <c r="BY262" s="4">
        <f t="shared" si="115"/>
        <v>514.1</v>
      </c>
      <c r="BZ262" s="4">
        <f t="shared" si="116"/>
        <v>8616.9000000000015</v>
      </c>
      <c r="CA262" s="4">
        <f t="shared" si="117"/>
        <v>2631.3</v>
      </c>
      <c r="CB262" s="4">
        <f t="shared" si="118"/>
        <v>1431</v>
      </c>
      <c r="CC262" s="4">
        <f t="shared" si="119"/>
        <v>1036.2</v>
      </c>
      <c r="CD262" s="4">
        <f t="shared" si="120"/>
        <v>13715.400000000001</v>
      </c>
      <c r="CE262" s="4">
        <f t="shared" si="121"/>
        <v>0</v>
      </c>
      <c r="CF262" s="4">
        <f t="shared" si="122"/>
        <v>407.2</v>
      </c>
      <c r="CG262" s="4">
        <f t="shared" si="123"/>
        <v>0</v>
      </c>
      <c r="CH262" s="4">
        <f t="shared" si="124"/>
        <v>1036.2</v>
      </c>
      <c r="CI262" s="4">
        <f t="shared" si="125"/>
        <v>1443.4</v>
      </c>
      <c r="CJ262" s="8">
        <v>2460.1</v>
      </c>
      <c r="CK262" s="8">
        <v>2879.4</v>
      </c>
      <c r="CL262" s="8">
        <v>748.1</v>
      </c>
      <c r="CM262" s="8">
        <v>419.1</v>
      </c>
      <c r="CO262" s="4">
        <f t="shared" si="100"/>
        <v>6506.7000000000007</v>
      </c>
    </row>
    <row r="263" spans="1:93">
      <c r="A263" s="2">
        <v>1996</v>
      </c>
      <c r="B263" s="3" t="s">
        <v>84</v>
      </c>
      <c r="C263" s="4">
        <v>521.9</v>
      </c>
      <c r="D263" s="4">
        <v>56.9</v>
      </c>
      <c r="E263" s="4">
        <v>228.5</v>
      </c>
      <c r="F263" s="4">
        <v>54.9</v>
      </c>
      <c r="G263" s="4">
        <f t="shared" si="101"/>
        <v>862.19999999999993</v>
      </c>
      <c r="H263" s="4">
        <v>157.5</v>
      </c>
      <c r="I263" s="4">
        <v>15.1</v>
      </c>
      <c r="J263" s="4">
        <v>28</v>
      </c>
      <c r="K263" s="4">
        <v>10.7</v>
      </c>
      <c r="L263" s="4">
        <f t="shared" si="102"/>
        <v>211.29999999999998</v>
      </c>
      <c r="M263" s="4">
        <v>14.8</v>
      </c>
      <c r="N263" s="4">
        <v>14.8</v>
      </c>
      <c r="O263" s="4">
        <v>0</v>
      </c>
      <c r="P263" s="4">
        <v>0</v>
      </c>
      <c r="Q263" s="4">
        <f t="shared" si="103"/>
        <v>29.6</v>
      </c>
      <c r="R263" s="4">
        <v>19.5</v>
      </c>
      <c r="S263" s="4">
        <v>9.1999999999999993</v>
      </c>
      <c r="T263" s="4">
        <v>0</v>
      </c>
      <c r="U263" s="4">
        <v>0</v>
      </c>
      <c r="V263" s="4">
        <f t="shared" si="104"/>
        <v>28.7</v>
      </c>
      <c r="W263" s="4">
        <v>168.9</v>
      </c>
      <c r="X263" s="4">
        <v>192.1</v>
      </c>
      <c r="Y263" s="4">
        <v>12.6</v>
      </c>
      <c r="Z263" s="4">
        <v>0</v>
      </c>
      <c r="AA263" s="4">
        <f t="shared" si="105"/>
        <v>373.6</v>
      </c>
      <c r="AB263" s="4">
        <v>98.8</v>
      </c>
      <c r="AC263" s="4">
        <v>0.7</v>
      </c>
      <c r="AD263" s="4">
        <v>1.3</v>
      </c>
      <c r="AE263" s="4">
        <v>0.1</v>
      </c>
      <c r="AF263" s="4">
        <f t="shared" si="106"/>
        <v>100.89999999999999</v>
      </c>
      <c r="AG263" s="4">
        <v>0</v>
      </c>
      <c r="AH263" s="4">
        <v>77.7</v>
      </c>
      <c r="AI263" s="4">
        <v>163.80000000000001</v>
      </c>
      <c r="AJ263" s="4">
        <v>73.099999999999994</v>
      </c>
      <c r="AK263" s="4">
        <f t="shared" si="107"/>
        <v>314.60000000000002</v>
      </c>
      <c r="AL263" s="4">
        <v>669.6</v>
      </c>
      <c r="AM263" s="4">
        <v>198.7</v>
      </c>
      <c r="AN263" s="4">
        <v>932.7</v>
      </c>
      <c r="AO263" s="4">
        <v>21</v>
      </c>
      <c r="AP263" s="4">
        <f t="shared" si="108"/>
        <v>1822</v>
      </c>
      <c r="AU263" s="4">
        <f t="shared" si="109"/>
        <v>0</v>
      </c>
      <c r="AV263" s="4">
        <v>3.2</v>
      </c>
      <c r="AW263" s="4">
        <v>1.1000000000000001</v>
      </c>
      <c r="AX263" s="4">
        <v>1.2</v>
      </c>
      <c r="AY263" s="4">
        <v>10.8</v>
      </c>
      <c r="AZ263" s="4">
        <f t="shared" si="110"/>
        <v>16.3</v>
      </c>
      <c r="BA263" s="4">
        <v>1.6</v>
      </c>
      <c r="BB263" s="4">
        <v>0</v>
      </c>
      <c r="BC263" s="4">
        <v>0</v>
      </c>
      <c r="BD263" s="4">
        <v>0</v>
      </c>
      <c r="BE263" s="4">
        <f t="shared" si="111"/>
        <v>1.6</v>
      </c>
      <c r="BF263" s="4">
        <v>0</v>
      </c>
      <c r="BG263" s="4">
        <v>77.7</v>
      </c>
      <c r="BH263" s="4">
        <v>75.7</v>
      </c>
      <c r="BI263" s="4">
        <v>73.099999999999994</v>
      </c>
      <c r="BJ263" s="4">
        <f t="shared" si="112"/>
        <v>226.5</v>
      </c>
      <c r="BK263" s="4">
        <v>0</v>
      </c>
      <c r="BL263" s="4">
        <v>0.5</v>
      </c>
      <c r="BM263" s="4">
        <v>0.7</v>
      </c>
      <c r="BN263" s="4">
        <v>0.1</v>
      </c>
      <c r="BO263" s="4">
        <f t="shared" si="113"/>
        <v>1.3</v>
      </c>
      <c r="BP263" s="4">
        <v>1.9</v>
      </c>
      <c r="BQ263" s="4">
        <v>1.5</v>
      </c>
      <c r="BR263" s="4">
        <v>26.7</v>
      </c>
      <c r="BS263" s="4">
        <v>4.9000000000000004</v>
      </c>
      <c r="BT263" s="4">
        <f t="shared" si="114"/>
        <v>35</v>
      </c>
      <c r="BU263" s="4">
        <v>30</v>
      </c>
      <c r="BV263" s="4">
        <v>0</v>
      </c>
      <c r="BW263" s="4">
        <v>18</v>
      </c>
      <c r="BX263" s="4">
        <v>71.3</v>
      </c>
      <c r="BY263" s="4">
        <f t="shared" si="115"/>
        <v>119.3</v>
      </c>
      <c r="BZ263" s="4">
        <f t="shared" si="116"/>
        <v>1651</v>
      </c>
      <c r="CA263" s="4">
        <f t="shared" si="117"/>
        <v>565.20000000000005</v>
      </c>
      <c r="CB263" s="4">
        <f t="shared" si="118"/>
        <v>1366.9</v>
      </c>
      <c r="CC263" s="4">
        <f t="shared" si="119"/>
        <v>159.79999999999998</v>
      </c>
      <c r="CD263" s="4">
        <f t="shared" si="120"/>
        <v>3742.9</v>
      </c>
      <c r="CE263" s="4">
        <f t="shared" si="121"/>
        <v>36.700000000000003</v>
      </c>
      <c r="CF263" s="4">
        <f t="shared" si="122"/>
        <v>80.8</v>
      </c>
      <c r="CG263" s="4">
        <f t="shared" si="123"/>
        <v>122.30000000000001</v>
      </c>
      <c r="CH263" s="4">
        <f t="shared" si="124"/>
        <v>160.19999999999999</v>
      </c>
      <c r="CI263" s="4">
        <f t="shared" si="125"/>
        <v>400</v>
      </c>
      <c r="CJ263" s="8">
        <v>0</v>
      </c>
      <c r="CK263" s="8">
        <v>632</v>
      </c>
      <c r="CL263" s="8">
        <v>76</v>
      </c>
      <c r="CM263" s="8">
        <v>0</v>
      </c>
      <c r="CO263" s="4">
        <f t="shared" si="100"/>
        <v>708</v>
      </c>
    </row>
    <row r="264" spans="1:93">
      <c r="A264" s="2">
        <v>1996</v>
      </c>
      <c r="B264" s="3" t="s">
        <v>85</v>
      </c>
      <c r="C264" s="4">
        <v>5593.4</v>
      </c>
      <c r="D264" s="4">
        <v>829</v>
      </c>
      <c r="E264" s="4">
        <v>625.4</v>
      </c>
      <c r="F264" s="4">
        <v>0</v>
      </c>
      <c r="G264" s="4">
        <f t="shared" si="101"/>
        <v>7047.7999999999993</v>
      </c>
      <c r="H264" s="4">
        <v>1821</v>
      </c>
      <c r="I264" s="4">
        <v>81.5</v>
      </c>
      <c r="J264" s="4">
        <v>424.2</v>
      </c>
      <c r="K264" s="4">
        <v>455.2</v>
      </c>
      <c r="L264" s="4">
        <f t="shared" si="102"/>
        <v>2781.8999999999996</v>
      </c>
      <c r="M264" s="4">
        <v>277.5</v>
      </c>
      <c r="N264" s="4">
        <v>397.6</v>
      </c>
      <c r="O264" s="4">
        <v>36.200000000000003</v>
      </c>
      <c r="P264" s="4">
        <v>0</v>
      </c>
      <c r="Q264" s="4">
        <f t="shared" si="103"/>
        <v>711.30000000000007</v>
      </c>
      <c r="R264" s="4">
        <v>19.2</v>
      </c>
      <c r="S264" s="4">
        <v>36.799999999999997</v>
      </c>
      <c r="T264" s="4">
        <v>0</v>
      </c>
      <c r="U264" s="4">
        <v>0</v>
      </c>
      <c r="V264" s="4">
        <f t="shared" si="104"/>
        <v>56</v>
      </c>
      <c r="W264" s="4">
        <v>2066.1</v>
      </c>
      <c r="X264" s="4">
        <v>3472.3</v>
      </c>
      <c r="Y264" s="4">
        <v>601.1</v>
      </c>
      <c r="Z264" s="4">
        <v>0</v>
      </c>
      <c r="AA264" s="4">
        <f t="shared" si="105"/>
        <v>6139.5</v>
      </c>
      <c r="AB264" s="4">
        <v>1376.8</v>
      </c>
      <c r="AC264" s="4">
        <v>5.6</v>
      </c>
      <c r="AD264" s="4">
        <v>47.8</v>
      </c>
      <c r="AE264" s="4">
        <v>0</v>
      </c>
      <c r="AF264" s="4">
        <f t="shared" si="106"/>
        <v>1430.1999999999998</v>
      </c>
      <c r="AG264" s="4">
        <v>0</v>
      </c>
      <c r="AH264" s="4">
        <v>741</v>
      </c>
      <c r="AI264" s="4">
        <v>3229</v>
      </c>
      <c r="AJ264" s="4">
        <v>802</v>
      </c>
      <c r="AK264" s="4">
        <f t="shared" si="107"/>
        <v>4772</v>
      </c>
      <c r="AL264" s="4">
        <v>3306.7</v>
      </c>
      <c r="AM264" s="4">
        <v>3072.1</v>
      </c>
      <c r="AN264" s="4">
        <v>8398.6</v>
      </c>
      <c r="AO264" s="4">
        <v>415.2</v>
      </c>
      <c r="AP264" s="4">
        <f t="shared" si="108"/>
        <v>15192.6</v>
      </c>
      <c r="AU264" s="4">
        <f t="shared" si="109"/>
        <v>0</v>
      </c>
      <c r="AV264" s="4">
        <v>8.3000000000000007</v>
      </c>
      <c r="AW264" s="4">
        <v>0</v>
      </c>
      <c r="AX264" s="4">
        <v>52.1</v>
      </c>
      <c r="AY264" s="4">
        <v>455.2</v>
      </c>
      <c r="AZ264" s="4">
        <f t="shared" si="110"/>
        <v>515.6</v>
      </c>
      <c r="BA264" s="4">
        <v>97.5</v>
      </c>
      <c r="BB264" s="4">
        <v>0</v>
      </c>
      <c r="BC264" s="4">
        <v>0</v>
      </c>
      <c r="BD264" s="4">
        <v>0</v>
      </c>
      <c r="BE264" s="4">
        <f t="shared" si="111"/>
        <v>97.5</v>
      </c>
      <c r="BF264" s="4">
        <v>0</v>
      </c>
      <c r="BG264" s="4">
        <v>741</v>
      </c>
      <c r="BH264" s="4">
        <v>2631</v>
      </c>
      <c r="BI264" s="4">
        <v>802</v>
      </c>
      <c r="BJ264" s="4">
        <f t="shared" si="112"/>
        <v>4174</v>
      </c>
      <c r="BK264" s="4">
        <v>10</v>
      </c>
      <c r="BL264" s="4">
        <v>0</v>
      </c>
      <c r="BM264" s="4">
        <v>118.1</v>
      </c>
      <c r="BN264" s="4">
        <v>0</v>
      </c>
      <c r="BO264" s="4">
        <f t="shared" si="113"/>
        <v>128.1</v>
      </c>
      <c r="BP264" s="4">
        <v>18.899999999999999</v>
      </c>
      <c r="BQ264" s="4">
        <v>43.1</v>
      </c>
      <c r="BR264" s="4">
        <v>418.4</v>
      </c>
      <c r="BS264" s="4">
        <v>300</v>
      </c>
      <c r="BT264" s="4">
        <f t="shared" si="114"/>
        <v>780.4</v>
      </c>
      <c r="BU264" s="4">
        <v>97.1</v>
      </c>
      <c r="BV264" s="4">
        <v>0</v>
      </c>
      <c r="BW264" s="4">
        <v>945.9</v>
      </c>
      <c r="BX264" s="4">
        <v>115.2</v>
      </c>
      <c r="BY264" s="4">
        <f t="shared" si="115"/>
        <v>1158.2</v>
      </c>
      <c r="BZ264" s="4">
        <f t="shared" si="116"/>
        <v>14460.699999999997</v>
      </c>
      <c r="CA264" s="4">
        <f t="shared" si="117"/>
        <v>8635.9</v>
      </c>
      <c r="CB264" s="4">
        <f t="shared" si="118"/>
        <v>13362.3</v>
      </c>
      <c r="CC264" s="4">
        <f t="shared" si="119"/>
        <v>1672.4</v>
      </c>
      <c r="CD264" s="4">
        <f t="shared" si="120"/>
        <v>38131.299999999996</v>
      </c>
      <c r="CE264" s="4">
        <f t="shared" si="121"/>
        <v>231.79999999999998</v>
      </c>
      <c r="CF264" s="4">
        <f t="shared" si="122"/>
        <v>784.1</v>
      </c>
      <c r="CG264" s="4">
        <f t="shared" si="123"/>
        <v>4165.5</v>
      </c>
      <c r="CH264" s="4">
        <f t="shared" si="124"/>
        <v>1672.4</v>
      </c>
      <c r="CI264" s="4">
        <f t="shared" si="125"/>
        <v>6853.7999999999993</v>
      </c>
      <c r="CJ264" s="8">
        <v>10455.9</v>
      </c>
      <c r="CK264" s="8">
        <v>0</v>
      </c>
      <c r="CL264" s="8">
        <v>1162.7</v>
      </c>
      <c r="CM264" s="8">
        <v>46</v>
      </c>
      <c r="CN264" s="10"/>
      <c r="CO264" s="4">
        <f t="shared" si="100"/>
        <v>11664.6</v>
      </c>
    </row>
    <row r="265" spans="1:93">
      <c r="A265" s="2">
        <v>1996</v>
      </c>
      <c r="B265" s="3" t="s">
        <v>86</v>
      </c>
      <c r="C265" s="4">
        <v>3774.9</v>
      </c>
      <c r="D265" s="4">
        <v>558.1</v>
      </c>
      <c r="E265" s="4">
        <v>200.7</v>
      </c>
      <c r="F265" s="4">
        <v>125.5</v>
      </c>
      <c r="G265" s="4">
        <f t="shared" si="101"/>
        <v>4659.2</v>
      </c>
      <c r="H265" s="4">
        <v>1445.4</v>
      </c>
      <c r="I265" s="4">
        <v>26</v>
      </c>
      <c r="J265" s="4">
        <v>1375.3</v>
      </c>
      <c r="K265" s="4">
        <v>205</v>
      </c>
      <c r="L265" s="4">
        <f t="shared" si="102"/>
        <v>3051.7</v>
      </c>
      <c r="M265" s="4">
        <v>160.9</v>
      </c>
      <c r="N265" s="4">
        <v>262.60000000000002</v>
      </c>
      <c r="O265" s="4">
        <v>0</v>
      </c>
      <c r="P265" s="4">
        <v>0</v>
      </c>
      <c r="Q265" s="4">
        <f t="shared" si="103"/>
        <v>423.5</v>
      </c>
      <c r="R265" s="4">
        <v>0</v>
      </c>
      <c r="S265" s="4">
        <v>0</v>
      </c>
      <c r="T265" s="4">
        <v>0</v>
      </c>
      <c r="U265" s="4">
        <v>0</v>
      </c>
      <c r="V265" s="4">
        <f t="shared" si="104"/>
        <v>0</v>
      </c>
      <c r="W265" s="4">
        <v>1080.5999999999999</v>
      </c>
      <c r="X265" s="4">
        <v>2156.9</v>
      </c>
      <c r="Y265" s="4">
        <v>151.30000000000001</v>
      </c>
      <c r="Z265" s="4">
        <v>0</v>
      </c>
      <c r="AA265" s="4">
        <f t="shared" si="105"/>
        <v>3388.8</v>
      </c>
      <c r="AB265" s="4">
        <v>672.3</v>
      </c>
      <c r="AC265" s="4">
        <v>3.1</v>
      </c>
      <c r="AD265" s="4">
        <v>14.6</v>
      </c>
      <c r="AE265" s="4">
        <v>26.5</v>
      </c>
      <c r="AF265" s="4">
        <f t="shared" si="106"/>
        <v>716.5</v>
      </c>
      <c r="AG265" s="4">
        <v>11.9</v>
      </c>
      <c r="AH265" s="4">
        <v>587.20000000000005</v>
      </c>
      <c r="AI265" s="4">
        <v>480.2</v>
      </c>
      <c r="AJ265" s="4">
        <v>112.7</v>
      </c>
      <c r="AK265" s="4">
        <f t="shared" si="107"/>
        <v>1192</v>
      </c>
      <c r="AL265" s="4">
        <v>2725.7</v>
      </c>
      <c r="AM265" s="4">
        <v>1154.5999999999999</v>
      </c>
      <c r="AN265" s="4">
        <v>2579.6</v>
      </c>
      <c r="AO265" s="4">
        <v>12.9</v>
      </c>
      <c r="AP265" s="4">
        <f t="shared" si="108"/>
        <v>6472.7999999999993</v>
      </c>
      <c r="AU265" s="4">
        <f t="shared" si="109"/>
        <v>0</v>
      </c>
      <c r="AV265" s="4">
        <v>0</v>
      </c>
      <c r="AW265" s="4">
        <v>0</v>
      </c>
      <c r="AX265" s="4">
        <v>118.9</v>
      </c>
      <c r="AY265" s="4">
        <v>205</v>
      </c>
      <c r="AZ265" s="4">
        <f t="shared" si="110"/>
        <v>323.89999999999998</v>
      </c>
      <c r="BA265" s="4">
        <v>1.9</v>
      </c>
      <c r="BB265" s="4">
        <v>0</v>
      </c>
      <c r="BC265" s="4">
        <v>0</v>
      </c>
      <c r="BD265" s="4">
        <v>26.5</v>
      </c>
      <c r="BE265" s="4">
        <f t="shared" si="111"/>
        <v>28.4</v>
      </c>
      <c r="BF265" s="4">
        <v>2.2999999999999998</v>
      </c>
      <c r="BG265" s="4">
        <v>464</v>
      </c>
      <c r="BH265" s="4">
        <v>216.1</v>
      </c>
      <c r="BI265" s="4">
        <v>218.2</v>
      </c>
      <c r="BJ265" s="4">
        <f t="shared" si="112"/>
        <v>900.59999999999991</v>
      </c>
      <c r="BK265" s="4">
        <v>3.4</v>
      </c>
      <c r="BL265" s="4">
        <v>3.6</v>
      </c>
      <c r="BM265" s="4">
        <v>1.2</v>
      </c>
      <c r="BN265" s="4">
        <v>0</v>
      </c>
      <c r="BO265" s="4">
        <f t="shared" si="113"/>
        <v>8.1999999999999993</v>
      </c>
      <c r="BP265" s="4">
        <v>0.7</v>
      </c>
      <c r="BQ265" s="4">
        <v>10.199999999999999</v>
      </c>
      <c r="BR265" s="4">
        <v>28</v>
      </c>
      <c r="BS265" s="4">
        <v>20</v>
      </c>
      <c r="BT265" s="4">
        <f t="shared" si="114"/>
        <v>58.9</v>
      </c>
      <c r="BU265" s="4">
        <v>18</v>
      </c>
      <c r="BV265" s="4">
        <v>0</v>
      </c>
      <c r="BW265" s="4">
        <v>287.60000000000002</v>
      </c>
      <c r="BX265" s="4">
        <v>12.9</v>
      </c>
      <c r="BY265" s="4">
        <f t="shared" si="115"/>
        <v>318.5</v>
      </c>
      <c r="BZ265" s="4">
        <f t="shared" si="116"/>
        <v>9871.6999999999989</v>
      </c>
      <c r="CA265" s="4">
        <f t="shared" si="117"/>
        <v>4748.5</v>
      </c>
      <c r="CB265" s="4">
        <f t="shared" si="118"/>
        <v>4801.7</v>
      </c>
      <c r="CC265" s="4">
        <f t="shared" si="119"/>
        <v>482.59999999999997</v>
      </c>
      <c r="CD265" s="4">
        <f t="shared" si="120"/>
        <v>19904.499999999996</v>
      </c>
      <c r="CE265" s="4">
        <f t="shared" si="121"/>
        <v>26.299999999999997</v>
      </c>
      <c r="CF265" s="4">
        <f t="shared" si="122"/>
        <v>477.8</v>
      </c>
      <c r="CG265" s="4">
        <f t="shared" si="123"/>
        <v>651.79999999999995</v>
      </c>
      <c r="CH265" s="4">
        <f t="shared" si="124"/>
        <v>482.59999999999997</v>
      </c>
      <c r="CI265" s="4">
        <f t="shared" si="125"/>
        <v>1638.5</v>
      </c>
      <c r="CJ265" s="8">
        <v>3950</v>
      </c>
      <c r="CK265" s="8">
        <v>4222</v>
      </c>
      <c r="CL265" s="8">
        <v>738</v>
      </c>
      <c r="CM265" s="8">
        <v>558</v>
      </c>
      <c r="CO265" s="4">
        <f t="shared" si="100"/>
        <v>9468</v>
      </c>
    </row>
    <row r="266" spans="1:93">
      <c r="A266" s="2">
        <v>1996</v>
      </c>
      <c r="B266" s="3" t="s">
        <v>87</v>
      </c>
      <c r="C266" s="4">
        <v>769</v>
      </c>
      <c r="D266" s="4">
        <v>88.9</v>
      </c>
      <c r="E266" s="4">
        <v>35.9</v>
      </c>
      <c r="F266" s="4">
        <v>0</v>
      </c>
      <c r="G266" s="4">
        <f t="shared" si="101"/>
        <v>893.8</v>
      </c>
      <c r="H266" s="4">
        <v>283.3</v>
      </c>
      <c r="I266" s="4">
        <v>3.5</v>
      </c>
      <c r="J266" s="4">
        <v>75.099999999999994</v>
      </c>
      <c r="K266" s="4">
        <v>0</v>
      </c>
      <c r="L266" s="4">
        <f t="shared" si="102"/>
        <v>361.9</v>
      </c>
      <c r="M266" s="4">
        <v>82.6</v>
      </c>
      <c r="N266" s="4">
        <v>83.1</v>
      </c>
      <c r="O266" s="4">
        <v>0</v>
      </c>
      <c r="P266" s="4">
        <v>0</v>
      </c>
      <c r="Q266" s="4">
        <f t="shared" si="103"/>
        <v>165.7</v>
      </c>
      <c r="R266" s="4">
        <v>61.2</v>
      </c>
      <c r="S266" s="4">
        <v>0</v>
      </c>
      <c r="T266" s="4">
        <v>0</v>
      </c>
      <c r="U266" s="4">
        <v>0</v>
      </c>
      <c r="V266" s="4">
        <f t="shared" si="104"/>
        <v>61.2</v>
      </c>
      <c r="W266" s="4">
        <v>290.3</v>
      </c>
      <c r="X266" s="4">
        <v>318.60000000000002</v>
      </c>
      <c r="Y266" s="4">
        <v>21.6</v>
      </c>
      <c r="Z266" s="4">
        <v>0</v>
      </c>
      <c r="AA266" s="4">
        <f t="shared" si="105"/>
        <v>630.50000000000011</v>
      </c>
      <c r="AB266" s="4">
        <v>97.4</v>
      </c>
      <c r="AC266" s="4">
        <v>1</v>
      </c>
      <c r="AD266" s="4">
        <v>9.6</v>
      </c>
      <c r="AE266" s="4">
        <v>0</v>
      </c>
      <c r="AF266" s="4">
        <f t="shared" si="106"/>
        <v>108</v>
      </c>
      <c r="AG266" s="4">
        <v>0.1</v>
      </c>
      <c r="AH266" s="4">
        <v>178.2</v>
      </c>
      <c r="AI266" s="4">
        <v>685.4</v>
      </c>
      <c r="AJ266" s="4">
        <v>60.1</v>
      </c>
      <c r="AK266" s="4">
        <f t="shared" si="107"/>
        <v>923.8</v>
      </c>
      <c r="AL266" s="4">
        <v>1539.9</v>
      </c>
      <c r="AM266" s="4">
        <v>274.89999999999998</v>
      </c>
      <c r="AN266" s="4">
        <v>1035.0999999999999</v>
      </c>
      <c r="AO266" s="4">
        <v>314.7</v>
      </c>
      <c r="AP266" s="4">
        <f t="shared" si="108"/>
        <v>3164.6</v>
      </c>
      <c r="AU266" s="4">
        <f t="shared" si="109"/>
        <v>0</v>
      </c>
      <c r="AV266" s="4">
        <v>0</v>
      </c>
      <c r="AW266" s="4">
        <v>0</v>
      </c>
      <c r="AX266" s="4">
        <v>0</v>
      </c>
      <c r="AY266" s="4">
        <v>0</v>
      </c>
      <c r="AZ266" s="4">
        <f t="shared" si="110"/>
        <v>0</v>
      </c>
      <c r="BA266" s="4">
        <v>0</v>
      </c>
      <c r="BB266" s="4">
        <v>0</v>
      </c>
      <c r="BC266" s="4">
        <v>0</v>
      </c>
      <c r="BD266" s="4">
        <v>0</v>
      </c>
      <c r="BE266" s="4">
        <f t="shared" si="111"/>
        <v>0</v>
      </c>
      <c r="BF266" s="4">
        <v>0</v>
      </c>
      <c r="BG266" s="4">
        <v>176</v>
      </c>
      <c r="BH266" s="4">
        <v>52.4</v>
      </c>
      <c r="BI266" s="4">
        <v>60.1</v>
      </c>
      <c r="BJ266" s="4">
        <f t="shared" si="112"/>
        <v>288.5</v>
      </c>
      <c r="BK266" s="4">
        <v>0</v>
      </c>
      <c r="BL266" s="4">
        <v>0</v>
      </c>
      <c r="BM266" s="4">
        <v>0</v>
      </c>
      <c r="BN266" s="4">
        <v>0</v>
      </c>
      <c r="BO266" s="4">
        <f t="shared" si="113"/>
        <v>0</v>
      </c>
      <c r="BP266" s="4">
        <v>0</v>
      </c>
      <c r="BQ266" s="4">
        <v>0</v>
      </c>
      <c r="BR266" s="4">
        <v>0</v>
      </c>
      <c r="BS266" s="4">
        <v>0</v>
      </c>
      <c r="BT266" s="4">
        <f t="shared" si="114"/>
        <v>0</v>
      </c>
      <c r="BU266" s="4">
        <v>0</v>
      </c>
      <c r="BV266" s="4">
        <v>15.8</v>
      </c>
      <c r="BW266" s="4">
        <v>107.9</v>
      </c>
      <c r="BX266" s="4">
        <v>314.7</v>
      </c>
      <c r="BY266" s="4">
        <f t="shared" si="115"/>
        <v>438.4</v>
      </c>
      <c r="BZ266" s="4">
        <f t="shared" si="116"/>
        <v>3123.8</v>
      </c>
      <c r="CA266" s="4">
        <f t="shared" si="117"/>
        <v>948.19999999999993</v>
      </c>
      <c r="CB266" s="4">
        <f t="shared" si="118"/>
        <v>1862.6999999999998</v>
      </c>
      <c r="CC266" s="4">
        <f t="shared" si="119"/>
        <v>374.8</v>
      </c>
      <c r="CD266" s="4">
        <f t="shared" si="120"/>
        <v>6309.5</v>
      </c>
      <c r="CE266" s="4">
        <f t="shared" si="121"/>
        <v>0</v>
      </c>
      <c r="CF266" s="4">
        <f t="shared" si="122"/>
        <v>191.8</v>
      </c>
      <c r="CG266" s="4">
        <f t="shared" si="123"/>
        <v>160.30000000000001</v>
      </c>
      <c r="CH266" s="4">
        <f t="shared" si="124"/>
        <v>374.8</v>
      </c>
      <c r="CI266" s="4">
        <f t="shared" si="125"/>
        <v>726.90000000000009</v>
      </c>
      <c r="CJ266" s="8">
        <v>1431.8</v>
      </c>
      <c r="CK266" s="8">
        <v>999.6</v>
      </c>
      <c r="CL266" s="8">
        <v>48.4</v>
      </c>
      <c r="CM266" s="8">
        <v>0</v>
      </c>
      <c r="CN266" s="8"/>
      <c r="CO266" s="4">
        <f t="shared" si="100"/>
        <v>2479.8000000000002</v>
      </c>
    </row>
    <row r="267" spans="1:93">
      <c r="A267" s="2">
        <v>1996</v>
      </c>
      <c r="B267" s="3" t="s">
        <v>88</v>
      </c>
      <c r="C267" s="4">
        <v>675.8</v>
      </c>
      <c r="D267" s="4">
        <v>87.9</v>
      </c>
      <c r="E267" s="4">
        <v>55.6</v>
      </c>
      <c r="F267" s="4">
        <v>1</v>
      </c>
      <c r="G267" s="4">
        <f t="shared" si="101"/>
        <v>820.3</v>
      </c>
      <c r="H267" s="4">
        <v>212.6</v>
      </c>
      <c r="I267" s="4">
        <v>1.3</v>
      </c>
      <c r="J267" s="4">
        <v>86.7</v>
      </c>
      <c r="K267" s="4">
        <v>0.6</v>
      </c>
      <c r="L267" s="4">
        <f t="shared" si="102"/>
        <v>301.20000000000005</v>
      </c>
      <c r="M267" s="4">
        <v>9</v>
      </c>
      <c r="N267" s="4">
        <v>15.9</v>
      </c>
      <c r="O267" s="4">
        <v>7.3</v>
      </c>
      <c r="P267" s="4">
        <v>0</v>
      </c>
      <c r="Q267" s="4">
        <f t="shared" si="103"/>
        <v>32.199999999999996</v>
      </c>
      <c r="R267" s="4">
        <v>9.3000000000000007</v>
      </c>
      <c r="S267" s="4">
        <v>0</v>
      </c>
      <c r="T267" s="4">
        <v>0</v>
      </c>
      <c r="U267" s="4">
        <v>0</v>
      </c>
      <c r="V267" s="4">
        <f t="shared" si="104"/>
        <v>9.3000000000000007</v>
      </c>
      <c r="W267" s="9">
        <v>107.5</v>
      </c>
      <c r="X267" s="4">
        <v>241</v>
      </c>
      <c r="Y267" s="4">
        <v>27.5</v>
      </c>
      <c r="Z267" s="4">
        <v>0</v>
      </c>
      <c r="AA267" s="4">
        <f t="shared" si="105"/>
        <v>376</v>
      </c>
      <c r="AB267" s="4">
        <v>79</v>
      </c>
      <c r="AC267" s="4">
        <v>3.7</v>
      </c>
      <c r="AD267" s="4">
        <v>56.6</v>
      </c>
      <c r="AE267" s="4">
        <v>2.8</v>
      </c>
      <c r="AF267" s="4">
        <f t="shared" si="106"/>
        <v>142.10000000000002</v>
      </c>
      <c r="AG267" s="4">
        <v>0</v>
      </c>
      <c r="AH267" s="4">
        <v>105.4</v>
      </c>
      <c r="AI267" s="4">
        <v>243.3</v>
      </c>
      <c r="AJ267" s="4">
        <v>0</v>
      </c>
      <c r="AK267" s="4">
        <f t="shared" si="107"/>
        <v>348.70000000000005</v>
      </c>
      <c r="AL267" s="4">
        <v>244.4</v>
      </c>
      <c r="AM267" s="4">
        <v>367.9</v>
      </c>
      <c r="AN267" s="4">
        <v>227</v>
      </c>
      <c r="AO267" s="4">
        <v>0.8</v>
      </c>
      <c r="AP267" s="4">
        <f t="shared" si="108"/>
        <v>840.09999999999991</v>
      </c>
      <c r="AU267" s="4">
        <f t="shared" si="109"/>
        <v>0</v>
      </c>
      <c r="AV267" s="4">
        <v>0</v>
      </c>
      <c r="AW267" s="4">
        <v>0</v>
      </c>
      <c r="AX267" s="4">
        <v>23.2</v>
      </c>
      <c r="AY267" s="4">
        <v>0.6</v>
      </c>
      <c r="AZ267" s="4">
        <f t="shared" si="110"/>
        <v>23.8</v>
      </c>
      <c r="BA267" s="4">
        <v>0</v>
      </c>
      <c r="BB267" s="4">
        <v>0</v>
      </c>
      <c r="BC267" s="4">
        <v>44.8</v>
      </c>
      <c r="BD267" s="4">
        <v>2.8</v>
      </c>
      <c r="BE267" s="4">
        <f t="shared" si="111"/>
        <v>47.599999999999994</v>
      </c>
      <c r="BF267" s="4">
        <v>0</v>
      </c>
      <c r="BG267" s="4">
        <v>87.7</v>
      </c>
      <c r="BH267" s="4">
        <v>56.4</v>
      </c>
      <c r="BI267" s="4">
        <v>0</v>
      </c>
      <c r="BJ267" s="4">
        <f t="shared" si="112"/>
        <v>144.1</v>
      </c>
      <c r="BK267" s="4">
        <v>0</v>
      </c>
      <c r="BL267" s="4">
        <v>0</v>
      </c>
      <c r="BM267" s="4">
        <v>0</v>
      </c>
      <c r="BN267" s="4">
        <v>0</v>
      </c>
      <c r="BO267" s="4">
        <f t="shared" si="113"/>
        <v>0</v>
      </c>
      <c r="BP267" s="4">
        <v>0</v>
      </c>
      <c r="BQ267" s="4">
        <v>0</v>
      </c>
      <c r="BR267" s="4">
        <v>0</v>
      </c>
      <c r="BS267" s="4">
        <v>0</v>
      </c>
      <c r="BT267" s="4">
        <f t="shared" si="114"/>
        <v>0</v>
      </c>
      <c r="BU267" s="4">
        <v>0</v>
      </c>
      <c r="BV267" s="4">
        <v>0</v>
      </c>
      <c r="BW267" s="4">
        <v>4.5999999999999996</v>
      </c>
      <c r="BX267" s="4">
        <v>1.8</v>
      </c>
      <c r="BY267" s="4">
        <f t="shared" si="115"/>
        <v>6.3999999999999995</v>
      </c>
      <c r="BZ267" s="4">
        <f t="shared" si="116"/>
        <v>1337.6</v>
      </c>
      <c r="CA267" s="4">
        <f t="shared" si="117"/>
        <v>823.1</v>
      </c>
      <c r="CB267" s="4">
        <f t="shared" si="118"/>
        <v>704</v>
      </c>
      <c r="CC267" s="4">
        <f t="shared" si="119"/>
        <v>5.2</v>
      </c>
      <c r="CD267" s="4">
        <f t="shared" si="120"/>
        <v>2869.8999999999996</v>
      </c>
      <c r="CE267" s="4">
        <f t="shared" si="121"/>
        <v>0</v>
      </c>
      <c r="CF267" s="4">
        <f t="shared" si="122"/>
        <v>87.7</v>
      </c>
      <c r="CG267" s="4">
        <f t="shared" si="123"/>
        <v>129</v>
      </c>
      <c r="CH267" s="4">
        <f t="shared" si="124"/>
        <v>5.2</v>
      </c>
      <c r="CI267" s="4">
        <f t="shared" si="125"/>
        <v>221.89999999999998</v>
      </c>
      <c r="CJ267" s="8">
        <v>463</v>
      </c>
      <c r="CK267" s="8">
        <v>650.79999999999995</v>
      </c>
      <c r="CL267" s="8">
        <v>152</v>
      </c>
      <c r="CM267" s="8">
        <v>0</v>
      </c>
      <c r="CN267" s="10"/>
      <c r="CO267" s="4">
        <f t="shared" si="100"/>
        <v>1265.8</v>
      </c>
    </row>
    <row r="268" spans="1:93">
      <c r="A268" s="2">
        <v>1996</v>
      </c>
      <c r="B268" s="3" t="s">
        <v>89</v>
      </c>
      <c r="C268" s="4">
        <v>3881</v>
      </c>
      <c r="D268" s="4">
        <v>839.2</v>
      </c>
      <c r="E268" s="4">
        <v>110.1</v>
      </c>
      <c r="F268" s="4">
        <v>5.8</v>
      </c>
      <c r="G268" s="4">
        <f t="shared" si="101"/>
        <v>4836.1000000000004</v>
      </c>
      <c r="H268" s="4">
        <v>1840.9</v>
      </c>
      <c r="I268" s="4">
        <v>13.3</v>
      </c>
      <c r="J268" s="4">
        <v>594.29999999999995</v>
      </c>
      <c r="K268" s="4">
        <v>158.19999999999999</v>
      </c>
      <c r="L268" s="4">
        <f t="shared" si="102"/>
        <v>2606.6999999999998</v>
      </c>
      <c r="M268" s="4">
        <v>479.3</v>
      </c>
      <c r="N268" s="4">
        <v>453.2</v>
      </c>
      <c r="O268" s="4">
        <v>0</v>
      </c>
      <c r="P268" s="4">
        <v>0</v>
      </c>
      <c r="Q268" s="4">
        <f t="shared" si="103"/>
        <v>932.5</v>
      </c>
      <c r="R268" s="4">
        <v>57.9</v>
      </c>
      <c r="S268" s="4">
        <v>7.2</v>
      </c>
      <c r="T268" s="4">
        <v>0</v>
      </c>
      <c r="U268" s="4">
        <v>0</v>
      </c>
      <c r="V268" s="4">
        <f t="shared" si="104"/>
        <v>65.099999999999994</v>
      </c>
      <c r="W268" s="4">
        <v>2580.9</v>
      </c>
      <c r="X268" s="4">
        <v>3308.6</v>
      </c>
      <c r="Y268" s="4">
        <v>874.4</v>
      </c>
      <c r="Z268" s="4">
        <v>0</v>
      </c>
      <c r="AA268" s="4">
        <f t="shared" si="105"/>
        <v>6763.9</v>
      </c>
      <c r="AB268" s="4">
        <v>773.3</v>
      </c>
      <c r="AC268" s="4">
        <v>0</v>
      </c>
      <c r="AD268" s="4">
        <v>40.9</v>
      </c>
      <c r="AE268" s="4">
        <v>57</v>
      </c>
      <c r="AF268" s="4">
        <f t="shared" si="106"/>
        <v>871.19999999999993</v>
      </c>
      <c r="AG268" s="4">
        <v>34.6</v>
      </c>
      <c r="AH268" s="4">
        <v>150.80000000000001</v>
      </c>
      <c r="AI268" s="4">
        <v>2302.6999999999998</v>
      </c>
      <c r="AJ268" s="4">
        <v>188.1</v>
      </c>
      <c r="AK268" s="4">
        <f t="shared" si="107"/>
        <v>2676.2</v>
      </c>
      <c r="AL268" s="4">
        <v>3278</v>
      </c>
      <c r="AM268" s="4">
        <v>1571.4</v>
      </c>
      <c r="AN268" s="4">
        <v>3308</v>
      </c>
      <c r="AO268" s="4">
        <v>221.5</v>
      </c>
      <c r="AP268" s="4">
        <f t="shared" si="108"/>
        <v>8378.9</v>
      </c>
      <c r="AU268" s="4">
        <f t="shared" si="109"/>
        <v>0</v>
      </c>
      <c r="AV268" s="4">
        <v>3.9</v>
      </c>
      <c r="AW268" s="4">
        <v>0</v>
      </c>
      <c r="AX268" s="4">
        <v>1.7</v>
      </c>
      <c r="AY268" s="4">
        <v>158.19999999999999</v>
      </c>
      <c r="AZ268" s="4">
        <f t="shared" si="110"/>
        <v>163.79999999999998</v>
      </c>
      <c r="BA268" s="4">
        <v>1.2</v>
      </c>
      <c r="BB268" s="4">
        <v>0</v>
      </c>
      <c r="BC268" s="4">
        <v>0</v>
      </c>
      <c r="BD268" s="4">
        <v>57</v>
      </c>
      <c r="BE268" s="4">
        <f t="shared" si="111"/>
        <v>58.2</v>
      </c>
      <c r="BF268" s="4">
        <v>0</v>
      </c>
      <c r="BG268" s="4">
        <v>0</v>
      </c>
      <c r="BH268" s="4">
        <v>1032.3</v>
      </c>
      <c r="BI268" s="4">
        <v>188.1</v>
      </c>
      <c r="BJ268" s="4">
        <f t="shared" si="112"/>
        <v>1220.3999999999999</v>
      </c>
      <c r="BK268" s="4">
        <v>0</v>
      </c>
      <c r="BL268" s="4">
        <v>0</v>
      </c>
      <c r="BM268" s="4">
        <v>0</v>
      </c>
      <c r="BN268" s="4">
        <v>0</v>
      </c>
      <c r="BO268" s="4">
        <f t="shared" si="113"/>
        <v>0</v>
      </c>
      <c r="BP268" s="4">
        <v>0.1</v>
      </c>
      <c r="BQ268" s="4">
        <v>0</v>
      </c>
      <c r="BR268" s="4">
        <v>0.1</v>
      </c>
      <c r="BS268" s="4">
        <v>39.1</v>
      </c>
      <c r="BT268" s="4">
        <f t="shared" si="114"/>
        <v>39.300000000000004</v>
      </c>
      <c r="BU268" s="4">
        <v>11</v>
      </c>
      <c r="BV268" s="4">
        <v>0</v>
      </c>
      <c r="BW268" s="4">
        <v>14.7</v>
      </c>
      <c r="BX268" s="4">
        <v>187.6</v>
      </c>
      <c r="BY268" s="4">
        <f t="shared" si="115"/>
        <v>213.29999999999998</v>
      </c>
      <c r="BZ268" s="4">
        <f t="shared" si="116"/>
        <v>12925.9</v>
      </c>
      <c r="CA268" s="4">
        <f t="shared" si="117"/>
        <v>6343.7000000000007</v>
      </c>
      <c r="CB268" s="4">
        <f t="shared" si="118"/>
        <v>7230.4</v>
      </c>
      <c r="CC268" s="4">
        <f t="shared" si="119"/>
        <v>630.6</v>
      </c>
      <c r="CD268" s="4">
        <f t="shared" si="120"/>
        <v>27130.6</v>
      </c>
      <c r="CE268" s="4">
        <f t="shared" si="121"/>
        <v>16.2</v>
      </c>
      <c r="CF268" s="4">
        <f t="shared" si="122"/>
        <v>0</v>
      </c>
      <c r="CG268" s="4">
        <f t="shared" si="123"/>
        <v>1048.8</v>
      </c>
      <c r="CH268" s="4">
        <f t="shared" si="124"/>
        <v>630</v>
      </c>
      <c r="CI268" s="4">
        <f t="shared" si="125"/>
        <v>1695</v>
      </c>
      <c r="CJ268" s="8">
        <v>4798</v>
      </c>
      <c r="CK268" s="8">
        <v>5669</v>
      </c>
      <c r="CL268" s="8">
        <v>978</v>
      </c>
      <c r="CM268" s="8">
        <v>807</v>
      </c>
      <c r="CN268" s="7"/>
      <c r="CO268" s="4">
        <f t="shared" si="100"/>
        <v>12252</v>
      </c>
    </row>
    <row r="269" spans="1:93">
      <c r="A269" s="2">
        <v>1996</v>
      </c>
      <c r="B269" s="3" t="s">
        <v>90</v>
      </c>
      <c r="C269" s="4">
        <v>2984</v>
      </c>
      <c r="D269" s="4">
        <v>307</v>
      </c>
      <c r="E269" s="4">
        <v>30</v>
      </c>
      <c r="F269" s="4">
        <v>0</v>
      </c>
      <c r="G269" s="4">
        <f t="shared" si="101"/>
        <v>3321</v>
      </c>
      <c r="H269" s="4">
        <v>1066</v>
      </c>
      <c r="I269" s="4">
        <v>30</v>
      </c>
      <c r="J269" s="4">
        <v>5</v>
      </c>
      <c r="K269" s="4">
        <v>0</v>
      </c>
      <c r="L269" s="4">
        <f t="shared" si="102"/>
        <v>1101</v>
      </c>
      <c r="M269" s="4">
        <v>40</v>
      </c>
      <c r="N269" s="4">
        <v>101</v>
      </c>
      <c r="O269" s="4">
        <v>20</v>
      </c>
      <c r="P269" s="4">
        <v>0</v>
      </c>
      <c r="Q269" s="4">
        <f t="shared" si="103"/>
        <v>161</v>
      </c>
      <c r="R269" s="4">
        <v>0</v>
      </c>
      <c r="S269" s="4">
        <v>0</v>
      </c>
      <c r="T269" s="4">
        <v>0</v>
      </c>
      <c r="U269" s="4">
        <v>0</v>
      </c>
      <c r="V269" s="4">
        <f t="shared" si="104"/>
        <v>0</v>
      </c>
      <c r="W269" s="4">
        <v>808</v>
      </c>
      <c r="X269" s="4">
        <v>1523</v>
      </c>
      <c r="Y269" s="4">
        <v>42</v>
      </c>
      <c r="Z269" s="4">
        <v>0</v>
      </c>
      <c r="AA269" s="4">
        <f t="shared" si="105"/>
        <v>2373</v>
      </c>
      <c r="AB269" s="4">
        <v>353</v>
      </c>
      <c r="AC269" s="4">
        <v>0</v>
      </c>
      <c r="AD269" s="4">
        <v>33</v>
      </c>
      <c r="AE269" s="4">
        <v>33</v>
      </c>
      <c r="AF269" s="4">
        <f t="shared" si="106"/>
        <v>419</v>
      </c>
      <c r="AG269" s="4">
        <v>1</v>
      </c>
      <c r="AH269" s="4">
        <v>423</v>
      </c>
      <c r="AI269" s="4">
        <v>919</v>
      </c>
      <c r="AJ269" s="4">
        <v>0</v>
      </c>
      <c r="AK269" s="4">
        <f t="shared" si="107"/>
        <v>1343</v>
      </c>
      <c r="AL269" s="4">
        <v>2092</v>
      </c>
      <c r="AM269" s="4">
        <v>1063</v>
      </c>
      <c r="AN269" s="4">
        <v>2431</v>
      </c>
      <c r="AO269" s="4">
        <v>0</v>
      </c>
      <c r="AP269" s="4">
        <f t="shared" si="108"/>
        <v>5586</v>
      </c>
      <c r="AU269" s="4">
        <f t="shared" si="109"/>
        <v>0</v>
      </c>
      <c r="AV269" s="4">
        <v>0</v>
      </c>
      <c r="AW269" s="4">
        <v>0</v>
      </c>
      <c r="AX269" s="4">
        <v>0</v>
      </c>
      <c r="AY269" s="4">
        <v>0</v>
      </c>
      <c r="AZ269" s="4">
        <f t="shared" si="110"/>
        <v>0</v>
      </c>
      <c r="BA269" s="4">
        <v>5</v>
      </c>
      <c r="BB269" s="4">
        <v>0</v>
      </c>
      <c r="BC269" s="4">
        <v>4</v>
      </c>
      <c r="BD269" s="4">
        <v>33</v>
      </c>
      <c r="BE269" s="4">
        <f t="shared" si="111"/>
        <v>42</v>
      </c>
      <c r="BF269" s="4">
        <v>1</v>
      </c>
      <c r="BG269" s="4">
        <v>248</v>
      </c>
      <c r="BH269" s="4">
        <v>315</v>
      </c>
      <c r="BI269" s="4">
        <v>0</v>
      </c>
      <c r="BJ269" s="4">
        <f t="shared" si="112"/>
        <v>564</v>
      </c>
      <c r="BK269" s="4">
        <v>0</v>
      </c>
      <c r="BL269" s="4">
        <v>0</v>
      </c>
      <c r="BM269" s="4">
        <v>0</v>
      </c>
      <c r="BN269" s="4">
        <v>0</v>
      </c>
      <c r="BO269" s="4">
        <f t="shared" si="113"/>
        <v>0</v>
      </c>
      <c r="BP269" s="4">
        <v>0</v>
      </c>
      <c r="BQ269" s="4">
        <v>0</v>
      </c>
      <c r="BR269" s="4">
        <v>0</v>
      </c>
      <c r="BS269" s="4">
        <v>0</v>
      </c>
      <c r="BT269" s="4">
        <f t="shared" si="114"/>
        <v>0</v>
      </c>
      <c r="BU269" s="4">
        <v>52</v>
      </c>
      <c r="BV269" s="4">
        <v>0</v>
      </c>
      <c r="BW269" s="4">
        <v>35</v>
      </c>
      <c r="BX269" s="4">
        <v>0</v>
      </c>
      <c r="BY269" s="4">
        <f t="shared" si="115"/>
        <v>87</v>
      </c>
      <c r="BZ269" s="4">
        <f t="shared" si="116"/>
        <v>7344</v>
      </c>
      <c r="CA269" s="4">
        <f t="shared" si="117"/>
        <v>3447</v>
      </c>
      <c r="CB269" s="4">
        <f t="shared" si="118"/>
        <v>3480</v>
      </c>
      <c r="CC269" s="4">
        <f t="shared" si="119"/>
        <v>33</v>
      </c>
      <c r="CD269" s="4">
        <f t="shared" si="120"/>
        <v>14304</v>
      </c>
      <c r="CE269" s="4">
        <f t="shared" si="121"/>
        <v>58</v>
      </c>
      <c r="CF269" s="4">
        <f t="shared" si="122"/>
        <v>248</v>
      </c>
      <c r="CG269" s="4">
        <f t="shared" si="123"/>
        <v>354</v>
      </c>
      <c r="CH269" s="4">
        <f t="shared" si="124"/>
        <v>33</v>
      </c>
      <c r="CI269" s="4">
        <f t="shared" si="125"/>
        <v>693</v>
      </c>
      <c r="CJ269" s="8">
        <v>2942.3</v>
      </c>
      <c r="CK269" s="8">
        <v>2966.3</v>
      </c>
      <c r="CL269" s="8">
        <v>982</v>
      </c>
      <c r="CM269" s="8">
        <v>0</v>
      </c>
      <c r="CN269" s="8"/>
      <c r="CO269" s="4">
        <f t="shared" si="100"/>
        <v>6890.6</v>
      </c>
    </row>
    <row r="270" spans="1:93">
      <c r="A270" s="2">
        <v>1996</v>
      </c>
      <c r="B270" s="3" t="s">
        <v>91</v>
      </c>
      <c r="C270" s="4">
        <v>1503.1</v>
      </c>
      <c r="D270" s="4">
        <v>229.4</v>
      </c>
      <c r="E270" s="4">
        <v>74.2</v>
      </c>
      <c r="F270" s="4">
        <v>0</v>
      </c>
      <c r="G270" s="4">
        <f t="shared" si="101"/>
        <v>1806.7</v>
      </c>
      <c r="H270" s="4">
        <v>746.7</v>
      </c>
      <c r="I270" s="4">
        <v>266</v>
      </c>
      <c r="J270" s="4">
        <v>1249</v>
      </c>
      <c r="K270" s="4">
        <v>0</v>
      </c>
      <c r="L270" s="4">
        <f t="shared" si="102"/>
        <v>2261.6999999999998</v>
      </c>
      <c r="M270" s="4">
        <v>32.799999999999997</v>
      </c>
      <c r="N270" s="4">
        <v>71.3</v>
      </c>
      <c r="O270" s="4">
        <v>39.1</v>
      </c>
      <c r="P270" s="4">
        <v>0</v>
      </c>
      <c r="Q270" s="4">
        <f t="shared" si="103"/>
        <v>143.19999999999999</v>
      </c>
      <c r="R270" s="4">
        <v>19</v>
      </c>
      <c r="S270" s="4">
        <v>0</v>
      </c>
      <c r="T270" s="4">
        <v>0</v>
      </c>
      <c r="U270" s="4">
        <v>0</v>
      </c>
      <c r="V270" s="4">
        <f t="shared" si="104"/>
        <v>19</v>
      </c>
      <c r="W270" s="4">
        <v>357.7</v>
      </c>
      <c r="X270" s="4">
        <v>762.6</v>
      </c>
      <c r="Y270" s="4">
        <v>114.1</v>
      </c>
      <c r="Z270" s="4">
        <v>0</v>
      </c>
      <c r="AA270" s="4">
        <f t="shared" si="105"/>
        <v>1234.3999999999999</v>
      </c>
      <c r="AB270" s="4">
        <v>156.19999999999999</v>
      </c>
      <c r="AC270" s="4">
        <v>0</v>
      </c>
      <c r="AD270" s="4">
        <v>23.2</v>
      </c>
      <c r="AE270" s="4">
        <v>0</v>
      </c>
      <c r="AF270" s="4">
        <f t="shared" si="106"/>
        <v>179.39999999999998</v>
      </c>
      <c r="AG270" s="4">
        <v>12</v>
      </c>
      <c r="AH270" s="4">
        <v>279.39999999999998</v>
      </c>
      <c r="AI270" s="4">
        <v>597</v>
      </c>
      <c r="AJ270" s="4">
        <v>0</v>
      </c>
      <c r="AK270" s="4">
        <f t="shared" si="107"/>
        <v>888.4</v>
      </c>
      <c r="AL270" s="4">
        <v>1027.9000000000001</v>
      </c>
      <c r="AM270" s="4">
        <v>496.8</v>
      </c>
      <c r="AN270" s="4">
        <v>809</v>
      </c>
      <c r="AO270" s="4">
        <v>0</v>
      </c>
      <c r="AP270" s="4">
        <f t="shared" si="108"/>
        <v>2333.6999999999998</v>
      </c>
      <c r="AU270" s="4">
        <f t="shared" si="109"/>
        <v>0</v>
      </c>
      <c r="AV270" s="4">
        <v>0</v>
      </c>
      <c r="AW270" s="4">
        <v>0</v>
      </c>
      <c r="AX270" s="4">
        <v>0</v>
      </c>
      <c r="AY270" s="4">
        <v>0</v>
      </c>
      <c r="AZ270" s="4">
        <f t="shared" si="110"/>
        <v>0</v>
      </c>
      <c r="BA270" s="4">
        <v>0</v>
      </c>
      <c r="BB270" s="4">
        <v>0</v>
      </c>
      <c r="BC270" s="4">
        <v>0</v>
      </c>
      <c r="BD270" s="4">
        <v>0</v>
      </c>
      <c r="BE270" s="4">
        <f t="shared" si="111"/>
        <v>0</v>
      </c>
      <c r="BF270" s="4">
        <v>0</v>
      </c>
      <c r="BG270" s="4">
        <v>0</v>
      </c>
      <c r="BH270" s="4">
        <v>5.2</v>
      </c>
      <c r="BI270" s="4">
        <v>0</v>
      </c>
      <c r="BJ270" s="4">
        <f t="shared" si="112"/>
        <v>5.2</v>
      </c>
      <c r="BK270" s="4">
        <v>0</v>
      </c>
      <c r="BL270" s="4">
        <v>0</v>
      </c>
      <c r="BM270" s="4">
        <v>0</v>
      </c>
      <c r="BN270" s="4">
        <v>0</v>
      </c>
      <c r="BO270" s="4">
        <f t="shared" si="113"/>
        <v>0</v>
      </c>
      <c r="BP270" s="4">
        <v>1.6</v>
      </c>
      <c r="BQ270" s="4">
        <v>0</v>
      </c>
      <c r="BR270" s="4">
        <v>4.2</v>
      </c>
      <c r="BS270" s="4">
        <v>0</v>
      </c>
      <c r="BT270" s="4">
        <f t="shared" si="114"/>
        <v>5.8000000000000007</v>
      </c>
      <c r="BU270" s="4">
        <v>0</v>
      </c>
      <c r="BV270" s="4">
        <v>0</v>
      </c>
      <c r="BW270" s="4">
        <v>12.9</v>
      </c>
      <c r="BX270" s="4">
        <v>0</v>
      </c>
      <c r="BY270" s="4">
        <f t="shared" si="115"/>
        <v>12.9</v>
      </c>
      <c r="BZ270" s="4">
        <f t="shared" si="116"/>
        <v>3855.4</v>
      </c>
      <c r="CA270" s="4">
        <f t="shared" si="117"/>
        <v>2105.5</v>
      </c>
      <c r="CB270" s="4">
        <f t="shared" si="118"/>
        <v>2905.6</v>
      </c>
      <c r="CC270" s="4">
        <f t="shared" si="119"/>
        <v>0</v>
      </c>
      <c r="CD270" s="4">
        <f t="shared" si="120"/>
        <v>8866.5</v>
      </c>
      <c r="CE270" s="4">
        <f t="shared" si="121"/>
        <v>1.6</v>
      </c>
      <c r="CF270" s="4">
        <f t="shared" si="122"/>
        <v>0</v>
      </c>
      <c r="CG270" s="4">
        <f t="shared" si="123"/>
        <v>22.3</v>
      </c>
      <c r="CH270" s="4">
        <f t="shared" si="124"/>
        <v>0</v>
      </c>
      <c r="CI270" s="4">
        <f t="shared" si="125"/>
        <v>23.900000000000002</v>
      </c>
      <c r="CJ270" s="8">
        <v>1275</v>
      </c>
      <c r="CK270" s="8">
        <v>2109</v>
      </c>
      <c r="CL270" s="8">
        <v>294</v>
      </c>
      <c r="CM270" s="8">
        <v>60</v>
      </c>
      <c r="CO270" s="4">
        <f t="shared" si="100"/>
        <v>3738</v>
      </c>
    </row>
    <row r="271" spans="1:93">
      <c r="A271" s="2">
        <v>1996</v>
      </c>
      <c r="B271" s="3" t="s">
        <v>92</v>
      </c>
      <c r="C271" s="4">
        <v>1683</v>
      </c>
      <c r="D271" s="4">
        <v>198</v>
      </c>
      <c r="E271" s="4">
        <v>42</v>
      </c>
      <c r="F271" s="4">
        <v>0</v>
      </c>
      <c r="G271" s="4">
        <f t="shared" si="101"/>
        <v>1923</v>
      </c>
      <c r="H271" s="4">
        <v>538</v>
      </c>
      <c r="I271" s="4">
        <v>156</v>
      </c>
      <c r="J271" s="4">
        <v>642</v>
      </c>
      <c r="K271" s="4">
        <v>3</v>
      </c>
      <c r="L271" s="4">
        <f t="shared" si="102"/>
        <v>1339</v>
      </c>
      <c r="M271" s="4">
        <v>42</v>
      </c>
      <c r="N271" s="4">
        <v>61</v>
      </c>
      <c r="O271" s="4">
        <v>0</v>
      </c>
      <c r="P271" s="4">
        <v>0</v>
      </c>
      <c r="Q271" s="4">
        <f t="shared" si="103"/>
        <v>103</v>
      </c>
      <c r="R271" s="4">
        <v>6</v>
      </c>
      <c r="S271" s="4">
        <v>0</v>
      </c>
      <c r="T271" s="4">
        <v>2</v>
      </c>
      <c r="U271" s="4">
        <v>0</v>
      </c>
      <c r="V271" s="4">
        <f t="shared" si="104"/>
        <v>8</v>
      </c>
      <c r="W271" s="9">
        <v>294</v>
      </c>
      <c r="X271" s="4">
        <v>476</v>
      </c>
      <c r="Y271" s="4">
        <v>53</v>
      </c>
      <c r="Z271" s="4">
        <v>0</v>
      </c>
      <c r="AA271" s="4">
        <f t="shared" si="105"/>
        <v>823</v>
      </c>
      <c r="AB271" s="4">
        <v>190</v>
      </c>
      <c r="AC271" s="4">
        <v>1</v>
      </c>
      <c r="AD271" s="4">
        <v>19</v>
      </c>
      <c r="AE271" s="4">
        <v>0</v>
      </c>
      <c r="AF271" s="4">
        <f t="shared" si="106"/>
        <v>210</v>
      </c>
      <c r="AG271" s="4">
        <v>94</v>
      </c>
      <c r="AH271" s="4">
        <v>231</v>
      </c>
      <c r="AI271" s="4">
        <v>669</v>
      </c>
      <c r="AJ271" s="4">
        <v>58</v>
      </c>
      <c r="AK271" s="4">
        <f t="shared" si="107"/>
        <v>1052</v>
      </c>
      <c r="AL271" s="4">
        <v>592</v>
      </c>
      <c r="AM271" s="4">
        <v>581</v>
      </c>
      <c r="AN271" s="4">
        <v>998</v>
      </c>
      <c r="AO271" s="4">
        <v>0</v>
      </c>
      <c r="AP271" s="4">
        <f t="shared" si="108"/>
        <v>2171</v>
      </c>
      <c r="AU271" s="4">
        <f t="shared" si="109"/>
        <v>0</v>
      </c>
      <c r="AV271" s="4">
        <v>1</v>
      </c>
      <c r="AW271" s="4">
        <v>0</v>
      </c>
      <c r="AX271" s="4">
        <v>51</v>
      </c>
      <c r="AY271" s="4">
        <v>3</v>
      </c>
      <c r="AZ271" s="4">
        <f t="shared" si="110"/>
        <v>55</v>
      </c>
      <c r="BA271" s="4">
        <v>5</v>
      </c>
      <c r="BB271" s="4">
        <v>0</v>
      </c>
      <c r="BC271" s="4">
        <v>6</v>
      </c>
      <c r="BD271" s="4">
        <v>0</v>
      </c>
      <c r="BE271" s="4">
        <f t="shared" si="111"/>
        <v>11</v>
      </c>
      <c r="BF271" s="4">
        <v>83</v>
      </c>
      <c r="BG271" s="4">
        <v>101</v>
      </c>
      <c r="BH271" s="4">
        <v>422</v>
      </c>
      <c r="BI271" s="4">
        <v>10</v>
      </c>
      <c r="BJ271" s="4">
        <f t="shared" si="112"/>
        <v>616</v>
      </c>
      <c r="BK271" s="4">
        <v>0</v>
      </c>
      <c r="BL271" s="4">
        <v>0</v>
      </c>
      <c r="BM271" s="4">
        <v>0</v>
      </c>
      <c r="BN271" s="4">
        <v>0</v>
      </c>
      <c r="BO271" s="4">
        <f t="shared" si="113"/>
        <v>0</v>
      </c>
      <c r="BP271" s="4">
        <v>0</v>
      </c>
      <c r="BQ271" s="4">
        <v>0</v>
      </c>
      <c r="BR271" s="4">
        <v>0</v>
      </c>
      <c r="BS271" s="4">
        <v>0</v>
      </c>
      <c r="BT271" s="4">
        <f t="shared" si="114"/>
        <v>0</v>
      </c>
      <c r="BU271" s="4">
        <v>9</v>
      </c>
      <c r="BV271" s="4">
        <v>1</v>
      </c>
      <c r="BW271" s="4">
        <v>16</v>
      </c>
      <c r="BX271" s="4">
        <v>0</v>
      </c>
      <c r="BY271" s="4">
        <f t="shared" si="115"/>
        <v>26</v>
      </c>
      <c r="BZ271" s="4">
        <f t="shared" si="116"/>
        <v>3439</v>
      </c>
      <c r="CA271" s="4">
        <f t="shared" si="117"/>
        <v>1704</v>
      </c>
      <c r="CB271" s="4">
        <f t="shared" si="118"/>
        <v>2425</v>
      </c>
      <c r="CC271" s="4">
        <f t="shared" si="119"/>
        <v>61</v>
      </c>
      <c r="CD271" s="4">
        <f t="shared" si="120"/>
        <v>7629</v>
      </c>
      <c r="CE271" s="4">
        <f t="shared" si="121"/>
        <v>98</v>
      </c>
      <c r="CF271" s="4">
        <f t="shared" si="122"/>
        <v>102</v>
      </c>
      <c r="CG271" s="4">
        <f t="shared" si="123"/>
        <v>495</v>
      </c>
      <c r="CH271" s="4">
        <f t="shared" si="124"/>
        <v>13</v>
      </c>
      <c r="CI271" s="4">
        <f t="shared" si="125"/>
        <v>708</v>
      </c>
      <c r="CJ271" s="8">
        <v>1240.2</v>
      </c>
      <c r="CK271" s="8">
        <v>1416</v>
      </c>
      <c r="CL271" s="8">
        <v>219</v>
      </c>
      <c r="CM271" s="8">
        <v>0</v>
      </c>
      <c r="CO271" s="4">
        <f t="shared" si="100"/>
        <v>2875.2</v>
      </c>
    </row>
    <row r="272" spans="1:93">
      <c r="A272" s="2">
        <v>1996</v>
      </c>
      <c r="B272" s="3" t="s">
        <v>93</v>
      </c>
      <c r="C272" s="4">
        <v>2516.6</v>
      </c>
      <c r="D272" s="4">
        <v>481.5</v>
      </c>
      <c r="E272" s="4">
        <v>84</v>
      </c>
      <c r="F272" s="4">
        <v>0</v>
      </c>
      <c r="G272" s="4">
        <f t="shared" si="101"/>
        <v>3082.1</v>
      </c>
      <c r="H272" s="4">
        <v>741.4</v>
      </c>
      <c r="I272" s="4">
        <v>3.7</v>
      </c>
      <c r="J272" s="4">
        <v>1559.4</v>
      </c>
      <c r="K272" s="4">
        <v>0</v>
      </c>
      <c r="L272" s="4">
        <f t="shared" si="102"/>
        <v>2304.5</v>
      </c>
      <c r="M272" s="4">
        <v>56.4</v>
      </c>
      <c r="N272" s="4">
        <v>131.80000000000001</v>
      </c>
      <c r="O272" s="4">
        <v>0</v>
      </c>
      <c r="P272" s="4">
        <v>0</v>
      </c>
      <c r="Q272" s="4">
        <f t="shared" si="103"/>
        <v>188.20000000000002</v>
      </c>
      <c r="R272" s="4">
        <v>23.9</v>
      </c>
      <c r="S272" s="4">
        <v>33.200000000000003</v>
      </c>
      <c r="T272" s="4">
        <v>2.4</v>
      </c>
      <c r="U272" s="4">
        <v>0</v>
      </c>
      <c r="V272" s="4">
        <f t="shared" si="104"/>
        <v>59.5</v>
      </c>
      <c r="W272" s="4">
        <v>472.5</v>
      </c>
      <c r="X272" s="4">
        <v>1438.3</v>
      </c>
      <c r="Y272" s="4">
        <v>314.89999999999998</v>
      </c>
      <c r="Z272" s="4">
        <v>0</v>
      </c>
      <c r="AA272" s="4">
        <f t="shared" si="105"/>
        <v>2225.6999999999998</v>
      </c>
      <c r="AB272" s="4">
        <v>207.2</v>
      </c>
      <c r="AC272" s="4">
        <v>1.3</v>
      </c>
      <c r="AD272" s="4">
        <v>17.600000000000001</v>
      </c>
      <c r="AE272" s="4">
        <v>0</v>
      </c>
      <c r="AF272" s="4">
        <f t="shared" si="106"/>
        <v>226.1</v>
      </c>
      <c r="AG272" s="4">
        <v>4.9000000000000004</v>
      </c>
      <c r="AH272" s="4">
        <v>265.10000000000002</v>
      </c>
      <c r="AI272" s="4">
        <v>961.6</v>
      </c>
      <c r="AJ272" s="4">
        <v>0</v>
      </c>
      <c r="AK272" s="4">
        <f t="shared" si="107"/>
        <v>1231.5999999999999</v>
      </c>
      <c r="AL272" s="4">
        <v>1261.2</v>
      </c>
      <c r="AM272" s="4">
        <v>573.4</v>
      </c>
      <c r="AN272" s="4">
        <v>1437.5</v>
      </c>
      <c r="AO272" s="4">
        <v>0</v>
      </c>
      <c r="AP272" s="4">
        <f t="shared" si="108"/>
        <v>3272.1</v>
      </c>
      <c r="AU272" s="4">
        <f t="shared" si="109"/>
        <v>0</v>
      </c>
      <c r="AV272" s="4">
        <v>0</v>
      </c>
      <c r="AW272" s="4">
        <v>0</v>
      </c>
      <c r="AX272" s="4">
        <v>61.4</v>
      </c>
      <c r="AY272" s="4">
        <v>0</v>
      </c>
      <c r="AZ272" s="4">
        <f t="shared" si="110"/>
        <v>61.4</v>
      </c>
      <c r="BA272" s="4">
        <v>0</v>
      </c>
      <c r="BB272" s="4">
        <v>0</v>
      </c>
      <c r="BC272" s="4">
        <v>9.4</v>
      </c>
      <c r="BD272" s="4">
        <v>0</v>
      </c>
      <c r="BE272" s="4">
        <f t="shared" si="111"/>
        <v>9.4</v>
      </c>
      <c r="BF272" s="4">
        <v>0</v>
      </c>
      <c r="BG272" s="4">
        <v>0</v>
      </c>
      <c r="BH272" s="4">
        <v>6.8</v>
      </c>
      <c r="BI272" s="4">
        <v>0</v>
      </c>
      <c r="BJ272" s="4">
        <f t="shared" si="112"/>
        <v>6.8</v>
      </c>
      <c r="BK272" s="4">
        <v>0</v>
      </c>
      <c r="BL272" s="4">
        <v>0</v>
      </c>
      <c r="BM272" s="4">
        <v>0</v>
      </c>
      <c r="BN272" s="4">
        <v>0</v>
      </c>
      <c r="BO272" s="4">
        <f t="shared" si="113"/>
        <v>0</v>
      </c>
      <c r="BP272" s="4">
        <v>0</v>
      </c>
      <c r="BQ272" s="4">
        <v>0</v>
      </c>
      <c r="BR272" s="4">
        <v>4.7</v>
      </c>
      <c r="BS272" s="4">
        <v>0</v>
      </c>
      <c r="BT272" s="4">
        <f t="shared" si="114"/>
        <v>4.7</v>
      </c>
      <c r="BU272" s="4">
        <v>0</v>
      </c>
      <c r="BV272" s="4">
        <v>0</v>
      </c>
      <c r="BW272" s="4">
        <v>83.8</v>
      </c>
      <c r="BX272" s="4">
        <v>0</v>
      </c>
      <c r="BY272" s="4">
        <f t="shared" si="115"/>
        <v>83.8</v>
      </c>
      <c r="BZ272" s="4">
        <f t="shared" si="116"/>
        <v>5284.1</v>
      </c>
      <c r="CA272" s="4">
        <f t="shared" si="117"/>
        <v>2928.3</v>
      </c>
      <c r="CB272" s="4">
        <f t="shared" si="118"/>
        <v>4377.3999999999996</v>
      </c>
      <c r="CC272" s="4">
        <f t="shared" si="119"/>
        <v>0</v>
      </c>
      <c r="CD272" s="4">
        <f t="shared" si="120"/>
        <v>12589.800000000001</v>
      </c>
      <c r="CE272" s="4">
        <f t="shared" si="121"/>
        <v>0</v>
      </c>
      <c r="CF272" s="4">
        <f t="shared" si="122"/>
        <v>0</v>
      </c>
      <c r="CG272" s="4">
        <f t="shared" si="123"/>
        <v>166.1</v>
      </c>
      <c r="CH272" s="4">
        <f t="shared" si="124"/>
        <v>0</v>
      </c>
      <c r="CI272" s="4">
        <f t="shared" si="125"/>
        <v>166.1</v>
      </c>
      <c r="CJ272" s="4">
        <v>1783.9</v>
      </c>
      <c r="CK272" s="4">
        <v>2074.6</v>
      </c>
      <c r="CL272" s="4">
        <v>284.7</v>
      </c>
      <c r="CM272" s="4">
        <v>147</v>
      </c>
      <c r="CO272" s="4">
        <f t="shared" si="100"/>
        <v>4290.2</v>
      </c>
    </row>
    <row r="273" spans="1:93">
      <c r="A273" s="2">
        <v>1996</v>
      </c>
      <c r="B273" s="3" t="s">
        <v>94</v>
      </c>
      <c r="C273" s="4">
        <v>1864.3</v>
      </c>
      <c r="D273" s="4">
        <v>536.9</v>
      </c>
      <c r="E273" s="4">
        <v>196.1</v>
      </c>
      <c r="F273" s="4">
        <v>0</v>
      </c>
      <c r="G273" s="4">
        <f t="shared" si="101"/>
        <v>2597.2999999999997</v>
      </c>
      <c r="H273" s="4">
        <v>668</v>
      </c>
      <c r="I273" s="4">
        <v>73.8</v>
      </c>
      <c r="J273" s="4">
        <v>674.2</v>
      </c>
      <c r="K273" s="4">
        <v>0</v>
      </c>
      <c r="L273" s="4">
        <f t="shared" si="102"/>
        <v>1416</v>
      </c>
      <c r="M273" s="4">
        <v>38.799999999999997</v>
      </c>
      <c r="N273" s="4">
        <v>84.8</v>
      </c>
      <c r="O273" s="4">
        <v>12.2</v>
      </c>
      <c r="P273" s="4">
        <v>0</v>
      </c>
      <c r="Q273" s="4">
        <f t="shared" si="103"/>
        <v>135.79999999999998</v>
      </c>
      <c r="R273" s="4">
        <v>0</v>
      </c>
      <c r="S273" s="4">
        <v>0.2</v>
      </c>
      <c r="T273" s="4">
        <v>0</v>
      </c>
      <c r="U273" s="4">
        <v>0</v>
      </c>
      <c r="V273" s="4">
        <f t="shared" si="104"/>
        <v>0.2</v>
      </c>
      <c r="W273" s="4">
        <v>621.5</v>
      </c>
      <c r="X273" s="4">
        <v>2451.4</v>
      </c>
      <c r="Y273" s="4">
        <v>25.6</v>
      </c>
      <c r="Z273" s="4">
        <v>0</v>
      </c>
      <c r="AA273" s="4">
        <f t="shared" si="105"/>
        <v>3098.5</v>
      </c>
      <c r="AB273" s="4">
        <v>376.4</v>
      </c>
      <c r="AC273" s="4">
        <v>4.5999999999999996</v>
      </c>
      <c r="AD273" s="4">
        <v>23.7</v>
      </c>
      <c r="AE273" s="4">
        <v>0</v>
      </c>
      <c r="AF273" s="4">
        <f t="shared" si="106"/>
        <v>404.7</v>
      </c>
      <c r="AG273" s="4">
        <v>36</v>
      </c>
      <c r="AH273" s="4">
        <v>410.3</v>
      </c>
      <c r="AI273" s="4">
        <v>535.29999999999995</v>
      </c>
      <c r="AJ273" s="4">
        <v>0</v>
      </c>
      <c r="AK273" s="4">
        <f t="shared" si="107"/>
        <v>981.59999999999991</v>
      </c>
      <c r="AL273" s="4">
        <v>1484.7</v>
      </c>
      <c r="AM273" s="4">
        <v>647.20000000000005</v>
      </c>
      <c r="AN273" s="4">
        <v>2982.9</v>
      </c>
      <c r="AO273" s="4">
        <v>0</v>
      </c>
      <c r="AP273" s="4">
        <f t="shared" si="108"/>
        <v>5114.8</v>
      </c>
      <c r="AU273" s="4">
        <f t="shared" si="109"/>
        <v>0</v>
      </c>
      <c r="AV273" s="4">
        <v>0</v>
      </c>
      <c r="AW273" s="4">
        <v>0</v>
      </c>
      <c r="AX273" s="4">
        <v>29.4</v>
      </c>
      <c r="AY273" s="4">
        <v>0</v>
      </c>
      <c r="AZ273" s="4">
        <f t="shared" si="110"/>
        <v>29.4</v>
      </c>
      <c r="BA273" s="4">
        <v>0</v>
      </c>
      <c r="BB273" s="4">
        <v>3.6</v>
      </c>
      <c r="BC273" s="4">
        <v>0</v>
      </c>
      <c r="BD273" s="4">
        <v>0</v>
      </c>
      <c r="BE273" s="4">
        <f t="shared" si="111"/>
        <v>3.6</v>
      </c>
      <c r="BF273" s="4">
        <v>0</v>
      </c>
      <c r="BG273" s="4">
        <v>405.3</v>
      </c>
      <c r="BH273" s="4">
        <v>267.2</v>
      </c>
      <c r="BI273" s="4">
        <v>0</v>
      </c>
      <c r="BJ273" s="4">
        <f t="shared" si="112"/>
        <v>672.5</v>
      </c>
      <c r="BK273" s="4">
        <v>0</v>
      </c>
      <c r="BL273" s="4">
        <v>0</v>
      </c>
      <c r="BM273" s="4">
        <v>0</v>
      </c>
      <c r="BN273" s="4">
        <v>0</v>
      </c>
      <c r="BO273" s="4">
        <f t="shared" si="113"/>
        <v>0</v>
      </c>
      <c r="BP273" s="4">
        <v>0</v>
      </c>
      <c r="BQ273" s="4">
        <v>0</v>
      </c>
      <c r="BR273" s="4">
        <v>1.3</v>
      </c>
      <c r="BS273" s="4">
        <v>0</v>
      </c>
      <c r="BT273" s="4">
        <f t="shared" si="114"/>
        <v>1.3</v>
      </c>
      <c r="BU273" s="4">
        <v>0</v>
      </c>
      <c r="BV273" s="4">
        <v>15.2</v>
      </c>
      <c r="BW273" s="4">
        <v>47.9</v>
      </c>
      <c r="BX273" s="4">
        <v>0</v>
      </c>
      <c r="BY273" s="4">
        <f t="shared" si="115"/>
        <v>63.099999999999994</v>
      </c>
      <c r="BZ273" s="4">
        <f t="shared" si="116"/>
        <v>5089.7000000000007</v>
      </c>
      <c r="CA273" s="4">
        <f t="shared" si="117"/>
        <v>4209.2</v>
      </c>
      <c r="CB273" s="4">
        <f t="shared" si="118"/>
        <v>4450</v>
      </c>
      <c r="CC273" s="4">
        <f t="shared" si="119"/>
        <v>0</v>
      </c>
      <c r="CD273" s="4">
        <f t="shared" si="120"/>
        <v>13748.900000000001</v>
      </c>
      <c r="CE273" s="4">
        <f t="shared" si="121"/>
        <v>0</v>
      </c>
      <c r="CF273" s="4">
        <f t="shared" si="122"/>
        <v>424.1</v>
      </c>
      <c r="CG273" s="4">
        <f t="shared" si="123"/>
        <v>345.79999999999995</v>
      </c>
      <c r="CH273" s="4">
        <f t="shared" si="124"/>
        <v>0</v>
      </c>
      <c r="CI273" s="4">
        <f t="shared" si="125"/>
        <v>769.9</v>
      </c>
      <c r="CJ273" s="4">
        <v>1897.2</v>
      </c>
      <c r="CK273" s="4">
        <v>1110</v>
      </c>
      <c r="CL273" s="4">
        <v>508</v>
      </c>
      <c r="CM273" s="4">
        <v>285.2</v>
      </c>
      <c r="CO273" s="4">
        <f t="shared" si="100"/>
        <v>3800.3999999999996</v>
      </c>
    </row>
    <row r="274" spans="1:93">
      <c r="A274" s="2">
        <v>1996</v>
      </c>
      <c r="B274" s="3" t="s">
        <v>95</v>
      </c>
      <c r="C274" s="4">
        <v>545.5</v>
      </c>
      <c r="D274" s="4">
        <v>1.5</v>
      </c>
      <c r="E274" s="4">
        <v>0</v>
      </c>
      <c r="F274" s="4">
        <v>0.3</v>
      </c>
      <c r="G274" s="4">
        <f t="shared" si="101"/>
        <v>547.29999999999995</v>
      </c>
      <c r="H274" s="4">
        <v>167.9</v>
      </c>
      <c r="I274" s="4">
        <v>0</v>
      </c>
      <c r="J274" s="4">
        <v>0.5</v>
      </c>
      <c r="K274" s="4">
        <v>5</v>
      </c>
      <c r="L274" s="4">
        <f t="shared" si="102"/>
        <v>173.4</v>
      </c>
      <c r="M274" s="4">
        <v>30.3</v>
      </c>
      <c r="N274" s="4">
        <v>69.599999999999994</v>
      </c>
      <c r="O274" s="4">
        <v>66.7</v>
      </c>
      <c r="P274" s="4">
        <v>0</v>
      </c>
      <c r="Q274" s="4">
        <f t="shared" si="103"/>
        <v>166.6</v>
      </c>
      <c r="R274" s="4">
        <v>25.4</v>
      </c>
      <c r="S274" s="4">
        <v>0.4</v>
      </c>
      <c r="T274" s="4">
        <v>0</v>
      </c>
      <c r="U274" s="4">
        <v>0</v>
      </c>
      <c r="V274" s="4">
        <f t="shared" si="104"/>
        <v>25.799999999999997</v>
      </c>
      <c r="W274" s="4">
        <v>152.69999999999999</v>
      </c>
      <c r="X274" s="4">
        <v>606</v>
      </c>
      <c r="Y274" s="4">
        <v>123.2</v>
      </c>
      <c r="Z274" s="4">
        <v>0</v>
      </c>
      <c r="AA274" s="4">
        <f t="shared" si="105"/>
        <v>881.90000000000009</v>
      </c>
      <c r="AB274" s="4">
        <v>64.599999999999994</v>
      </c>
      <c r="AC274" s="4">
        <v>1.4</v>
      </c>
      <c r="AD274" s="4">
        <v>0.8</v>
      </c>
      <c r="AE274" s="4">
        <v>4</v>
      </c>
      <c r="AF274" s="4">
        <f t="shared" si="106"/>
        <v>70.8</v>
      </c>
      <c r="AG274" s="4">
        <v>2.8</v>
      </c>
      <c r="AH274" s="4">
        <v>148.4</v>
      </c>
      <c r="AI274" s="4">
        <v>213.1</v>
      </c>
      <c r="AJ274" s="4">
        <v>18.5</v>
      </c>
      <c r="AK274" s="4">
        <f t="shared" si="107"/>
        <v>382.8</v>
      </c>
      <c r="AL274" s="4">
        <v>693</v>
      </c>
      <c r="AM274" s="4">
        <v>334.6</v>
      </c>
      <c r="AN274" s="4">
        <v>597.29999999999995</v>
      </c>
      <c r="AO274" s="4">
        <v>32.6</v>
      </c>
      <c r="AP274" s="4">
        <f t="shared" si="108"/>
        <v>1657.4999999999998</v>
      </c>
      <c r="AU274" s="4">
        <f t="shared" si="109"/>
        <v>0</v>
      </c>
      <c r="AV274" s="4">
        <v>0</v>
      </c>
      <c r="AW274" s="4">
        <v>0</v>
      </c>
      <c r="AX274" s="4">
        <v>0</v>
      </c>
      <c r="AY274" s="4">
        <v>0</v>
      </c>
      <c r="AZ274" s="4">
        <f t="shared" si="110"/>
        <v>0</v>
      </c>
      <c r="BA274" s="4">
        <v>0.3</v>
      </c>
      <c r="BB274" s="4">
        <v>0</v>
      </c>
      <c r="BC274" s="4">
        <v>0</v>
      </c>
      <c r="BD274" s="4">
        <v>4</v>
      </c>
      <c r="BE274" s="4">
        <f t="shared" si="111"/>
        <v>4.3</v>
      </c>
      <c r="BF274" s="4">
        <v>0</v>
      </c>
      <c r="BG274" s="4">
        <v>107.9</v>
      </c>
      <c r="BH274" s="4">
        <v>21.2</v>
      </c>
      <c r="BI274" s="4">
        <v>15.6</v>
      </c>
      <c r="BJ274" s="4">
        <f t="shared" si="112"/>
        <v>144.69999999999999</v>
      </c>
      <c r="BK274" s="4">
        <v>0</v>
      </c>
      <c r="BL274" s="4">
        <v>0</v>
      </c>
      <c r="BM274" s="4">
        <v>0</v>
      </c>
      <c r="BN274" s="4">
        <v>0</v>
      </c>
      <c r="BO274" s="4">
        <f t="shared" si="113"/>
        <v>0</v>
      </c>
      <c r="BP274" s="4">
        <v>0</v>
      </c>
      <c r="BQ274" s="4">
        <v>0.2</v>
      </c>
      <c r="BR274" s="4">
        <v>0.5</v>
      </c>
      <c r="BS274" s="4">
        <v>0</v>
      </c>
      <c r="BT274" s="4">
        <f t="shared" si="114"/>
        <v>0.7</v>
      </c>
      <c r="BU274" s="4">
        <v>6</v>
      </c>
      <c r="BV274" s="4">
        <v>4.3</v>
      </c>
      <c r="BW274" s="4">
        <v>5.9</v>
      </c>
      <c r="BX274" s="4">
        <v>1.5</v>
      </c>
      <c r="BY274" s="4">
        <f t="shared" si="115"/>
        <v>17.700000000000003</v>
      </c>
      <c r="BZ274" s="4">
        <f t="shared" si="116"/>
        <v>1682.1999999999998</v>
      </c>
      <c r="CA274" s="4">
        <f t="shared" si="117"/>
        <v>1161.9000000000001</v>
      </c>
      <c r="CB274" s="4">
        <f t="shared" si="118"/>
        <v>1001.5999999999999</v>
      </c>
      <c r="CC274" s="4">
        <f t="shared" si="119"/>
        <v>60.400000000000006</v>
      </c>
      <c r="CD274" s="4">
        <f t="shared" si="120"/>
        <v>3906.1</v>
      </c>
      <c r="CE274" s="4">
        <f t="shared" si="121"/>
        <v>6.3</v>
      </c>
      <c r="CF274" s="4">
        <f t="shared" si="122"/>
        <v>112.4</v>
      </c>
      <c r="CG274" s="4">
        <f t="shared" si="123"/>
        <v>27.6</v>
      </c>
      <c r="CH274" s="4">
        <f t="shared" si="124"/>
        <v>21.1</v>
      </c>
      <c r="CI274" s="4">
        <f t="shared" si="125"/>
        <v>167.4</v>
      </c>
      <c r="CJ274" s="8">
        <v>630.20000000000005</v>
      </c>
      <c r="CK274" s="8">
        <v>639.79999999999995</v>
      </c>
      <c r="CL274" s="8">
        <v>57.7</v>
      </c>
      <c r="CM274" s="8">
        <v>46.2</v>
      </c>
      <c r="CO274" s="4">
        <f t="shared" si="100"/>
        <v>1373.9</v>
      </c>
    </row>
    <row r="275" spans="1:93">
      <c r="A275" s="2">
        <v>1996</v>
      </c>
      <c r="B275" s="3" t="s">
        <v>96</v>
      </c>
      <c r="C275" s="4">
        <v>2118.9</v>
      </c>
      <c r="D275" s="4">
        <v>329.4</v>
      </c>
      <c r="E275" s="4">
        <v>0.6</v>
      </c>
      <c r="F275" s="4">
        <v>0</v>
      </c>
      <c r="G275" s="4">
        <f t="shared" si="101"/>
        <v>2448.9</v>
      </c>
      <c r="H275" s="4">
        <v>818.1</v>
      </c>
      <c r="I275" s="4">
        <v>287.39999999999998</v>
      </c>
      <c r="J275" s="4">
        <v>964.2</v>
      </c>
      <c r="K275" s="4">
        <v>98.2</v>
      </c>
      <c r="L275" s="4">
        <f t="shared" si="102"/>
        <v>2167.8999999999996</v>
      </c>
      <c r="M275" s="4">
        <v>124</v>
      </c>
      <c r="N275" s="4">
        <v>126</v>
      </c>
      <c r="O275" s="4">
        <v>42</v>
      </c>
      <c r="P275" s="4">
        <v>0</v>
      </c>
      <c r="Q275" s="4">
        <f t="shared" si="103"/>
        <v>292</v>
      </c>
      <c r="R275" s="4">
        <v>13</v>
      </c>
      <c r="S275" s="4">
        <v>2.8</v>
      </c>
      <c r="T275" s="4">
        <v>8.6</v>
      </c>
      <c r="U275" s="4">
        <v>0</v>
      </c>
      <c r="V275" s="4">
        <f t="shared" si="104"/>
        <v>24.4</v>
      </c>
      <c r="W275" s="4">
        <v>1165.2</v>
      </c>
      <c r="X275" s="4">
        <v>1180.2</v>
      </c>
      <c r="Y275" s="4">
        <v>10.9</v>
      </c>
      <c r="Z275" s="4">
        <v>0</v>
      </c>
      <c r="AA275" s="4">
        <f t="shared" si="105"/>
        <v>2356.3000000000002</v>
      </c>
      <c r="AB275" s="4">
        <v>618.4</v>
      </c>
      <c r="AC275" s="4">
        <v>17.2</v>
      </c>
      <c r="AD275" s="4">
        <v>49.4</v>
      </c>
      <c r="AE275" s="4">
        <v>59.6</v>
      </c>
      <c r="AF275" s="4">
        <f t="shared" si="106"/>
        <v>744.6</v>
      </c>
      <c r="AG275" s="4">
        <v>0</v>
      </c>
      <c r="AH275" s="4">
        <v>470.8</v>
      </c>
      <c r="AI275" s="4">
        <v>1694.1</v>
      </c>
      <c r="AJ275" s="4">
        <v>0</v>
      </c>
      <c r="AK275" s="4">
        <f t="shared" si="107"/>
        <v>2164.9</v>
      </c>
      <c r="AL275" s="4">
        <v>2530.6</v>
      </c>
      <c r="AM275" s="4">
        <v>528.79999999999995</v>
      </c>
      <c r="AN275" s="4">
        <v>1068.0999999999999</v>
      </c>
      <c r="AO275" s="4">
        <v>232.2</v>
      </c>
      <c r="AP275" s="4">
        <f t="shared" si="108"/>
        <v>4359.7</v>
      </c>
      <c r="AU275" s="4">
        <f t="shared" si="109"/>
        <v>0</v>
      </c>
      <c r="AV275" s="4">
        <v>0</v>
      </c>
      <c r="AW275" s="4">
        <v>0</v>
      </c>
      <c r="AX275" s="4">
        <v>45.2</v>
      </c>
      <c r="AY275" s="4">
        <v>98.2</v>
      </c>
      <c r="AZ275" s="4">
        <f t="shared" si="110"/>
        <v>143.4</v>
      </c>
      <c r="BA275" s="4">
        <v>0</v>
      </c>
      <c r="BB275" s="4">
        <v>0</v>
      </c>
      <c r="BC275" s="4">
        <v>11.8</v>
      </c>
      <c r="BD275" s="4">
        <v>59.6</v>
      </c>
      <c r="BE275" s="4">
        <f t="shared" si="111"/>
        <v>71.400000000000006</v>
      </c>
      <c r="BF275" s="4">
        <v>0</v>
      </c>
      <c r="BG275" s="4">
        <v>427.3</v>
      </c>
      <c r="BH275" s="4">
        <v>426</v>
      </c>
      <c r="BI275" s="4">
        <v>0</v>
      </c>
      <c r="BJ275" s="4">
        <f t="shared" si="112"/>
        <v>853.3</v>
      </c>
      <c r="BK275" s="4">
        <v>14.5</v>
      </c>
      <c r="BL275" s="4">
        <v>0</v>
      </c>
      <c r="BM275" s="4">
        <v>26.1</v>
      </c>
      <c r="BN275" s="4">
        <v>16.2</v>
      </c>
      <c r="BO275" s="4">
        <f t="shared" si="113"/>
        <v>56.8</v>
      </c>
      <c r="BP275" s="4">
        <v>6.4</v>
      </c>
      <c r="BQ275" s="4">
        <v>40.700000000000003</v>
      </c>
      <c r="BR275" s="4">
        <v>168.6</v>
      </c>
      <c r="BS275" s="4">
        <v>25.3</v>
      </c>
      <c r="BT275" s="4">
        <f t="shared" si="114"/>
        <v>241</v>
      </c>
      <c r="BU275" s="4">
        <v>72.599999999999994</v>
      </c>
      <c r="BV275" s="4">
        <v>8.3000000000000007</v>
      </c>
      <c r="BW275" s="4">
        <v>40.1</v>
      </c>
      <c r="BX275" s="4">
        <v>190.7</v>
      </c>
      <c r="BY275" s="4">
        <f t="shared" si="115"/>
        <v>311.7</v>
      </c>
      <c r="BZ275" s="4">
        <f t="shared" si="116"/>
        <v>7388.1999999999989</v>
      </c>
      <c r="CA275" s="4">
        <f t="shared" si="117"/>
        <v>2942.6000000000004</v>
      </c>
      <c r="CB275" s="4">
        <f t="shared" si="118"/>
        <v>3837.9</v>
      </c>
      <c r="CC275" s="4">
        <f t="shared" si="119"/>
        <v>390</v>
      </c>
      <c r="CD275" s="4">
        <f t="shared" si="120"/>
        <v>14558.699999999999</v>
      </c>
      <c r="CE275" s="4">
        <f t="shared" si="121"/>
        <v>93.5</v>
      </c>
      <c r="CF275" s="4">
        <f t="shared" si="122"/>
        <v>476.3</v>
      </c>
      <c r="CG275" s="4">
        <f t="shared" si="123"/>
        <v>717.80000000000007</v>
      </c>
      <c r="CH275" s="4">
        <f t="shared" si="124"/>
        <v>390</v>
      </c>
      <c r="CI275" s="4">
        <f t="shared" si="125"/>
        <v>1677.6</v>
      </c>
      <c r="CJ275" s="8">
        <v>2000.3</v>
      </c>
      <c r="CK275" s="8">
        <v>3483.9</v>
      </c>
      <c r="CL275" s="8">
        <v>252.3</v>
      </c>
      <c r="CM275" s="8">
        <v>0</v>
      </c>
      <c r="CN275" s="8"/>
      <c r="CO275" s="4">
        <f t="shared" si="100"/>
        <v>5736.5</v>
      </c>
    </row>
    <row r="276" spans="1:93">
      <c r="A276" s="2">
        <v>1996</v>
      </c>
      <c r="B276" s="3" t="s">
        <v>97</v>
      </c>
      <c r="C276" s="4">
        <v>2280.6</v>
      </c>
      <c r="D276" s="4">
        <v>387.4</v>
      </c>
      <c r="E276" s="4">
        <v>0</v>
      </c>
      <c r="F276" s="4">
        <v>0</v>
      </c>
      <c r="G276" s="4">
        <f t="shared" si="101"/>
        <v>2668</v>
      </c>
      <c r="H276" s="4">
        <v>742.2</v>
      </c>
      <c r="I276" s="4">
        <v>240.5</v>
      </c>
      <c r="J276" s="4">
        <v>0</v>
      </c>
      <c r="K276" s="4">
        <v>15.2</v>
      </c>
      <c r="L276" s="4">
        <f t="shared" si="102"/>
        <v>997.90000000000009</v>
      </c>
      <c r="M276" s="4">
        <v>338</v>
      </c>
      <c r="N276" s="4">
        <v>255.1</v>
      </c>
      <c r="O276" s="4">
        <v>0</v>
      </c>
      <c r="P276" s="4">
        <v>0</v>
      </c>
      <c r="Q276" s="4">
        <f t="shared" si="103"/>
        <v>593.1</v>
      </c>
      <c r="R276" s="4">
        <v>313.7</v>
      </c>
      <c r="S276" s="4">
        <v>18.2</v>
      </c>
      <c r="T276" s="4">
        <v>0</v>
      </c>
      <c r="U276" s="4">
        <v>0</v>
      </c>
      <c r="V276" s="4">
        <f t="shared" si="104"/>
        <v>331.9</v>
      </c>
      <c r="W276" s="4">
        <v>2176.6</v>
      </c>
      <c r="X276" s="4">
        <v>2262.3000000000002</v>
      </c>
      <c r="Y276" s="4">
        <v>43</v>
      </c>
      <c r="Z276" s="4">
        <v>0</v>
      </c>
      <c r="AA276" s="4">
        <f t="shared" si="105"/>
        <v>4481.8999999999996</v>
      </c>
      <c r="AB276" s="4">
        <v>311.3</v>
      </c>
      <c r="AC276" s="4">
        <v>0</v>
      </c>
      <c r="AD276" s="4">
        <v>0</v>
      </c>
      <c r="AE276" s="4">
        <v>6.2</v>
      </c>
      <c r="AF276" s="4">
        <f t="shared" si="106"/>
        <v>317.5</v>
      </c>
      <c r="AG276" s="4">
        <v>667.9</v>
      </c>
      <c r="AH276" s="4">
        <v>1022.8</v>
      </c>
      <c r="AI276" s="4">
        <v>42.9</v>
      </c>
      <c r="AJ276" s="4">
        <v>504.4</v>
      </c>
      <c r="AK276" s="4">
        <f t="shared" si="107"/>
        <v>2238</v>
      </c>
      <c r="AL276" s="4">
        <v>7011.7</v>
      </c>
      <c r="AM276" s="4">
        <v>70.7</v>
      </c>
      <c r="AN276" s="4">
        <v>643.5</v>
      </c>
      <c r="AO276" s="4">
        <v>382.6</v>
      </c>
      <c r="AP276" s="4">
        <f t="shared" si="108"/>
        <v>8108.5</v>
      </c>
      <c r="AU276" s="4">
        <f t="shared" si="109"/>
        <v>0</v>
      </c>
      <c r="AV276" s="4">
        <v>0</v>
      </c>
      <c r="AW276" s="4">
        <v>0</v>
      </c>
      <c r="AX276" s="4">
        <v>0</v>
      </c>
      <c r="AY276" s="4">
        <v>15.2</v>
      </c>
      <c r="AZ276" s="4">
        <f t="shared" si="110"/>
        <v>15.2</v>
      </c>
      <c r="BA276" s="4">
        <v>0</v>
      </c>
      <c r="BB276" s="4">
        <v>0</v>
      </c>
      <c r="BC276" s="4">
        <v>0</v>
      </c>
      <c r="BD276" s="4">
        <v>6.2</v>
      </c>
      <c r="BE276" s="4">
        <f t="shared" si="111"/>
        <v>6.2</v>
      </c>
      <c r="BF276" s="4">
        <v>0</v>
      </c>
      <c r="BG276" s="4">
        <v>1022.8</v>
      </c>
      <c r="BH276" s="4">
        <v>42.9</v>
      </c>
      <c r="BI276" s="4">
        <v>504.4</v>
      </c>
      <c r="BJ276" s="4">
        <f t="shared" si="112"/>
        <v>1570.1</v>
      </c>
      <c r="BK276" s="4">
        <v>0</v>
      </c>
      <c r="BL276" s="4">
        <v>0</v>
      </c>
      <c r="BM276" s="4">
        <v>0</v>
      </c>
      <c r="BN276" s="4">
        <v>65.7</v>
      </c>
      <c r="BO276" s="4">
        <f t="shared" si="113"/>
        <v>65.7</v>
      </c>
      <c r="BP276" s="4">
        <v>0</v>
      </c>
      <c r="BQ276" s="4">
        <v>0</v>
      </c>
      <c r="BR276" s="4">
        <v>0</v>
      </c>
      <c r="BS276" s="4">
        <v>138.1</v>
      </c>
      <c r="BT276" s="4">
        <f t="shared" si="114"/>
        <v>138.1</v>
      </c>
      <c r="BU276" s="4">
        <v>0</v>
      </c>
      <c r="BV276" s="4">
        <v>0</v>
      </c>
      <c r="BW276" s="4">
        <v>0</v>
      </c>
      <c r="BX276" s="4">
        <v>178.8</v>
      </c>
      <c r="BY276" s="4">
        <f t="shared" si="115"/>
        <v>178.8</v>
      </c>
      <c r="BZ276" s="4">
        <f t="shared" si="116"/>
        <v>13842</v>
      </c>
      <c r="CA276" s="4">
        <f t="shared" si="117"/>
        <v>4257</v>
      </c>
      <c r="CB276" s="4">
        <f t="shared" si="118"/>
        <v>729.4</v>
      </c>
      <c r="CC276" s="4">
        <f t="shared" si="119"/>
        <v>908.4</v>
      </c>
      <c r="CD276" s="4">
        <f t="shared" si="120"/>
        <v>19736.800000000003</v>
      </c>
      <c r="CE276" s="4">
        <f t="shared" si="121"/>
        <v>0</v>
      </c>
      <c r="CF276" s="4">
        <f t="shared" si="122"/>
        <v>1022.8</v>
      </c>
      <c r="CG276" s="4">
        <f t="shared" si="123"/>
        <v>42.9</v>
      </c>
      <c r="CH276" s="4">
        <f t="shared" si="124"/>
        <v>908.40000000000009</v>
      </c>
      <c r="CI276" s="4">
        <f t="shared" si="125"/>
        <v>1974.1000000000001</v>
      </c>
      <c r="CJ276" s="8">
        <v>1556.1</v>
      </c>
      <c r="CK276" s="8">
        <v>3864.9</v>
      </c>
      <c r="CL276" s="8">
        <v>525.79999999999995</v>
      </c>
      <c r="CM276" s="8">
        <v>16.3</v>
      </c>
      <c r="CO276" s="4">
        <f t="shared" si="100"/>
        <v>5963.1</v>
      </c>
    </row>
    <row r="277" spans="1:93">
      <c r="A277" s="2">
        <v>1996</v>
      </c>
      <c r="B277" s="3" t="s">
        <v>98</v>
      </c>
      <c r="C277" s="4">
        <v>644</v>
      </c>
      <c r="D277" s="4">
        <v>698</v>
      </c>
      <c r="E277" s="4">
        <v>8282</v>
      </c>
      <c r="F277" s="4">
        <v>0</v>
      </c>
      <c r="G277" s="4">
        <f t="shared" si="101"/>
        <v>9624</v>
      </c>
      <c r="H277" s="4">
        <v>1686</v>
      </c>
      <c r="I277" s="4">
        <v>4</v>
      </c>
      <c r="J277" s="4">
        <v>3</v>
      </c>
      <c r="K277" s="4">
        <v>0</v>
      </c>
      <c r="L277" s="4">
        <f t="shared" si="102"/>
        <v>1693</v>
      </c>
      <c r="M277" s="4">
        <v>300</v>
      </c>
      <c r="N277" s="4">
        <v>417</v>
      </c>
      <c r="O277" s="4">
        <v>164</v>
      </c>
      <c r="P277" s="4">
        <v>0</v>
      </c>
      <c r="Q277" s="4">
        <f t="shared" si="103"/>
        <v>881</v>
      </c>
      <c r="R277" s="4">
        <v>117</v>
      </c>
      <c r="S277" s="4">
        <v>4</v>
      </c>
      <c r="T277" s="4">
        <v>6</v>
      </c>
      <c r="U277" s="4">
        <v>0</v>
      </c>
      <c r="V277" s="4">
        <f t="shared" si="104"/>
        <v>127</v>
      </c>
      <c r="W277" s="4">
        <v>1411</v>
      </c>
      <c r="X277" s="4">
        <v>3240</v>
      </c>
      <c r="Y277" s="4">
        <v>903</v>
      </c>
      <c r="Z277" s="4">
        <v>0</v>
      </c>
      <c r="AA277" s="4">
        <f t="shared" si="105"/>
        <v>5554</v>
      </c>
      <c r="AB277" s="4">
        <v>1291</v>
      </c>
      <c r="AC277" s="4">
        <v>8</v>
      </c>
      <c r="AD277" s="4">
        <v>37</v>
      </c>
      <c r="AE277" s="4">
        <v>0</v>
      </c>
      <c r="AF277" s="4">
        <f t="shared" si="106"/>
        <v>1336</v>
      </c>
      <c r="AG277" s="4">
        <v>0</v>
      </c>
      <c r="AH277" s="4">
        <v>665</v>
      </c>
      <c r="AI277" s="4">
        <v>1844</v>
      </c>
      <c r="AJ277" s="4">
        <v>0</v>
      </c>
      <c r="AK277" s="4">
        <f t="shared" si="107"/>
        <v>2509</v>
      </c>
      <c r="AL277" s="4">
        <v>2821</v>
      </c>
      <c r="AM277" s="4">
        <v>2425</v>
      </c>
      <c r="AN277" s="4">
        <v>3804</v>
      </c>
      <c r="AO277" s="4">
        <v>4</v>
      </c>
      <c r="AP277" s="4">
        <f t="shared" si="108"/>
        <v>9054</v>
      </c>
      <c r="AU277" s="4">
        <f t="shared" si="109"/>
        <v>0</v>
      </c>
      <c r="AV277" s="4">
        <v>23</v>
      </c>
      <c r="AW277" s="4">
        <v>0</v>
      </c>
      <c r="AX277" s="4">
        <v>3</v>
      </c>
      <c r="AY277" s="4">
        <v>0</v>
      </c>
      <c r="AZ277" s="4">
        <f t="shared" si="110"/>
        <v>26</v>
      </c>
      <c r="BA277" s="4">
        <v>0</v>
      </c>
      <c r="BB277" s="4">
        <v>0</v>
      </c>
      <c r="BC277" s="4">
        <v>0</v>
      </c>
      <c r="BD277" s="4">
        <v>0</v>
      </c>
      <c r="BE277" s="4">
        <f t="shared" si="111"/>
        <v>0</v>
      </c>
      <c r="BF277" s="4">
        <v>0</v>
      </c>
      <c r="BG277" s="4">
        <v>52</v>
      </c>
      <c r="BH277" s="4">
        <v>70</v>
      </c>
      <c r="BI277" s="4">
        <v>0</v>
      </c>
      <c r="BJ277" s="4">
        <f t="shared" si="112"/>
        <v>122</v>
      </c>
      <c r="BK277" s="4">
        <v>0</v>
      </c>
      <c r="BL277" s="4">
        <v>0</v>
      </c>
      <c r="BM277" s="4">
        <v>0</v>
      </c>
      <c r="BN277" s="4">
        <v>0</v>
      </c>
      <c r="BO277" s="4">
        <f t="shared" si="113"/>
        <v>0</v>
      </c>
      <c r="BP277" s="4">
        <v>7</v>
      </c>
      <c r="BQ277" s="4">
        <v>1</v>
      </c>
      <c r="BR277" s="4">
        <v>22</v>
      </c>
      <c r="BS277" s="4">
        <v>0</v>
      </c>
      <c r="BT277" s="4">
        <f t="shared" si="114"/>
        <v>30</v>
      </c>
      <c r="BU277" s="4">
        <v>162</v>
      </c>
      <c r="BV277" s="4">
        <v>5</v>
      </c>
      <c r="BW277" s="4">
        <v>3</v>
      </c>
      <c r="BX277" s="4">
        <v>4</v>
      </c>
      <c r="BY277" s="4">
        <f t="shared" si="115"/>
        <v>174</v>
      </c>
      <c r="BZ277" s="4">
        <f t="shared" si="116"/>
        <v>8270</v>
      </c>
      <c r="CA277" s="4">
        <f t="shared" si="117"/>
        <v>7461</v>
      </c>
      <c r="CB277" s="4">
        <f t="shared" si="118"/>
        <v>15043</v>
      </c>
      <c r="CC277" s="4">
        <f t="shared" si="119"/>
        <v>4</v>
      </c>
      <c r="CD277" s="4">
        <f t="shared" si="120"/>
        <v>30778</v>
      </c>
      <c r="CE277" s="4">
        <f t="shared" si="121"/>
        <v>192</v>
      </c>
      <c r="CF277" s="4">
        <f t="shared" si="122"/>
        <v>58</v>
      </c>
      <c r="CG277" s="4">
        <f t="shared" si="123"/>
        <v>98</v>
      </c>
      <c r="CH277" s="4">
        <f t="shared" si="124"/>
        <v>4</v>
      </c>
      <c r="CI277" s="4">
        <f t="shared" si="125"/>
        <v>352</v>
      </c>
      <c r="CJ277" s="8">
        <v>1340.1</v>
      </c>
      <c r="CK277" s="8">
        <v>4572.3999999999996</v>
      </c>
      <c r="CL277" s="8">
        <v>2160</v>
      </c>
      <c r="CM277" s="8">
        <v>8</v>
      </c>
      <c r="CO277" s="4">
        <f t="shared" si="100"/>
        <v>8080.5</v>
      </c>
    </row>
    <row r="278" spans="1:93">
      <c r="A278" s="2">
        <v>1996</v>
      </c>
      <c r="B278" s="3" t="s">
        <v>99</v>
      </c>
      <c r="C278" s="4">
        <v>3237.1</v>
      </c>
      <c r="D278" s="4">
        <v>294.60000000000002</v>
      </c>
      <c r="E278" s="4">
        <v>38.799999999999997</v>
      </c>
      <c r="F278" s="4">
        <v>26.1</v>
      </c>
      <c r="G278" s="4">
        <f t="shared" si="101"/>
        <v>3596.6</v>
      </c>
      <c r="H278" s="4">
        <v>1473.3</v>
      </c>
      <c r="I278" s="4">
        <v>31.7</v>
      </c>
      <c r="J278" s="4">
        <v>14.3</v>
      </c>
      <c r="K278" s="4">
        <v>84.4</v>
      </c>
      <c r="L278" s="4">
        <f t="shared" si="102"/>
        <v>1603.7</v>
      </c>
      <c r="M278" s="4">
        <v>126.3</v>
      </c>
      <c r="N278" s="4">
        <v>154.5</v>
      </c>
      <c r="O278" s="4">
        <v>0</v>
      </c>
      <c r="P278" s="4">
        <v>0</v>
      </c>
      <c r="Q278" s="4">
        <f t="shared" si="103"/>
        <v>280.8</v>
      </c>
      <c r="R278" s="4">
        <v>88.8</v>
      </c>
      <c r="S278" s="4">
        <v>19.7</v>
      </c>
      <c r="T278" s="4">
        <v>0</v>
      </c>
      <c r="U278" s="4">
        <v>0</v>
      </c>
      <c r="V278" s="4">
        <f t="shared" si="104"/>
        <v>108.5</v>
      </c>
      <c r="W278" s="4">
        <v>1314.6</v>
      </c>
      <c r="X278" s="4">
        <v>1519.3</v>
      </c>
      <c r="Y278" s="4">
        <v>0</v>
      </c>
      <c r="Z278" s="4">
        <v>0</v>
      </c>
      <c r="AA278" s="4">
        <f t="shared" si="105"/>
        <v>2833.8999999999996</v>
      </c>
      <c r="AB278" s="4">
        <v>263.39999999999998</v>
      </c>
      <c r="AC278" s="4">
        <v>3.4</v>
      </c>
      <c r="AD278" s="4">
        <v>7.2</v>
      </c>
      <c r="AE278" s="4">
        <v>27.7</v>
      </c>
      <c r="AF278" s="4">
        <f t="shared" si="106"/>
        <v>301.69999999999993</v>
      </c>
      <c r="AG278" s="4">
        <v>52.3</v>
      </c>
      <c r="AH278" s="4">
        <v>122.8</v>
      </c>
      <c r="AI278" s="4">
        <v>1231.0999999999999</v>
      </c>
      <c r="AJ278" s="4">
        <v>12.2</v>
      </c>
      <c r="AK278" s="4">
        <f t="shared" si="107"/>
        <v>1418.3999999999999</v>
      </c>
      <c r="AL278" s="4">
        <v>2710.4</v>
      </c>
      <c r="AM278" s="4">
        <v>805.4</v>
      </c>
      <c r="AN278" s="4">
        <v>900</v>
      </c>
      <c r="AO278" s="4">
        <v>88.7</v>
      </c>
      <c r="AP278" s="4">
        <f t="shared" si="108"/>
        <v>4504.5</v>
      </c>
      <c r="AU278" s="4">
        <f t="shared" si="109"/>
        <v>0</v>
      </c>
      <c r="AV278" s="4">
        <v>33.4</v>
      </c>
      <c r="AW278" s="4">
        <v>1.4</v>
      </c>
      <c r="AX278" s="4">
        <v>0.2</v>
      </c>
      <c r="AY278" s="4">
        <v>84.4</v>
      </c>
      <c r="AZ278" s="4">
        <f t="shared" si="110"/>
        <v>119.4</v>
      </c>
      <c r="BA278" s="4">
        <v>1.4</v>
      </c>
      <c r="BB278" s="4">
        <v>0</v>
      </c>
      <c r="BC278" s="4">
        <v>0.3</v>
      </c>
      <c r="BD278" s="4">
        <v>27.7</v>
      </c>
      <c r="BE278" s="4">
        <f t="shared" si="111"/>
        <v>29.4</v>
      </c>
      <c r="BF278" s="4">
        <v>0</v>
      </c>
      <c r="BG278" s="4">
        <v>69</v>
      </c>
      <c r="BH278" s="4">
        <v>394.2</v>
      </c>
      <c r="BI278" s="4">
        <v>12.2</v>
      </c>
      <c r="BJ278" s="4">
        <f t="shared" si="112"/>
        <v>475.4</v>
      </c>
      <c r="BK278" s="4">
        <v>0</v>
      </c>
      <c r="BL278" s="4">
        <v>0</v>
      </c>
      <c r="BM278" s="4">
        <v>0</v>
      </c>
      <c r="BN278" s="4">
        <v>0</v>
      </c>
      <c r="BO278" s="4">
        <f t="shared" si="113"/>
        <v>0</v>
      </c>
      <c r="BP278" s="4">
        <v>4.9000000000000004</v>
      </c>
      <c r="BQ278" s="4">
        <v>2.7</v>
      </c>
      <c r="BR278" s="4">
        <v>17</v>
      </c>
      <c r="BS278" s="4">
        <v>20.100000000000001</v>
      </c>
      <c r="BT278" s="4">
        <f t="shared" si="114"/>
        <v>44.7</v>
      </c>
      <c r="BU278" s="4">
        <v>9.8000000000000007</v>
      </c>
      <c r="BV278" s="4">
        <v>7.6</v>
      </c>
      <c r="BW278" s="4">
        <v>17.399999999999999</v>
      </c>
      <c r="BX278" s="4">
        <v>94.7</v>
      </c>
      <c r="BY278" s="4">
        <f t="shared" si="115"/>
        <v>129.5</v>
      </c>
      <c r="BZ278" s="4">
        <f t="shared" si="116"/>
        <v>9266.2000000000007</v>
      </c>
      <c r="CA278" s="4">
        <f t="shared" si="117"/>
        <v>2951.4</v>
      </c>
      <c r="CB278" s="4">
        <f t="shared" si="118"/>
        <v>2191.3999999999996</v>
      </c>
      <c r="CC278" s="4">
        <f t="shared" si="119"/>
        <v>239.09999999999997</v>
      </c>
      <c r="CD278" s="4">
        <f t="shared" si="120"/>
        <v>14648.1</v>
      </c>
      <c r="CE278" s="4">
        <f t="shared" si="121"/>
        <v>49.5</v>
      </c>
      <c r="CF278" s="4">
        <f t="shared" si="122"/>
        <v>80.7</v>
      </c>
      <c r="CG278" s="4">
        <f t="shared" si="123"/>
        <v>429.09999999999997</v>
      </c>
      <c r="CH278" s="4">
        <f t="shared" si="124"/>
        <v>239.10000000000002</v>
      </c>
      <c r="CI278" s="4">
        <f t="shared" si="125"/>
        <v>798.4</v>
      </c>
      <c r="CJ278" s="8">
        <v>2901</v>
      </c>
      <c r="CK278" s="8">
        <v>4135</v>
      </c>
      <c r="CL278" s="8">
        <v>702</v>
      </c>
      <c r="CM278" s="8">
        <v>67</v>
      </c>
      <c r="CO278" s="4">
        <f t="shared" si="100"/>
        <v>7805</v>
      </c>
    </row>
    <row r="279" spans="1:93">
      <c r="A279" s="2">
        <v>1996</v>
      </c>
      <c r="B279" s="3" t="s">
        <v>100</v>
      </c>
      <c r="C279" s="4">
        <v>1071.5</v>
      </c>
      <c r="D279" s="4">
        <v>325.10000000000002</v>
      </c>
      <c r="E279" s="4">
        <v>243</v>
      </c>
      <c r="F279" s="4">
        <v>0</v>
      </c>
      <c r="G279" s="4">
        <f t="shared" si="101"/>
        <v>1639.6</v>
      </c>
      <c r="H279" s="4">
        <v>490.8</v>
      </c>
      <c r="I279" s="4">
        <v>69.599999999999994</v>
      </c>
      <c r="J279" s="4">
        <v>633.1</v>
      </c>
      <c r="K279" s="4">
        <v>128.1</v>
      </c>
      <c r="L279" s="4">
        <f t="shared" si="102"/>
        <v>1321.6</v>
      </c>
      <c r="M279" s="4">
        <v>14.9</v>
      </c>
      <c r="N279" s="4">
        <v>53.1</v>
      </c>
      <c r="O279" s="4">
        <v>0</v>
      </c>
      <c r="P279" s="4">
        <v>0</v>
      </c>
      <c r="Q279" s="4">
        <f t="shared" si="103"/>
        <v>68</v>
      </c>
      <c r="R279" s="4">
        <v>0</v>
      </c>
      <c r="S279" s="4">
        <v>1.1000000000000001</v>
      </c>
      <c r="T279" s="4">
        <v>0</v>
      </c>
      <c r="U279" s="4">
        <v>0</v>
      </c>
      <c r="V279" s="4">
        <f t="shared" si="104"/>
        <v>1.1000000000000001</v>
      </c>
      <c r="W279" s="4">
        <v>191.8</v>
      </c>
      <c r="X279" s="4">
        <v>1217.7</v>
      </c>
      <c r="Y279" s="4">
        <v>153.69999999999999</v>
      </c>
      <c r="Z279" s="4">
        <v>0</v>
      </c>
      <c r="AA279" s="4">
        <f t="shared" si="105"/>
        <v>1563.2</v>
      </c>
      <c r="AB279" s="4">
        <v>161.69999999999999</v>
      </c>
      <c r="AC279" s="4">
        <v>0.7</v>
      </c>
      <c r="AD279" s="4">
        <v>4</v>
      </c>
      <c r="AE279" s="4">
        <v>4.7</v>
      </c>
      <c r="AF279" s="4">
        <f t="shared" si="106"/>
        <v>171.09999999999997</v>
      </c>
      <c r="AG279" s="4">
        <v>8.8000000000000007</v>
      </c>
      <c r="AH279" s="4">
        <v>252</v>
      </c>
      <c r="AI279" s="4">
        <v>424.6</v>
      </c>
      <c r="AJ279" s="4">
        <v>0</v>
      </c>
      <c r="AK279" s="4">
        <f t="shared" si="107"/>
        <v>685.40000000000009</v>
      </c>
      <c r="AL279" s="4">
        <v>643.5</v>
      </c>
      <c r="AM279" s="4">
        <v>421.1</v>
      </c>
      <c r="AN279" s="4">
        <v>464.6</v>
      </c>
      <c r="AO279" s="4">
        <v>87.3</v>
      </c>
      <c r="AP279" s="4">
        <f t="shared" si="108"/>
        <v>1616.4999999999998</v>
      </c>
      <c r="AU279" s="4">
        <f t="shared" si="109"/>
        <v>0</v>
      </c>
      <c r="AV279" s="4">
        <v>16.2</v>
      </c>
      <c r="AW279" s="4">
        <v>0.3</v>
      </c>
      <c r="AX279" s="4">
        <v>25.2</v>
      </c>
      <c r="AY279" s="4">
        <v>128.1</v>
      </c>
      <c r="AZ279" s="4">
        <f t="shared" si="110"/>
        <v>169.8</v>
      </c>
      <c r="BA279" s="4">
        <v>2.2000000000000002</v>
      </c>
      <c r="BB279" s="4">
        <v>0</v>
      </c>
      <c r="BC279" s="4">
        <v>0.4</v>
      </c>
      <c r="BD279" s="4">
        <v>4.7</v>
      </c>
      <c r="BE279" s="4">
        <f t="shared" si="111"/>
        <v>7.3000000000000007</v>
      </c>
      <c r="BF279" s="4">
        <v>0</v>
      </c>
      <c r="BG279" s="4">
        <v>185.9</v>
      </c>
      <c r="BH279" s="4">
        <v>244</v>
      </c>
      <c r="BI279" s="4">
        <v>0</v>
      </c>
      <c r="BJ279" s="4">
        <f t="shared" si="112"/>
        <v>429.9</v>
      </c>
      <c r="BK279" s="4">
        <v>0</v>
      </c>
      <c r="BL279" s="4">
        <v>0</v>
      </c>
      <c r="BM279" s="4">
        <v>0</v>
      </c>
      <c r="BN279" s="4">
        <v>0</v>
      </c>
      <c r="BO279" s="4">
        <f t="shared" si="113"/>
        <v>0</v>
      </c>
      <c r="BP279" s="4">
        <v>1.1000000000000001</v>
      </c>
      <c r="BQ279" s="4">
        <v>3.6</v>
      </c>
      <c r="BR279" s="4">
        <v>7.2</v>
      </c>
      <c r="BS279" s="4">
        <v>0</v>
      </c>
      <c r="BT279" s="4">
        <f t="shared" si="114"/>
        <v>11.9</v>
      </c>
      <c r="BU279" s="4">
        <v>11.3</v>
      </c>
      <c r="BV279" s="4">
        <v>22</v>
      </c>
      <c r="BW279" s="4">
        <v>35.4</v>
      </c>
      <c r="BX279" s="4">
        <v>87.3</v>
      </c>
      <c r="BY279" s="4">
        <f t="shared" si="115"/>
        <v>156</v>
      </c>
      <c r="BZ279" s="4">
        <f t="shared" si="116"/>
        <v>2583</v>
      </c>
      <c r="CA279" s="4">
        <f t="shared" si="117"/>
        <v>2340.4</v>
      </c>
      <c r="CB279" s="4">
        <f t="shared" si="118"/>
        <v>1923</v>
      </c>
      <c r="CC279" s="4">
        <f t="shared" si="119"/>
        <v>220.09999999999997</v>
      </c>
      <c r="CD279" s="4">
        <f t="shared" si="120"/>
        <v>7066.5</v>
      </c>
      <c r="CE279" s="4">
        <f t="shared" si="121"/>
        <v>30.8</v>
      </c>
      <c r="CF279" s="4">
        <f t="shared" si="122"/>
        <v>211.8</v>
      </c>
      <c r="CG279" s="4">
        <f t="shared" si="123"/>
        <v>312.2</v>
      </c>
      <c r="CH279" s="4">
        <f t="shared" si="124"/>
        <v>220.09999999999997</v>
      </c>
      <c r="CI279" s="4">
        <f t="shared" si="125"/>
        <v>774.89999999999986</v>
      </c>
      <c r="CJ279" s="8">
        <v>1078.4000000000001</v>
      </c>
      <c r="CK279" s="8">
        <v>741.2</v>
      </c>
      <c r="CL279" s="8">
        <v>262</v>
      </c>
      <c r="CM279" s="8">
        <v>110.5</v>
      </c>
      <c r="CO279" s="4">
        <f t="shared" si="100"/>
        <v>2192.1000000000004</v>
      </c>
    </row>
    <row r="280" spans="1:93">
      <c r="A280" s="2">
        <v>1996</v>
      </c>
      <c r="B280" s="3" t="s">
        <v>101</v>
      </c>
      <c r="C280" s="4">
        <v>1997</v>
      </c>
      <c r="D280" s="4">
        <v>383</v>
      </c>
      <c r="E280" s="4">
        <v>629</v>
      </c>
      <c r="F280" s="4">
        <v>0</v>
      </c>
      <c r="G280" s="4">
        <f t="shared" si="101"/>
        <v>3009</v>
      </c>
      <c r="H280" s="4">
        <v>633</v>
      </c>
      <c r="I280" s="4">
        <v>2</v>
      </c>
      <c r="J280" s="4">
        <v>122</v>
      </c>
      <c r="K280" s="4">
        <v>20</v>
      </c>
      <c r="L280" s="4">
        <f t="shared" si="102"/>
        <v>777</v>
      </c>
      <c r="M280" s="4">
        <v>105</v>
      </c>
      <c r="N280" s="4">
        <v>156</v>
      </c>
      <c r="O280" s="4">
        <v>0</v>
      </c>
      <c r="P280" s="4">
        <v>0</v>
      </c>
      <c r="Q280" s="4">
        <f t="shared" si="103"/>
        <v>261</v>
      </c>
      <c r="R280" s="4">
        <v>30</v>
      </c>
      <c r="S280" s="4">
        <v>1</v>
      </c>
      <c r="T280" s="4">
        <v>14</v>
      </c>
      <c r="U280" s="4">
        <v>0</v>
      </c>
      <c r="V280" s="4">
        <f t="shared" si="104"/>
        <v>45</v>
      </c>
      <c r="W280" s="4">
        <v>449</v>
      </c>
      <c r="X280" s="4">
        <v>1779</v>
      </c>
      <c r="Y280" s="4">
        <v>702</v>
      </c>
      <c r="Z280" s="4">
        <v>0</v>
      </c>
      <c r="AA280" s="4">
        <f t="shared" si="105"/>
        <v>2930</v>
      </c>
      <c r="AB280" s="4">
        <v>319</v>
      </c>
      <c r="AC280" s="4">
        <v>2</v>
      </c>
      <c r="AD280" s="4">
        <v>22</v>
      </c>
      <c r="AE280" s="4">
        <v>3</v>
      </c>
      <c r="AF280" s="4">
        <f t="shared" si="106"/>
        <v>346</v>
      </c>
      <c r="AG280" s="4">
        <v>6</v>
      </c>
      <c r="AH280" s="4">
        <v>24</v>
      </c>
      <c r="AI280" s="4">
        <v>1029</v>
      </c>
      <c r="AJ280" s="4">
        <v>0</v>
      </c>
      <c r="AK280" s="4">
        <f t="shared" si="107"/>
        <v>1059</v>
      </c>
      <c r="AL280" s="4">
        <v>2283</v>
      </c>
      <c r="AM280" s="4">
        <v>495</v>
      </c>
      <c r="AN280" s="4">
        <v>1200</v>
      </c>
      <c r="AO280" s="4">
        <v>23</v>
      </c>
      <c r="AP280" s="4">
        <f t="shared" si="108"/>
        <v>4001</v>
      </c>
      <c r="AU280" s="4">
        <f t="shared" si="109"/>
        <v>0</v>
      </c>
      <c r="AV280" s="4">
        <v>0</v>
      </c>
      <c r="AW280" s="4">
        <v>0</v>
      </c>
      <c r="AX280" s="4">
        <v>11</v>
      </c>
      <c r="AY280" s="4">
        <v>20</v>
      </c>
      <c r="AZ280" s="4">
        <f t="shared" si="110"/>
        <v>31</v>
      </c>
      <c r="BA280" s="4">
        <v>70</v>
      </c>
      <c r="BB280" s="4">
        <v>1</v>
      </c>
      <c r="BC280" s="4">
        <v>0</v>
      </c>
      <c r="BD280" s="4">
        <v>3</v>
      </c>
      <c r="BE280" s="4">
        <f t="shared" si="111"/>
        <v>74</v>
      </c>
      <c r="BF280" s="4">
        <v>0</v>
      </c>
      <c r="BG280" s="4">
        <v>0</v>
      </c>
      <c r="BH280" s="4">
        <v>1029</v>
      </c>
      <c r="BI280" s="4">
        <v>0</v>
      </c>
      <c r="BJ280" s="4">
        <f t="shared" si="112"/>
        <v>1029</v>
      </c>
      <c r="BK280" s="4">
        <v>0</v>
      </c>
      <c r="BL280" s="4">
        <v>0</v>
      </c>
      <c r="BM280" s="4">
        <v>0</v>
      </c>
      <c r="BN280" s="4">
        <v>0</v>
      </c>
      <c r="BO280" s="4">
        <f t="shared" si="113"/>
        <v>0</v>
      </c>
      <c r="BP280" s="4">
        <v>0</v>
      </c>
      <c r="BQ280" s="4">
        <v>0</v>
      </c>
      <c r="BR280" s="4">
        <v>0</v>
      </c>
      <c r="BS280" s="4">
        <v>22</v>
      </c>
      <c r="BT280" s="4">
        <f t="shared" si="114"/>
        <v>22</v>
      </c>
      <c r="BU280" s="4">
        <v>133</v>
      </c>
      <c r="BV280" s="4">
        <v>18</v>
      </c>
      <c r="BW280" s="4">
        <v>106</v>
      </c>
      <c r="BX280" s="4">
        <v>1</v>
      </c>
      <c r="BY280" s="4">
        <f t="shared" si="115"/>
        <v>258</v>
      </c>
      <c r="BZ280" s="4">
        <f t="shared" si="116"/>
        <v>5822</v>
      </c>
      <c r="CA280" s="4">
        <f t="shared" si="117"/>
        <v>2842</v>
      </c>
      <c r="CB280" s="4">
        <f t="shared" si="118"/>
        <v>3718</v>
      </c>
      <c r="CC280" s="4">
        <f t="shared" si="119"/>
        <v>46</v>
      </c>
      <c r="CD280" s="4">
        <f t="shared" si="120"/>
        <v>12428</v>
      </c>
      <c r="CE280" s="4">
        <f t="shared" si="121"/>
        <v>203</v>
      </c>
      <c r="CF280" s="4">
        <f t="shared" si="122"/>
        <v>19</v>
      </c>
      <c r="CG280" s="4">
        <f t="shared" si="123"/>
        <v>1146</v>
      </c>
      <c r="CH280" s="4">
        <f t="shared" si="124"/>
        <v>46</v>
      </c>
      <c r="CI280" s="4">
        <f t="shared" si="125"/>
        <v>1414</v>
      </c>
      <c r="CJ280" s="8">
        <v>1624</v>
      </c>
      <c r="CK280" s="8">
        <v>3113</v>
      </c>
      <c r="CL280" s="8">
        <v>477</v>
      </c>
      <c r="CM280" s="4">
        <v>0</v>
      </c>
      <c r="CO280" s="4">
        <f t="shared" si="100"/>
        <v>5214</v>
      </c>
    </row>
    <row r="281" spans="1:93">
      <c r="A281" s="2">
        <v>1996</v>
      </c>
      <c r="B281" s="3" t="s">
        <v>102</v>
      </c>
      <c r="C281" s="4">
        <v>463</v>
      </c>
      <c r="D281" s="4">
        <v>64</v>
      </c>
      <c r="E281" s="4">
        <v>2</v>
      </c>
      <c r="F281" s="4">
        <v>0</v>
      </c>
      <c r="G281" s="4">
        <f t="shared" si="101"/>
        <v>529</v>
      </c>
      <c r="H281" s="4">
        <v>108</v>
      </c>
      <c r="I281" s="4">
        <v>13</v>
      </c>
      <c r="J281" s="4">
        <v>100</v>
      </c>
      <c r="K281" s="4">
        <v>0</v>
      </c>
      <c r="L281" s="4">
        <f t="shared" si="102"/>
        <v>221</v>
      </c>
      <c r="M281" s="4">
        <v>13</v>
      </c>
      <c r="N281" s="4">
        <v>33</v>
      </c>
      <c r="O281" s="4">
        <v>1</v>
      </c>
      <c r="P281" s="4">
        <v>0</v>
      </c>
      <c r="Q281" s="4">
        <f t="shared" si="103"/>
        <v>47</v>
      </c>
      <c r="R281" s="4">
        <v>0</v>
      </c>
      <c r="S281" s="4">
        <v>0</v>
      </c>
      <c r="T281" s="4">
        <v>0</v>
      </c>
      <c r="U281" s="4">
        <v>0</v>
      </c>
      <c r="V281" s="4">
        <f t="shared" si="104"/>
        <v>0</v>
      </c>
      <c r="W281" s="4">
        <v>101</v>
      </c>
      <c r="X281" s="4">
        <v>265</v>
      </c>
      <c r="Y281" s="4">
        <v>9</v>
      </c>
      <c r="Z281" s="4">
        <v>0</v>
      </c>
      <c r="AA281" s="4">
        <f t="shared" si="105"/>
        <v>375</v>
      </c>
      <c r="AB281" s="4">
        <v>56</v>
      </c>
      <c r="AC281" s="4">
        <v>1</v>
      </c>
      <c r="AD281" s="4">
        <v>6</v>
      </c>
      <c r="AE281" s="4">
        <v>0</v>
      </c>
      <c r="AF281" s="4">
        <f t="shared" si="106"/>
        <v>63</v>
      </c>
      <c r="AG281" s="4">
        <v>6</v>
      </c>
      <c r="AH281" s="4">
        <v>172</v>
      </c>
      <c r="AI281" s="4">
        <v>161</v>
      </c>
      <c r="AJ281" s="4">
        <v>0</v>
      </c>
      <c r="AK281" s="4">
        <f t="shared" si="107"/>
        <v>339</v>
      </c>
      <c r="AL281" s="4">
        <v>236</v>
      </c>
      <c r="AM281" s="4">
        <v>240</v>
      </c>
      <c r="AN281" s="4">
        <v>283</v>
      </c>
      <c r="AO281" s="4">
        <v>0</v>
      </c>
      <c r="AP281" s="4">
        <f t="shared" si="108"/>
        <v>759</v>
      </c>
      <c r="AU281" s="4">
        <f t="shared" si="109"/>
        <v>0</v>
      </c>
      <c r="AV281" s="4">
        <v>0</v>
      </c>
      <c r="AW281" s="4">
        <v>0</v>
      </c>
      <c r="AX281" s="4">
        <v>0</v>
      </c>
      <c r="AY281" s="4">
        <v>0</v>
      </c>
      <c r="AZ281" s="4">
        <f t="shared" si="110"/>
        <v>0</v>
      </c>
      <c r="BA281" s="4">
        <v>0</v>
      </c>
      <c r="BB281" s="4">
        <v>0</v>
      </c>
      <c r="BC281" s="4">
        <v>0</v>
      </c>
      <c r="BD281" s="4">
        <v>0</v>
      </c>
      <c r="BE281" s="4">
        <f t="shared" si="111"/>
        <v>0</v>
      </c>
      <c r="BF281" s="4">
        <v>0</v>
      </c>
      <c r="BG281" s="4">
        <v>0</v>
      </c>
      <c r="BH281" s="4">
        <v>0</v>
      </c>
      <c r="BI281" s="4">
        <v>0</v>
      </c>
      <c r="BJ281" s="4">
        <f t="shared" si="112"/>
        <v>0</v>
      </c>
      <c r="BK281" s="4">
        <v>0</v>
      </c>
      <c r="BL281" s="4">
        <v>0</v>
      </c>
      <c r="BM281" s="4">
        <v>0</v>
      </c>
      <c r="BN281" s="4">
        <v>0</v>
      </c>
      <c r="BO281" s="4">
        <f t="shared" si="113"/>
        <v>0</v>
      </c>
      <c r="BP281" s="4">
        <v>0</v>
      </c>
      <c r="BQ281" s="4">
        <v>0</v>
      </c>
      <c r="BR281" s="4">
        <v>0</v>
      </c>
      <c r="BS281" s="4">
        <v>0</v>
      </c>
      <c r="BT281" s="4">
        <f t="shared" si="114"/>
        <v>0</v>
      </c>
      <c r="BU281" s="4">
        <v>0</v>
      </c>
      <c r="BV281" s="4">
        <v>0</v>
      </c>
      <c r="BW281" s="4">
        <v>0</v>
      </c>
      <c r="BX281" s="4">
        <v>0</v>
      </c>
      <c r="BY281" s="4">
        <f t="shared" si="115"/>
        <v>0</v>
      </c>
      <c r="BZ281" s="4">
        <f t="shared" si="116"/>
        <v>983</v>
      </c>
      <c r="CA281" s="4">
        <f t="shared" si="117"/>
        <v>788</v>
      </c>
      <c r="CB281" s="4">
        <f t="shared" si="118"/>
        <v>562</v>
      </c>
      <c r="CC281" s="4">
        <f t="shared" si="119"/>
        <v>0</v>
      </c>
      <c r="CD281" s="4">
        <f t="shared" si="120"/>
        <v>2333</v>
      </c>
      <c r="CE281" s="4">
        <f t="shared" si="121"/>
        <v>0</v>
      </c>
      <c r="CF281" s="4">
        <f t="shared" si="122"/>
        <v>0</v>
      </c>
      <c r="CG281" s="4">
        <f t="shared" si="123"/>
        <v>0</v>
      </c>
      <c r="CH281" s="4">
        <f t="shared" si="124"/>
        <v>0</v>
      </c>
      <c r="CI281" s="4">
        <f t="shared" si="125"/>
        <v>0</v>
      </c>
      <c r="CJ281" s="8">
        <v>0</v>
      </c>
      <c r="CK281" s="8">
        <v>383</v>
      </c>
      <c r="CL281" s="8">
        <v>76</v>
      </c>
      <c r="CM281" s="8">
        <v>19</v>
      </c>
      <c r="CN281" s="8"/>
      <c r="CO281" s="4">
        <f t="shared" si="100"/>
        <v>478</v>
      </c>
    </row>
    <row r="282" spans="1:93">
      <c r="A282" s="2">
        <v>1996</v>
      </c>
      <c r="B282" s="3" t="s">
        <v>103</v>
      </c>
      <c r="C282" s="4">
        <v>566.4</v>
      </c>
      <c r="D282" s="4">
        <v>141.6</v>
      </c>
      <c r="E282" s="4">
        <v>8.1999999999999993</v>
      </c>
      <c r="F282" s="4">
        <v>0</v>
      </c>
      <c r="G282" s="4">
        <f t="shared" si="101"/>
        <v>716.2</v>
      </c>
      <c r="H282" s="4">
        <v>387.7</v>
      </c>
      <c r="I282" s="4">
        <v>76.599999999999994</v>
      </c>
      <c r="J282" s="4">
        <v>462.3</v>
      </c>
      <c r="K282" s="4">
        <v>4.5999999999999996</v>
      </c>
      <c r="L282" s="4">
        <f t="shared" si="102"/>
        <v>931.19999999999993</v>
      </c>
      <c r="M282" s="4">
        <v>18.8</v>
      </c>
      <c r="N282" s="4">
        <v>28</v>
      </c>
      <c r="O282" s="4">
        <v>0</v>
      </c>
      <c r="P282" s="4">
        <v>0</v>
      </c>
      <c r="Q282" s="4">
        <f t="shared" si="103"/>
        <v>46.8</v>
      </c>
      <c r="R282" s="4">
        <v>6.3</v>
      </c>
      <c r="S282" s="4">
        <v>0.6</v>
      </c>
      <c r="T282" s="4">
        <v>0</v>
      </c>
      <c r="U282" s="4">
        <v>0</v>
      </c>
      <c r="V282" s="4">
        <f t="shared" si="104"/>
        <v>6.8999999999999995</v>
      </c>
      <c r="W282" s="4">
        <v>250.2</v>
      </c>
      <c r="X282" s="4">
        <v>418.7</v>
      </c>
      <c r="Y282" s="4">
        <v>0</v>
      </c>
      <c r="Z282" s="4">
        <v>0</v>
      </c>
      <c r="AA282" s="4">
        <f t="shared" si="105"/>
        <v>668.9</v>
      </c>
      <c r="AB282" s="4">
        <v>69.3</v>
      </c>
      <c r="AC282" s="4">
        <v>8.3000000000000007</v>
      </c>
      <c r="AD282" s="4">
        <v>7.4</v>
      </c>
      <c r="AE282" s="4">
        <v>0</v>
      </c>
      <c r="AF282" s="4">
        <f t="shared" si="106"/>
        <v>85</v>
      </c>
      <c r="AG282" s="4">
        <v>2.1</v>
      </c>
      <c r="AH282" s="4">
        <v>2.1</v>
      </c>
      <c r="AI282" s="4">
        <v>453.4</v>
      </c>
      <c r="AJ282" s="4">
        <v>0</v>
      </c>
      <c r="AK282" s="4">
        <f t="shared" si="107"/>
        <v>457.59999999999997</v>
      </c>
      <c r="AL282" s="4">
        <v>458.8</v>
      </c>
      <c r="AM282" s="4">
        <v>379.3</v>
      </c>
      <c r="AN282" s="4">
        <v>496.1</v>
      </c>
      <c r="AO282" s="4">
        <v>0</v>
      </c>
      <c r="AP282" s="4">
        <f t="shared" si="108"/>
        <v>1334.2</v>
      </c>
      <c r="AU282" s="4">
        <f t="shared" si="109"/>
        <v>0</v>
      </c>
      <c r="AV282" s="4">
        <v>2.4</v>
      </c>
      <c r="AW282" s="4">
        <v>5.8</v>
      </c>
      <c r="AX282" s="4">
        <v>28.9</v>
      </c>
      <c r="AY282" s="4">
        <v>4.5999999999999996</v>
      </c>
      <c r="AZ282" s="4">
        <f t="shared" si="110"/>
        <v>41.699999999999996</v>
      </c>
      <c r="BA282" s="4">
        <v>1.1000000000000001</v>
      </c>
      <c r="BB282" s="4">
        <v>0</v>
      </c>
      <c r="BC282" s="4">
        <v>0</v>
      </c>
      <c r="BD282" s="4">
        <v>0</v>
      </c>
      <c r="BE282" s="4">
        <f t="shared" si="111"/>
        <v>1.1000000000000001</v>
      </c>
      <c r="BF282" s="4">
        <v>0</v>
      </c>
      <c r="BG282" s="4">
        <v>0</v>
      </c>
      <c r="BH282" s="4">
        <v>427.3</v>
      </c>
      <c r="BI282" s="4">
        <v>0</v>
      </c>
      <c r="BJ282" s="4">
        <f t="shared" si="112"/>
        <v>427.3</v>
      </c>
      <c r="BK282" s="4">
        <v>0</v>
      </c>
      <c r="BL282" s="4">
        <v>0</v>
      </c>
      <c r="BM282" s="4">
        <v>0</v>
      </c>
      <c r="BN282" s="4">
        <v>0</v>
      </c>
      <c r="BO282" s="4">
        <f t="shared" si="113"/>
        <v>0</v>
      </c>
      <c r="BP282" s="4">
        <v>0</v>
      </c>
      <c r="BQ282" s="4">
        <v>0</v>
      </c>
      <c r="BR282" s="4">
        <v>0</v>
      </c>
      <c r="BS282" s="4">
        <v>0</v>
      </c>
      <c r="BT282" s="4">
        <f t="shared" si="114"/>
        <v>0</v>
      </c>
      <c r="BU282" s="4">
        <v>6.1</v>
      </c>
      <c r="BV282" s="4">
        <v>6.9</v>
      </c>
      <c r="BW282" s="4">
        <v>3.4</v>
      </c>
      <c r="BX282" s="4">
        <v>0</v>
      </c>
      <c r="BY282" s="4">
        <f t="shared" si="115"/>
        <v>16.399999999999999</v>
      </c>
      <c r="BZ282" s="4">
        <f t="shared" si="116"/>
        <v>1759.5999999999997</v>
      </c>
      <c r="CA282" s="4">
        <f t="shared" si="117"/>
        <v>1055.2</v>
      </c>
      <c r="CB282" s="4">
        <f t="shared" si="118"/>
        <v>1427.4</v>
      </c>
      <c r="CC282" s="4">
        <f t="shared" si="119"/>
        <v>4.5999999999999996</v>
      </c>
      <c r="CD282" s="4">
        <f t="shared" si="120"/>
        <v>4246.8</v>
      </c>
      <c r="CE282" s="4">
        <f t="shared" si="121"/>
        <v>9.6</v>
      </c>
      <c r="CF282" s="4">
        <f t="shared" si="122"/>
        <v>12.7</v>
      </c>
      <c r="CG282" s="4">
        <f t="shared" si="123"/>
        <v>459.59999999999997</v>
      </c>
      <c r="CH282" s="4">
        <f t="shared" si="124"/>
        <v>4.5999999999999996</v>
      </c>
      <c r="CI282" s="4">
        <f t="shared" si="125"/>
        <v>486.5</v>
      </c>
      <c r="CJ282" s="8">
        <v>711</v>
      </c>
      <c r="CK282" s="8">
        <v>846.5</v>
      </c>
      <c r="CL282" s="8">
        <v>126.8</v>
      </c>
      <c r="CM282" s="8">
        <v>0</v>
      </c>
      <c r="CO282" s="4">
        <f t="shared" si="100"/>
        <v>1684.3</v>
      </c>
    </row>
    <row r="283" spans="1:93">
      <c r="A283" s="2">
        <v>1996</v>
      </c>
      <c r="B283" s="3" t="s">
        <v>104</v>
      </c>
      <c r="C283" s="4">
        <v>0</v>
      </c>
      <c r="D283" s="4">
        <v>0</v>
      </c>
      <c r="E283" s="4">
        <v>0</v>
      </c>
      <c r="F283" s="4">
        <v>0</v>
      </c>
      <c r="G283" s="4">
        <f t="shared" si="101"/>
        <v>0</v>
      </c>
      <c r="H283" s="4">
        <v>0</v>
      </c>
      <c r="I283" s="4">
        <v>0</v>
      </c>
      <c r="J283" s="4">
        <v>0</v>
      </c>
      <c r="K283" s="4">
        <v>0</v>
      </c>
      <c r="L283" s="4">
        <f t="shared" si="102"/>
        <v>0</v>
      </c>
      <c r="M283" s="4">
        <v>0</v>
      </c>
      <c r="N283" s="4">
        <v>0</v>
      </c>
      <c r="O283" s="4">
        <v>0</v>
      </c>
      <c r="P283" s="4">
        <v>0</v>
      </c>
      <c r="Q283" s="4">
        <f t="shared" si="103"/>
        <v>0</v>
      </c>
      <c r="R283" s="4">
        <v>0</v>
      </c>
      <c r="S283" s="4">
        <v>0</v>
      </c>
      <c r="T283" s="4">
        <v>0</v>
      </c>
      <c r="U283" s="4">
        <v>0</v>
      </c>
      <c r="V283" s="4">
        <f t="shared" si="104"/>
        <v>0</v>
      </c>
      <c r="W283" s="4">
        <v>0</v>
      </c>
      <c r="X283" s="4">
        <v>0</v>
      </c>
      <c r="Y283" s="4">
        <v>0</v>
      </c>
      <c r="Z283" s="4">
        <v>0</v>
      </c>
      <c r="AA283" s="4">
        <f t="shared" si="105"/>
        <v>0</v>
      </c>
      <c r="AB283" s="4">
        <v>0</v>
      </c>
      <c r="AC283" s="4">
        <v>0</v>
      </c>
      <c r="AD283" s="4">
        <v>0</v>
      </c>
      <c r="AE283" s="4">
        <v>0</v>
      </c>
      <c r="AF283" s="4">
        <f t="shared" si="106"/>
        <v>0</v>
      </c>
      <c r="AG283" s="4">
        <v>0</v>
      </c>
      <c r="AH283" s="4">
        <v>0</v>
      </c>
      <c r="AI283" s="4">
        <v>0</v>
      </c>
      <c r="AJ283" s="4">
        <v>0</v>
      </c>
      <c r="AK283" s="4">
        <f t="shared" si="107"/>
        <v>0</v>
      </c>
      <c r="AL283" s="4">
        <v>0</v>
      </c>
      <c r="AM283" s="4">
        <v>0</v>
      </c>
      <c r="AN283" s="4">
        <v>0</v>
      </c>
      <c r="AO283" s="4">
        <v>0</v>
      </c>
      <c r="AP283" s="4">
        <f t="shared" si="108"/>
        <v>0</v>
      </c>
      <c r="AU283" s="4">
        <f t="shared" si="109"/>
        <v>0</v>
      </c>
      <c r="AV283" s="4">
        <v>0</v>
      </c>
      <c r="AW283" s="4">
        <v>0</v>
      </c>
      <c r="AX283" s="4">
        <v>0</v>
      </c>
      <c r="AY283" s="4">
        <v>0</v>
      </c>
      <c r="AZ283" s="4">
        <f t="shared" si="110"/>
        <v>0</v>
      </c>
      <c r="BA283" s="4">
        <v>0</v>
      </c>
      <c r="BB283" s="4">
        <v>0</v>
      </c>
      <c r="BC283" s="4">
        <v>0</v>
      </c>
      <c r="BD283" s="4">
        <v>0</v>
      </c>
      <c r="BE283" s="4">
        <f t="shared" si="111"/>
        <v>0</v>
      </c>
      <c r="BF283" s="4">
        <v>0</v>
      </c>
      <c r="BG283" s="4">
        <v>0</v>
      </c>
      <c r="BH283" s="4">
        <v>0</v>
      </c>
      <c r="BI283" s="4">
        <v>0</v>
      </c>
      <c r="BJ283" s="4">
        <f t="shared" si="112"/>
        <v>0</v>
      </c>
      <c r="BK283" s="4">
        <v>0</v>
      </c>
      <c r="BL283" s="4">
        <v>0</v>
      </c>
      <c r="BM283" s="4">
        <v>0</v>
      </c>
      <c r="BN283" s="4">
        <v>0</v>
      </c>
      <c r="BO283" s="4">
        <f t="shared" si="113"/>
        <v>0</v>
      </c>
      <c r="BP283" s="4">
        <v>0</v>
      </c>
      <c r="BQ283" s="4">
        <v>0</v>
      </c>
      <c r="BR283" s="4">
        <v>0</v>
      </c>
      <c r="BS283" s="4">
        <v>0</v>
      </c>
      <c r="BT283" s="4">
        <f t="shared" si="114"/>
        <v>0</v>
      </c>
      <c r="BU283" s="4">
        <v>0</v>
      </c>
      <c r="BV283" s="4">
        <v>0</v>
      </c>
      <c r="BW283" s="4">
        <v>0</v>
      </c>
      <c r="BX283" s="4">
        <v>0</v>
      </c>
      <c r="BY283" s="4">
        <f t="shared" si="115"/>
        <v>0</v>
      </c>
      <c r="BZ283" s="4">
        <f t="shared" si="116"/>
        <v>0</v>
      </c>
      <c r="CA283" s="4">
        <f t="shared" si="117"/>
        <v>0</v>
      </c>
      <c r="CB283" s="4">
        <f t="shared" si="118"/>
        <v>0</v>
      </c>
      <c r="CC283" s="4">
        <f t="shared" si="119"/>
        <v>0</v>
      </c>
      <c r="CD283" s="4">
        <f t="shared" si="120"/>
        <v>0</v>
      </c>
      <c r="CE283" s="4">
        <f t="shared" si="121"/>
        <v>0</v>
      </c>
      <c r="CF283" s="4">
        <f t="shared" si="122"/>
        <v>0</v>
      </c>
      <c r="CG283" s="4">
        <f t="shared" si="123"/>
        <v>0</v>
      </c>
      <c r="CH283" s="4">
        <f t="shared" si="124"/>
        <v>0</v>
      </c>
      <c r="CI283" s="4">
        <f t="shared" si="125"/>
        <v>0</v>
      </c>
      <c r="CJ283" s="13" t="s">
        <v>128</v>
      </c>
      <c r="CK283" s="13" t="s">
        <v>128</v>
      </c>
      <c r="CL283" s="13" t="s">
        <v>128</v>
      </c>
      <c r="CM283" s="13" t="s">
        <v>128</v>
      </c>
      <c r="CO283" s="4">
        <f t="shared" si="100"/>
        <v>0</v>
      </c>
    </row>
    <row r="284" spans="1:93">
      <c r="A284" s="2">
        <v>1996</v>
      </c>
      <c r="B284" s="3" t="s">
        <v>105</v>
      </c>
      <c r="C284" s="4">
        <v>37.299999999999997</v>
      </c>
      <c r="D284" s="4">
        <v>68.2</v>
      </c>
      <c r="E284" s="4">
        <v>49.5</v>
      </c>
      <c r="F284" s="4">
        <v>3.6</v>
      </c>
      <c r="G284" s="4">
        <f t="shared" si="101"/>
        <v>158.6</v>
      </c>
      <c r="H284" s="4">
        <v>85.6</v>
      </c>
      <c r="I284" s="4">
        <v>7.9</v>
      </c>
      <c r="J284" s="4">
        <v>27.1</v>
      </c>
      <c r="K284" s="4">
        <v>7.3</v>
      </c>
      <c r="L284" s="4">
        <f t="shared" si="102"/>
        <v>127.89999999999999</v>
      </c>
      <c r="M284" s="4">
        <v>22.4</v>
      </c>
      <c r="N284" s="4">
        <v>26.3</v>
      </c>
      <c r="O284" s="4">
        <v>3.8</v>
      </c>
      <c r="P284" s="4">
        <v>0</v>
      </c>
      <c r="Q284" s="4">
        <f t="shared" si="103"/>
        <v>52.5</v>
      </c>
      <c r="R284" s="4">
        <v>5.3</v>
      </c>
      <c r="S284" s="4">
        <v>0.7</v>
      </c>
      <c r="T284" s="4">
        <v>5.3</v>
      </c>
      <c r="U284" s="4">
        <v>0</v>
      </c>
      <c r="V284" s="4">
        <f t="shared" si="104"/>
        <v>11.3</v>
      </c>
      <c r="W284" s="4">
        <v>295.2</v>
      </c>
      <c r="X284" s="4">
        <v>403.9</v>
      </c>
      <c r="Y284" s="4">
        <v>106.8</v>
      </c>
      <c r="Z284" s="4">
        <v>0</v>
      </c>
      <c r="AA284" s="4">
        <f t="shared" si="105"/>
        <v>805.89999999999986</v>
      </c>
      <c r="AB284" s="4">
        <v>44.9</v>
      </c>
      <c r="AC284" s="4">
        <v>2.2000000000000002</v>
      </c>
      <c r="AD284" s="4">
        <v>1.7</v>
      </c>
      <c r="AE284" s="4">
        <v>0.2</v>
      </c>
      <c r="AF284" s="4">
        <f t="shared" si="106"/>
        <v>49.000000000000007</v>
      </c>
      <c r="AG284" s="4">
        <v>2.8</v>
      </c>
      <c r="AH284" s="4">
        <v>90.8</v>
      </c>
      <c r="AI284" s="4">
        <v>202.4</v>
      </c>
      <c r="AJ284" s="4">
        <v>6.1</v>
      </c>
      <c r="AK284" s="4">
        <f t="shared" si="107"/>
        <v>302.10000000000002</v>
      </c>
      <c r="AL284" s="4">
        <v>350.6</v>
      </c>
      <c r="AM284" s="4">
        <v>218.7</v>
      </c>
      <c r="AN284" s="4">
        <v>143.19999999999999</v>
      </c>
      <c r="AO284" s="4">
        <v>26.6</v>
      </c>
      <c r="AP284" s="4">
        <f t="shared" si="108"/>
        <v>739.1</v>
      </c>
      <c r="AU284" s="4">
        <f t="shared" si="109"/>
        <v>0</v>
      </c>
      <c r="AV284" s="4">
        <v>1.5</v>
      </c>
      <c r="AW284" s="4">
        <v>0</v>
      </c>
      <c r="AX284" s="4">
        <v>0</v>
      </c>
      <c r="AY284" s="4">
        <v>7.3</v>
      </c>
      <c r="AZ284" s="4">
        <f t="shared" si="110"/>
        <v>8.8000000000000007</v>
      </c>
      <c r="BA284" s="4">
        <v>0.3</v>
      </c>
      <c r="BB284" s="4">
        <v>0</v>
      </c>
      <c r="BC284" s="4">
        <v>0</v>
      </c>
      <c r="BD284" s="4">
        <v>0.2</v>
      </c>
      <c r="BE284" s="4">
        <f t="shared" si="111"/>
        <v>0.5</v>
      </c>
      <c r="BF284" s="4">
        <v>0.9</v>
      </c>
      <c r="BG284" s="4">
        <v>0</v>
      </c>
      <c r="BH284" s="4">
        <v>83.4</v>
      </c>
      <c r="BI284" s="4">
        <v>6.1</v>
      </c>
      <c r="BJ284" s="4">
        <f t="shared" si="112"/>
        <v>90.4</v>
      </c>
      <c r="BK284" s="4">
        <v>0</v>
      </c>
      <c r="BL284" s="4">
        <v>0</v>
      </c>
      <c r="BM284" s="4">
        <v>0</v>
      </c>
      <c r="BN284" s="4">
        <v>0</v>
      </c>
      <c r="BO284" s="4">
        <f t="shared" si="113"/>
        <v>0</v>
      </c>
      <c r="BP284" s="4">
        <v>0.7</v>
      </c>
      <c r="BQ284" s="4">
        <v>0.5</v>
      </c>
      <c r="BR284" s="4">
        <v>0</v>
      </c>
      <c r="BS284" s="4">
        <v>7.8</v>
      </c>
      <c r="BT284" s="4">
        <f t="shared" si="114"/>
        <v>9</v>
      </c>
      <c r="BU284" s="4">
        <v>8.3000000000000007</v>
      </c>
      <c r="BV284" s="4">
        <v>6.1</v>
      </c>
      <c r="BW284" s="4">
        <v>0</v>
      </c>
      <c r="BX284" s="4">
        <v>22.4</v>
      </c>
      <c r="BY284" s="4">
        <f t="shared" si="115"/>
        <v>36.799999999999997</v>
      </c>
      <c r="BZ284" s="4">
        <f t="shared" si="116"/>
        <v>844.09999999999991</v>
      </c>
      <c r="CA284" s="4">
        <f t="shared" si="117"/>
        <v>818.7</v>
      </c>
      <c r="CB284" s="4">
        <f t="shared" si="118"/>
        <v>539.79999999999995</v>
      </c>
      <c r="CC284" s="4">
        <f t="shared" si="119"/>
        <v>43.8</v>
      </c>
      <c r="CD284" s="4">
        <f t="shared" si="120"/>
        <v>2246.4</v>
      </c>
      <c r="CE284" s="4">
        <f t="shared" si="121"/>
        <v>11.700000000000001</v>
      </c>
      <c r="CF284" s="4">
        <f t="shared" si="122"/>
        <v>6.6</v>
      </c>
      <c r="CG284" s="4">
        <f t="shared" si="123"/>
        <v>83.4</v>
      </c>
      <c r="CH284" s="4">
        <f t="shared" si="124"/>
        <v>43.8</v>
      </c>
      <c r="CI284" s="4">
        <f t="shared" si="125"/>
        <v>145.5</v>
      </c>
      <c r="CJ284" s="8">
        <v>0</v>
      </c>
      <c r="CK284" s="8">
        <v>0</v>
      </c>
      <c r="CL284" s="8">
        <v>152.69999999999999</v>
      </c>
      <c r="CM284" s="8">
        <v>49.5</v>
      </c>
      <c r="CN284" s="8"/>
      <c r="CO284" s="4">
        <f t="shared" si="100"/>
        <v>202.2</v>
      </c>
    </row>
    <row r="285" spans="1:93">
      <c r="A285" s="2">
        <v>1996</v>
      </c>
      <c r="B285" s="3" t="s">
        <v>106</v>
      </c>
      <c r="C285" s="4">
        <v>4772.8999999999996</v>
      </c>
      <c r="D285" s="4">
        <v>460.7</v>
      </c>
      <c r="E285" s="4">
        <v>8.8000000000000007</v>
      </c>
      <c r="F285" s="4">
        <v>0</v>
      </c>
      <c r="G285" s="4">
        <f t="shared" si="101"/>
        <v>5242.3999999999996</v>
      </c>
      <c r="H285" s="4">
        <v>1121</v>
      </c>
      <c r="I285" s="4">
        <v>12.6</v>
      </c>
      <c r="J285" s="4">
        <v>0</v>
      </c>
      <c r="K285" s="4">
        <v>18.7</v>
      </c>
      <c r="L285" s="4">
        <f t="shared" si="102"/>
        <v>1152.3</v>
      </c>
      <c r="M285" s="4">
        <v>211.2</v>
      </c>
      <c r="N285" s="4">
        <v>221.8</v>
      </c>
      <c r="O285" s="4">
        <v>0</v>
      </c>
      <c r="P285" s="4">
        <v>0</v>
      </c>
      <c r="Q285" s="4">
        <f t="shared" si="103"/>
        <v>433</v>
      </c>
      <c r="R285" s="4">
        <v>200.5</v>
      </c>
      <c r="S285" s="4">
        <v>26.5</v>
      </c>
      <c r="T285" s="4">
        <v>0</v>
      </c>
      <c r="U285" s="4">
        <v>0</v>
      </c>
      <c r="V285" s="4">
        <f t="shared" si="104"/>
        <v>227</v>
      </c>
      <c r="W285" s="4">
        <v>2255.3000000000002</v>
      </c>
      <c r="X285" s="4">
        <v>2623.5</v>
      </c>
      <c r="Y285" s="4">
        <v>507.9</v>
      </c>
      <c r="Z285" s="4">
        <v>0</v>
      </c>
      <c r="AA285" s="4">
        <f t="shared" si="105"/>
        <v>5386.7</v>
      </c>
      <c r="AB285" s="4">
        <v>703.6</v>
      </c>
      <c r="AC285" s="4">
        <v>2.9</v>
      </c>
      <c r="AD285" s="4">
        <v>12.2</v>
      </c>
      <c r="AE285" s="4">
        <v>1.5</v>
      </c>
      <c r="AF285" s="4">
        <f t="shared" si="106"/>
        <v>720.2</v>
      </c>
      <c r="AG285" s="4">
        <v>644</v>
      </c>
      <c r="AH285" s="4">
        <v>627.5</v>
      </c>
      <c r="AI285" s="4">
        <v>382</v>
      </c>
      <c r="AJ285" s="4">
        <v>6.4</v>
      </c>
      <c r="AK285" s="4">
        <f t="shared" si="107"/>
        <v>1659.9</v>
      </c>
      <c r="AL285" s="4">
        <v>5931.8</v>
      </c>
      <c r="AM285" s="4">
        <v>817.5</v>
      </c>
      <c r="AN285" s="4">
        <v>1531.7</v>
      </c>
      <c r="AO285" s="4">
        <v>198</v>
      </c>
      <c r="AP285" s="4">
        <f t="shared" si="108"/>
        <v>8479</v>
      </c>
      <c r="AU285" s="4">
        <f t="shared" si="109"/>
        <v>0</v>
      </c>
      <c r="AV285" s="4">
        <v>4.8</v>
      </c>
      <c r="AW285" s="4">
        <v>0</v>
      </c>
      <c r="AX285" s="4">
        <v>0</v>
      </c>
      <c r="AY285" s="4">
        <v>18.7</v>
      </c>
      <c r="AZ285" s="4">
        <f t="shared" si="110"/>
        <v>23.5</v>
      </c>
      <c r="BA285" s="4">
        <v>9.1</v>
      </c>
      <c r="BB285" s="4">
        <v>0</v>
      </c>
      <c r="BC285" s="4">
        <v>0</v>
      </c>
      <c r="BD285" s="4">
        <v>1.5</v>
      </c>
      <c r="BE285" s="4">
        <f t="shared" si="111"/>
        <v>10.6</v>
      </c>
      <c r="BF285" s="4">
        <v>197.5</v>
      </c>
      <c r="BG285" s="4">
        <v>610.70000000000005</v>
      </c>
      <c r="BH285" s="4">
        <v>399.8</v>
      </c>
      <c r="BI285" s="4">
        <v>6.4</v>
      </c>
      <c r="BJ285" s="4">
        <f t="shared" si="112"/>
        <v>1214.4000000000001</v>
      </c>
      <c r="BK285" s="4">
        <v>0</v>
      </c>
      <c r="BL285" s="4">
        <v>0</v>
      </c>
      <c r="BM285" s="4">
        <v>0</v>
      </c>
      <c r="BN285" s="4">
        <v>-2.2999999999999998</v>
      </c>
      <c r="BO285" s="4">
        <f t="shared" si="113"/>
        <v>-2.2999999999999998</v>
      </c>
      <c r="BP285" s="4">
        <v>18.600000000000001</v>
      </c>
      <c r="BQ285" s="4">
        <v>55</v>
      </c>
      <c r="BR285" s="4">
        <v>0</v>
      </c>
      <c r="BS285" s="4">
        <v>177.7</v>
      </c>
      <c r="BT285" s="4">
        <f t="shared" si="114"/>
        <v>251.29999999999998</v>
      </c>
      <c r="BU285" s="4">
        <v>45.5</v>
      </c>
      <c r="BV285" s="4">
        <v>0</v>
      </c>
      <c r="BW285" s="4">
        <v>0</v>
      </c>
      <c r="BX285" s="4">
        <v>22.6</v>
      </c>
      <c r="BY285" s="4">
        <f t="shared" si="115"/>
        <v>68.099999999999994</v>
      </c>
      <c r="BZ285" s="4">
        <f t="shared" si="116"/>
        <v>15840.3</v>
      </c>
      <c r="CA285" s="4">
        <f t="shared" si="117"/>
        <v>4793</v>
      </c>
      <c r="CB285" s="4">
        <f t="shared" si="118"/>
        <v>2442.6</v>
      </c>
      <c r="CC285" s="4">
        <f t="shared" si="119"/>
        <v>224.6</v>
      </c>
      <c r="CD285" s="4">
        <f t="shared" si="120"/>
        <v>23300.499999999996</v>
      </c>
      <c r="CE285" s="4">
        <f t="shared" si="121"/>
        <v>275.5</v>
      </c>
      <c r="CF285" s="4">
        <f t="shared" si="122"/>
        <v>665.7</v>
      </c>
      <c r="CG285" s="4">
        <f t="shared" si="123"/>
        <v>399.8</v>
      </c>
      <c r="CH285" s="4">
        <f t="shared" si="124"/>
        <v>224.6</v>
      </c>
      <c r="CI285" s="4">
        <f t="shared" si="125"/>
        <v>1565.6</v>
      </c>
      <c r="CJ285" s="8">
        <v>4318.3999999999996</v>
      </c>
      <c r="CK285" s="8">
        <v>4733.8</v>
      </c>
      <c r="CL285" s="8">
        <v>1171.5</v>
      </c>
      <c r="CM285" s="8">
        <v>1020.8</v>
      </c>
      <c r="CO285" s="4">
        <f t="shared" si="100"/>
        <v>11244.5</v>
      </c>
    </row>
    <row r="286" spans="1:93">
      <c r="A286" s="2">
        <v>1996</v>
      </c>
      <c r="B286" s="3" t="s">
        <v>107</v>
      </c>
      <c r="C286" s="4">
        <v>1292.5</v>
      </c>
      <c r="D286" s="4">
        <v>44.6</v>
      </c>
      <c r="E286" s="4">
        <v>20.7</v>
      </c>
      <c r="F286" s="4">
        <v>30.2</v>
      </c>
      <c r="G286" s="4">
        <f t="shared" si="101"/>
        <v>1388</v>
      </c>
      <c r="H286" s="4">
        <v>455.8</v>
      </c>
      <c r="I286" s="4">
        <v>248.9</v>
      </c>
      <c r="J286" s="4">
        <v>520.1</v>
      </c>
      <c r="K286" s="4">
        <v>33.200000000000003</v>
      </c>
      <c r="L286" s="4">
        <f t="shared" si="102"/>
        <v>1258.0000000000002</v>
      </c>
      <c r="M286" s="4">
        <v>38.700000000000003</v>
      </c>
      <c r="N286" s="4">
        <v>126.7</v>
      </c>
      <c r="O286" s="4">
        <v>5.3</v>
      </c>
      <c r="P286" s="4">
        <v>0</v>
      </c>
      <c r="Q286" s="4">
        <f t="shared" si="103"/>
        <v>170.70000000000002</v>
      </c>
      <c r="R286" s="4">
        <v>4.5999999999999996</v>
      </c>
      <c r="S286" s="4">
        <v>0</v>
      </c>
      <c r="T286" s="4">
        <v>0</v>
      </c>
      <c r="U286" s="4">
        <v>0</v>
      </c>
      <c r="V286" s="4">
        <f t="shared" si="104"/>
        <v>4.5999999999999996</v>
      </c>
      <c r="W286" s="4">
        <v>182.2</v>
      </c>
      <c r="X286" s="4">
        <v>642.79999999999995</v>
      </c>
      <c r="Y286" s="4">
        <v>49</v>
      </c>
      <c r="Z286" s="4">
        <v>0</v>
      </c>
      <c r="AA286" s="4">
        <f t="shared" si="105"/>
        <v>874</v>
      </c>
      <c r="AB286" s="4">
        <v>121</v>
      </c>
      <c r="AC286" s="4">
        <v>0</v>
      </c>
      <c r="AD286" s="4">
        <v>13.4</v>
      </c>
      <c r="AE286" s="4">
        <v>11.6</v>
      </c>
      <c r="AF286" s="4">
        <f t="shared" si="106"/>
        <v>146</v>
      </c>
      <c r="AG286" s="4">
        <v>1.7</v>
      </c>
      <c r="AH286" s="4">
        <v>193.6</v>
      </c>
      <c r="AI286" s="4">
        <v>298.2</v>
      </c>
      <c r="AJ286" s="4">
        <v>3</v>
      </c>
      <c r="AK286" s="4">
        <f t="shared" si="107"/>
        <v>496.5</v>
      </c>
      <c r="AL286" s="4">
        <v>667.3</v>
      </c>
      <c r="AM286" s="4">
        <v>597.70000000000005</v>
      </c>
      <c r="AN286" s="4">
        <v>578.6</v>
      </c>
      <c r="AO286" s="4">
        <v>27.6</v>
      </c>
      <c r="AP286" s="4">
        <f t="shared" si="108"/>
        <v>1871.1999999999998</v>
      </c>
      <c r="AU286" s="4">
        <f t="shared" si="109"/>
        <v>0</v>
      </c>
      <c r="AV286" s="4">
        <v>2.5</v>
      </c>
      <c r="AW286" s="4">
        <v>0</v>
      </c>
      <c r="AX286" s="4">
        <v>0</v>
      </c>
      <c r="AY286" s="4">
        <v>33.200000000000003</v>
      </c>
      <c r="AZ286" s="4">
        <f t="shared" si="110"/>
        <v>35.700000000000003</v>
      </c>
      <c r="BA286" s="4">
        <v>0.1</v>
      </c>
      <c r="BB286" s="4">
        <v>0</v>
      </c>
      <c r="BC286" s="4">
        <v>2</v>
      </c>
      <c r="BD286" s="4">
        <v>11.6</v>
      </c>
      <c r="BE286" s="4">
        <f t="shared" si="111"/>
        <v>13.7</v>
      </c>
      <c r="BF286" s="4">
        <v>1.7</v>
      </c>
      <c r="BG286" s="4">
        <v>0</v>
      </c>
      <c r="BH286" s="4">
        <v>1.5</v>
      </c>
      <c r="BI286" s="4">
        <v>3</v>
      </c>
      <c r="BJ286" s="4">
        <f t="shared" si="112"/>
        <v>6.2</v>
      </c>
      <c r="BK286" s="4">
        <v>0</v>
      </c>
      <c r="BL286" s="4">
        <v>0</v>
      </c>
      <c r="BM286" s="4">
        <v>0</v>
      </c>
      <c r="BN286" s="4">
        <v>0</v>
      </c>
      <c r="BO286" s="4">
        <f t="shared" si="113"/>
        <v>0</v>
      </c>
      <c r="BP286" s="4">
        <v>0</v>
      </c>
      <c r="BQ286" s="4">
        <v>0</v>
      </c>
      <c r="BR286" s="4">
        <v>0</v>
      </c>
      <c r="BS286" s="4">
        <v>0</v>
      </c>
      <c r="BT286" s="4">
        <f t="shared" si="114"/>
        <v>0</v>
      </c>
      <c r="BU286" s="4">
        <v>10.8</v>
      </c>
      <c r="BV286" s="4">
        <v>0</v>
      </c>
      <c r="BW286" s="4">
        <v>1.2</v>
      </c>
      <c r="BX286" s="4">
        <v>27.6</v>
      </c>
      <c r="BY286" s="4">
        <f t="shared" si="115"/>
        <v>39.6</v>
      </c>
      <c r="BZ286" s="4">
        <f t="shared" si="116"/>
        <v>2763.8</v>
      </c>
      <c r="CA286" s="4">
        <f t="shared" si="117"/>
        <v>1854.3</v>
      </c>
      <c r="CB286" s="4">
        <f t="shared" si="118"/>
        <v>1485.3000000000002</v>
      </c>
      <c r="CC286" s="4">
        <f t="shared" si="119"/>
        <v>105.6</v>
      </c>
      <c r="CD286" s="4">
        <f t="shared" si="120"/>
        <v>6209.0000000000009</v>
      </c>
      <c r="CE286" s="4">
        <f t="shared" si="121"/>
        <v>15.100000000000001</v>
      </c>
      <c r="CF286" s="4">
        <f t="shared" si="122"/>
        <v>0</v>
      </c>
      <c r="CG286" s="4">
        <f t="shared" si="123"/>
        <v>4.7</v>
      </c>
      <c r="CH286" s="4">
        <f t="shared" si="124"/>
        <v>75.400000000000006</v>
      </c>
      <c r="CI286" s="4">
        <f t="shared" si="125"/>
        <v>95.2</v>
      </c>
      <c r="CJ286" s="8">
        <v>1230.0999999999999</v>
      </c>
      <c r="CK286" s="8">
        <v>644.70000000000005</v>
      </c>
      <c r="CL286" s="8">
        <v>163.4</v>
      </c>
      <c r="CM286" s="8">
        <v>0</v>
      </c>
      <c r="CO286" s="4">
        <f t="shared" si="100"/>
        <v>2038.2</v>
      </c>
    </row>
    <row r="287" spans="1:93">
      <c r="A287" s="2">
        <v>1996</v>
      </c>
      <c r="B287" s="3" t="s">
        <v>108</v>
      </c>
      <c r="C287" s="4">
        <v>9592.2999999999993</v>
      </c>
      <c r="D287" s="4">
        <v>1548.7</v>
      </c>
      <c r="E287" s="4">
        <v>1677.8</v>
      </c>
      <c r="F287" s="4">
        <v>0</v>
      </c>
      <c r="G287" s="4">
        <f t="shared" si="101"/>
        <v>12818.8</v>
      </c>
      <c r="H287" s="4">
        <v>2712.5</v>
      </c>
      <c r="I287" s="4">
        <v>173.9</v>
      </c>
      <c r="J287" s="4">
        <v>1969</v>
      </c>
      <c r="K287" s="4">
        <v>160</v>
      </c>
      <c r="L287" s="4">
        <f t="shared" si="102"/>
        <v>5015.3999999999996</v>
      </c>
      <c r="M287" s="4">
        <v>673</v>
      </c>
      <c r="N287" s="4">
        <v>1346</v>
      </c>
      <c r="O287" s="4">
        <v>0</v>
      </c>
      <c r="P287" s="4">
        <v>0</v>
      </c>
      <c r="Q287" s="4">
        <f t="shared" si="103"/>
        <v>2019</v>
      </c>
      <c r="R287" s="4">
        <v>1229</v>
      </c>
      <c r="S287" s="4">
        <v>364</v>
      </c>
      <c r="T287" s="4">
        <v>0</v>
      </c>
      <c r="U287" s="4">
        <v>0</v>
      </c>
      <c r="V287" s="4">
        <f t="shared" si="104"/>
        <v>1593</v>
      </c>
      <c r="W287" s="4">
        <v>5891</v>
      </c>
      <c r="X287" s="4">
        <v>12372.9</v>
      </c>
      <c r="Y287" s="4">
        <v>4832</v>
      </c>
      <c r="Z287" s="4">
        <v>0</v>
      </c>
      <c r="AA287" s="4">
        <f t="shared" si="105"/>
        <v>23095.9</v>
      </c>
      <c r="AB287" s="4">
        <v>2480.6999999999998</v>
      </c>
      <c r="AC287" s="4">
        <v>122.5</v>
      </c>
      <c r="AD287" s="4">
        <v>36</v>
      </c>
      <c r="AE287" s="4">
        <v>154.6</v>
      </c>
      <c r="AF287" s="4">
        <f t="shared" si="106"/>
        <v>2793.7999999999997</v>
      </c>
      <c r="AG287" s="4">
        <v>369.5</v>
      </c>
      <c r="AH287" s="4">
        <v>917.5</v>
      </c>
      <c r="AI287" s="4">
        <v>1919.6</v>
      </c>
      <c r="AJ287" s="4">
        <v>663.2</v>
      </c>
      <c r="AK287" s="4">
        <f t="shared" si="107"/>
        <v>3869.8</v>
      </c>
      <c r="AL287" s="4">
        <v>7959.9</v>
      </c>
      <c r="AM287" s="4">
        <v>4431</v>
      </c>
      <c r="AN287" s="4">
        <v>4327.8</v>
      </c>
      <c r="AO287" s="4">
        <v>763.6</v>
      </c>
      <c r="AP287" s="4">
        <f t="shared" si="108"/>
        <v>17482.3</v>
      </c>
      <c r="AU287" s="4">
        <f t="shared" si="109"/>
        <v>0</v>
      </c>
      <c r="AV287" s="4">
        <v>0</v>
      </c>
      <c r="AW287" s="4">
        <v>10</v>
      </c>
      <c r="AX287" s="4">
        <v>50.2</v>
      </c>
      <c r="AY287" s="4">
        <v>160</v>
      </c>
      <c r="AZ287" s="4">
        <f t="shared" si="110"/>
        <v>220.2</v>
      </c>
      <c r="BA287" s="4">
        <v>0</v>
      </c>
      <c r="BB287" s="4">
        <v>5</v>
      </c>
      <c r="BC287" s="4">
        <v>7.5</v>
      </c>
      <c r="BD287" s="4">
        <v>154.6</v>
      </c>
      <c r="BE287" s="4">
        <f t="shared" si="111"/>
        <v>167.1</v>
      </c>
      <c r="BF287" s="4">
        <v>0</v>
      </c>
      <c r="BG287" s="4">
        <v>893.9</v>
      </c>
      <c r="BH287" s="4">
        <v>664.1</v>
      </c>
      <c r="BI287" s="4">
        <v>663.2</v>
      </c>
      <c r="BJ287" s="4">
        <f t="shared" si="112"/>
        <v>2221.1999999999998</v>
      </c>
      <c r="BK287" s="4">
        <v>0</v>
      </c>
      <c r="BL287" s="4">
        <v>10</v>
      </c>
      <c r="BM287" s="4">
        <v>4.2</v>
      </c>
      <c r="BN287" s="4">
        <v>98.2</v>
      </c>
      <c r="BO287" s="4">
        <f t="shared" si="113"/>
        <v>112.4</v>
      </c>
      <c r="BP287" s="4">
        <v>0</v>
      </c>
      <c r="BQ287" s="4">
        <v>257.60000000000002</v>
      </c>
      <c r="BR287" s="4">
        <v>176.6</v>
      </c>
      <c r="BS287" s="4">
        <v>299.8</v>
      </c>
      <c r="BT287" s="4">
        <f t="shared" si="114"/>
        <v>734</v>
      </c>
      <c r="BU287" s="4">
        <v>0</v>
      </c>
      <c r="BV287" s="4">
        <v>1.3</v>
      </c>
      <c r="BW287" s="4">
        <v>119.9</v>
      </c>
      <c r="BX287" s="4">
        <v>365.6</v>
      </c>
      <c r="BY287" s="4">
        <f t="shared" si="115"/>
        <v>486.8</v>
      </c>
      <c r="BZ287" s="4">
        <f t="shared" si="116"/>
        <v>30907.9</v>
      </c>
      <c r="CA287" s="4">
        <f t="shared" si="117"/>
        <v>21276.5</v>
      </c>
      <c r="CB287" s="4">
        <f t="shared" si="118"/>
        <v>14762.2</v>
      </c>
      <c r="CC287" s="4">
        <f t="shared" si="119"/>
        <v>1741.4</v>
      </c>
      <c r="CD287" s="4">
        <f t="shared" si="120"/>
        <v>68688</v>
      </c>
      <c r="CE287" s="4">
        <f t="shared" si="121"/>
        <v>0</v>
      </c>
      <c r="CF287" s="4">
        <f t="shared" si="122"/>
        <v>1177.8</v>
      </c>
      <c r="CG287" s="4">
        <f t="shared" si="123"/>
        <v>1022.5000000000001</v>
      </c>
      <c r="CH287" s="4">
        <f t="shared" si="124"/>
        <v>1741.4</v>
      </c>
      <c r="CI287" s="4">
        <f t="shared" si="125"/>
        <v>3941.7000000000003</v>
      </c>
      <c r="CJ287" s="8">
        <v>5208</v>
      </c>
      <c r="CK287" s="8">
        <v>16564</v>
      </c>
      <c r="CL287" s="8">
        <v>1944</v>
      </c>
      <c r="CM287" s="8">
        <v>42</v>
      </c>
      <c r="CO287" s="4">
        <f t="shared" si="100"/>
        <v>23758</v>
      </c>
    </row>
    <row r="288" spans="1:93">
      <c r="A288" s="2">
        <v>1996</v>
      </c>
      <c r="B288" s="3" t="s">
        <v>109</v>
      </c>
      <c r="C288" s="4">
        <v>3951.5</v>
      </c>
      <c r="D288" s="4">
        <v>445.7</v>
      </c>
      <c r="E288" s="4">
        <v>32.9</v>
      </c>
      <c r="F288" s="4">
        <v>0</v>
      </c>
      <c r="G288" s="4">
        <f t="shared" si="101"/>
        <v>4430.0999999999995</v>
      </c>
      <c r="H288" s="4">
        <v>1849.3</v>
      </c>
      <c r="I288" s="4">
        <v>79.099999999999994</v>
      </c>
      <c r="J288" s="4">
        <v>1364.2</v>
      </c>
      <c r="K288" s="4">
        <v>23.9</v>
      </c>
      <c r="L288" s="4">
        <f t="shared" si="102"/>
        <v>3316.5</v>
      </c>
      <c r="M288" s="4">
        <v>52.9</v>
      </c>
      <c r="N288" s="4">
        <v>219.4</v>
      </c>
      <c r="O288" s="4">
        <v>50.2</v>
      </c>
      <c r="P288" s="4">
        <v>0</v>
      </c>
      <c r="Q288" s="4">
        <f t="shared" si="103"/>
        <v>322.5</v>
      </c>
      <c r="R288" s="4">
        <v>46.8</v>
      </c>
      <c r="S288" s="4">
        <v>0</v>
      </c>
      <c r="T288" s="4">
        <v>46.8</v>
      </c>
      <c r="U288" s="4">
        <v>0</v>
      </c>
      <c r="V288" s="4">
        <f t="shared" si="104"/>
        <v>93.6</v>
      </c>
      <c r="W288" s="4">
        <v>1021.1</v>
      </c>
      <c r="X288" s="4">
        <v>2252</v>
      </c>
      <c r="Y288" s="4">
        <v>185.4</v>
      </c>
      <c r="Z288" s="4">
        <v>0</v>
      </c>
      <c r="AA288" s="4">
        <f t="shared" si="105"/>
        <v>3458.5</v>
      </c>
      <c r="AB288" s="4">
        <v>768</v>
      </c>
      <c r="AC288" s="4">
        <v>0</v>
      </c>
      <c r="AD288" s="4">
        <v>33.299999999999997</v>
      </c>
      <c r="AE288" s="4">
        <v>0</v>
      </c>
      <c r="AF288" s="4">
        <f t="shared" si="106"/>
        <v>801.3</v>
      </c>
      <c r="AG288" s="4">
        <v>9.6999999999999993</v>
      </c>
      <c r="AH288" s="4">
        <v>452.5</v>
      </c>
      <c r="AI288" s="4">
        <v>1314.1</v>
      </c>
      <c r="AJ288" s="4">
        <v>0</v>
      </c>
      <c r="AK288" s="4">
        <f t="shared" si="107"/>
        <v>1776.3</v>
      </c>
      <c r="AL288" s="4">
        <v>2110.1</v>
      </c>
      <c r="AM288" s="4">
        <v>1144.8</v>
      </c>
      <c r="AN288" s="4">
        <v>740.1</v>
      </c>
      <c r="AO288" s="4">
        <v>0</v>
      </c>
      <c r="AP288" s="4">
        <f t="shared" si="108"/>
        <v>3994.9999999999995</v>
      </c>
      <c r="AU288" s="4">
        <f t="shared" si="109"/>
        <v>0</v>
      </c>
      <c r="AV288" s="4">
        <v>106.6</v>
      </c>
      <c r="AW288" s="4">
        <v>0</v>
      </c>
      <c r="AX288" s="4">
        <v>183.9</v>
      </c>
      <c r="AY288" s="4">
        <v>23.9</v>
      </c>
      <c r="AZ288" s="4">
        <f t="shared" si="110"/>
        <v>314.39999999999998</v>
      </c>
      <c r="BA288" s="4">
        <v>34.299999999999997</v>
      </c>
      <c r="BB288" s="4">
        <v>0</v>
      </c>
      <c r="BC288" s="4">
        <v>0</v>
      </c>
      <c r="BD288" s="4">
        <v>0</v>
      </c>
      <c r="BE288" s="4">
        <f t="shared" si="111"/>
        <v>34.299999999999997</v>
      </c>
      <c r="BF288" s="4">
        <v>9.6999999999999993</v>
      </c>
      <c r="BG288" s="4">
        <v>452.5</v>
      </c>
      <c r="BH288" s="4">
        <v>1130.9000000000001</v>
      </c>
      <c r="BI288" s="4">
        <v>0</v>
      </c>
      <c r="BJ288" s="4">
        <f t="shared" si="112"/>
        <v>1593.1000000000001</v>
      </c>
      <c r="BK288" s="4">
        <v>2.2999999999999998</v>
      </c>
      <c r="BL288" s="4">
        <v>36.299999999999997</v>
      </c>
      <c r="BM288" s="4">
        <v>3.9</v>
      </c>
      <c r="BN288" s="4">
        <v>0</v>
      </c>
      <c r="BO288" s="4">
        <f t="shared" si="113"/>
        <v>42.499999999999993</v>
      </c>
      <c r="BP288" s="4">
        <v>10</v>
      </c>
      <c r="BQ288" s="4">
        <v>0</v>
      </c>
      <c r="BR288" s="4">
        <v>0</v>
      </c>
      <c r="BS288" s="4">
        <v>0</v>
      </c>
      <c r="BT288" s="4">
        <f t="shared" si="114"/>
        <v>10</v>
      </c>
      <c r="BU288" s="4">
        <v>87.6</v>
      </c>
      <c r="BV288" s="4">
        <v>0</v>
      </c>
      <c r="BW288" s="4">
        <v>0.3</v>
      </c>
      <c r="BX288" s="4">
        <v>0</v>
      </c>
      <c r="BY288" s="4">
        <f t="shared" si="115"/>
        <v>87.899999999999991</v>
      </c>
      <c r="BZ288" s="4">
        <f t="shared" si="116"/>
        <v>9809.4</v>
      </c>
      <c r="CA288" s="4">
        <f t="shared" si="117"/>
        <v>4593.5</v>
      </c>
      <c r="CB288" s="4">
        <f t="shared" si="118"/>
        <v>3767</v>
      </c>
      <c r="CC288" s="4">
        <f t="shared" si="119"/>
        <v>23.9</v>
      </c>
      <c r="CD288" s="4">
        <f t="shared" si="120"/>
        <v>18193.800000000003</v>
      </c>
      <c r="CE288" s="4">
        <f t="shared" si="121"/>
        <v>250.5</v>
      </c>
      <c r="CF288" s="4">
        <f t="shared" si="122"/>
        <v>488.8</v>
      </c>
      <c r="CG288" s="4">
        <f t="shared" si="123"/>
        <v>1319.0000000000002</v>
      </c>
      <c r="CH288" s="4">
        <f t="shared" si="124"/>
        <v>23.9</v>
      </c>
      <c r="CI288" s="4">
        <f t="shared" si="125"/>
        <v>2082.2000000000003</v>
      </c>
      <c r="CJ288" s="8">
        <v>3105</v>
      </c>
      <c r="CK288" s="8">
        <v>5098.8</v>
      </c>
      <c r="CL288" s="8">
        <v>689.1</v>
      </c>
      <c r="CM288" s="8">
        <v>0</v>
      </c>
      <c r="CO288" s="4">
        <f t="shared" si="100"/>
        <v>8892.9</v>
      </c>
    </row>
    <row r="289" spans="1:93">
      <c r="A289" s="2">
        <v>1996</v>
      </c>
      <c r="B289" s="3" t="s">
        <v>110</v>
      </c>
      <c r="C289" s="4">
        <v>244.1</v>
      </c>
      <c r="D289" s="4">
        <v>61.5</v>
      </c>
      <c r="E289" s="4">
        <v>27.9</v>
      </c>
      <c r="F289" s="4">
        <v>0</v>
      </c>
      <c r="G289" s="4">
        <f t="shared" si="101"/>
        <v>333.5</v>
      </c>
      <c r="H289" s="4">
        <v>127.6</v>
      </c>
      <c r="I289" s="4">
        <v>0.3</v>
      </c>
      <c r="J289" s="4">
        <v>72.7</v>
      </c>
      <c r="K289" s="4">
        <v>18.100000000000001</v>
      </c>
      <c r="L289" s="4">
        <f t="shared" si="102"/>
        <v>218.7</v>
      </c>
      <c r="M289" s="4">
        <v>4</v>
      </c>
      <c r="N289" s="4">
        <v>11.8</v>
      </c>
      <c r="O289" s="4">
        <v>0</v>
      </c>
      <c r="P289" s="4">
        <v>0</v>
      </c>
      <c r="Q289" s="4">
        <f t="shared" si="103"/>
        <v>15.8</v>
      </c>
      <c r="R289" s="4">
        <v>0</v>
      </c>
      <c r="S289" s="4">
        <v>0</v>
      </c>
      <c r="T289" s="4">
        <v>0</v>
      </c>
      <c r="U289" s="4">
        <v>0</v>
      </c>
      <c r="V289" s="4">
        <f t="shared" si="104"/>
        <v>0</v>
      </c>
      <c r="W289" s="4">
        <v>79</v>
      </c>
      <c r="X289" s="4">
        <v>191.2</v>
      </c>
      <c r="Y289" s="4">
        <v>9.6999999999999993</v>
      </c>
      <c r="Z289" s="4">
        <v>0</v>
      </c>
      <c r="AA289" s="4">
        <f t="shared" si="105"/>
        <v>279.89999999999998</v>
      </c>
      <c r="AB289" s="4">
        <v>15</v>
      </c>
      <c r="AC289" s="4">
        <v>3.2</v>
      </c>
      <c r="AD289" s="4">
        <v>4.2</v>
      </c>
      <c r="AE289" s="4">
        <v>0</v>
      </c>
      <c r="AF289" s="4">
        <f t="shared" si="106"/>
        <v>22.4</v>
      </c>
      <c r="AG289" s="4">
        <v>0.2</v>
      </c>
      <c r="AH289" s="4">
        <v>125</v>
      </c>
      <c r="AI289" s="4">
        <v>102.3</v>
      </c>
      <c r="AJ289" s="4">
        <v>0</v>
      </c>
      <c r="AK289" s="4">
        <f t="shared" si="107"/>
        <v>227.5</v>
      </c>
      <c r="AL289" s="4">
        <v>168</v>
      </c>
      <c r="AM289" s="4">
        <v>202.9</v>
      </c>
      <c r="AN289" s="4">
        <v>320.10000000000002</v>
      </c>
      <c r="AO289" s="4">
        <v>0</v>
      </c>
      <c r="AP289" s="4">
        <f t="shared" si="108"/>
        <v>691</v>
      </c>
      <c r="AU289" s="4">
        <f t="shared" si="109"/>
        <v>0</v>
      </c>
      <c r="AV289" s="4">
        <v>3.3</v>
      </c>
      <c r="AW289" s="4">
        <v>0</v>
      </c>
      <c r="AX289" s="4">
        <v>3.4</v>
      </c>
      <c r="AY289" s="4">
        <v>18.100000000000001</v>
      </c>
      <c r="AZ289" s="4">
        <f t="shared" si="110"/>
        <v>24.8</v>
      </c>
      <c r="BA289" s="4">
        <v>0</v>
      </c>
      <c r="BB289" s="4">
        <v>0</v>
      </c>
      <c r="BC289" s="4">
        <v>0</v>
      </c>
      <c r="BD289" s="4">
        <v>0</v>
      </c>
      <c r="BE289" s="4">
        <f t="shared" si="111"/>
        <v>0</v>
      </c>
      <c r="BF289" s="4">
        <v>0</v>
      </c>
      <c r="BG289" s="4">
        <v>111.7</v>
      </c>
      <c r="BH289" s="4">
        <v>39.9</v>
      </c>
      <c r="BI289" s="4">
        <v>0</v>
      </c>
      <c r="BJ289" s="4">
        <f t="shared" si="112"/>
        <v>151.6</v>
      </c>
      <c r="BK289" s="4">
        <v>0</v>
      </c>
      <c r="BL289" s="4">
        <v>0</v>
      </c>
      <c r="BM289" s="4">
        <v>0</v>
      </c>
      <c r="BN289" s="4">
        <v>0</v>
      </c>
      <c r="BO289" s="4">
        <f t="shared" si="113"/>
        <v>0</v>
      </c>
      <c r="BP289" s="4">
        <v>1</v>
      </c>
      <c r="BQ289" s="4">
        <v>9.5</v>
      </c>
      <c r="BR289" s="4">
        <v>4.5</v>
      </c>
      <c r="BS289" s="4">
        <v>0</v>
      </c>
      <c r="BT289" s="4">
        <f t="shared" si="114"/>
        <v>15</v>
      </c>
      <c r="BU289" s="4">
        <v>6.4</v>
      </c>
      <c r="BV289" s="4">
        <v>0</v>
      </c>
      <c r="BW289" s="4">
        <v>1.4</v>
      </c>
      <c r="BX289" s="4">
        <v>0</v>
      </c>
      <c r="BY289" s="4">
        <f t="shared" si="115"/>
        <v>7.8000000000000007</v>
      </c>
      <c r="BZ289" s="4">
        <f t="shared" si="116"/>
        <v>637.9</v>
      </c>
      <c r="CA289" s="4">
        <f t="shared" si="117"/>
        <v>595.9</v>
      </c>
      <c r="CB289" s="4">
        <f t="shared" si="118"/>
        <v>536.90000000000009</v>
      </c>
      <c r="CC289" s="4">
        <f t="shared" si="119"/>
        <v>18.100000000000001</v>
      </c>
      <c r="CD289" s="4">
        <f t="shared" si="120"/>
        <v>1788.8</v>
      </c>
      <c r="CE289" s="4">
        <f t="shared" si="121"/>
        <v>10.7</v>
      </c>
      <c r="CF289" s="4">
        <f t="shared" si="122"/>
        <v>121.2</v>
      </c>
      <c r="CG289" s="4">
        <f t="shared" si="123"/>
        <v>49.199999999999996</v>
      </c>
      <c r="CH289" s="4">
        <f t="shared" si="124"/>
        <v>18.100000000000001</v>
      </c>
      <c r="CI289" s="4">
        <f t="shared" si="125"/>
        <v>199.2</v>
      </c>
      <c r="CJ289" s="8">
        <v>289.60000000000002</v>
      </c>
      <c r="CK289" s="8">
        <v>152</v>
      </c>
      <c r="CL289" s="8">
        <v>49</v>
      </c>
      <c r="CM289" s="8">
        <v>11.7</v>
      </c>
      <c r="CO289" s="4">
        <f t="shared" si="100"/>
        <v>502.3</v>
      </c>
    </row>
    <row r="290" spans="1:93">
      <c r="A290" s="2">
        <v>1996</v>
      </c>
      <c r="B290" s="3" t="s">
        <v>111</v>
      </c>
      <c r="C290" s="4">
        <v>3700.4</v>
      </c>
      <c r="D290" s="4">
        <v>736.4</v>
      </c>
      <c r="E290" s="4">
        <v>818.2</v>
      </c>
      <c r="F290" s="4">
        <v>23.6</v>
      </c>
      <c r="G290" s="4">
        <f t="shared" si="101"/>
        <v>5278.6</v>
      </c>
      <c r="H290" s="4">
        <v>2002.9</v>
      </c>
      <c r="I290" s="4">
        <v>15.8</v>
      </c>
      <c r="J290" s="4">
        <v>13.3</v>
      </c>
      <c r="K290" s="4">
        <v>291.5</v>
      </c>
      <c r="L290" s="4">
        <f t="shared" si="102"/>
        <v>2323.5</v>
      </c>
      <c r="M290" s="4">
        <v>693.2</v>
      </c>
      <c r="N290" s="4">
        <v>0</v>
      </c>
      <c r="O290" s="4">
        <v>79.5</v>
      </c>
      <c r="P290" s="4">
        <v>0</v>
      </c>
      <c r="Q290" s="4">
        <f t="shared" si="103"/>
        <v>772.7</v>
      </c>
      <c r="R290" s="4">
        <v>33.4</v>
      </c>
      <c r="S290" s="4">
        <v>0</v>
      </c>
      <c r="T290" s="4">
        <v>0</v>
      </c>
      <c r="U290" s="4">
        <v>0</v>
      </c>
      <c r="V290" s="4">
        <f t="shared" si="104"/>
        <v>33.4</v>
      </c>
      <c r="W290" s="4">
        <v>5314</v>
      </c>
      <c r="X290" s="4">
        <v>1002.2</v>
      </c>
      <c r="Y290" s="4">
        <v>45.9</v>
      </c>
      <c r="Z290" s="4">
        <v>0</v>
      </c>
      <c r="AA290" s="4">
        <f t="shared" si="105"/>
        <v>6362.0999999999995</v>
      </c>
      <c r="AB290" s="4">
        <v>1064.4000000000001</v>
      </c>
      <c r="AC290" s="4">
        <v>14.4</v>
      </c>
      <c r="AD290" s="4">
        <v>133.19999999999999</v>
      </c>
      <c r="AE290" s="4">
        <v>115.9</v>
      </c>
      <c r="AF290" s="4">
        <f t="shared" si="106"/>
        <v>1327.9000000000003</v>
      </c>
      <c r="AG290" s="4">
        <v>39.299999999999997</v>
      </c>
      <c r="AH290" s="4">
        <v>582.20000000000005</v>
      </c>
      <c r="AI290" s="4">
        <v>1783.6</v>
      </c>
      <c r="AJ290" s="4">
        <v>190.8</v>
      </c>
      <c r="AK290" s="4">
        <f t="shared" si="107"/>
        <v>2595.9</v>
      </c>
      <c r="AL290" s="4">
        <v>3010.5</v>
      </c>
      <c r="AM290" s="4">
        <v>1694.2</v>
      </c>
      <c r="AN290" s="4">
        <v>6894.5</v>
      </c>
      <c r="AO290" s="4">
        <v>222.7</v>
      </c>
      <c r="AP290" s="4">
        <f t="shared" si="108"/>
        <v>11821.900000000001</v>
      </c>
      <c r="AU290" s="4">
        <f t="shared" si="109"/>
        <v>0</v>
      </c>
      <c r="AV290" s="4">
        <v>0</v>
      </c>
      <c r="AW290" s="4">
        <v>0</v>
      </c>
      <c r="AX290" s="4">
        <v>0</v>
      </c>
      <c r="AY290" s="4">
        <v>291.5</v>
      </c>
      <c r="AZ290" s="4">
        <f t="shared" si="110"/>
        <v>291.5</v>
      </c>
      <c r="BA290" s="4">
        <v>0</v>
      </c>
      <c r="BB290" s="4">
        <v>0</v>
      </c>
      <c r="BC290" s="4">
        <v>0</v>
      </c>
      <c r="BD290" s="4">
        <v>115.9</v>
      </c>
      <c r="BE290" s="4">
        <f t="shared" si="111"/>
        <v>115.9</v>
      </c>
      <c r="BF290" s="4">
        <v>4.5</v>
      </c>
      <c r="BG290" s="4">
        <v>582.20000000000005</v>
      </c>
      <c r="BH290" s="4">
        <v>215.5</v>
      </c>
      <c r="BI290" s="4">
        <v>190.8</v>
      </c>
      <c r="BJ290" s="4">
        <f t="shared" si="112"/>
        <v>993</v>
      </c>
      <c r="BK290" s="4">
        <v>0</v>
      </c>
      <c r="BL290" s="4">
        <v>0</v>
      </c>
      <c r="BM290" s="4">
        <v>0</v>
      </c>
      <c r="BN290" s="4">
        <v>0</v>
      </c>
      <c r="BO290" s="4">
        <f t="shared" si="113"/>
        <v>0</v>
      </c>
      <c r="BP290" s="4">
        <v>2.7</v>
      </c>
      <c r="BQ290" s="4">
        <v>0</v>
      </c>
      <c r="BR290" s="4">
        <v>3.1</v>
      </c>
      <c r="BS290" s="4">
        <v>114.4</v>
      </c>
      <c r="BT290" s="4">
        <f t="shared" si="114"/>
        <v>120.2</v>
      </c>
      <c r="BU290" s="4">
        <v>0.5</v>
      </c>
      <c r="BV290" s="4">
        <v>0.3</v>
      </c>
      <c r="BW290" s="4">
        <v>2</v>
      </c>
      <c r="BX290" s="4">
        <v>131.80000000000001</v>
      </c>
      <c r="BY290" s="4">
        <f t="shared" si="115"/>
        <v>134.60000000000002</v>
      </c>
      <c r="BZ290" s="4">
        <f t="shared" si="116"/>
        <v>15858.099999999999</v>
      </c>
      <c r="CA290" s="4">
        <f t="shared" si="117"/>
        <v>4045.2</v>
      </c>
      <c r="CB290" s="4">
        <f t="shared" si="118"/>
        <v>9768.2000000000007</v>
      </c>
      <c r="CC290" s="4">
        <f t="shared" si="119"/>
        <v>844.5</v>
      </c>
      <c r="CD290" s="4">
        <f t="shared" si="120"/>
        <v>30516</v>
      </c>
      <c r="CE290" s="4">
        <f t="shared" si="121"/>
        <v>7.7</v>
      </c>
      <c r="CF290" s="4">
        <f t="shared" si="122"/>
        <v>582.5</v>
      </c>
      <c r="CG290" s="4">
        <f t="shared" si="123"/>
        <v>220.6</v>
      </c>
      <c r="CH290" s="4">
        <f t="shared" si="124"/>
        <v>844.40000000000009</v>
      </c>
      <c r="CI290" s="4">
        <f t="shared" si="125"/>
        <v>1655.2000000000003</v>
      </c>
      <c r="CJ290" s="8">
        <v>4739.5</v>
      </c>
      <c r="CK290" s="8">
        <v>5262.8</v>
      </c>
      <c r="CL290" s="8">
        <v>1114</v>
      </c>
      <c r="CM290" s="8">
        <v>0</v>
      </c>
      <c r="CO290" s="4">
        <f t="shared" si="100"/>
        <v>11116.3</v>
      </c>
    </row>
    <row r="291" spans="1:93">
      <c r="A291" s="2">
        <v>1996</v>
      </c>
      <c r="B291" s="3" t="s">
        <v>112</v>
      </c>
      <c r="C291" s="4">
        <v>1476.4</v>
      </c>
      <c r="D291" s="4">
        <v>251.4</v>
      </c>
      <c r="E291" s="4">
        <v>386.7</v>
      </c>
      <c r="F291" s="4">
        <v>0.2</v>
      </c>
      <c r="G291" s="4">
        <f t="shared" si="101"/>
        <v>2114.6999999999998</v>
      </c>
      <c r="H291" s="4">
        <v>652.20000000000005</v>
      </c>
      <c r="I291" s="4">
        <v>183.4</v>
      </c>
      <c r="J291" s="4">
        <v>429</v>
      </c>
      <c r="K291" s="4">
        <v>93.8</v>
      </c>
      <c r="L291" s="4">
        <f t="shared" si="102"/>
        <v>1358.3999999999999</v>
      </c>
      <c r="M291" s="4">
        <v>17.399999999999999</v>
      </c>
      <c r="N291" s="4">
        <v>90.1</v>
      </c>
      <c r="O291" s="4">
        <v>21.3</v>
      </c>
      <c r="P291" s="4">
        <v>0</v>
      </c>
      <c r="Q291" s="4">
        <f t="shared" si="103"/>
        <v>128.80000000000001</v>
      </c>
      <c r="R291" s="4">
        <v>36.5</v>
      </c>
      <c r="S291" s="4">
        <v>0</v>
      </c>
      <c r="T291" s="4">
        <v>2.2000000000000002</v>
      </c>
      <c r="U291" s="4">
        <v>0</v>
      </c>
      <c r="V291" s="4">
        <f t="shared" si="104"/>
        <v>38.700000000000003</v>
      </c>
      <c r="W291" s="4">
        <v>257.5</v>
      </c>
      <c r="X291" s="4">
        <v>782.6</v>
      </c>
      <c r="Y291" s="4">
        <v>116.5</v>
      </c>
      <c r="Z291" s="4">
        <v>0</v>
      </c>
      <c r="AA291" s="4">
        <f t="shared" si="105"/>
        <v>1156.5999999999999</v>
      </c>
      <c r="AB291" s="4">
        <v>206.5</v>
      </c>
      <c r="AC291" s="4">
        <v>0.2</v>
      </c>
      <c r="AD291" s="4">
        <v>19.399999999999999</v>
      </c>
      <c r="AE291" s="4">
        <v>1.4</v>
      </c>
      <c r="AF291" s="4">
        <f t="shared" si="106"/>
        <v>227.5</v>
      </c>
      <c r="AG291" s="4">
        <v>7.8</v>
      </c>
      <c r="AH291" s="4">
        <v>273.3</v>
      </c>
      <c r="AI291" s="4">
        <v>492</v>
      </c>
      <c r="AJ291" s="4">
        <v>0</v>
      </c>
      <c r="AK291" s="4">
        <f t="shared" si="107"/>
        <v>773.1</v>
      </c>
      <c r="AL291" s="4">
        <v>903.2</v>
      </c>
      <c r="AM291" s="4">
        <v>601.70000000000005</v>
      </c>
      <c r="AN291" s="4">
        <v>863.4</v>
      </c>
      <c r="AO291" s="4">
        <v>7.5</v>
      </c>
      <c r="AP291" s="4">
        <f t="shared" si="108"/>
        <v>2375.8000000000002</v>
      </c>
      <c r="AU291" s="4">
        <f t="shared" si="109"/>
        <v>0</v>
      </c>
      <c r="AV291" s="4">
        <v>0</v>
      </c>
      <c r="AW291" s="4">
        <v>7.8</v>
      </c>
      <c r="AX291" s="4">
        <v>37.799999999999997</v>
      </c>
      <c r="AY291" s="4">
        <v>92.3</v>
      </c>
      <c r="AZ291" s="4">
        <f t="shared" si="110"/>
        <v>137.89999999999998</v>
      </c>
      <c r="BA291" s="4">
        <v>0.1</v>
      </c>
      <c r="BB291" s="4">
        <v>0</v>
      </c>
      <c r="BC291" s="4">
        <v>0</v>
      </c>
      <c r="BD291" s="4">
        <v>1.3</v>
      </c>
      <c r="BE291" s="4">
        <f t="shared" si="111"/>
        <v>1.4000000000000001</v>
      </c>
      <c r="BF291" s="4">
        <v>0.6</v>
      </c>
      <c r="BG291" s="4">
        <v>273.3</v>
      </c>
      <c r="BH291" s="4">
        <v>287.10000000000002</v>
      </c>
      <c r="BI291" s="4">
        <v>0</v>
      </c>
      <c r="BJ291" s="4">
        <f t="shared" si="112"/>
        <v>561</v>
      </c>
      <c r="BK291" s="4">
        <v>0</v>
      </c>
      <c r="BL291" s="4">
        <v>0</v>
      </c>
      <c r="BM291" s="4">
        <v>0</v>
      </c>
      <c r="BN291" s="4">
        <v>0</v>
      </c>
      <c r="BO291" s="4">
        <f t="shared" si="113"/>
        <v>0</v>
      </c>
      <c r="BP291" s="4">
        <v>0</v>
      </c>
      <c r="BQ291" s="4">
        <v>24.3</v>
      </c>
      <c r="BR291" s="4">
        <v>2</v>
      </c>
      <c r="BS291" s="4">
        <v>2.2000000000000002</v>
      </c>
      <c r="BT291" s="4">
        <f t="shared" si="114"/>
        <v>28.5</v>
      </c>
      <c r="BU291" s="4">
        <v>1</v>
      </c>
      <c r="BV291" s="4">
        <v>19.600000000000001</v>
      </c>
      <c r="BW291" s="4">
        <v>71.599999999999994</v>
      </c>
      <c r="BX291" s="4">
        <v>5.5</v>
      </c>
      <c r="BY291" s="4">
        <f t="shared" si="115"/>
        <v>97.699999999999989</v>
      </c>
      <c r="BZ291" s="4">
        <f t="shared" si="116"/>
        <v>3557.5000000000009</v>
      </c>
      <c r="CA291" s="4">
        <f t="shared" si="117"/>
        <v>2182.6999999999998</v>
      </c>
      <c r="CB291" s="4">
        <f t="shared" si="118"/>
        <v>2330.5</v>
      </c>
      <c r="CC291" s="4">
        <f t="shared" si="119"/>
        <v>102.9</v>
      </c>
      <c r="CD291" s="4">
        <f t="shared" si="120"/>
        <v>8173.6</v>
      </c>
      <c r="CE291" s="4">
        <f t="shared" si="121"/>
        <v>1.7</v>
      </c>
      <c r="CF291" s="4">
        <f t="shared" si="122"/>
        <v>325.00000000000006</v>
      </c>
      <c r="CG291" s="4">
        <f t="shared" si="123"/>
        <v>398.5</v>
      </c>
      <c r="CH291" s="4">
        <f t="shared" si="124"/>
        <v>101.3</v>
      </c>
      <c r="CI291" s="4">
        <f t="shared" si="125"/>
        <v>826.5</v>
      </c>
      <c r="CJ291" s="8">
        <v>1125</v>
      </c>
      <c r="CK291" s="8">
        <v>1496</v>
      </c>
      <c r="CL291" s="8">
        <v>162.69999999999999</v>
      </c>
      <c r="CM291" s="8">
        <v>13.6</v>
      </c>
      <c r="CO291" s="4">
        <f t="shared" si="100"/>
        <v>2797.2999999999997</v>
      </c>
    </row>
    <row r="292" spans="1:93">
      <c r="A292" s="2">
        <v>1996</v>
      </c>
      <c r="B292" s="3" t="s">
        <v>113</v>
      </c>
      <c r="C292" s="4">
        <v>1550</v>
      </c>
      <c r="D292" s="4">
        <v>228</v>
      </c>
      <c r="E292" s="4">
        <v>287</v>
      </c>
      <c r="F292" s="4">
        <v>0</v>
      </c>
      <c r="G292" s="4">
        <f t="shared" si="101"/>
        <v>2065</v>
      </c>
      <c r="H292" s="4">
        <v>466</v>
      </c>
      <c r="I292" s="4">
        <v>190</v>
      </c>
      <c r="J292" s="4">
        <v>597</v>
      </c>
      <c r="K292" s="4">
        <v>0</v>
      </c>
      <c r="L292" s="4">
        <f t="shared" si="102"/>
        <v>1253</v>
      </c>
      <c r="M292" s="4">
        <v>120</v>
      </c>
      <c r="N292" s="4">
        <v>134</v>
      </c>
      <c r="O292" s="4">
        <v>18</v>
      </c>
      <c r="P292" s="4">
        <v>0</v>
      </c>
      <c r="Q292" s="4">
        <f t="shared" si="103"/>
        <v>272</v>
      </c>
      <c r="R292" s="4">
        <v>6</v>
      </c>
      <c r="S292" s="4">
        <v>0</v>
      </c>
      <c r="T292" s="4">
        <v>4</v>
      </c>
      <c r="U292" s="4">
        <v>0</v>
      </c>
      <c r="V292" s="4">
        <f t="shared" si="104"/>
        <v>10</v>
      </c>
      <c r="W292" s="4">
        <v>577</v>
      </c>
      <c r="X292" s="4">
        <v>963</v>
      </c>
      <c r="Y292" s="4">
        <v>38</v>
      </c>
      <c r="Z292" s="4">
        <v>0</v>
      </c>
      <c r="AA292" s="4">
        <f t="shared" si="105"/>
        <v>1578</v>
      </c>
      <c r="AB292" s="4">
        <v>301</v>
      </c>
      <c r="AC292" s="4">
        <v>9</v>
      </c>
      <c r="AD292" s="4">
        <v>264</v>
      </c>
      <c r="AE292" s="4">
        <v>0</v>
      </c>
      <c r="AF292" s="4">
        <f t="shared" si="106"/>
        <v>574</v>
      </c>
      <c r="AG292" s="4">
        <v>0.2</v>
      </c>
      <c r="AH292" s="4">
        <v>264</v>
      </c>
      <c r="AI292" s="4">
        <v>576</v>
      </c>
      <c r="AJ292" s="4">
        <v>0</v>
      </c>
      <c r="AK292" s="4">
        <f t="shared" si="107"/>
        <v>840.2</v>
      </c>
      <c r="AL292" s="4">
        <v>548</v>
      </c>
      <c r="AM292" s="4">
        <v>675</v>
      </c>
      <c r="AN292" s="4">
        <v>4085</v>
      </c>
      <c r="AO292" s="4">
        <v>0</v>
      </c>
      <c r="AP292" s="4">
        <f t="shared" si="108"/>
        <v>5308</v>
      </c>
      <c r="AU292" s="4">
        <f t="shared" si="109"/>
        <v>0</v>
      </c>
      <c r="AV292" s="4">
        <v>7</v>
      </c>
      <c r="AW292" s="4">
        <v>3.3</v>
      </c>
      <c r="AX292" s="4">
        <v>24.7</v>
      </c>
      <c r="AY292" s="4">
        <v>22.9</v>
      </c>
      <c r="AZ292" s="4">
        <f t="shared" si="110"/>
        <v>57.9</v>
      </c>
      <c r="BA292" s="4">
        <v>7</v>
      </c>
      <c r="BB292" s="4">
        <v>1.2</v>
      </c>
      <c r="BC292" s="4">
        <v>216</v>
      </c>
      <c r="BD292" s="4">
        <v>0</v>
      </c>
      <c r="BE292" s="4">
        <f t="shared" si="111"/>
        <v>224.2</v>
      </c>
      <c r="BF292" s="4">
        <v>0</v>
      </c>
      <c r="BG292" s="4">
        <v>243.1</v>
      </c>
      <c r="BH292" s="4">
        <v>262.2</v>
      </c>
      <c r="BI292" s="4">
        <v>32.9</v>
      </c>
      <c r="BJ292" s="4">
        <f t="shared" si="112"/>
        <v>538.19999999999993</v>
      </c>
      <c r="BK292" s="4">
        <v>0</v>
      </c>
      <c r="BL292" s="4">
        <v>0</v>
      </c>
      <c r="BM292" s="4">
        <v>0</v>
      </c>
      <c r="BN292" s="4">
        <v>0</v>
      </c>
      <c r="BO292" s="4">
        <f t="shared" si="113"/>
        <v>0</v>
      </c>
      <c r="BP292" s="4">
        <v>0</v>
      </c>
      <c r="BQ292" s="4">
        <v>0</v>
      </c>
      <c r="BR292" s="4">
        <v>0</v>
      </c>
      <c r="BS292" s="4">
        <v>0</v>
      </c>
      <c r="BT292" s="4">
        <f t="shared" si="114"/>
        <v>0</v>
      </c>
      <c r="BU292" s="4">
        <v>0</v>
      </c>
      <c r="BV292" s="4">
        <v>11.8</v>
      </c>
      <c r="BW292" s="4">
        <v>10</v>
      </c>
      <c r="BX292" s="4">
        <v>0</v>
      </c>
      <c r="BY292" s="4">
        <f t="shared" si="115"/>
        <v>21.8</v>
      </c>
      <c r="BZ292" s="4">
        <f t="shared" si="116"/>
        <v>3568.2</v>
      </c>
      <c r="CA292" s="4">
        <f t="shared" si="117"/>
        <v>2463</v>
      </c>
      <c r="CB292" s="4">
        <f t="shared" si="118"/>
        <v>5869</v>
      </c>
      <c r="CC292" s="4">
        <f t="shared" si="119"/>
        <v>0</v>
      </c>
      <c r="CD292" s="4">
        <f t="shared" si="120"/>
        <v>11900.2</v>
      </c>
      <c r="CE292" s="4">
        <f t="shared" si="121"/>
        <v>14</v>
      </c>
      <c r="CF292" s="4">
        <f t="shared" si="122"/>
        <v>259.39999999999998</v>
      </c>
      <c r="CG292" s="4">
        <f t="shared" si="123"/>
        <v>512.9</v>
      </c>
      <c r="CH292" s="4">
        <f t="shared" si="124"/>
        <v>55.8</v>
      </c>
      <c r="CI292" s="4">
        <f t="shared" si="125"/>
        <v>842.09999999999991</v>
      </c>
      <c r="CJ292" s="10">
        <v>0</v>
      </c>
      <c r="CK292" s="10">
        <v>3317.4</v>
      </c>
      <c r="CL292" s="10">
        <v>222</v>
      </c>
      <c r="CM292" s="10">
        <v>0</v>
      </c>
      <c r="CO292" s="4">
        <f t="shared" si="100"/>
        <v>3539.4</v>
      </c>
    </row>
    <row r="293" spans="1:93">
      <c r="A293" s="2">
        <v>1996</v>
      </c>
      <c r="B293" s="3" t="s">
        <v>114</v>
      </c>
      <c r="C293" s="4">
        <v>5715</v>
      </c>
      <c r="D293" s="4">
        <v>798</v>
      </c>
      <c r="E293" s="4">
        <v>3</v>
      </c>
      <c r="F293" s="4">
        <v>0</v>
      </c>
      <c r="G293" s="4">
        <f t="shared" si="101"/>
        <v>6516</v>
      </c>
      <c r="H293" s="4">
        <v>1496</v>
      </c>
      <c r="I293" s="4">
        <v>284</v>
      </c>
      <c r="J293" s="4">
        <v>103</v>
      </c>
      <c r="K293" s="4">
        <v>56</v>
      </c>
      <c r="L293" s="4">
        <f t="shared" si="102"/>
        <v>1939</v>
      </c>
      <c r="M293" s="4">
        <v>389</v>
      </c>
      <c r="N293" s="4">
        <v>547</v>
      </c>
      <c r="O293" s="4">
        <v>0</v>
      </c>
      <c r="P293" s="4">
        <v>0</v>
      </c>
      <c r="Q293" s="4">
        <f t="shared" si="103"/>
        <v>936</v>
      </c>
      <c r="R293" s="4">
        <v>330</v>
      </c>
      <c r="S293" s="4">
        <v>64</v>
      </c>
      <c r="T293" s="4">
        <v>0</v>
      </c>
      <c r="U293" s="4">
        <v>0</v>
      </c>
      <c r="V293" s="4">
        <f t="shared" si="104"/>
        <v>394</v>
      </c>
      <c r="W293" s="4">
        <v>3400</v>
      </c>
      <c r="X293" s="4">
        <v>4415</v>
      </c>
      <c r="Y293" s="4">
        <v>349</v>
      </c>
      <c r="Z293" s="4">
        <v>0</v>
      </c>
      <c r="AA293" s="4">
        <f t="shared" si="105"/>
        <v>8164</v>
      </c>
      <c r="AB293" s="4">
        <v>957</v>
      </c>
      <c r="AC293" s="4">
        <v>77</v>
      </c>
      <c r="AD293" s="4">
        <v>66</v>
      </c>
      <c r="AE293" s="4">
        <v>70</v>
      </c>
      <c r="AF293" s="4">
        <f t="shared" si="106"/>
        <v>1170</v>
      </c>
      <c r="AG293" s="4">
        <v>282</v>
      </c>
      <c r="AH293" s="4">
        <v>732</v>
      </c>
      <c r="AI293" s="4">
        <v>1869</v>
      </c>
      <c r="AJ293" s="4">
        <v>103</v>
      </c>
      <c r="AK293" s="4">
        <f t="shared" si="107"/>
        <v>2986</v>
      </c>
      <c r="AL293" s="4">
        <v>3594</v>
      </c>
      <c r="AM293" s="4">
        <v>2238</v>
      </c>
      <c r="AN293" s="4">
        <v>3601</v>
      </c>
      <c r="AO293" s="4">
        <v>81</v>
      </c>
      <c r="AP293" s="4">
        <f t="shared" si="108"/>
        <v>9514</v>
      </c>
      <c r="AU293" s="4">
        <f t="shared" si="109"/>
        <v>0</v>
      </c>
      <c r="AV293" s="4">
        <v>0</v>
      </c>
      <c r="AW293" s="4">
        <v>0</v>
      </c>
      <c r="AX293" s="4">
        <v>0</v>
      </c>
      <c r="AY293" s="4">
        <v>56</v>
      </c>
      <c r="AZ293" s="4">
        <f t="shared" si="110"/>
        <v>56</v>
      </c>
      <c r="BA293" s="4">
        <v>0</v>
      </c>
      <c r="BB293" s="4">
        <v>0</v>
      </c>
      <c r="BC293" s="4">
        <v>0</v>
      </c>
      <c r="BD293" s="4">
        <v>70</v>
      </c>
      <c r="BE293" s="4">
        <f t="shared" si="111"/>
        <v>70</v>
      </c>
      <c r="BF293" s="4">
        <v>0</v>
      </c>
      <c r="BG293" s="4">
        <v>0</v>
      </c>
      <c r="BH293" s="4">
        <v>0</v>
      </c>
      <c r="BI293" s="4">
        <v>103</v>
      </c>
      <c r="BJ293" s="4">
        <f t="shared" si="112"/>
        <v>103</v>
      </c>
      <c r="BK293" s="4">
        <v>0</v>
      </c>
      <c r="BL293" s="4">
        <v>0</v>
      </c>
      <c r="BM293" s="4">
        <v>0</v>
      </c>
      <c r="BN293" s="4">
        <v>0</v>
      </c>
      <c r="BO293" s="4">
        <f t="shared" si="113"/>
        <v>0</v>
      </c>
      <c r="BP293" s="4">
        <v>0</v>
      </c>
      <c r="BQ293" s="4">
        <v>0</v>
      </c>
      <c r="BR293" s="4">
        <v>0</v>
      </c>
      <c r="BS293" s="4">
        <v>4</v>
      </c>
      <c r="BT293" s="4">
        <f t="shared" si="114"/>
        <v>4</v>
      </c>
      <c r="BU293" s="4">
        <v>0</v>
      </c>
      <c r="BV293" s="4">
        <v>0</v>
      </c>
      <c r="BW293" s="4">
        <v>0</v>
      </c>
      <c r="BX293" s="4">
        <v>77</v>
      </c>
      <c r="BY293" s="4">
        <f t="shared" si="115"/>
        <v>77</v>
      </c>
      <c r="BZ293" s="4">
        <f t="shared" si="116"/>
        <v>16163</v>
      </c>
      <c r="CA293" s="4">
        <f t="shared" si="117"/>
        <v>9155</v>
      </c>
      <c r="CB293" s="4">
        <f t="shared" si="118"/>
        <v>5991</v>
      </c>
      <c r="CC293" s="4">
        <f t="shared" si="119"/>
        <v>310</v>
      </c>
      <c r="CD293" s="4">
        <f t="shared" si="120"/>
        <v>31619</v>
      </c>
      <c r="CE293" s="4">
        <f t="shared" si="121"/>
        <v>0</v>
      </c>
      <c r="CF293" s="4">
        <f t="shared" si="122"/>
        <v>0</v>
      </c>
      <c r="CG293" s="4">
        <f t="shared" si="123"/>
        <v>0</v>
      </c>
      <c r="CH293" s="4">
        <f t="shared" si="124"/>
        <v>310</v>
      </c>
      <c r="CI293" s="4">
        <f t="shared" si="125"/>
        <v>310</v>
      </c>
      <c r="CJ293" s="10">
        <v>5851</v>
      </c>
      <c r="CK293" s="10">
        <v>5509</v>
      </c>
      <c r="CL293" s="10">
        <v>1677</v>
      </c>
      <c r="CM293" s="10">
        <v>0</v>
      </c>
      <c r="CO293" s="4">
        <f t="shared" si="100"/>
        <v>13037</v>
      </c>
    </row>
    <row r="294" spans="1:93">
      <c r="A294" s="2">
        <v>1996</v>
      </c>
      <c r="B294" s="3" t="s">
        <v>127</v>
      </c>
      <c r="C294" s="4">
        <v>1251.7</v>
      </c>
      <c r="D294" s="4">
        <v>545.20000000000005</v>
      </c>
      <c r="E294" s="4">
        <v>121.1</v>
      </c>
      <c r="F294" s="4">
        <v>13.2</v>
      </c>
      <c r="G294" s="4">
        <f t="shared" si="101"/>
        <v>1931.2</v>
      </c>
      <c r="H294" s="4">
        <v>450.1</v>
      </c>
      <c r="I294" s="4">
        <v>123.2</v>
      </c>
      <c r="J294" s="4">
        <v>191.6</v>
      </c>
      <c r="K294" s="4">
        <v>7.5</v>
      </c>
      <c r="L294" s="4">
        <f t="shared" si="102"/>
        <v>772.40000000000009</v>
      </c>
      <c r="M294" s="4">
        <v>29.6</v>
      </c>
      <c r="N294" s="4">
        <v>68.599999999999994</v>
      </c>
      <c r="O294" s="4">
        <v>0</v>
      </c>
      <c r="P294" s="4">
        <v>0</v>
      </c>
      <c r="Q294" s="4">
        <f t="shared" si="103"/>
        <v>98.199999999999989</v>
      </c>
      <c r="R294" s="4">
        <v>28.2</v>
      </c>
      <c r="S294" s="4">
        <v>1113.2</v>
      </c>
      <c r="T294" s="4">
        <v>0</v>
      </c>
      <c r="U294" s="4">
        <v>0</v>
      </c>
      <c r="V294" s="4">
        <f t="shared" si="104"/>
        <v>1141.4000000000001</v>
      </c>
      <c r="W294" s="4">
        <v>569.6</v>
      </c>
      <c r="X294" s="4">
        <v>128.1</v>
      </c>
      <c r="Y294" s="4">
        <v>0</v>
      </c>
      <c r="Z294" s="4">
        <v>0</v>
      </c>
      <c r="AA294" s="4">
        <f t="shared" si="105"/>
        <v>697.7</v>
      </c>
      <c r="AB294" s="4">
        <v>305.10000000000002</v>
      </c>
      <c r="AC294" s="4">
        <v>2.8</v>
      </c>
      <c r="AD294" s="4">
        <v>66.599999999999994</v>
      </c>
      <c r="AE294" s="4">
        <v>68.099999999999994</v>
      </c>
      <c r="AF294" s="4">
        <f t="shared" si="106"/>
        <v>442.6</v>
      </c>
      <c r="AG294" s="4">
        <v>81.8</v>
      </c>
      <c r="AH294" s="4">
        <v>148.6</v>
      </c>
      <c r="AI294" s="4">
        <v>815.5</v>
      </c>
      <c r="AJ294" s="4">
        <v>77.3</v>
      </c>
      <c r="AK294" s="4">
        <f t="shared" si="107"/>
        <v>1123.2</v>
      </c>
      <c r="AL294" s="4">
        <v>2779</v>
      </c>
      <c r="AM294" s="4">
        <v>991.8</v>
      </c>
      <c r="AN294" s="4">
        <v>6068.9</v>
      </c>
      <c r="AO294" s="4">
        <v>338.9</v>
      </c>
      <c r="AP294" s="4">
        <f t="shared" si="108"/>
        <v>10178.6</v>
      </c>
      <c r="AU294" s="4">
        <f t="shared" si="109"/>
        <v>0</v>
      </c>
      <c r="AV294" s="4">
        <v>0</v>
      </c>
      <c r="AW294" s="4">
        <v>0</v>
      </c>
      <c r="AX294" s="4">
        <v>36.799999999999997</v>
      </c>
      <c r="AY294" s="4">
        <v>7.5</v>
      </c>
      <c r="AZ294" s="4">
        <f t="shared" si="110"/>
        <v>44.3</v>
      </c>
      <c r="BA294" s="4">
        <v>0</v>
      </c>
      <c r="BB294" s="4">
        <v>0</v>
      </c>
      <c r="BC294" s="4">
        <v>61</v>
      </c>
      <c r="BD294" s="4">
        <v>68.099999999999994</v>
      </c>
      <c r="BE294" s="4">
        <f t="shared" si="111"/>
        <v>129.1</v>
      </c>
      <c r="BF294" s="4">
        <v>0</v>
      </c>
      <c r="BG294" s="4">
        <v>145</v>
      </c>
      <c r="BH294" s="4">
        <v>401.5</v>
      </c>
      <c r="BI294" s="4">
        <v>77.3</v>
      </c>
      <c r="BJ294" s="4">
        <f t="shared" si="112"/>
        <v>623.79999999999995</v>
      </c>
      <c r="BK294" s="4">
        <v>0</v>
      </c>
      <c r="BL294" s="4">
        <v>99.1</v>
      </c>
      <c r="BM294" s="4">
        <v>132.30000000000001</v>
      </c>
      <c r="BN294" s="4">
        <v>21</v>
      </c>
      <c r="BO294" s="4">
        <f t="shared" si="113"/>
        <v>252.4</v>
      </c>
      <c r="BP294" s="4">
        <v>0</v>
      </c>
      <c r="BQ294" s="4">
        <v>0</v>
      </c>
      <c r="BR294" s="4">
        <v>1.3</v>
      </c>
      <c r="BS294" s="4">
        <v>11</v>
      </c>
      <c r="BT294" s="4">
        <f t="shared" si="114"/>
        <v>12.3</v>
      </c>
      <c r="BU294" s="4">
        <v>0</v>
      </c>
      <c r="BV294" s="4">
        <v>82.8</v>
      </c>
      <c r="BW294" s="4">
        <v>1187.5999999999999</v>
      </c>
      <c r="BX294" s="4">
        <v>320.10000000000002</v>
      </c>
      <c r="BY294" s="4">
        <f t="shared" si="115"/>
        <v>1590.5</v>
      </c>
      <c r="BZ294" s="4">
        <f t="shared" si="116"/>
        <v>5495.1</v>
      </c>
      <c r="CA294" s="4">
        <f t="shared" si="117"/>
        <v>3121.5</v>
      </c>
      <c r="CB294" s="4">
        <f t="shared" si="118"/>
        <v>7263.7</v>
      </c>
      <c r="CC294" s="4">
        <f t="shared" si="119"/>
        <v>505</v>
      </c>
      <c r="CD294" s="4">
        <f t="shared" si="120"/>
        <v>16385.3</v>
      </c>
      <c r="CE294" s="4">
        <f t="shared" si="121"/>
        <v>0</v>
      </c>
      <c r="CF294" s="4">
        <f t="shared" si="122"/>
        <v>326.89999999999998</v>
      </c>
      <c r="CG294" s="4">
        <f t="shared" si="123"/>
        <v>1820.5</v>
      </c>
      <c r="CH294" s="4">
        <f t="shared" si="124"/>
        <v>505</v>
      </c>
      <c r="CI294" s="4">
        <f t="shared" si="125"/>
        <v>2652.4</v>
      </c>
      <c r="CJ294" s="10">
        <v>393</v>
      </c>
      <c r="CK294" s="10">
        <v>1589</v>
      </c>
      <c r="CL294" s="10">
        <v>1370</v>
      </c>
      <c r="CM294" s="10">
        <v>118</v>
      </c>
      <c r="CO294" s="4">
        <f t="shared" si="100"/>
        <v>3470</v>
      </c>
    </row>
    <row r="295" spans="1:93">
      <c r="A295" s="2">
        <v>1996</v>
      </c>
      <c r="B295" s="3" t="s">
        <v>115</v>
      </c>
      <c r="C295" s="4">
        <v>476.8</v>
      </c>
      <c r="D295" s="4">
        <v>57.9</v>
      </c>
      <c r="E295" s="4">
        <v>0.6</v>
      </c>
      <c r="F295" s="4">
        <v>0.7</v>
      </c>
      <c r="G295" s="4">
        <f t="shared" si="101"/>
        <v>536.00000000000011</v>
      </c>
      <c r="H295" s="4">
        <v>138.19999999999999</v>
      </c>
      <c r="I295" s="4">
        <v>0.5</v>
      </c>
      <c r="J295" s="4">
        <v>232.3</v>
      </c>
      <c r="K295" s="4">
        <v>8.1999999999999993</v>
      </c>
      <c r="L295" s="4">
        <f t="shared" si="102"/>
        <v>379.2</v>
      </c>
      <c r="M295" s="4">
        <v>48.4</v>
      </c>
      <c r="N295" s="4">
        <v>63.6</v>
      </c>
      <c r="O295" s="4">
        <v>0</v>
      </c>
      <c r="P295" s="4">
        <v>0</v>
      </c>
      <c r="Q295" s="4">
        <f t="shared" si="103"/>
        <v>112</v>
      </c>
      <c r="R295" s="4">
        <v>21.6</v>
      </c>
      <c r="S295" s="4">
        <v>0.1</v>
      </c>
      <c r="T295" s="4">
        <v>0</v>
      </c>
      <c r="U295" s="4">
        <v>0</v>
      </c>
      <c r="V295" s="4">
        <f t="shared" si="104"/>
        <v>21.700000000000003</v>
      </c>
      <c r="W295" s="4">
        <v>362.9</v>
      </c>
      <c r="X295" s="4">
        <v>418.1</v>
      </c>
      <c r="Y295" s="4">
        <v>79.2</v>
      </c>
      <c r="Z295" s="4">
        <v>0</v>
      </c>
      <c r="AA295" s="4">
        <f t="shared" si="105"/>
        <v>860.2</v>
      </c>
      <c r="AB295" s="4">
        <v>114.4</v>
      </c>
      <c r="AC295" s="4">
        <v>1.1000000000000001</v>
      </c>
      <c r="AD295" s="4">
        <v>13.5</v>
      </c>
      <c r="AE295" s="4">
        <v>0</v>
      </c>
      <c r="AF295" s="4">
        <f t="shared" si="106"/>
        <v>129</v>
      </c>
      <c r="AG295" s="4">
        <v>0.5</v>
      </c>
      <c r="AH295" s="4">
        <v>134.30000000000001</v>
      </c>
      <c r="AI295" s="4">
        <v>73.900000000000006</v>
      </c>
      <c r="AJ295" s="4">
        <v>49.4</v>
      </c>
      <c r="AK295" s="4">
        <f t="shared" si="107"/>
        <v>258.10000000000002</v>
      </c>
      <c r="AL295" s="4">
        <v>517.20000000000005</v>
      </c>
      <c r="AM295" s="4">
        <v>320.89999999999998</v>
      </c>
      <c r="AN295" s="4">
        <v>430.5</v>
      </c>
      <c r="AO295" s="4">
        <v>19.3</v>
      </c>
      <c r="AP295" s="4">
        <f t="shared" si="108"/>
        <v>1287.8999999999999</v>
      </c>
      <c r="AU295" s="4">
        <f t="shared" si="109"/>
        <v>0</v>
      </c>
      <c r="AV295" s="4">
        <v>5.0999999999999996</v>
      </c>
      <c r="AW295" s="4">
        <v>0</v>
      </c>
      <c r="AX295" s="4">
        <v>1.2</v>
      </c>
      <c r="AY295" s="4">
        <v>8.1999999999999993</v>
      </c>
      <c r="AZ295" s="4">
        <f t="shared" si="110"/>
        <v>14.5</v>
      </c>
      <c r="BA295" s="4">
        <v>0.1</v>
      </c>
      <c r="BB295" s="4">
        <v>0</v>
      </c>
      <c r="BC295" s="4">
        <v>0</v>
      </c>
      <c r="BD295" s="4">
        <v>0</v>
      </c>
      <c r="BE295" s="4">
        <f t="shared" si="111"/>
        <v>0.1</v>
      </c>
      <c r="BF295" s="4">
        <v>0.5</v>
      </c>
      <c r="BG295" s="4">
        <v>65</v>
      </c>
      <c r="BH295" s="4">
        <v>0.6</v>
      </c>
      <c r="BI295" s="4">
        <v>49.4</v>
      </c>
      <c r="BJ295" s="4">
        <f t="shared" si="112"/>
        <v>115.5</v>
      </c>
      <c r="BK295" s="4">
        <v>0</v>
      </c>
      <c r="BL295" s="4">
        <v>0</v>
      </c>
      <c r="BM295" s="4">
        <v>0</v>
      </c>
      <c r="BN295" s="4">
        <v>0</v>
      </c>
      <c r="BO295" s="4">
        <f t="shared" si="113"/>
        <v>0</v>
      </c>
      <c r="BP295" s="4">
        <v>0</v>
      </c>
      <c r="BQ295" s="4">
        <v>1.2</v>
      </c>
      <c r="BR295" s="4">
        <v>0.3</v>
      </c>
      <c r="BS295" s="4">
        <v>10.6</v>
      </c>
      <c r="BT295" s="4">
        <f t="shared" si="114"/>
        <v>12.1</v>
      </c>
      <c r="BU295" s="4">
        <v>1.6</v>
      </c>
      <c r="BV295" s="4">
        <v>0.3</v>
      </c>
      <c r="BW295" s="4">
        <v>0.9</v>
      </c>
      <c r="BX295" s="4">
        <v>9.4</v>
      </c>
      <c r="BY295" s="4">
        <f t="shared" si="115"/>
        <v>12.200000000000001</v>
      </c>
      <c r="BZ295" s="4">
        <f t="shared" si="116"/>
        <v>1680.0000000000002</v>
      </c>
      <c r="CA295" s="4">
        <f t="shared" si="117"/>
        <v>996.50000000000011</v>
      </c>
      <c r="CB295" s="4">
        <f t="shared" si="118"/>
        <v>830</v>
      </c>
      <c r="CC295" s="4">
        <f t="shared" si="119"/>
        <v>77.599999999999994</v>
      </c>
      <c r="CD295" s="4">
        <f t="shared" si="120"/>
        <v>3584.1000000000004</v>
      </c>
      <c r="CE295" s="4">
        <f t="shared" si="121"/>
        <v>7.2999999999999989</v>
      </c>
      <c r="CF295" s="4">
        <f t="shared" si="122"/>
        <v>66.5</v>
      </c>
      <c r="CG295" s="4">
        <f t="shared" si="123"/>
        <v>2.9999999999999996</v>
      </c>
      <c r="CH295" s="4">
        <f t="shared" si="124"/>
        <v>77.599999999999994</v>
      </c>
      <c r="CI295" s="4">
        <f t="shared" si="125"/>
        <v>154.39999999999998</v>
      </c>
      <c r="CJ295" s="8">
        <v>463.3</v>
      </c>
      <c r="CK295" s="8">
        <v>576.1</v>
      </c>
      <c r="CL295" s="8">
        <v>62.8</v>
      </c>
      <c r="CM295" s="8">
        <v>96.2</v>
      </c>
      <c r="CO295" s="4">
        <f t="shared" si="100"/>
        <v>1198.4000000000001</v>
      </c>
    </row>
    <row r="296" spans="1:93">
      <c r="A296" s="2">
        <v>1996</v>
      </c>
      <c r="B296" s="3" t="s">
        <v>116</v>
      </c>
      <c r="C296" s="4">
        <v>1307.3</v>
      </c>
      <c r="D296" s="4">
        <v>279.39999999999998</v>
      </c>
      <c r="E296" s="4">
        <v>457.2</v>
      </c>
      <c r="F296" s="4">
        <v>0</v>
      </c>
      <c r="G296" s="4">
        <f t="shared" si="101"/>
        <v>2043.8999999999999</v>
      </c>
      <c r="H296" s="4">
        <v>630</v>
      </c>
      <c r="I296" s="4">
        <v>197.5</v>
      </c>
      <c r="J296" s="4">
        <v>1145.3</v>
      </c>
      <c r="K296" s="4">
        <v>66.5</v>
      </c>
      <c r="L296" s="4">
        <f t="shared" si="102"/>
        <v>2039.3</v>
      </c>
      <c r="M296" s="4">
        <v>30</v>
      </c>
      <c r="N296" s="4">
        <v>72.400000000000006</v>
      </c>
      <c r="O296" s="4">
        <v>0</v>
      </c>
      <c r="P296" s="4">
        <v>0</v>
      </c>
      <c r="Q296" s="4">
        <f t="shared" si="103"/>
        <v>102.4</v>
      </c>
      <c r="R296" s="4">
        <v>13.6</v>
      </c>
      <c r="S296" s="4">
        <v>0</v>
      </c>
      <c r="T296" s="4">
        <v>0</v>
      </c>
      <c r="U296" s="4">
        <v>0</v>
      </c>
      <c r="V296" s="4">
        <f t="shared" si="104"/>
        <v>13.6</v>
      </c>
      <c r="W296" s="4">
        <v>299.7</v>
      </c>
      <c r="X296" s="4">
        <v>1457.1</v>
      </c>
      <c r="Y296" s="4">
        <v>308.89999999999998</v>
      </c>
      <c r="Z296" s="4">
        <v>0</v>
      </c>
      <c r="AA296" s="4">
        <f t="shared" si="105"/>
        <v>2065.6999999999998</v>
      </c>
      <c r="AB296" s="4">
        <v>310.8</v>
      </c>
      <c r="AC296" s="4">
        <v>5.4</v>
      </c>
      <c r="AD296" s="4">
        <v>59.1</v>
      </c>
      <c r="AE296" s="4">
        <v>34.299999999999997</v>
      </c>
      <c r="AF296" s="4">
        <f t="shared" si="106"/>
        <v>409.6</v>
      </c>
      <c r="AG296" s="4">
        <v>0.6</v>
      </c>
      <c r="AH296" s="4">
        <v>242.4</v>
      </c>
      <c r="AI296" s="4">
        <v>356.6</v>
      </c>
      <c r="AJ296" s="4">
        <v>13.9</v>
      </c>
      <c r="AK296" s="4">
        <f t="shared" si="107"/>
        <v>613.5</v>
      </c>
      <c r="AL296" s="4">
        <v>1757.8</v>
      </c>
      <c r="AM296" s="4">
        <v>1021.5</v>
      </c>
      <c r="AN296" s="4">
        <v>754.9</v>
      </c>
      <c r="AO296" s="4">
        <v>95.3</v>
      </c>
      <c r="AP296" s="4">
        <f t="shared" si="108"/>
        <v>3629.5000000000005</v>
      </c>
      <c r="AU296" s="4">
        <f t="shared" si="109"/>
        <v>0</v>
      </c>
      <c r="AV296" s="4">
        <v>0</v>
      </c>
      <c r="AW296" s="4">
        <v>0</v>
      </c>
      <c r="AX296" s="4">
        <v>23.3</v>
      </c>
      <c r="AY296" s="4">
        <v>66.5</v>
      </c>
      <c r="AZ296" s="4">
        <f t="shared" si="110"/>
        <v>89.8</v>
      </c>
      <c r="BA296" s="4">
        <v>1.8</v>
      </c>
      <c r="BB296" s="4">
        <v>0</v>
      </c>
      <c r="BC296" s="4">
        <v>0.6</v>
      </c>
      <c r="BD296" s="4">
        <v>34.299999999999997</v>
      </c>
      <c r="BE296" s="4">
        <f t="shared" si="111"/>
        <v>36.699999999999996</v>
      </c>
      <c r="BF296" s="4">
        <v>0</v>
      </c>
      <c r="BG296" s="4">
        <v>0</v>
      </c>
      <c r="BH296" s="4">
        <v>295.39999999999998</v>
      </c>
      <c r="BI296" s="4">
        <v>13.9</v>
      </c>
      <c r="BJ296" s="4">
        <f t="shared" si="112"/>
        <v>309.29999999999995</v>
      </c>
      <c r="BK296" s="4">
        <v>0</v>
      </c>
      <c r="BL296" s="4">
        <v>0</v>
      </c>
      <c r="BM296" s="4">
        <v>0</v>
      </c>
      <c r="BN296" s="4">
        <v>0</v>
      </c>
      <c r="BO296" s="4">
        <f t="shared" si="113"/>
        <v>0</v>
      </c>
      <c r="BP296" s="4">
        <v>0.1</v>
      </c>
      <c r="BQ296" s="4">
        <v>2</v>
      </c>
      <c r="BR296" s="4">
        <v>4.0999999999999996</v>
      </c>
      <c r="BS296" s="4">
        <v>0.3</v>
      </c>
      <c r="BT296" s="4">
        <f t="shared" si="114"/>
        <v>6.4999999999999991</v>
      </c>
      <c r="BU296" s="4">
        <v>19.2</v>
      </c>
      <c r="BV296" s="4">
        <v>12.5</v>
      </c>
      <c r="BW296" s="4">
        <v>23.4</v>
      </c>
      <c r="BX296" s="4">
        <v>95</v>
      </c>
      <c r="BY296" s="4">
        <f t="shared" si="115"/>
        <v>150.1</v>
      </c>
      <c r="BZ296" s="4">
        <f t="shared" si="116"/>
        <v>4349.8</v>
      </c>
      <c r="CA296" s="4">
        <f t="shared" si="117"/>
        <v>3275.7</v>
      </c>
      <c r="CB296" s="4">
        <f t="shared" si="118"/>
        <v>3082</v>
      </c>
      <c r="CC296" s="4">
        <f t="shared" si="119"/>
        <v>210</v>
      </c>
      <c r="CD296" s="4">
        <f t="shared" si="120"/>
        <v>10917.5</v>
      </c>
      <c r="CE296" s="4">
        <f t="shared" si="121"/>
        <v>21.099999999999998</v>
      </c>
      <c r="CF296" s="4">
        <f t="shared" si="122"/>
        <v>14.5</v>
      </c>
      <c r="CG296" s="4">
        <f t="shared" si="123"/>
        <v>346.8</v>
      </c>
      <c r="CH296" s="4">
        <f t="shared" si="124"/>
        <v>210</v>
      </c>
      <c r="CI296" s="4">
        <f t="shared" si="125"/>
        <v>592.4</v>
      </c>
      <c r="CJ296" s="8">
        <v>1544.7</v>
      </c>
      <c r="CK296" s="8">
        <v>1813.5</v>
      </c>
      <c r="CL296" s="8">
        <v>233.8</v>
      </c>
      <c r="CM296" s="8">
        <v>0</v>
      </c>
      <c r="CO296" s="4">
        <f t="shared" si="100"/>
        <v>3592</v>
      </c>
    </row>
    <row r="297" spans="1:93">
      <c r="A297" s="2">
        <v>1996</v>
      </c>
      <c r="B297" s="3" t="s">
        <v>117</v>
      </c>
      <c r="C297" s="4">
        <v>191</v>
      </c>
      <c r="D297" s="4">
        <v>62.3</v>
      </c>
      <c r="E297" s="4">
        <v>0.4</v>
      </c>
      <c r="F297" s="4">
        <v>0</v>
      </c>
      <c r="G297" s="4">
        <f t="shared" si="101"/>
        <v>253.70000000000002</v>
      </c>
      <c r="H297" s="4">
        <v>106.7</v>
      </c>
      <c r="I297" s="4">
        <v>39.6</v>
      </c>
      <c r="J297" s="4">
        <v>125.3</v>
      </c>
      <c r="K297" s="4">
        <v>3.4</v>
      </c>
      <c r="L297" s="4">
        <f t="shared" si="102"/>
        <v>275</v>
      </c>
      <c r="M297" s="4">
        <v>7.2</v>
      </c>
      <c r="N297" s="4">
        <v>14.6</v>
      </c>
      <c r="O297" s="4">
        <v>0</v>
      </c>
      <c r="P297" s="4">
        <v>0</v>
      </c>
      <c r="Q297" s="4">
        <f t="shared" si="103"/>
        <v>21.8</v>
      </c>
      <c r="R297" s="4">
        <v>0.6</v>
      </c>
      <c r="S297" s="4">
        <v>6.8</v>
      </c>
      <c r="T297" s="4">
        <v>0</v>
      </c>
      <c r="U297" s="4">
        <v>0</v>
      </c>
      <c r="V297" s="4">
        <f t="shared" si="104"/>
        <v>7.3999999999999995</v>
      </c>
      <c r="W297" s="4">
        <v>102.3</v>
      </c>
      <c r="X297" s="4">
        <v>217.1</v>
      </c>
      <c r="Y297" s="4">
        <v>0</v>
      </c>
      <c r="Z297" s="4">
        <v>0</v>
      </c>
      <c r="AA297" s="4">
        <f t="shared" si="105"/>
        <v>319.39999999999998</v>
      </c>
      <c r="AB297" s="4">
        <v>33</v>
      </c>
      <c r="AC297" s="4">
        <v>3.1</v>
      </c>
      <c r="AD297" s="4">
        <v>2.8</v>
      </c>
      <c r="AE297" s="4">
        <v>0</v>
      </c>
      <c r="AF297" s="4">
        <f t="shared" si="106"/>
        <v>38.9</v>
      </c>
      <c r="AG297" s="4">
        <v>0.4</v>
      </c>
      <c r="AH297" s="4">
        <v>146.1</v>
      </c>
      <c r="AI297" s="4">
        <v>114.1</v>
      </c>
      <c r="AJ297" s="4">
        <v>0</v>
      </c>
      <c r="AK297" s="4">
        <f t="shared" si="107"/>
        <v>260.60000000000002</v>
      </c>
      <c r="AL297" s="4">
        <v>149.1</v>
      </c>
      <c r="AM297" s="4">
        <v>158.80000000000001</v>
      </c>
      <c r="AN297" s="4">
        <v>172.5</v>
      </c>
      <c r="AO297" s="4">
        <v>0</v>
      </c>
      <c r="AP297" s="4">
        <f t="shared" si="108"/>
        <v>480.4</v>
      </c>
      <c r="AU297" s="4">
        <f t="shared" si="109"/>
        <v>0</v>
      </c>
      <c r="AV297" s="4">
        <v>1.1000000000000001</v>
      </c>
      <c r="AW297" s="4">
        <v>1.4</v>
      </c>
      <c r="AX297" s="4">
        <v>12.1</v>
      </c>
      <c r="AY297" s="4">
        <v>3.4</v>
      </c>
      <c r="AZ297" s="4">
        <f t="shared" si="110"/>
        <v>18</v>
      </c>
      <c r="BA297" s="4">
        <v>1.9</v>
      </c>
      <c r="BB297" s="4">
        <v>0.1</v>
      </c>
      <c r="BC297" s="4">
        <v>0</v>
      </c>
      <c r="BD297" s="4">
        <v>0</v>
      </c>
      <c r="BE297" s="4">
        <f t="shared" si="111"/>
        <v>2</v>
      </c>
      <c r="BF297" s="4">
        <v>0</v>
      </c>
      <c r="BG297" s="4">
        <v>131.19999999999999</v>
      </c>
      <c r="BH297" s="4">
        <v>41</v>
      </c>
      <c r="BI297" s="4">
        <v>0</v>
      </c>
      <c r="BJ297" s="4">
        <f t="shared" si="112"/>
        <v>172.2</v>
      </c>
      <c r="BK297" s="4">
        <v>0</v>
      </c>
      <c r="BL297" s="4">
        <v>0</v>
      </c>
      <c r="BM297" s="4">
        <v>0</v>
      </c>
      <c r="BN297" s="4">
        <v>0</v>
      </c>
      <c r="BO297" s="4">
        <f t="shared" si="113"/>
        <v>0</v>
      </c>
      <c r="BP297" s="4">
        <v>0</v>
      </c>
      <c r="BQ297" s="4">
        <v>0</v>
      </c>
      <c r="BR297" s="4">
        <v>0</v>
      </c>
      <c r="BS297" s="4">
        <v>0</v>
      </c>
      <c r="BT297" s="4">
        <f t="shared" si="114"/>
        <v>0</v>
      </c>
      <c r="BU297" s="4">
        <v>0</v>
      </c>
      <c r="BV297" s="4">
        <v>0</v>
      </c>
      <c r="BW297" s="4">
        <v>0</v>
      </c>
      <c r="BX297" s="4">
        <v>0</v>
      </c>
      <c r="BY297" s="4">
        <f t="shared" si="115"/>
        <v>0</v>
      </c>
      <c r="BZ297" s="4">
        <f t="shared" si="116"/>
        <v>590.29999999999995</v>
      </c>
      <c r="CA297" s="4">
        <f t="shared" si="117"/>
        <v>648.40000000000009</v>
      </c>
      <c r="CB297" s="4">
        <f t="shared" si="118"/>
        <v>415.1</v>
      </c>
      <c r="CC297" s="4">
        <f t="shared" si="119"/>
        <v>3.4</v>
      </c>
      <c r="CD297" s="4">
        <f t="shared" si="120"/>
        <v>1657.2000000000003</v>
      </c>
      <c r="CE297" s="4">
        <f t="shared" si="121"/>
        <v>3</v>
      </c>
      <c r="CF297" s="4">
        <f t="shared" si="122"/>
        <v>132.69999999999999</v>
      </c>
      <c r="CG297" s="4">
        <f t="shared" si="123"/>
        <v>53.1</v>
      </c>
      <c r="CH297" s="4">
        <f t="shared" si="124"/>
        <v>3.4</v>
      </c>
      <c r="CI297" s="4">
        <f t="shared" si="125"/>
        <v>192.2</v>
      </c>
      <c r="CJ297" s="8">
        <v>341</v>
      </c>
      <c r="CK297" s="8">
        <v>0</v>
      </c>
      <c r="CL297" s="8">
        <v>0</v>
      </c>
      <c r="CM297" s="8">
        <v>0</v>
      </c>
      <c r="CO297" s="4">
        <f t="shared" si="100"/>
        <v>341</v>
      </c>
    </row>
    <row r="298" spans="1:93">
      <c r="A298" s="2">
        <v>1996</v>
      </c>
      <c r="B298" s="3" t="s">
        <v>118</v>
      </c>
      <c r="C298" s="4">
        <v>1985.5</v>
      </c>
      <c r="D298" s="4">
        <v>351.7</v>
      </c>
      <c r="E298" s="4">
        <v>15.8</v>
      </c>
      <c r="F298" s="4">
        <v>0</v>
      </c>
      <c r="G298" s="4">
        <f t="shared" si="101"/>
        <v>2353</v>
      </c>
      <c r="H298" s="4">
        <v>904</v>
      </c>
      <c r="I298" s="4">
        <v>80.599999999999994</v>
      </c>
      <c r="J298" s="4">
        <v>643.4</v>
      </c>
      <c r="K298" s="4">
        <v>44.2</v>
      </c>
      <c r="L298" s="4">
        <f t="shared" si="102"/>
        <v>1672.2</v>
      </c>
      <c r="M298" s="4">
        <v>55.9</v>
      </c>
      <c r="N298" s="4">
        <v>110.2</v>
      </c>
      <c r="O298" s="4">
        <v>25.8</v>
      </c>
      <c r="P298" s="4">
        <v>0</v>
      </c>
      <c r="Q298" s="4">
        <f t="shared" si="103"/>
        <v>191.9</v>
      </c>
      <c r="R298" s="4">
        <v>0</v>
      </c>
      <c r="S298" s="4">
        <v>0</v>
      </c>
      <c r="T298" s="4">
        <v>0</v>
      </c>
      <c r="U298" s="4">
        <v>0</v>
      </c>
      <c r="V298" s="4">
        <f t="shared" si="104"/>
        <v>0</v>
      </c>
      <c r="W298" s="4">
        <v>943.5</v>
      </c>
      <c r="X298" s="4">
        <v>2176</v>
      </c>
      <c r="Y298" s="4">
        <v>71.7</v>
      </c>
      <c r="Z298" s="4">
        <v>0</v>
      </c>
      <c r="AA298" s="4">
        <f t="shared" si="105"/>
        <v>3191.2</v>
      </c>
      <c r="AB298" s="4">
        <v>378.9</v>
      </c>
      <c r="AC298" s="4">
        <v>0</v>
      </c>
      <c r="AD298" s="4">
        <v>26.2</v>
      </c>
      <c r="AE298" s="4">
        <v>33.299999999999997</v>
      </c>
      <c r="AF298" s="4">
        <f t="shared" si="106"/>
        <v>438.4</v>
      </c>
      <c r="AG298" s="4">
        <v>0</v>
      </c>
      <c r="AH298" s="4">
        <v>400.1</v>
      </c>
      <c r="AI298" s="4">
        <v>623.1</v>
      </c>
      <c r="AJ298" s="4">
        <v>0</v>
      </c>
      <c r="AK298" s="4">
        <f t="shared" si="107"/>
        <v>1023.2</v>
      </c>
      <c r="AL298" s="4">
        <v>1293.7</v>
      </c>
      <c r="AM298" s="4">
        <v>1756.4</v>
      </c>
      <c r="AN298" s="4">
        <v>1661</v>
      </c>
      <c r="AO298" s="4">
        <v>21.2</v>
      </c>
      <c r="AP298" s="4">
        <f t="shared" si="108"/>
        <v>4732.3</v>
      </c>
      <c r="AU298" s="4">
        <f t="shared" si="109"/>
        <v>0</v>
      </c>
      <c r="AV298" s="4">
        <v>1.4</v>
      </c>
      <c r="AW298" s="4">
        <v>0</v>
      </c>
      <c r="AX298" s="4">
        <v>0</v>
      </c>
      <c r="AY298" s="4">
        <v>44.2</v>
      </c>
      <c r="AZ298" s="4">
        <f t="shared" si="110"/>
        <v>45.6</v>
      </c>
      <c r="BA298" s="4">
        <v>7.7</v>
      </c>
      <c r="BB298" s="4">
        <v>0</v>
      </c>
      <c r="BC298" s="4">
        <v>0</v>
      </c>
      <c r="BD298" s="4">
        <v>33.299999999999997</v>
      </c>
      <c r="BE298" s="4">
        <f t="shared" si="111"/>
        <v>41</v>
      </c>
      <c r="BF298" s="4">
        <v>0</v>
      </c>
      <c r="BG298" s="4">
        <v>400.1</v>
      </c>
      <c r="BH298" s="4">
        <v>407.9</v>
      </c>
      <c r="BI298" s="4">
        <v>0</v>
      </c>
      <c r="BJ298" s="4">
        <f t="shared" si="112"/>
        <v>808</v>
      </c>
      <c r="BK298" s="4">
        <v>0</v>
      </c>
      <c r="BL298" s="4">
        <v>0</v>
      </c>
      <c r="BM298" s="4">
        <v>0</v>
      </c>
      <c r="BN298" s="4">
        <v>0</v>
      </c>
      <c r="BO298" s="4">
        <f t="shared" si="113"/>
        <v>0</v>
      </c>
      <c r="BP298" s="4">
        <v>0</v>
      </c>
      <c r="BQ298" s="4">
        <v>0</v>
      </c>
      <c r="BR298" s="4">
        <v>0</v>
      </c>
      <c r="BS298" s="4">
        <v>0</v>
      </c>
      <c r="BT298" s="4">
        <f t="shared" si="114"/>
        <v>0</v>
      </c>
      <c r="BU298" s="4">
        <v>0</v>
      </c>
      <c r="BV298" s="4">
        <v>0.5</v>
      </c>
      <c r="BW298" s="4">
        <v>0</v>
      </c>
      <c r="BX298" s="4">
        <v>21.2</v>
      </c>
      <c r="BY298" s="4">
        <f t="shared" si="115"/>
        <v>21.7</v>
      </c>
      <c r="BZ298" s="4">
        <f t="shared" si="116"/>
        <v>5561.5</v>
      </c>
      <c r="CA298" s="4">
        <f t="shared" si="117"/>
        <v>4875</v>
      </c>
      <c r="CB298" s="4">
        <f t="shared" si="118"/>
        <v>3067</v>
      </c>
      <c r="CC298" s="4">
        <f t="shared" si="119"/>
        <v>98.7</v>
      </c>
      <c r="CD298" s="4">
        <f t="shared" si="120"/>
        <v>13602.2</v>
      </c>
      <c r="CE298" s="4">
        <f t="shared" si="121"/>
        <v>9.1</v>
      </c>
      <c r="CF298" s="4">
        <f t="shared" si="122"/>
        <v>400.6</v>
      </c>
      <c r="CG298" s="4">
        <f t="shared" si="123"/>
        <v>407.9</v>
      </c>
      <c r="CH298" s="4">
        <f t="shared" si="124"/>
        <v>98.7</v>
      </c>
      <c r="CI298" s="4">
        <f t="shared" si="125"/>
        <v>916.30000000000007</v>
      </c>
      <c r="CJ298" s="8">
        <v>3673.8</v>
      </c>
      <c r="CK298" s="8">
        <v>114.5</v>
      </c>
      <c r="CL298" s="8">
        <v>540.70000000000005</v>
      </c>
      <c r="CM298" s="8">
        <v>0</v>
      </c>
      <c r="CO298" s="4">
        <f t="shared" si="100"/>
        <v>4329</v>
      </c>
    </row>
    <row r="299" spans="1:93">
      <c r="A299" s="2">
        <v>1996</v>
      </c>
      <c r="B299" s="3" t="s">
        <v>119</v>
      </c>
      <c r="C299" s="4">
        <v>9938.2999999999993</v>
      </c>
      <c r="D299" s="4">
        <v>1822.8</v>
      </c>
      <c r="E299" s="4">
        <v>435.3</v>
      </c>
      <c r="F299" s="4">
        <v>0</v>
      </c>
      <c r="G299" s="4">
        <f t="shared" si="101"/>
        <v>12196.399999999998</v>
      </c>
      <c r="H299" s="4">
        <v>4896.8</v>
      </c>
      <c r="I299" s="4">
        <v>97.7</v>
      </c>
      <c r="J299" s="4">
        <v>336.1</v>
      </c>
      <c r="K299" s="4">
        <v>0</v>
      </c>
      <c r="L299" s="4">
        <f t="shared" si="102"/>
        <v>5330.6</v>
      </c>
      <c r="M299" s="4">
        <v>179.4</v>
      </c>
      <c r="N299" s="4">
        <v>296.5</v>
      </c>
      <c r="O299" s="4">
        <v>0</v>
      </c>
      <c r="P299" s="4">
        <v>0</v>
      </c>
      <c r="Q299" s="4">
        <f t="shared" si="103"/>
        <v>475.9</v>
      </c>
      <c r="R299" s="4">
        <v>0</v>
      </c>
      <c r="S299" s="4">
        <v>0</v>
      </c>
      <c r="T299" s="4">
        <v>0</v>
      </c>
      <c r="U299" s="4">
        <v>0</v>
      </c>
      <c r="V299" s="4">
        <f t="shared" si="104"/>
        <v>0</v>
      </c>
      <c r="W299" s="4">
        <v>2892.2</v>
      </c>
      <c r="X299" s="4">
        <v>5774.9</v>
      </c>
      <c r="Y299" s="4">
        <v>570.4</v>
      </c>
      <c r="Z299" s="4">
        <v>0</v>
      </c>
      <c r="AA299" s="4">
        <f t="shared" si="105"/>
        <v>9237.4999999999982</v>
      </c>
      <c r="AB299" s="4">
        <v>2516.1</v>
      </c>
      <c r="AC299" s="4">
        <v>3.1</v>
      </c>
      <c r="AD299" s="4">
        <v>69.400000000000006</v>
      </c>
      <c r="AE299" s="4">
        <v>35.1</v>
      </c>
      <c r="AF299" s="4">
        <f t="shared" si="106"/>
        <v>2623.7</v>
      </c>
      <c r="AG299" s="4">
        <v>25.7</v>
      </c>
      <c r="AH299" s="4">
        <v>1301.8</v>
      </c>
      <c r="AI299" s="4">
        <v>2265.9</v>
      </c>
      <c r="AJ299" s="4">
        <v>0</v>
      </c>
      <c r="AK299" s="4">
        <f t="shared" si="107"/>
        <v>3593.4</v>
      </c>
      <c r="AL299" s="4">
        <v>4187.5</v>
      </c>
      <c r="AM299" s="4">
        <v>2060</v>
      </c>
      <c r="AN299" s="4">
        <v>281.39999999999998</v>
      </c>
      <c r="AO299" s="4">
        <v>0</v>
      </c>
      <c r="AP299" s="4">
        <f t="shared" si="108"/>
        <v>6528.9</v>
      </c>
      <c r="AU299" s="4">
        <f t="shared" si="109"/>
        <v>0</v>
      </c>
      <c r="AV299" s="4">
        <v>0</v>
      </c>
      <c r="AW299" s="4">
        <v>0</v>
      </c>
      <c r="AX299" s="4">
        <v>0</v>
      </c>
      <c r="AY299" s="4">
        <v>0</v>
      </c>
      <c r="AZ299" s="4">
        <f t="shared" si="110"/>
        <v>0</v>
      </c>
      <c r="BA299" s="4">
        <v>0</v>
      </c>
      <c r="BB299" s="4">
        <v>0</v>
      </c>
      <c r="BC299" s="4">
        <v>0</v>
      </c>
      <c r="BD299" s="4">
        <v>0</v>
      </c>
      <c r="BE299" s="4">
        <f t="shared" si="111"/>
        <v>0</v>
      </c>
      <c r="BF299" s="4">
        <v>0</v>
      </c>
      <c r="BG299" s="4">
        <v>0</v>
      </c>
      <c r="BH299" s="4">
        <v>0</v>
      </c>
      <c r="BI299" s="4">
        <v>0</v>
      </c>
      <c r="BJ299" s="4">
        <f t="shared" si="112"/>
        <v>0</v>
      </c>
      <c r="BK299" s="4">
        <v>0</v>
      </c>
      <c r="BL299" s="4">
        <v>0</v>
      </c>
      <c r="BM299" s="4">
        <v>0</v>
      </c>
      <c r="BN299" s="4">
        <v>0</v>
      </c>
      <c r="BO299" s="4">
        <f t="shared" si="113"/>
        <v>0</v>
      </c>
      <c r="BP299" s="4">
        <v>0</v>
      </c>
      <c r="BQ299" s="4">
        <v>0</v>
      </c>
      <c r="BR299" s="4">
        <v>0</v>
      </c>
      <c r="BS299" s="4">
        <v>0</v>
      </c>
      <c r="BT299" s="4">
        <f t="shared" si="114"/>
        <v>0</v>
      </c>
      <c r="BU299" s="4">
        <v>0</v>
      </c>
      <c r="BV299" s="4">
        <v>0</v>
      </c>
      <c r="BW299" s="4">
        <v>0</v>
      </c>
      <c r="BX299" s="4">
        <v>0</v>
      </c>
      <c r="BY299" s="4">
        <f t="shared" si="115"/>
        <v>0</v>
      </c>
      <c r="BZ299" s="4">
        <f t="shared" si="116"/>
        <v>24635.999999999996</v>
      </c>
      <c r="CA299" s="4">
        <f t="shared" si="117"/>
        <v>11356.8</v>
      </c>
      <c r="CB299" s="4">
        <f t="shared" si="118"/>
        <v>3958.5000000000005</v>
      </c>
      <c r="CC299" s="4">
        <f t="shared" si="119"/>
        <v>35.1</v>
      </c>
      <c r="CD299" s="4">
        <f t="shared" si="120"/>
        <v>39986.399999999994</v>
      </c>
      <c r="CE299" s="4">
        <f t="shared" si="121"/>
        <v>0</v>
      </c>
      <c r="CF299" s="4">
        <f t="shared" si="122"/>
        <v>0</v>
      </c>
      <c r="CG299" s="4">
        <f t="shared" si="123"/>
        <v>0</v>
      </c>
      <c r="CH299" s="4">
        <f t="shared" si="124"/>
        <v>0</v>
      </c>
      <c r="CI299" s="4">
        <f t="shared" si="125"/>
        <v>0</v>
      </c>
      <c r="CJ299" s="8">
        <v>10766.3</v>
      </c>
      <c r="CK299" s="8">
        <v>0</v>
      </c>
      <c r="CL299" s="8">
        <v>1642.1</v>
      </c>
      <c r="CM299" s="8">
        <v>1189.8</v>
      </c>
      <c r="CO299" s="4">
        <f t="shared" si="100"/>
        <v>13598.199999999999</v>
      </c>
    </row>
    <row r="300" spans="1:93">
      <c r="A300" s="2">
        <v>1996</v>
      </c>
      <c r="B300" s="3" t="s">
        <v>120</v>
      </c>
      <c r="C300" s="4">
        <v>1254.8</v>
      </c>
      <c r="D300" s="4">
        <v>179.8</v>
      </c>
      <c r="E300" s="4">
        <v>280.60000000000002</v>
      </c>
      <c r="F300" s="4">
        <v>0</v>
      </c>
      <c r="G300" s="4">
        <f t="shared" si="101"/>
        <v>1715.1999999999998</v>
      </c>
      <c r="H300" s="4">
        <v>429.1</v>
      </c>
      <c r="I300" s="4">
        <v>4.5999999999999996</v>
      </c>
      <c r="J300" s="4">
        <v>160.4</v>
      </c>
      <c r="K300" s="4">
        <v>6</v>
      </c>
      <c r="L300" s="4">
        <f t="shared" si="102"/>
        <v>600.1</v>
      </c>
      <c r="M300" s="4">
        <v>20.5</v>
      </c>
      <c r="N300" s="4">
        <v>46.1</v>
      </c>
      <c r="O300" s="4">
        <v>0</v>
      </c>
      <c r="P300" s="4">
        <v>0</v>
      </c>
      <c r="Q300" s="4">
        <f t="shared" si="103"/>
        <v>66.599999999999994</v>
      </c>
      <c r="R300" s="4">
        <v>4.3</v>
      </c>
      <c r="S300" s="4">
        <v>8</v>
      </c>
      <c r="T300" s="4">
        <v>0</v>
      </c>
      <c r="U300" s="4">
        <v>0</v>
      </c>
      <c r="V300" s="4">
        <f t="shared" si="104"/>
        <v>12.3</v>
      </c>
      <c r="W300" s="4">
        <v>117.3</v>
      </c>
      <c r="X300" s="4">
        <v>430.7</v>
      </c>
      <c r="Y300" s="4">
        <v>56</v>
      </c>
      <c r="Z300" s="4">
        <v>0</v>
      </c>
      <c r="AA300" s="4">
        <f t="shared" si="105"/>
        <v>604</v>
      </c>
      <c r="AB300" s="4">
        <v>154.69999999999999</v>
      </c>
      <c r="AC300" s="4">
        <v>1.1000000000000001</v>
      </c>
      <c r="AD300" s="4">
        <v>12.5</v>
      </c>
      <c r="AE300" s="4">
        <v>18.100000000000001</v>
      </c>
      <c r="AF300" s="4">
        <f t="shared" si="106"/>
        <v>186.39999999999998</v>
      </c>
      <c r="AG300" s="4">
        <v>31.7</v>
      </c>
      <c r="AH300" s="4">
        <v>171.4</v>
      </c>
      <c r="AI300" s="4">
        <v>285.2</v>
      </c>
      <c r="AJ300" s="4">
        <v>0</v>
      </c>
      <c r="AK300" s="4">
        <f t="shared" si="107"/>
        <v>488.29999999999995</v>
      </c>
      <c r="AL300" s="4">
        <v>597.1</v>
      </c>
      <c r="AM300" s="4">
        <v>374.1</v>
      </c>
      <c r="AN300" s="4">
        <v>302.60000000000002</v>
      </c>
      <c r="AO300" s="4">
        <v>20.2</v>
      </c>
      <c r="AP300" s="4">
        <f t="shared" si="108"/>
        <v>1294.0000000000002</v>
      </c>
      <c r="AU300" s="4">
        <f t="shared" si="109"/>
        <v>0</v>
      </c>
      <c r="AV300" s="4">
        <v>4.2</v>
      </c>
      <c r="AW300" s="4">
        <v>0</v>
      </c>
      <c r="AX300" s="4">
        <v>0</v>
      </c>
      <c r="AY300" s="4">
        <v>6</v>
      </c>
      <c r="AZ300" s="4">
        <f t="shared" si="110"/>
        <v>10.199999999999999</v>
      </c>
      <c r="BA300" s="4">
        <v>0</v>
      </c>
      <c r="BB300" s="4">
        <v>0</v>
      </c>
      <c r="BC300" s="4">
        <v>0</v>
      </c>
      <c r="BD300" s="4">
        <v>18.100000000000001</v>
      </c>
      <c r="BE300" s="4">
        <f t="shared" si="111"/>
        <v>18.100000000000001</v>
      </c>
      <c r="BF300" s="4">
        <v>30.6</v>
      </c>
      <c r="BG300" s="4">
        <v>95.1</v>
      </c>
      <c r="BH300" s="4">
        <v>142.9</v>
      </c>
      <c r="BI300" s="4">
        <v>0</v>
      </c>
      <c r="BJ300" s="4">
        <f t="shared" si="112"/>
        <v>268.60000000000002</v>
      </c>
      <c r="BK300" s="4">
        <v>1.8</v>
      </c>
      <c r="BL300" s="4">
        <v>3.4</v>
      </c>
      <c r="BM300" s="4">
        <v>3.7</v>
      </c>
      <c r="BN300" s="4">
        <v>0</v>
      </c>
      <c r="BO300" s="4">
        <f t="shared" si="113"/>
        <v>8.9</v>
      </c>
      <c r="BP300" s="4">
        <v>0.6</v>
      </c>
      <c r="BQ300" s="4">
        <v>0</v>
      </c>
      <c r="BR300" s="4">
        <v>0.4</v>
      </c>
      <c r="BS300" s="4">
        <v>0</v>
      </c>
      <c r="BT300" s="4">
        <f t="shared" si="114"/>
        <v>1</v>
      </c>
      <c r="BU300" s="4">
        <v>31.3</v>
      </c>
      <c r="BV300" s="4">
        <v>1.3</v>
      </c>
      <c r="BW300" s="4">
        <v>90.3</v>
      </c>
      <c r="BX300" s="4">
        <v>20.2</v>
      </c>
      <c r="BY300" s="4">
        <f t="shared" si="115"/>
        <v>143.1</v>
      </c>
      <c r="BZ300" s="4">
        <f t="shared" si="116"/>
        <v>2609.5</v>
      </c>
      <c r="CA300" s="4">
        <f t="shared" si="117"/>
        <v>1215.8000000000002</v>
      </c>
      <c r="CB300" s="4">
        <f t="shared" si="118"/>
        <v>1097.3000000000002</v>
      </c>
      <c r="CC300" s="4">
        <f t="shared" si="119"/>
        <v>44.3</v>
      </c>
      <c r="CD300" s="4">
        <f t="shared" si="120"/>
        <v>4966.9000000000005</v>
      </c>
      <c r="CE300" s="4">
        <f t="shared" si="121"/>
        <v>68.5</v>
      </c>
      <c r="CF300" s="4">
        <f t="shared" si="122"/>
        <v>99.8</v>
      </c>
      <c r="CG300" s="4">
        <f t="shared" si="123"/>
        <v>237.3</v>
      </c>
      <c r="CH300" s="4">
        <f t="shared" si="124"/>
        <v>44.3</v>
      </c>
      <c r="CI300" s="4">
        <f t="shared" si="125"/>
        <v>449.90000000000003</v>
      </c>
      <c r="CJ300" s="8">
        <v>1157.5</v>
      </c>
      <c r="CK300" s="8">
        <v>1135.5</v>
      </c>
      <c r="CL300" s="8">
        <v>177</v>
      </c>
      <c r="CM300" s="8">
        <v>0</v>
      </c>
      <c r="CO300" s="4">
        <f t="shared" si="100"/>
        <v>2470</v>
      </c>
    </row>
    <row r="301" spans="1:93">
      <c r="A301" s="2">
        <v>1996</v>
      </c>
      <c r="B301" s="3" t="s">
        <v>121</v>
      </c>
      <c r="C301" s="4">
        <v>215.2</v>
      </c>
      <c r="D301" s="4">
        <v>51</v>
      </c>
      <c r="E301" s="4">
        <v>3.5</v>
      </c>
      <c r="F301" s="4">
        <v>10.199999999999999</v>
      </c>
      <c r="G301" s="4">
        <f t="shared" si="101"/>
        <v>279.89999999999998</v>
      </c>
      <c r="H301" s="4">
        <v>53.8</v>
      </c>
      <c r="I301" s="4">
        <v>0</v>
      </c>
      <c r="J301" s="4">
        <v>0.2</v>
      </c>
      <c r="K301" s="4">
        <v>14.4</v>
      </c>
      <c r="L301" s="4">
        <f t="shared" si="102"/>
        <v>68.400000000000006</v>
      </c>
      <c r="M301" s="4">
        <v>20.100000000000001</v>
      </c>
      <c r="N301" s="4">
        <v>35.4</v>
      </c>
      <c r="O301" s="4">
        <v>2.6</v>
      </c>
      <c r="P301" s="4">
        <v>0</v>
      </c>
      <c r="Q301" s="4">
        <f t="shared" si="103"/>
        <v>58.1</v>
      </c>
      <c r="R301" s="4">
        <v>14.9</v>
      </c>
      <c r="S301" s="4">
        <v>5.6</v>
      </c>
      <c r="T301" s="4">
        <v>0</v>
      </c>
      <c r="U301" s="4">
        <v>0</v>
      </c>
      <c r="V301" s="4">
        <f t="shared" si="104"/>
        <v>20.5</v>
      </c>
      <c r="W301" s="4">
        <v>110.5</v>
      </c>
      <c r="X301" s="4">
        <v>214.7</v>
      </c>
      <c r="Y301" s="4">
        <v>26.4</v>
      </c>
      <c r="Z301" s="4">
        <v>0</v>
      </c>
      <c r="AA301" s="4">
        <f t="shared" si="105"/>
        <v>351.59999999999997</v>
      </c>
      <c r="AB301" s="4">
        <v>44.2</v>
      </c>
      <c r="AC301" s="4">
        <v>0</v>
      </c>
      <c r="AD301" s="4">
        <v>0.8</v>
      </c>
      <c r="AE301" s="4">
        <v>0.8</v>
      </c>
      <c r="AF301" s="4">
        <f t="shared" si="106"/>
        <v>45.8</v>
      </c>
      <c r="AG301" s="4">
        <v>0</v>
      </c>
      <c r="AH301" s="4">
        <v>74.8</v>
      </c>
      <c r="AI301" s="4">
        <v>115.2</v>
      </c>
      <c r="AJ301" s="4">
        <v>1</v>
      </c>
      <c r="AK301" s="4">
        <f t="shared" si="107"/>
        <v>191</v>
      </c>
      <c r="AL301" s="4">
        <v>220.5</v>
      </c>
      <c r="AM301" s="4">
        <v>167.1</v>
      </c>
      <c r="AN301" s="4">
        <v>166.8</v>
      </c>
      <c r="AO301" s="4">
        <v>39.5</v>
      </c>
      <c r="AP301" s="4">
        <f t="shared" si="108"/>
        <v>593.90000000000009</v>
      </c>
      <c r="AU301" s="4">
        <f t="shared" si="109"/>
        <v>0</v>
      </c>
      <c r="AV301" s="4">
        <v>0</v>
      </c>
      <c r="AW301" s="4">
        <v>0</v>
      </c>
      <c r="AX301" s="4">
        <v>0</v>
      </c>
      <c r="AY301" s="4">
        <v>14.4</v>
      </c>
      <c r="AZ301" s="4">
        <f t="shared" si="110"/>
        <v>14.4</v>
      </c>
      <c r="BA301" s="4">
        <v>0</v>
      </c>
      <c r="BB301" s="4">
        <v>0</v>
      </c>
      <c r="BC301" s="4">
        <v>0</v>
      </c>
      <c r="BD301" s="4">
        <v>0.8</v>
      </c>
      <c r="BE301" s="4">
        <f t="shared" si="111"/>
        <v>0.8</v>
      </c>
      <c r="BF301" s="4">
        <v>0</v>
      </c>
      <c r="BG301" s="4">
        <v>0</v>
      </c>
      <c r="BH301" s="4">
        <v>0</v>
      </c>
      <c r="BI301" s="4">
        <v>1</v>
      </c>
      <c r="BJ301" s="4">
        <f t="shared" si="112"/>
        <v>1</v>
      </c>
      <c r="BK301" s="4">
        <v>0</v>
      </c>
      <c r="BL301" s="4">
        <v>0</v>
      </c>
      <c r="BM301" s="4">
        <v>0</v>
      </c>
      <c r="BN301" s="4">
        <v>10.199999999999999</v>
      </c>
      <c r="BO301" s="4">
        <f t="shared" si="113"/>
        <v>10.199999999999999</v>
      </c>
      <c r="BP301" s="4">
        <v>0</v>
      </c>
      <c r="BQ301" s="4">
        <v>0</v>
      </c>
      <c r="BR301" s="4">
        <v>0</v>
      </c>
      <c r="BS301" s="4">
        <v>14.8</v>
      </c>
      <c r="BT301" s="4">
        <f t="shared" si="114"/>
        <v>14.8</v>
      </c>
      <c r="BU301" s="4">
        <v>0</v>
      </c>
      <c r="BV301" s="4">
        <v>0</v>
      </c>
      <c r="BW301" s="4">
        <v>0</v>
      </c>
      <c r="BX301" s="4">
        <v>24.7</v>
      </c>
      <c r="BY301" s="4">
        <f t="shared" si="115"/>
        <v>24.7</v>
      </c>
      <c r="BZ301" s="4">
        <f t="shared" si="116"/>
        <v>679.2</v>
      </c>
      <c r="CA301" s="4">
        <f t="shared" si="117"/>
        <v>548.6</v>
      </c>
      <c r="CB301" s="4">
        <f t="shared" si="118"/>
        <v>315.5</v>
      </c>
      <c r="CC301" s="4">
        <f t="shared" si="119"/>
        <v>65.900000000000006</v>
      </c>
      <c r="CD301" s="4">
        <f t="shared" si="120"/>
        <v>1609.2000000000003</v>
      </c>
      <c r="CE301" s="4">
        <f t="shared" si="121"/>
        <v>0</v>
      </c>
      <c r="CF301" s="4">
        <f t="shared" si="122"/>
        <v>0</v>
      </c>
      <c r="CG301" s="4">
        <f t="shared" si="123"/>
        <v>0</v>
      </c>
      <c r="CH301" s="4">
        <f t="shared" si="124"/>
        <v>65.900000000000006</v>
      </c>
      <c r="CI301" s="4">
        <f t="shared" si="125"/>
        <v>65.900000000000006</v>
      </c>
      <c r="CJ301" s="8">
        <v>182.5</v>
      </c>
      <c r="CK301" s="8">
        <v>280.89999999999998</v>
      </c>
      <c r="CL301" s="8">
        <v>42.4</v>
      </c>
      <c r="CM301" s="8">
        <v>0</v>
      </c>
      <c r="CO301" s="4">
        <f t="shared" si="100"/>
        <v>505.79999999999995</v>
      </c>
    </row>
    <row r="302" spans="1:93">
      <c r="A302" s="2">
        <v>1996</v>
      </c>
      <c r="B302" s="3" t="s">
        <v>122</v>
      </c>
      <c r="C302" s="4">
        <v>2703</v>
      </c>
      <c r="D302" s="4">
        <v>195.4</v>
      </c>
      <c r="E302" s="4">
        <v>40</v>
      </c>
      <c r="F302" s="4">
        <v>0</v>
      </c>
      <c r="G302" s="4">
        <f t="shared" si="101"/>
        <v>2938.4</v>
      </c>
      <c r="H302" s="4">
        <v>1008.3</v>
      </c>
      <c r="I302" s="4">
        <v>279.60000000000002</v>
      </c>
      <c r="J302" s="4">
        <v>985.5</v>
      </c>
      <c r="K302" s="4">
        <v>161.9</v>
      </c>
      <c r="L302" s="4">
        <f t="shared" si="102"/>
        <v>2435.3000000000002</v>
      </c>
      <c r="M302" s="4">
        <v>99.3</v>
      </c>
      <c r="N302" s="4">
        <v>102</v>
      </c>
      <c r="O302" s="4">
        <v>0</v>
      </c>
      <c r="P302" s="4">
        <v>0</v>
      </c>
      <c r="Q302" s="4">
        <f t="shared" si="103"/>
        <v>201.3</v>
      </c>
      <c r="R302" s="4">
        <v>7.4</v>
      </c>
      <c r="S302" s="4">
        <v>26</v>
      </c>
      <c r="T302" s="4">
        <v>0</v>
      </c>
      <c r="U302" s="4">
        <v>0</v>
      </c>
      <c r="V302" s="4">
        <f t="shared" si="104"/>
        <v>33.4</v>
      </c>
      <c r="W302" s="4">
        <v>1062.5</v>
      </c>
      <c r="X302" s="4">
        <v>1104.5999999999999</v>
      </c>
      <c r="Y302" s="4">
        <v>0</v>
      </c>
      <c r="Z302" s="4">
        <v>0</v>
      </c>
      <c r="AA302" s="4">
        <f t="shared" si="105"/>
        <v>2167.1</v>
      </c>
      <c r="AB302" s="4">
        <v>670.1</v>
      </c>
      <c r="AC302" s="4">
        <v>14.1</v>
      </c>
      <c r="AD302" s="4">
        <v>30.9</v>
      </c>
      <c r="AE302" s="4">
        <v>0</v>
      </c>
      <c r="AF302" s="4">
        <f t="shared" si="106"/>
        <v>715.1</v>
      </c>
      <c r="AG302" s="4">
        <v>6.3</v>
      </c>
      <c r="AH302" s="4">
        <v>365.6</v>
      </c>
      <c r="AI302" s="4">
        <v>1927</v>
      </c>
      <c r="AJ302" s="4">
        <v>44.1</v>
      </c>
      <c r="AK302" s="4">
        <f t="shared" si="107"/>
        <v>2343</v>
      </c>
      <c r="AL302" s="4">
        <v>1949.4</v>
      </c>
      <c r="AM302" s="4">
        <v>842.9</v>
      </c>
      <c r="AN302" s="4">
        <v>3488.2</v>
      </c>
      <c r="AO302" s="4">
        <v>67.099999999999994</v>
      </c>
      <c r="AP302" s="4">
        <f t="shared" si="108"/>
        <v>6347.6</v>
      </c>
      <c r="AU302" s="4">
        <f t="shared" si="109"/>
        <v>0</v>
      </c>
      <c r="AV302" s="4">
        <v>28.3</v>
      </c>
      <c r="AW302" s="4">
        <v>1</v>
      </c>
      <c r="AX302" s="4">
        <v>52.3</v>
      </c>
      <c r="AY302" s="4">
        <v>161</v>
      </c>
      <c r="AZ302" s="4">
        <f t="shared" si="110"/>
        <v>242.6</v>
      </c>
      <c r="BA302" s="4">
        <v>14.6</v>
      </c>
      <c r="BB302" s="4">
        <v>1.4</v>
      </c>
      <c r="BC302" s="4">
        <v>9</v>
      </c>
      <c r="BD302" s="4">
        <v>0</v>
      </c>
      <c r="BE302" s="4">
        <f t="shared" si="111"/>
        <v>25</v>
      </c>
      <c r="BF302" s="4">
        <v>0</v>
      </c>
      <c r="BG302" s="4">
        <v>0</v>
      </c>
      <c r="BH302" s="4">
        <v>12.8</v>
      </c>
      <c r="BI302" s="4">
        <v>0</v>
      </c>
      <c r="BJ302" s="4">
        <f t="shared" si="112"/>
        <v>12.8</v>
      </c>
      <c r="BK302" s="4">
        <v>0</v>
      </c>
      <c r="BL302" s="4">
        <v>0</v>
      </c>
      <c r="BM302" s="4">
        <v>0</v>
      </c>
      <c r="BN302" s="4">
        <v>0</v>
      </c>
      <c r="BO302" s="4">
        <f t="shared" si="113"/>
        <v>0</v>
      </c>
      <c r="BP302" s="4">
        <v>0.5</v>
      </c>
      <c r="BQ302" s="4">
        <v>0.8</v>
      </c>
      <c r="BR302" s="4">
        <v>2.2000000000000002</v>
      </c>
      <c r="BS302" s="4">
        <v>8.6999999999999993</v>
      </c>
      <c r="BT302" s="4">
        <f t="shared" si="114"/>
        <v>12.2</v>
      </c>
      <c r="BU302" s="4">
        <v>10.7</v>
      </c>
      <c r="BV302" s="4">
        <v>0</v>
      </c>
      <c r="BW302" s="4">
        <v>11.3</v>
      </c>
      <c r="BX302" s="4">
        <v>17.100000000000001</v>
      </c>
      <c r="BY302" s="4">
        <f t="shared" si="115"/>
        <v>39.1</v>
      </c>
      <c r="BZ302" s="4">
        <f t="shared" si="116"/>
        <v>7506.3000000000011</v>
      </c>
      <c r="CA302" s="4">
        <f t="shared" si="117"/>
        <v>2930.2</v>
      </c>
      <c r="CB302" s="4">
        <f t="shared" si="118"/>
        <v>6471.6</v>
      </c>
      <c r="CC302" s="4">
        <f t="shared" si="119"/>
        <v>273.10000000000002</v>
      </c>
      <c r="CD302" s="4">
        <f t="shared" si="120"/>
        <v>17181.199999999997</v>
      </c>
      <c r="CE302" s="4">
        <f t="shared" si="121"/>
        <v>54.099999999999994</v>
      </c>
      <c r="CF302" s="4">
        <f t="shared" si="122"/>
        <v>3.2</v>
      </c>
      <c r="CG302" s="4">
        <f t="shared" si="123"/>
        <v>87.6</v>
      </c>
      <c r="CH302" s="4">
        <f t="shared" si="124"/>
        <v>186.79999999999998</v>
      </c>
      <c r="CI302" s="4">
        <f t="shared" si="125"/>
        <v>331.69999999999993</v>
      </c>
      <c r="CJ302" s="8">
        <v>1722</v>
      </c>
      <c r="CK302" s="8">
        <v>4300.8999999999996</v>
      </c>
      <c r="CL302" s="8">
        <v>402.3</v>
      </c>
      <c r="CM302" s="8">
        <v>331.6</v>
      </c>
      <c r="CO302" s="4">
        <f t="shared" si="100"/>
        <v>6756.8</v>
      </c>
    </row>
    <row r="303" spans="1:93">
      <c r="A303" s="2">
        <v>1996</v>
      </c>
      <c r="B303" s="3" t="s">
        <v>123</v>
      </c>
      <c r="C303" s="4">
        <v>4059.9</v>
      </c>
      <c r="D303" s="4">
        <v>263.2</v>
      </c>
      <c r="E303" s="4">
        <v>170.9</v>
      </c>
      <c r="F303" s="4">
        <v>31.4</v>
      </c>
      <c r="G303" s="4">
        <f t="shared" si="101"/>
        <v>4525.3999999999996</v>
      </c>
      <c r="H303" s="4">
        <v>961.7</v>
      </c>
      <c r="I303" s="4">
        <v>6.8</v>
      </c>
      <c r="J303" s="4">
        <v>718</v>
      </c>
      <c r="K303" s="4">
        <v>211.5</v>
      </c>
      <c r="L303" s="4">
        <f t="shared" si="102"/>
        <v>1898</v>
      </c>
      <c r="M303" s="4">
        <v>241</v>
      </c>
      <c r="N303" s="4">
        <v>247.4</v>
      </c>
      <c r="O303" s="4">
        <v>0</v>
      </c>
      <c r="P303" s="4">
        <v>0</v>
      </c>
      <c r="Q303" s="4">
        <f t="shared" si="103"/>
        <v>488.4</v>
      </c>
      <c r="R303" s="4">
        <v>85.3</v>
      </c>
      <c r="S303" s="4">
        <v>4.9000000000000004</v>
      </c>
      <c r="T303" s="4">
        <v>0</v>
      </c>
      <c r="U303" s="4">
        <v>0</v>
      </c>
      <c r="V303" s="4">
        <f t="shared" si="104"/>
        <v>90.2</v>
      </c>
      <c r="W303" s="4">
        <v>1292.8</v>
      </c>
      <c r="X303" s="4">
        <v>1456.7</v>
      </c>
      <c r="Y303" s="4">
        <v>72.3</v>
      </c>
      <c r="Z303" s="4">
        <v>0</v>
      </c>
      <c r="AA303" s="4">
        <f t="shared" si="105"/>
        <v>2821.8</v>
      </c>
      <c r="AB303" s="4">
        <v>366.3</v>
      </c>
      <c r="AC303" s="4">
        <v>1.9</v>
      </c>
      <c r="AD303" s="4">
        <v>1.2</v>
      </c>
      <c r="AE303" s="4">
        <v>37</v>
      </c>
      <c r="AF303" s="4">
        <f t="shared" si="106"/>
        <v>406.4</v>
      </c>
      <c r="AG303" s="4">
        <v>14.2</v>
      </c>
      <c r="AH303" s="4">
        <v>386.9</v>
      </c>
      <c r="AI303" s="4">
        <v>1068.5</v>
      </c>
      <c r="AJ303" s="4">
        <v>96.8</v>
      </c>
      <c r="AK303" s="4">
        <f t="shared" si="107"/>
        <v>1566.3999999999999</v>
      </c>
      <c r="AL303" s="4">
        <v>1598.2</v>
      </c>
      <c r="AM303" s="4">
        <v>1139.2</v>
      </c>
      <c r="AN303" s="4">
        <v>2636.8</v>
      </c>
      <c r="AO303" s="4">
        <v>125.9</v>
      </c>
      <c r="AP303" s="4">
        <f t="shared" si="108"/>
        <v>5500.1</v>
      </c>
      <c r="AU303" s="4">
        <f t="shared" si="109"/>
        <v>0</v>
      </c>
      <c r="AV303" s="4">
        <v>0</v>
      </c>
      <c r="AW303" s="4">
        <v>0</v>
      </c>
      <c r="AX303" s="4">
        <v>49.3</v>
      </c>
      <c r="AY303" s="4">
        <v>211.5</v>
      </c>
      <c r="AZ303" s="4">
        <f t="shared" si="110"/>
        <v>260.8</v>
      </c>
      <c r="BA303" s="4">
        <v>0</v>
      </c>
      <c r="BB303" s="4">
        <v>0.1</v>
      </c>
      <c r="BC303" s="4">
        <v>0.2</v>
      </c>
      <c r="BD303" s="4">
        <v>37</v>
      </c>
      <c r="BE303" s="4">
        <f t="shared" si="111"/>
        <v>37.299999999999997</v>
      </c>
      <c r="BF303" s="4">
        <v>1.4</v>
      </c>
      <c r="BG303" s="4">
        <v>355.1</v>
      </c>
      <c r="BH303" s="4">
        <v>369.8</v>
      </c>
      <c r="BI303" s="4">
        <v>96.8</v>
      </c>
      <c r="BJ303" s="4">
        <f t="shared" si="112"/>
        <v>823.09999999999991</v>
      </c>
      <c r="BK303" s="4">
        <v>0</v>
      </c>
      <c r="BL303" s="4">
        <v>0</v>
      </c>
      <c r="BM303" s="4">
        <v>0</v>
      </c>
      <c r="BN303" s="4">
        <v>0</v>
      </c>
      <c r="BO303" s="4">
        <f t="shared" si="113"/>
        <v>0</v>
      </c>
      <c r="BP303" s="4">
        <v>0</v>
      </c>
      <c r="BQ303" s="4">
        <v>3.2</v>
      </c>
      <c r="BR303" s="4">
        <v>87.1</v>
      </c>
      <c r="BS303" s="4">
        <v>25.2</v>
      </c>
      <c r="BT303" s="4">
        <f t="shared" si="114"/>
        <v>115.5</v>
      </c>
      <c r="BU303" s="4">
        <v>0</v>
      </c>
      <c r="BV303" s="4">
        <v>17</v>
      </c>
      <c r="BW303" s="4">
        <v>152.69999999999999</v>
      </c>
      <c r="BX303" s="4">
        <v>132.1</v>
      </c>
      <c r="BY303" s="4">
        <f t="shared" si="115"/>
        <v>301.79999999999995</v>
      </c>
      <c r="BZ303" s="4">
        <f t="shared" si="116"/>
        <v>8619.4000000000015</v>
      </c>
      <c r="CA303" s="4">
        <f t="shared" si="117"/>
        <v>3507</v>
      </c>
      <c r="CB303" s="4">
        <f t="shared" si="118"/>
        <v>4667.7000000000007</v>
      </c>
      <c r="CC303" s="4">
        <f t="shared" si="119"/>
        <v>502.6</v>
      </c>
      <c r="CD303" s="4">
        <f t="shared" si="120"/>
        <v>17296.7</v>
      </c>
      <c r="CE303" s="4">
        <f t="shared" si="121"/>
        <v>1.4</v>
      </c>
      <c r="CF303" s="4">
        <f t="shared" si="122"/>
        <v>375.40000000000003</v>
      </c>
      <c r="CG303" s="4">
        <f t="shared" si="123"/>
        <v>659.09999999999991</v>
      </c>
      <c r="CH303" s="4">
        <f t="shared" si="124"/>
        <v>502.6</v>
      </c>
      <c r="CI303" s="4">
        <f t="shared" si="125"/>
        <v>1538.5</v>
      </c>
      <c r="CJ303" s="8">
        <v>4153.1000000000004</v>
      </c>
      <c r="CK303" s="8">
        <v>0</v>
      </c>
      <c r="CL303" s="8">
        <v>0</v>
      </c>
      <c r="CM303" s="8">
        <v>0</v>
      </c>
      <c r="CO303" s="4">
        <f t="shared" si="100"/>
        <v>4153.1000000000004</v>
      </c>
    </row>
    <row r="304" spans="1:93">
      <c r="A304" s="2">
        <v>1996</v>
      </c>
      <c r="B304" s="3" t="s">
        <v>124</v>
      </c>
      <c r="C304" s="4">
        <v>1287.8</v>
      </c>
      <c r="D304" s="4">
        <v>163.69999999999999</v>
      </c>
      <c r="E304" s="4">
        <v>26.2</v>
      </c>
      <c r="F304" s="4">
        <v>109.1</v>
      </c>
      <c r="G304" s="4">
        <f t="shared" si="101"/>
        <v>1586.8</v>
      </c>
      <c r="H304" s="4">
        <v>331.9</v>
      </c>
      <c r="I304" s="4">
        <v>161.1</v>
      </c>
      <c r="J304" s="4">
        <v>353</v>
      </c>
      <c r="K304" s="4">
        <v>21.1</v>
      </c>
      <c r="L304" s="4">
        <f t="shared" si="102"/>
        <v>867.1</v>
      </c>
      <c r="M304" s="4">
        <v>23.5</v>
      </c>
      <c r="N304" s="4">
        <v>69.900000000000006</v>
      </c>
      <c r="O304" s="4">
        <v>10.8</v>
      </c>
      <c r="P304" s="4">
        <v>0</v>
      </c>
      <c r="Q304" s="4">
        <f t="shared" si="103"/>
        <v>104.2</v>
      </c>
      <c r="R304" s="4">
        <v>0.7</v>
      </c>
      <c r="S304" s="4">
        <v>2.2999999999999998</v>
      </c>
      <c r="T304" s="4">
        <v>0</v>
      </c>
      <c r="U304" s="4">
        <v>0</v>
      </c>
      <c r="V304" s="4">
        <f t="shared" si="104"/>
        <v>3</v>
      </c>
      <c r="W304" s="4">
        <v>162.1</v>
      </c>
      <c r="X304" s="4">
        <v>934.4</v>
      </c>
      <c r="Y304" s="4">
        <v>163.30000000000001</v>
      </c>
      <c r="Z304" s="4">
        <v>0</v>
      </c>
      <c r="AA304" s="4">
        <f t="shared" si="105"/>
        <v>1259.8</v>
      </c>
      <c r="AB304" s="4">
        <v>49</v>
      </c>
      <c r="AC304" s="4">
        <v>0</v>
      </c>
      <c r="AD304" s="4">
        <v>4</v>
      </c>
      <c r="AE304" s="4">
        <v>0</v>
      </c>
      <c r="AF304" s="4">
        <f t="shared" si="106"/>
        <v>53</v>
      </c>
      <c r="AG304" s="4">
        <v>1.6</v>
      </c>
      <c r="AH304" s="4">
        <v>273.3</v>
      </c>
      <c r="AI304" s="4">
        <v>466.4</v>
      </c>
      <c r="AJ304" s="4">
        <v>13.4</v>
      </c>
      <c r="AK304" s="4">
        <f t="shared" si="107"/>
        <v>754.69999999999993</v>
      </c>
      <c r="AL304" s="4">
        <v>22.5</v>
      </c>
      <c r="AM304" s="4">
        <v>203.3</v>
      </c>
      <c r="AN304" s="4">
        <v>60.2</v>
      </c>
      <c r="AO304" s="4">
        <v>0</v>
      </c>
      <c r="AP304" s="4">
        <f t="shared" si="108"/>
        <v>286</v>
      </c>
      <c r="AU304" s="4">
        <f t="shared" si="109"/>
        <v>0</v>
      </c>
      <c r="AV304" s="4">
        <v>0</v>
      </c>
      <c r="AW304" s="4">
        <v>0</v>
      </c>
      <c r="AX304" s="4">
        <v>18.8</v>
      </c>
      <c r="AY304" s="4">
        <v>21</v>
      </c>
      <c r="AZ304" s="4">
        <f t="shared" si="110"/>
        <v>39.799999999999997</v>
      </c>
      <c r="BA304" s="4">
        <v>0.3</v>
      </c>
      <c r="BB304" s="4">
        <v>0</v>
      </c>
      <c r="BC304" s="4">
        <v>0</v>
      </c>
      <c r="BD304" s="4">
        <v>0</v>
      </c>
      <c r="BE304" s="4">
        <f t="shared" si="111"/>
        <v>0.3</v>
      </c>
      <c r="BF304" s="4">
        <v>0.4</v>
      </c>
      <c r="BG304" s="4">
        <v>270.8</v>
      </c>
      <c r="BH304" s="4">
        <v>180.7</v>
      </c>
      <c r="BI304" s="4">
        <v>13.4</v>
      </c>
      <c r="BJ304" s="4">
        <f t="shared" si="112"/>
        <v>465.29999999999995</v>
      </c>
      <c r="BK304" s="4">
        <v>0</v>
      </c>
      <c r="BL304" s="4">
        <v>0</v>
      </c>
      <c r="BM304" s="4">
        <v>0</v>
      </c>
      <c r="BN304" s="4">
        <v>0</v>
      </c>
      <c r="BO304" s="4">
        <f t="shared" si="113"/>
        <v>0</v>
      </c>
      <c r="BP304" s="4">
        <v>0</v>
      </c>
      <c r="BQ304" s="4">
        <v>0</v>
      </c>
      <c r="BR304" s="4">
        <v>8.5</v>
      </c>
      <c r="BS304" s="4">
        <v>0</v>
      </c>
      <c r="BT304" s="4">
        <f t="shared" si="114"/>
        <v>8.5</v>
      </c>
      <c r="BU304" s="4">
        <v>8.6</v>
      </c>
      <c r="BV304" s="4">
        <v>3</v>
      </c>
      <c r="BW304" s="4">
        <v>22.3</v>
      </c>
      <c r="BX304" s="4">
        <v>0</v>
      </c>
      <c r="BY304" s="4">
        <f t="shared" si="115"/>
        <v>33.9</v>
      </c>
      <c r="BZ304" s="4">
        <f t="shared" si="116"/>
        <v>1879.0999999999997</v>
      </c>
      <c r="CA304" s="4">
        <f t="shared" si="117"/>
        <v>1807.9999999999998</v>
      </c>
      <c r="CB304" s="4">
        <f t="shared" si="118"/>
        <v>1083.8999999999999</v>
      </c>
      <c r="CC304" s="4">
        <f t="shared" si="119"/>
        <v>143.6</v>
      </c>
      <c r="CD304" s="4">
        <f t="shared" si="120"/>
        <v>4914.5999999999995</v>
      </c>
      <c r="CE304" s="4">
        <f t="shared" si="121"/>
        <v>9.2999999999999989</v>
      </c>
      <c r="CF304" s="4">
        <f t="shared" si="122"/>
        <v>273.8</v>
      </c>
      <c r="CG304" s="4">
        <f t="shared" si="123"/>
        <v>230.3</v>
      </c>
      <c r="CH304" s="4">
        <f t="shared" si="124"/>
        <v>34.4</v>
      </c>
      <c r="CI304" s="4">
        <f t="shared" si="125"/>
        <v>547.80000000000007</v>
      </c>
      <c r="CJ304" s="8">
        <v>745.5</v>
      </c>
      <c r="CK304" s="8">
        <v>750.9</v>
      </c>
      <c r="CL304" s="8">
        <v>156.19999999999999</v>
      </c>
      <c r="CM304" s="8" t="s">
        <v>129</v>
      </c>
      <c r="CN304" s="8"/>
      <c r="CO304" s="4">
        <f t="shared" si="100"/>
        <v>1652.6000000000001</v>
      </c>
    </row>
    <row r="305" spans="1:107">
      <c r="A305" s="2">
        <v>1996</v>
      </c>
      <c r="B305" s="3" t="s">
        <v>125</v>
      </c>
      <c r="C305" s="4">
        <v>3044.6</v>
      </c>
      <c r="D305" s="4">
        <v>285.7</v>
      </c>
      <c r="E305" s="4">
        <v>196.5</v>
      </c>
      <c r="F305" s="4">
        <v>0</v>
      </c>
      <c r="G305" s="4">
        <f t="shared" si="101"/>
        <v>3526.7999999999997</v>
      </c>
      <c r="H305" s="4">
        <v>1032.8</v>
      </c>
      <c r="I305" s="4">
        <v>486.5</v>
      </c>
      <c r="J305" s="4">
        <v>1275.9000000000001</v>
      </c>
      <c r="K305" s="4">
        <v>0</v>
      </c>
      <c r="L305" s="4">
        <f t="shared" si="102"/>
        <v>2795.2</v>
      </c>
      <c r="M305" s="4">
        <v>124.3</v>
      </c>
      <c r="N305" s="4">
        <v>192.7</v>
      </c>
      <c r="O305" s="4">
        <v>0</v>
      </c>
      <c r="P305" s="4">
        <v>0</v>
      </c>
      <c r="Q305" s="4">
        <f t="shared" si="103"/>
        <v>317</v>
      </c>
      <c r="R305" s="4">
        <v>139</v>
      </c>
      <c r="S305" s="4">
        <v>0</v>
      </c>
      <c r="T305" s="4">
        <v>0</v>
      </c>
      <c r="U305" s="4">
        <v>0</v>
      </c>
      <c r="V305" s="4">
        <f t="shared" si="104"/>
        <v>139</v>
      </c>
      <c r="W305" s="4">
        <v>877.1</v>
      </c>
      <c r="X305" s="4">
        <v>1496.2</v>
      </c>
      <c r="Y305" s="4">
        <v>0</v>
      </c>
      <c r="Z305" s="4">
        <v>0</v>
      </c>
      <c r="AA305" s="4">
        <f t="shared" si="105"/>
        <v>2373.3000000000002</v>
      </c>
      <c r="AB305" s="4">
        <v>367.9</v>
      </c>
      <c r="AC305" s="4">
        <v>1</v>
      </c>
      <c r="AD305" s="4">
        <v>33.200000000000003</v>
      </c>
      <c r="AE305" s="4">
        <v>0</v>
      </c>
      <c r="AF305" s="4">
        <f t="shared" si="106"/>
        <v>402.09999999999997</v>
      </c>
      <c r="AG305" s="4">
        <v>0</v>
      </c>
      <c r="AH305" s="4">
        <v>363.3</v>
      </c>
      <c r="AI305" s="4">
        <v>1090</v>
      </c>
      <c r="AJ305" s="4">
        <v>0</v>
      </c>
      <c r="AK305" s="4">
        <f t="shared" si="107"/>
        <v>1453.3</v>
      </c>
      <c r="AL305" s="4">
        <v>2576.6</v>
      </c>
      <c r="AM305" s="4">
        <v>938.2</v>
      </c>
      <c r="AN305" s="4">
        <v>2156.3000000000002</v>
      </c>
      <c r="AO305" s="4">
        <v>0</v>
      </c>
      <c r="AP305" s="4">
        <f t="shared" si="108"/>
        <v>5671.1</v>
      </c>
      <c r="AU305" s="4">
        <f t="shared" si="109"/>
        <v>0</v>
      </c>
      <c r="AV305" s="4">
        <v>0</v>
      </c>
      <c r="AW305" s="4">
        <v>0</v>
      </c>
      <c r="AX305" s="4">
        <v>0</v>
      </c>
      <c r="AY305" s="4">
        <v>0</v>
      </c>
      <c r="AZ305" s="4">
        <f t="shared" si="110"/>
        <v>0</v>
      </c>
      <c r="BA305" s="4">
        <v>0</v>
      </c>
      <c r="BB305" s="4">
        <v>0</v>
      </c>
      <c r="BC305" s="4">
        <v>0</v>
      </c>
      <c r="BD305" s="4">
        <v>0</v>
      </c>
      <c r="BE305" s="4">
        <f t="shared" si="111"/>
        <v>0</v>
      </c>
      <c r="BF305" s="4">
        <v>0</v>
      </c>
      <c r="BG305" s="4">
        <v>0</v>
      </c>
      <c r="BH305" s="4">
        <v>0</v>
      </c>
      <c r="BI305" s="4">
        <v>0</v>
      </c>
      <c r="BJ305" s="4">
        <f t="shared" si="112"/>
        <v>0</v>
      </c>
      <c r="BK305" s="4">
        <v>0</v>
      </c>
      <c r="BL305" s="4">
        <v>0</v>
      </c>
      <c r="BM305" s="4">
        <v>0</v>
      </c>
      <c r="BN305" s="4">
        <v>0</v>
      </c>
      <c r="BO305" s="4">
        <f t="shared" si="113"/>
        <v>0</v>
      </c>
      <c r="BP305" s="4">
        <v>0</v>
      </c>
      <c r="BQ305" s="4">
        <v>0</v>
      </c>
      <c r="BR305" s="4">
        <v>0</v>
      </c>
      <c r="BS305" s="4">
        <v>0</v>
      </c>
      <c r="BT305" s="4">
        <f t="shared" si="114"/>
        <v>0</v>
      </c>
      <c r="BU305" s="4">
        <v>0</v>
      </c>
      <c r="BV305" s="4">
        <v>0</v>
      </c>
      <c r="BW305" s="4">
        <v>0</v>
      </c>
      <c r="BX305" s="4">
        <v>0</v>
      </c>
      <c r="BY305" s="4">
        <f t="shared" si="115"/>
        <v>0</v>
      </c>
      <c r="BZ305" s="4">
        <f t="shared" si="116"/>
        <v>8162.2999999999993</v>
      </c>
      <c r="CA305" s="4">
        <f t="shared" si="117"/>
        <v>3763.6000000000004</v>
      </c>
      <c r="CB305" s="4">
        <f t="shared" si="118"/>
        <v>4751.9000000000005</v>
      </c>
      <c r="CC305" s="4">
        <f t="shared" si="119"/>
        <v>0</v>
      </c>
      <c r="CD305" s="4">
        <f t="shared" si="120"/>
        <v>16677.8</v>
      </c>
      <c r="CE305" s="4">
        <f t="shared" si="121"/>
        <v>0</v>
      </c>
      <c r="CF305" s="4">
        <f t="shared" si="122"/>
        <v>0</v>
      </c>
      <c r="CG305" s="4">
        <f t="shared" si="123"/>
        <v>0</v>
      </c>
      <c r="CH305" s="4">
        <f t="shared" si="124"/>
        <v>0</v>
      </c>
      <c r="CI305" s="4">
        <f t="shared" si="125"/>
        <v>0</v>
      </c>
      <c r="CJ305" s="8">
        <v>2704.2</v>
      </c>
      <c r="CK305" s="8">
        <v>4183.6000000000004</v>
      </c>
      <c r="CL305" s="8">
        <v>636</v>
      </c>
      <c r="CM305" s="8">
        <v>3.6</v>
      </c>
      <c r="CN305" s="8"/>
      <c r="CO305" s="4">
        <f t="shared" si="100"/>
        <v>7527.4000000000005</v>
      </c>
    </row>
    <row r="306" spans="1:107">
      <c r="A306" s="2">
        <v>1996</v>
      </c>
      <c r="B306" s="3" t="s">
        <v>126</v>
      </c>
      <c r="C306" s="4">
        <v>40.9</v>
      </c>
      <c r="D306" s="4">
        <v>40.9</v>
      </c>
      <c r="E306" s="4">
        <v>40.9</v>
      </c>
      <c r="F306" s="4">
        <v>0</v>
      </c>
      <c r="G306" s="4">
        <f t="shared" si="101"/>
        <v>122.69999999999999</v>
      </c>
      <c r="H306" s="4">
        <v>131.19999999999999</v>
      </c>
      <c r="I306" s="4">
        <v>131.19999999999999</v>
      </c>
      <c r="J306" s="4">
        <v>131.19999999999999</v>
      </c>
      <c r="K306" s="4">
        <v>0.4</v>
      </c>
      <c r="L306" s="4">
        <f t="shared" si="102"/>
        <v>393.99999999999994</v>
      </c>
      <c r="M306" s="4">
        <v>9.6999999999999993</v>
      </c>
      <c r="N306" s="4">
        <v>9.6999999999999993</v>
      </c>
      <c r="O306" s="4">
        <v>9.6999999999999993</v>
      </c>
      <c r="P306" s="4">
        <v>0</v>
      </c>
      <c r="Q306" s="4">
        <f t="shared" si="103"/>
        <v>29.099999999999998</v>
      </c>
      <c r="R306" s="4">
        <v>0</v>
      </c>
      <c r="S306" s="4">
        <v>0</v>
      </c>
      <c r="T306" s="4">
        <v>0</v>
      </c>
      <c r="U306" s="4">
        <v>0</v>
      </c>
      <c r="V306" s="4">
        <f t="shared" si="104"/>
        <v>0</v>
      </c>
      <c r="W306" s="4">
        <v>53.9</v>
      </c>
      <c r="X306" s="4">
        <v>53.9</v>
      </c>
      <c r="Y306" s="4">
        <v>53.9</v>
      </c>
      <c r="Z306" s="4">
        <v>0</v>
      </c>
      <c r="AA306" s="4">
        <f t="shared" si="105"/>
        <v>161.69999999999999</v>
      </c>
      <c r="AB306" s="4">
        <v>25.6</v>
      </c>
      <c r="AC306" s="4">
        <v>25.6</v>
      </c>
      <c r="AD306" s="4">
        <v>25.6</v>
      </c>
      <c r="AE306" s="4">
        <v>0</v>
      </c>
      <c r="AF306" s="4">
        <f t="shared" si="106"/>
        <v>76.800000000000011</v>
      </c>
      <c r="AG306" s="4">
        <v>0</v>
      </c>
      <c r="AH306" s="4">
        <v>125.5</v>
      </c>
      <c r="AI306" s="4">
        <v>182.3</v>
      </c>
      <c r="AJ306" s="4">
        <v>0</v>
      </c>
      <c r="AK306" s="4">
        <f t="shared" si="107"/>
        <v>307.8</v>
      </c>
      <c r="AL306" s="4">
        <v>195.8</v>
      </c>
      <c r="AM306" s="4">
        <v>195.8</v>
      </c>
      <c r="AN306" s="4">
        <v>195.8</v>
      </c>
      <c r="AO306" s="4">
        <v>0.6</v>
      </c>
      <c r="AP306" s="4">
        <f t="shared" si="108"/>
        <v>588.00000000000011</v>
      </c>
      <c r="AU306" s="4">
        <f t="shared" si="109"/>
        <v>0</v>
      </c>
      <c r="AV306" s="4">
        <v>0</v>
      </c>
      <c r="AW306" s="4">
        <v>0</v>
      </c>
      <c r="AX306" s="4">
        <v>0</v>
      </c>
      <c r="AY306" s="4">
        <v>0.4</v>
      </c>
      <c r="AZ306" s="4">
        <f t="shared" si="110"/>
        <v>0.4</v>
      </c>
      <c r="BA306" s="4">
        <v>0</v>
      </c>
      <c r="BB306" s="4">
        <v>0</v>
      </c>
      <c r="BC306" s="4">
        <v>0</v>
      </c>
      <c r="BD306" s="4">
        <v>0</v>
      </c>
      <c r="BE306" s="4">
        <f t="shared" si="111"/>
        <v>0</v>
      </c>
      <c r="BF306" s="4">
        <v>0</v>
      </c>
      <c r="BG306" s="4">
        <v>110.2</v>
      </c>
      <c r="BH306" s="4">
        <v>50.1</v>
      </c>
      <c r="BI306" s="4">
        <v>0</v>
      </c>
      <c r="BJ306" s="4">
        <f t="shared" si="112"/>
        <v>160.30000000000001</v>
      </c>
      <c r="BK306" s="4">
        <v>0</v>
      </c>
      <c r="BL306" s="4">
        <v>0</v>
      </c>
      <c r="BM306" s="4">
        <v>0</v>
      </c>
      <c r="BN306" s="4">
        <v>0</v>
      </c>
      <c r="BO306" s="4">
        <f t="shared" si="113"/>
        <v>0</v>
      </c>
      <c r="BP306" s="4">
        <v>0</v>
      </c>
      <c r="BQ306" s="4">
        <v>0</v>
      </c>
      <c r="BR306" s="4">
        <v>0</v>
      </c>
      <c r="BS306" s="4">
        <v>0</v>
      </c>
      <c r="BT306" s="4">
        <f t="shared" si="114"/>
        <v>0</v>
      </c>
      <c r="BU306" s="4">
        <v>0</v>
      </c>
      <c r="BV306" s="4">
        <v>0</v>
      </c>
      <c r="BW306" s="4">
        <v>0</v>
      </c>
      <c r="BX306" s="4">
        <v>0.6</v>
      </c>
      <c r="BY306" s="4">
        <f t="shared" si="115"/>
        <v>0.6</v>
      </c>
      <c r="BZ306" s="4">
        <f t="shared" si="116"/>
        <v>457.1</v>
      </c>
      <c r="CA306" s="4">
        <f t="shared" si="117"/>
        <v>582.6</v>
      </c>
      <c r="CB306" s="4">
        <f t="shared" si="118"/>
        <v>639.40000000000009</v>
      </c>
      <c r="CC306" s="4">
        <f t="shared" si="119"/>
        <v>1</v>
      </c>
      <c r="CD306" s="4">
        <f t="shared" si="120"/>
        <v>1680.1000000000001</v>
      </c>
      <c r="CE306" s="4">
        <f t="shared" si="121"/>
        <v>0</v>
      </c>
      <c r="CF306" s="4">
        <f t="shared" si="122"/>
        <v>110.2</v>
      </c>
      <c r="CG306" s="4">
        <f t="shared" si="123"/>
        <v>50.1</v>
      </c>
      <c r="CH306" s="4">
        <f t="shared" si="124"/>
        <v>1</v>
      </c>
      <c r="CI306" s="4">
        <f t="shared" si="125"/>
        <v>161.30000000000001</v>
      </c>
      <c r="CJ306" s="8">
        <v>208.8</v>
      </c>
      <c r="CK306" s="8">
        <v>0</v>
      </c>
      <c r="CL306" s="8">
        <v>0</v>
      </c>
      <c r="CM306" s="8">
        <v>0</v>
      </c>
      <c r="CN306" s="8"/>
      <c r="CO306" s="4">
        <f t="shared" si="100"/>
        <v>208.8</v>
      </c>
    </row>
    <row r="307" spans="1:107">
      <c r="A307" s="2">
        <v>1997</v>
      </c>
      <c r="B307" s="3" t="s">
        <v>77</v>
      </c>
      <c r="C307" s="4">
        <v>2420.1</v>
      </c>
      <c r="D307" s="4">
        <v>429.5</v>
      </c>
      <c r="E307" s="4">
        <v>74.099999999999994</v>
      </c>
      <c r="F307" s="4">
        <v>0</v>
      </c>
      <c r="G307" s="4">
        <f t="shared" si="101"/>
        <v>2923.7</v>
      </c>
      <c r="H307" s="4">
        <v>970.1</v>
      </c>
      <c r="I307" s="4">
        <v>458.5</v>
      </c>
      <c r="J307" s="4">
        <v>1661.3</v>
      </c>
      <c r="K307" s="4">
        <v>0</v>
      </c>
      <c r="L307" s="4">
        <f t="shared" si="102"/>
        <v>3089.8999999999996</v>
      </c>
      <c r="M307" s="4">
        <f>SUM(0.4+1.7)</f>
        <v>2.1</v>
      </c>
      <c r="N307" s="4">
        <f>SUM(6.5+32.3)</f>
        <v>38.799999999999997</v>
      </c>
      <c r="O307" s="4">
        <f>SUM(3.2+14.9)</f>
        <v>18.100000000000001</v>
      </c>
      <c r="P307" s="4">
        <v>0</v>
      </c>
      <c r="Q307" s="4">
        <f t="shared" si="103"/>
        <v>59</v>
      </c>
      <c r="R307" s="4">
        <v>0</v>
      </c>
      <c r="S307" s="4">
        <v>0</v>
      </c>
      <c r="T307" s="4">
        <v>0.9</v>
      </c>
      <c r="U307" s="4">
        <v>0</v>
      </c>
      <c r="V307" s="4">
        <f t="shared" si="104"/>
        <v>0.9</v>
      </c>
      <c r="W307" s="4">
        <v>285.89999999999998</v>
      </c>
      <c r="X307" s="4">
        <v>1599.5</v>
      </c>
      <c r="Y307" s="4">
        <v>421.8</v>
      </c>
      <c r="Z307" s="4">
        <v>0</v>
      </c>
      <c r="AA307" s="4">
        <f t="shared" si="105"/>
        <v>2307.2000000000003</v>
      </c>
      <c r="AB307" s="4">
        <v>227.9</v>
      </c>
      <c r="AC307" s="4">
        <v>2.2000000000000002</v>
      </c>
      <c r="AD307" s="4">
        <v>40.9</v>
      </c>
      <c r="AE307" s="4">
        <v>1.2</v>
      </c>
      <c r="AF307" s="4">
        <f t="shared" si="106"/>
        <v>272.2</v>
      </c>
      <c r="AG307" s="4">
        <v>0.2</v>
      </c>
      <c r="AH307" s="4">
        <v>328.3</v>
      </c>
      <c r="AI307" s="4">
        <v>492.8</v>
      </c>
      <c r="AJ307" s="4">
        <v>12</v>
      </c>
      <c r="AK307" s="4">
        <f t="shared" si="107"/>
        <v>833.3</v>
      </c>
      <c r="AL307" s="4">
        <v>573.5</v>
      </c>
      <c r="AM307" s="4">
        <v>668.1</v>
      </c>
      <c r="AN307" s="4">
        <v>1419.6</v>
      </c>
      <c r="AO307" s="4">
        <v>0</v>
      </c>
      <c r="AP307" s="4">
        <f t="shared" si="108"/>
        <v>2661.2</v>
      </c>
      <c r="AU307" s="4">
        <f t="shared" si="109"/>
        <v>0</v>
      </c>
      <c r="AV307" s="4">
        <v>0.5</v>
      </c>
      <c r="AW307" s="4">
        <v>0</v>
      </c>
      <c r="AX307" s="4">
        <v>0</v>
      </c>
      <c r="AY307" s="4">
        <v>0</v>
      </c>
      <c r="AZ307" s="4">
        <f t="shared" si="110"/>
        <v>0.5</v>
      </c>
      <c r="BA307" s="4">
        <v>1.4</v>
      </c>
      <c r="BB307" s="4">
        <v>0</v>
      </c>
      <c r="BC307" s="4">
        <v>0.6</v>
      </c>
      <c r="BD307" s="4">
        <v>0</v>
      </c>
      <c r="BE307" s="4">
        <f t="shared" si="111"/>
        <v>2</v>
      </c>
      <c r="BF307" s="4">
        <v>0.2</v>
      </c>
      <c r="BG307" s="4">
        <v>328.3</v>
      </c>
      <c r="BH307" s="4">
        <v>151</v>
      </c>
      <c r="BI307" s="4">
        <v>12</v>
      </c>
      <c r="BJ307" s="4">
        <f t="shared" si="112"/>
        <v>491.5</v>
      </c>
      <c r="BK307" s="4">
        <v>0</v>
      </c>
      <c r="BL307" s="4">
        <v>0</v>
      </c>
      <c r="BM307" s="4">
        <v>0</v>
      </c>
      <c r="BN307" s="4">
        <v>0</v>
      </c>
      <c r="BO307" s="4">
        <f t="shared" si="113"/>
        <v>0</v>
      </c>
      <c r="BP307" s="4">
        <v>0</v>
      </c>
      <c r="BQ307" s="4">
        <v>0</v>
      </c>
      <c r="BR307" s="4">
        <v>0</v>
      </c>
      <c r="BS307" s="4">
        <v>0</v>
      </c>
      <c r="BT307" s="4">
        <f t="shared" si="114"/>
        <v>0</v>
      </c>
      <c r="BU307" s="4">
        <v>1.8</v>
      </c>
      <c r="BV307" s="4">
        <v>0</v>
      </c>
      <c r="BW307" s="4">
        <v>0</v>
      </c>
      <c r="BX307" s="4">
        <v>0</v>
      </c>
      <c r="BY307" s="4">
        <f t="shared" si="115"/>
        <v>1.8</v>
      </c>
      <c r="BZ307" s="4">
        <f t="shared" si="116"/>
        <v>4479.7999999999993</v>
      </c>
      <c r="CA307" s="4">
        <f t="shared" si="117"/>
        <v>3524.9</v>
      </c>
      <c r="CB307" s="4">
        <f t="shared" si="118"/>
        <v>4129.5</v>
      </c>
      <c r="CC307" s="4">
        <f t="shared" si="119"/>
        <v>13.2</v>
      </c>
      <c r="CD307" s="4">
        <f t="shared" si="120"/>
        <v>12147.4</v>
      </c>
      <c r="CE307" s="4">
        <f t="shared" si="121"/>
        <v>3.8999999999999995</v>
      </c>
      <c r="CF307" s="4">
        <f t="shared" si="122"/>
        <v>328.3</v>
      </c>
      <c r="CG307" s="4">
        <f t="shared" si="123"/>
        <v>151.6</v>
      </c>
      <c r="CH307" s="4">
        <f t="shared" si="124"/>
        <v>12</v>
      </c>
      <c r="CI307" s="4">
        <f t="shared" si="125"/>
        <v>495.79999999999995</v>
      </c>
      <c r="CJ307" s="8">
        <v>1388.2</v>
      </c>
      <c r="CK307" s="8">
        <v>1639.9</v>
      </c>
      <c r="CL307" s="8">
        <v>205.7</v>
      </c>
      <c r="CM307" s="8">
        <v>4.3</v>
      </c>
      <c r="CN307" s="8">
        <v>1202.3</v>
      </c>
      <c r="CO307" s="4">
        <f t="shared" si="100"/>
        <v>4440.4000000000005</v>
      </c>
    </row>
    <row r="308" spans="1:107">
      <c r="A308" s="2">
        <v>1997</v>
      </c>
      <c r="B308" s="3" t="s">
        <v>78</v>
      </c>
      <c r="C308" s="4">
        <v>731.3</v>
      </c>
      <c r="D308" s="4">
        <v>96.5</v>
      </c>
      <c r="E308" s="4">
        <v>26.8</v>
      </c>
      <c r="F308" s="4">
        <v>0</v>
      </c>
      <c r="G308" s="4">
        <f t="shared" si="101"/>
        <v>854.59999999999991</v>
      </c>
      <c r="H308" s="4">
        <v>175.9</v>
      </c>
      <c r="I308" s="4">
        <v>42.9</v>
      </c>
      <c r="J308" s="4">
        <v>220.8</v>
      </c>
      <c r="K308" s="4">
        <v>0</v>
      </c>
      <c r="L308" s="4">
        <f t="shared" si="102"/>
        <v>439.6</v>
      </c>
      <c r="M308" s="4">
        <v>52.3</v>
      </c>
      <c r="N308" s="4">
        <v>51.7</v>
      </c>
      <c r="O308" s="4">
        <v>11.2</v>
      </c>
      <c r="P308" s="4">
        <v>0</v>
      </c>
      <c r="Q308" s="4">
        <f t="shared" si="103"/>
        <v>115.2</v>
      </c>
      <c r="R308" s="4">
        <v>44</v>
      </c>
      <c r="S308" s="4">
        <v>0.7</v>
      </c>
      <c r="T308" s="4">
        <v>23.5</v>
      </c>
      <c r="U308" s="4">
        <v>0</v>
      </c>
      <c r="V308" s="4">
        <f t="shared" si="104"/>
        <v>68.2</v>
      </c>
      <c r="W308" s="4">
        <v>139.4</v>
      </c>
      <c r="X308" s="4">
        <v>151.5</v>
      </c>
      <c r="Y308" s="4">
        <v>0.7</v>
      </c>
      <c r="Z308" s="4">
        <v>0</v>
      </c>
      <c r="AA308" s="4">
        <f t="shared" si="105"/>
        <v>291.59999999999997</v>
      </c>
      <c r="AB308" s="4">
        <v>151.30000000000001</v>
      </c>
      <c r="AC308" s="4">
        <v>1.7</v>
      </c>
      <c r="AD308" s="4">
        <v>5.6</v>
      </c>
      <c r="AE308" s="4">
        <v>0</v>
      </c>
      <c r="AF308" s="4">
        <f t="shared" si="106"/>
        <v>158.6</v>
      </c>
      <c r="AG308" s="4">
        <v>167</v>
      </c>
      <c r="AH308" s="4">
        <v>294.2</v>
      </c>
      <c r="AI308" s="4">
        <v>232.8</v>
      </c>
      <c r="AJ308" s="4">
        <v>0</v>
      </c>
      <c r="AK308" s="4">
        <f t="shared" si="107"/>
        <v>694</v>
      </c>
      <c r="AL308" s="4">
        <v>904.3</v>
      </c>
      <c r="AM308" s="4">
        <v>350.7</v>
      </c>
      <c r="AN308" s="4">
        <v>356.5</v>
      </c>
      <c r="AO308" s="4">
        <v>0</v>
      </c>
      <c r="AP308" s="4">
        <f t="shared" si="108"/>
        <v>1611.5</v>
      </c>
      <c r="AU308" s="4">
        <f t="shared" si="109"/>
        <v>0</v>
      </c>
      <c r="AV308" s="4">
        <v>6.5</v>
      </c>
      <c r="AW308" s="4">
        <v>0</v>
      </c>
      <c r="AX308" s="4">
        <v>50.2</v>
      </c>
      <c r="AY308" s="4">
        <v>0</v>
      </c>
      <c r="AZ308" s="4">
        <f t="shared" si="110"/>
        <v>56.7</v>
      </c>
      <c r="BA308" s="4">
        <v>4.4000000000000004</v>
      </c>
      <c r="BB308" s="4">
        <v>0</v>
      </c>
      <c r="BC308" s="4">
        <v>0</v>
      </c>
      <c r="BD308" s="4">
        <v>0</v>
      </c>
      <c r="BE308" s="4">
        <f t="shared" si="111"/>
        <v>4.4000000000000004</v>
      </c>
      <c r="BF308" s="4">
        <v>39.700000000000003</v>
      </c>
      <c r="BG308" s="4">
        <v>293.60000000000002</v>
      </c>
      <c r="BH308" s="4">
        <v>39.5</v>
      </c>
      <c r="BI308" s="4">
        <v>0</v>
      </c>
      <c r="BJ308" s="4">
        <f t="shared" si="112"/>
        <v>372.8</v>
      </c>
      <c r="BK308" s="4">
        <v>3.3</v>
      </c>
      <c r="BL308" s="4">
        <v>14.3</v>
      </c>
      <c r="BM308" s="4">
        <v>45.1</v>
      </c>
      <c r="BN308" s="4">
        <v>0</v>
      </c>
      <c r="BO308" s="4">
        <f t="shared" si="113"/>
        <v>62.7</v>
      </c>
      <c r="BP308" s="4">
        <v>17.7</v>
      </c>
      <c r="BQ308" s="4">
        <v>0.8</v>
      </c>
      <c r="BR308" s="4">
        <v>32.5</v>
      </c>
      <c r="BS308" s="4">
        <v>0</v>
      </c>
      <c r="BT308" s="4">
        <f t="shared" si="114"/>
        <v>51</v>
      </c>
      <c r="BU308" s="4">
        <v>13.3</v>
      </c>
      <c r="BV308" s="4">
        <v>43.7</v>
      </c>
      <c r="BW308" s="4">
        <v>12.9</v>
      </c>
      <c r="BX308" s="4">
        <v>0</v>
      </c>
      <c r="BY308" s="4">
        <f t="shared" si="115"/>
        <v>69.900000000000006</v>
      </c>
      <c r="BZ308" s="4">
        <f t="shared" si="116"/>
        <v>2365.5</v>
      </c>
      <c r="CA308" s="4">
        <f t="shared" si="117"/>
        <v>989.90000000000009</v>
      </c>
      <c r="CB308" s="4">
        <f t="shared" si="118"/>
        <v>877.90000000000009</v>
      </c>
      <c r="CC308" s="4">
        <f t="shared" si="119"/>
        <v>0</v>
      </c>
      <c r="CD308" s="4">
        <f t="shared" si="120"/>
        <v>4233.3</v>
      </c>
      <c r="CE308" s="4">
        <f t="shared" si="121"/>
        <v>84.899999999999991</v>
      </c>
      <c r="CF308" s="4">
        <f t="shared" si="122"/>
        <v>352.40000000000003</v>
      </c>
      <c r="CG308" s="4">
        <f t="shared" si="123"/>
        <v>180.20000000000002</v>
      </c>
      <c r="CH308" s="4">
        <f t="shared" si="124"/>
        <v>0</v>
      </c>
      <c r="CI308" s="4">
        <f t="shared" si="125"/>
        <v>617.5</v>
      </c>
      <c r="CJ308" s="8" t="s">
        <v>129</v>
      </c>
      <c r="CK308" s="8" t="s">
        <v>129</v>
      </c>
      <c r="CL308" s="13">
        <v>0</v>
      </c>
      <c r="CM308" s="8" t="s">
        <v>129</v>
      </c>
      <c r="CN308" s="4">
        <v>0</v>
      </c>
      <c r="CO308" s="4">
        <f t="shared" si="100"/>
        <v>0</v>
      </c>
    </row>
    <row r="309" spans="1:107">
      <c r="A309" s="2">
        <v>1997</v>
      </c>
      <c r="B309" s="3" t="s">
        <v>79</v>
      </c>
      <c r="C309" s="4">
        <v>1985.3</v>
      </c>
      <c r="D309" s="4">
        <v>439.5</v>
      </c>
      <c r="E309" s="4">
        <v>46.1</v>
      </c>
      <c r="F309" s="4">
        <v>0</v>
      </c>
      <c r="G309" s="4">
        <f t="shared" si="101"/>
        <v>2470.9</v>
      </c>
      <c r="H309" s="4">
        <v>759.3</v>
      </c>
      <c r="I309" s="4">
        <v>316</v>
      </c>
      <c r="J309" s="4">
        <v>697</v>
      </c>
      <c r="K309" s="4">
        <v>0</v>
      </c>
      <c r="L309" s="4">
        <f t="shared" si="102"/>
        <v>1772.3</v>
      </c>
      <c r="M309" s="4">
        <v>48.5</v>
      </c>
      <c r="N309" s="4">
        <v>158</v>
      </c>
      <c r="O309" s="4">
        <v>0</v>
      </c>
      <c r="P309" s="4">
        <v>0</v>
      </c>
      <c r="Q309" s="4">
        <f t="shared" si="103"/>
        <v>206.5</v>
      </c>
      <c r="R309" s="4">
        <v>7</v>
      </c>
      <c r="S309" s="4">
        <v>0</v>
      </c>
      <c r="T309" s="4">
        <v>0</v>
      </c>
      <c r="U309" s="4">
        <v>0</v>
      </c>
      <c r="V309" s="4">
        <f t="shared" si="104"/>
        <v>7</v>
      </c>
      <c r="W309" s="4">
        <v>373.2</v>
      </c>
      <c r="X309" s="4">
        <v>1120.8</v>
      </c>
      <c r="Y309" s="4">
        <v>223.1</v>
      </c>
      <c r="Z309" s="4">
        <v>0</v>
      </c>
      <c r="AA309" s="4">
        <f t="shared" si="105"/>
        <v>1717.1</v>
      </c>
      <c r="AB309" s="4">
        <v>514.20000000000005</v>
      </c>
      <c r="AC309" s="4">
        <v>19.8</v>
      </c>
      <c r="AD309" s="4">
        <v>68.8</v>
      </c>
      <c r="AE309" s="4">
        <v>0</v>
      </c>
      <c r="AF309" s="4">
        <f t="shared" si="106"/>
        <v>602.79999999999995</v>
      </c>
      <c r="AG309" s="4">
        <v>2.2000000000000002</v>
      </c>
      <c r="AH309" s="4">
        <v>314.3</v>
      </c>
      <c r="AI309" s="4">
        <v>874.3</v>
      </c>
      <c r="AJ309" s="4">
        <v>67.900000000000006</v>
      </c>
      <c r="AK309" s="4">
        <f t="shared" si="107"/>
        <v>1258.7</v>
      </c>
      <c r="AL309" s="4">
        <v>1145.4000000000001</v>
      </c>
      <c r="AM309" s="4">
        <v>1067.2</v>
      </c>
      <c r="AN309" s="4">
        <v>2288.6</v>
      </c>
      <c r="AO309" s="4">
        <v>0</v>
      </c>
      <c r="AP309" s="4">
        <f t="shared" si="108"/>
        <v>4501.2000000000007</v>
      </c>
      <c r="AU309" s="4">
        <f t="shared" si="109"/>
        <v>0</v>
      </c>
      <c r="AV309" s="4">
        <v>13.7</v>
      </c>
      <c r="AW309" s="4">
        <v>0</v>
      </c>
      <c r="AX309" s="4">
        <v>0</v>
      </c>
      <c r="AY309" s="4">
        <v>0</v>
      </c>
      <c r="AZ309" s="4">
        <f t="shared" si="110"/>
        <v>13.7</v>
      </c>
      <c r="BA309" s="4">
        <v>47</v>
      </c>
      <c r="BB309" s="4">
        <v>0</v>
      </c>
      <c r="BC309" s="4">
        <v>28.4</v>
      </c>
      <c r="BD309" s="4">
        <v>0</v>
      </c>
      <c r="BE309" s="4">
        <f t="shared" si="111"/>
        <v>75.400000000000006</v>
      </c>
      <c r="BF309" s="4">
        <v>1.9</v>
      </c>
      <c r="BG309" s="4">
        <v>289.7</v>
      </c>
      <c r="BH309" s="4">
        <v>365.7</v>
      </c>
      <c r="BI309" s="4">
        <v>67.900000000000006</v>
      </c>
      <c r="BJ309" s="4">
        <f t="shared" si="112"/>
        <v>725.19999999999993</v>
      </c>
      <c r="BK309" s="4">
        <v>0</v>
      </c>
      <c r="BL309" s="4">
        <v>0</v>
      </c>
      <c r="BM309" s="4">
        <v>0</v>
      </c>
      <c r="BN309" s="4">
        <v>0</v>
      </c>
      <c r="BO309" s="4">
        <f t="shared" si="113"/>
        <v>0</v>
      </c>
      <c r="BP309" s="4">
        <v>0</v>
      </c>
      <c r="BQ309" s="4">
        <v>0</v>
      </c>
      <c r="BR309" s="4">
        <v>0</v>
      </c>
      <c r="BS309" s="4">
        <v>0</v>
      </c>
      <c r="BT309" s="4">
        <f t="shared" si="114"/>
        <v>0</v>
      </c>
      <c r="BU309" s="4">
        <v>33.6</v>
      </c>
      <c r="BV309" s="4">
        <v>0</v>
      </c>
      <c r="BW309" s="4">
        <v>0</v>
      </c>
      <c r="BX309" s="4">
        <v>0</v>
      </c>
      <c r="BY309" s="4">
        <f t="shared" si="115"/>
        <v>33.6</v>
      </c>
      <c r="BZ309" s="4">
        <f t="shared" si="116"/>
        <v>4835.1000000000004</v>
      </c>
      <c r="CA309" s="4">
        <f t="shared" si="117"/>
        <v>3435.6000000000004</v>
      </c>
      <c r="CB309" s="4">
        <f t="shared" si="118"/>
        <v>4197.8999999999996</v>
      </c>
      <c r="CC309" s="4">
        <f t="shared" si="119"/>
        <v>67.900000000000006</v>
      </c>
      <c r="CD309" s="4">
        <f t="shared" si="120"/>
        <v>12536.5</v>
      </c>
      <c r="CE309" s="4">
        <f t="shared" si="121"/>
        <v>96.199999999999989</v>
      </c>
      <c r="CF309" s="4">
        <f t="shared" si="122"/>
        <v>289.7</v>
      </c>
      <c r="CG309" s="4">
        <f t="shared" si="123"/>
        <v>394.09999999999997</v>
      </c>
      <c r="CH309" s="4">
        <f t="shared" si="124"/>
        <v>67.900000000000006</v>
      </c>
      <c r="CI309" s="4">
        <f t="shared" si="125"/>
        <v>847.9</v>
      </c>
      <c r="CJ309" s="8">
        <v>2211.1</v>
      </c>
      <c r="CK309" s="8">
        <v>1667.9</v>
      </c>
      <c r="CL309" s="8">
        <v>600.9</v>
      </c>
      <c r="CM309" s="8">
        <v>0</v>
      </c>
      <c r="CN309" s="4">
        <v>216.3</v>
      </c>
      <c r="CO309" s="4">
        <f t="shared" si="100"/>
        <v>4696.2</v>
      </c>
    </row>
    <row r="310" spans="1:107">
      <c r="A310" s="2">
        <v>1997</v>
      </c>
      <c r="B310" s="3" t="s">
        <v>80</v>
      </c>
      <c r="C310" s="4">
        <v>1287.3</v>
      </c>
      <c r="D310" s="4">
        <v>207.8</v>
      </c>
      <c r="E310" s="4">
        <v>196.5</v>
      </c>
      <c r="F310" s="4">
        <v>0</v>
      </c>
      <c r="G310" s="4">
        <f t="shared" si="101"/>
        <v>1691.6</v>
      </c>
      <c r="H310" s="4">
        <v>402.8</v>
      </c>
      <c r="I310" s="4">
        <v>3.4</v>
      </c>
      <c r="J310" s="4">
        <v>852.6</v>
      </c>
      <c r="K310" s="4">
        <v>32.700000000000003</v>
      </c>
      <c r="L310" s="4">
        <f t="shared" si="102"/>
        <v>1291.5</v>
      </c>
      <c r="M310" s="4">
        <v>15.3</v>
      </c>
      <c r="N310" s="4">
        <v>44.6</v>
      </c>
      <c r="O310" s="4">
        <v>0.1</v>
      </c>
      <c r="P310" s="4">
        <v>0</v>
      </c>
      <c r="Q310" s="4">
        <f t="shared" si="103"/>
        <v>60.000000000000007</v>
      </c>
      <c r="R310" s="4">
        <v>73.400000000000006</v>
      </c>
      <c r="S310" s="4">
        <v>83.8</v>
      </c>
      <c r="T310" s="4">
        <v>6.4</v>
      </c>
      <c r="U310" s="4">
        <v>0</v>
      </c>
      <c r="V310" s="4">
        <f t="shared" si="104"/>
        <v>163.6</v>
      </c>
      <c r="W310" s="4">
        <v>280.39999999999998</v>
      </c>
      <c r="X310" s="4">
        <v>984.7</v>
      </c>
      <c r="Y310" s="4">
        <v>82</v>
      </c>
      <c r="Z310" s="4">
        <v>0</v>
      </c>
      <c r="AA310" s="4">
        <f t="shared" si="105"/>
        <v>1347.1</v>
      </c>
      <c r="AB310" s="4">
        <v>120.3</v>
      </c>
      <c r="AC310" s="4">
        <v>0.1</v>
      </c>
      <c r="AD310" s="4">
        <v>52.6</v>
      </c>
      <c r="AE310" s="4">
        <v>0</v>
      </c>
      <c r="AF310" s="4">
        <f t="shared" si="106"/>
        <v>173</v>
      </c>
      <c r="AG310" s="4">
        <v>0.4</v>
      </c>
      <c r="AH310" s="4">
        <v>0</v>
      </c>
      <c r="AI310" s="4">
        <v>710.9</v>
      </c>
      <c r="AJ310" s="4">
        <v>0</v>
      </c>
      <c r="AK310" s="4">
        <f t="shared" si="107"/>
        <v>711.3</v>
      </c>
      <c r="AL310" s="4">
        <v>444.4</v>
      </c>
      <c r="AM310" s="4">
        <v>728.1</v>
      </c>
      <c r="AN310" s="4">
        <v>1628.5</v>
      </c>
      <c r="AO310" s="4">
        <v>32</v>
      </c>
      <c r="AP310" s="4">
        <f t="shared" si="108"/>
        <v>2833</v>
      </c>
      <c r="AU310" s="4">
        <f t="shared" si="109"/>
        <v>0</v>
      </c>
      <c r="AV310" s="4">
        <v>0</v>
      </c>
      <c r="AW310" s="4">
        <v>0</v>
      </c>
      <c r="AX310" s="4">
        <v>6.7</v>
      </c>
      <c r="AY310" s="4">
        <v>32.700000000000003</v>
      </c>
      <c r="AZ310" s="4">
        <f t="shared" si="110"/>
        <v>39.400000000000006</v>
      </c>
      <c r="BA310" s="4">
        <v>0</v>
      </c>
      <c r="BB310" s="4">
        <v>0</v>
      </c>
      <c r="BC310" s="4">
        <v>15.8</v>
      </c>
      <c r="BD310" s="4">
        <v>0</v>
      </c>
      <c r="BE310" s="4">
        <f t="shared" si="111"/>
        <v>15.8</v>
      </c>
      <c r="BF310" s="4">
        <v>0</v>
      </c>
      <c r="BG310" s="4">
        <v>0</v>
      </c>
      <c r="BH310" s="4">
        <v>0</v>
      </c>
      <c r="BI310" s="4">
        <v>0</v>
      </c>
      <c r="BJ310" s="4">
        <f t="shared" si="112"/>
        <v>0</v>
      </c>
      <c r="BK310" s="4">
        <v>0</v>
      </c>
      <c r="BL310" s="4">
        <v>0</v>
      </c>
      <c r="BM310" s="4">
        <v>0</v>
      </c>
      <c r="BN310" s="4">
        <v>0</v>
      </c>
      <c r="BO310" s="4">
        <f t="shared" si="113"/>
        <v>0</v>
      </c>
      <c r="BP310" s="4">
        <v>0</v>
      </c>
      <c r="BQ310" s="4">
        <v>0</v>
      </c>
      <c r="BR310" s="4">
        <v>0</v>
      </c>
      <c r="BS310" s="4">
        <v>0</v>
      </c>
      <c r="BT310" s="4">
        <f t="shared" si="114"/>
        <v>0</v>
      </c>
      <c r="BU310" s="4">
        <v>2.4</v>
      </c>
      <c r="BV310" s="4">
        <v>0.5</v>
      </c>
      <c r="BW310" s="4">
        <v>65.8</v>
      </c>
      <c r="BX310" s="4">
        <v>0</v>
      </c>
      <c r="BY310" s="4">
        <f t="shared" si="115"/>
        <v>68.7</v>
      </c>
      <c r="BZ310" s="4">
        <f t="shared" si="116"/>
        <v>2624.3</v>
      </c>
      <c r="CA310" s="4">
        <f t="shared" si="117"/>
        <v>2052.5</v>
      </c>
      <c r="CB310" s="4">
        <f t="shared" si="118"/>
        <v>3529.6</v>
      </c>
      <c r="CC310" s="4">
        <f t="shared" si="119"/>
        <v>64.7</v>
      </c>
      <c r="CD310" s="4">
        <f t="shared" si="120"/>
        <v>8271.1</v>
      </c>
      <c r="CE310" s="4">
        <f t="shared" si="121"/>
        <v>2.4</v>
      </c>
      <c r="CF310" s="4">
        <f t="shared" si="122"/>
        <v>0.5</v>
      </c>
      <c r="CG310" s="4">
        <f t="shared" si="123"/>
        <v>88.3</v>
      </c>
      <c r="CH310" s="4">
        <f t="shared" si="124"/>
        <v>32.700000000000003</v>
      </c>
      <c r="CI310" s="4">
        <f t="shared" si="125"/>
        <v>123.9</v>
      </c>
      <c r="CJ310" s="8">
        <v>1417.9</v>
      </c>
      <c r="CK310" s="8">
        <v>1414.4</v>
      </c>
      <c r="CL310" s="8">
        <v>247.8</v>
      </c>
      <c r="CM310" s="8">
        <v>6.7</v>
      </c>
      <c r="CN310" s="4">
        <v>243.5</v>
      </c>
      <c r="CO310" s="4">
        <f t="shared" si="100"/>
        <v>3330.3</v>
      </c>
    </row>
    <row r="311" spans="1:107">
      <c r="A311" s="2">
        <v>1997</v>
      </c>
      <c r="B311" s="3" t="s">
        <v>81</v>
      </c>
      <c r="C311" s="4">
        <v>18615.5</v>
      </c>
      <c r="D311" s="4">
        <v>2882.2</v>
      </c>
      <c r="E311" s="4">
        <v>636.5</v>
      </c>
      <c r="F311" s="4">
        <v>742.4</v>
      </c>
      <c r="G311" s="4">
        <f t="shared" si="101"/>
        <v>22876.600000000002</v>
      </c>
      <c r="H311" s="4">
        <v>5953.5</v>
      </c>
      <c r="I311" s="4">
        <v>708.4</v>
      </c>
      <c r="J311" s="4">
        <v>797.7</v>
      </c>
      <c r="K311" s="4">
        <v>424.2</v>
      </c>
      <c r="L311" s="4">
        <f t="shared" si="102"/>
        <v>7883.7999999999993</v>
      </c>
      <c r="M311" s="4">
        <v>2381.8000000000002</v>
      </c>
      <c r="N311" s="4">
        <v>2452.1999999999998</v>
      </c>
      <c r="O311" s="4">
        <v>0</v>
      </c>
      <c r="P311" s="4">
        <v>0</v>
      </c>
      <c r="Q311" s="4">
        <f t="shared" si="103"/>
        <v>4834</v>
      </c>
      <c r="R311" s="4">
        <v>2319.6999999999998</v>
      </c>
      <c r="S311" s="4">
        <v>420.7</v>
      </c>
      <c r="T311" s="4">
        <v>0</v>
      </c>
      <c r="U311" s="4">
        <v>0</v>
      </c>
      <c r="V311" s="4">
        <f t="shared" si="104"/>
        <v>2740.3999999999996</v>
      </c>
      <c r="W311" s="4">
        <v>6838.3</v>
      </c>
      <c r="X311" s="4">
        <v>9736</v>
      </c>
      <c r="Y311" s="4">
        <v>0</v>
      </c>
      <c r="Z311" s="4">
        <v>0</v>
      </c>
      <c r="AA311" s="4">
        <f t="shared" si="105"/>
        <v>16574.3</v>
      </c>
      <c r="AB311" s="4">
        <v>3410.2</v>
      </c>
      <c r="AC311" s="4">
        <v>437.1</v>
      </c>
      <c r="AD311" s="4">
        <v>9.9</v>
      </c>
      <c r="AE311" s="4">
        <v>41.7</v>
      </c>
      <c r="AF311" s="4">
        <f t="shared" si="106"/>
        <v>3898.8999999999996</v>
      </c>
      <c r="AG311" s="4">
        <v>0</v>
      </c>
      <c r="AH311" s="4">
        <v>1804.4</v>
      </c>
      <c r="AI311" s="4">
        <v>3854.5</v>
      </c>
      <c r="AJ311" s="4">
        <v>806.4</v>
      </c>
      <c r="AK311" s="4">
        <f t="shared" si="107"/>
        <v>6465.2999999999993</v>
      </c>
      <c r="AL311" s="4">
        <v>9569.1</v>
      </c>
      <c r="AM311" s="4">
        <v>13334.3</v>
      </c>
      <c r="AN311" s="4">
        <v>8693.1</v>
      </c>
      <c r="AO311" s="4">
        <v>158.69999999999999</v>
      </c>
      <c r="AP311" s="4">
        <f t="shared" si="108"/>
        <v>31755.200000000001</v>
      </c>
      <c r="AU311" s="4">
        <f t="shared" si="109"/>
        <v>0</v>
      </c>
      <c r="AV311" s="4">
        <v>0</v>
      </c>
      <c r="AW311" s="4">
        <v>0</v>
      </c>
      <c r="AX311" s="4">
        <v>0</v>
      </c>
      <c r="AY311" s="4">
        <v>411.6</v>
      </c>
      <c r="AZ311" s="4">
        <f t="shared" si="110"/>
        <v>411.6</v>
      </c>
      <c r="BA311" s="4">
        <v>6.4</v>
      </c>
      <c r="BB311" s="4">
        <v>0</v>
      </c>
      <c r="BC311" s="4">
        <v>0</v>
      </c>
      <c r="BD311" s="4">
        <v>9.5</v>
      </c>
      <c r="BE311" s="4">
        <f t="shared" si="111"/>
        <v>15.9</v>
      </c>
      <c r="BF311" s="4">
        <v>0</v>
      </c>
      <c r="BG311" s="4">
        <v>854.8</v>
      </c>
      <c r="BH311" s="4">
        <v>565.70000000000005</v>
      </c>
      <c r="BI311" s="4">
        <v>437.9</v>
      </c>
      <c r="BJ311" s="4">
        <f t="shared" si="112"/>
        <v>1858.4</v>
      </c>
      <c r="BK311" s="4">
        <v>0</v>
      </c>
      <c r="BL311" s="4">
        <v>0</v>
      </c>
      <c r="BM311" s="4">
        <v>0</v>
      </c>
      <c r="BN311" s="4">
        <v>0</v>
      </c>
      <c r="BO311" s="4">
        <f t="shared" si="113"/>
        <v>0</v>
      </c>
      <c r="BP311" s="4">
        <v>24.8</v>
      </c>
      <c r="BQ311" s="4">
        <v>1.4</v>
      </c>
      <c r="BR311" s="4">
        <v>23</v>
      </c>
      <c r="BS311" s="4">
        <v>14.7</v>
      </c>
      <c r="BT311" s="4">
        <f t="shared" si="114"/>
        <v>63.900000000000006</v>
      </c>
      <c r="BU311" s="4">
        <v>30.9</v>
      </c>
      <c r="BV311" s="4">
        <v>76.8</v>
      </c>
      <c r="BW311" s="4">
        <v>0</v>
      </c>
      <c r="BX311" s="4">
        <v>20.5</v>
      </c>
      <c r="BY311" s="4">
        <f t="shared" si="115"/>
        <v>128.19999999999999</v>
      </c>
      <c r="BZ311" s="4">
        <f t="shared" si="116"/>
        <v>49088.1</v>
      </c>
      <c r="CA311" s="4">
        <f t="shared" si="117"/>
        <v>31775.3</v>
      </c>
      <c r="CB311" s="4">
        <f t="shared" si="118"/>
        <v>13991.7</v>
      </c>
      <c r="CC311" s="4">
        <f t="shared" si="119"/>
        <v>2173.3999999999996</v>
      </c>
      <c r="CD311" s="4">
        <f t="shared" si="120"/>
        <v>97028.499999999985</v>
      </c>
      <c r="CE311" s="4">
        <f t="shared" si="121"/>
        <v>62.1</v>
      </c>
      <c r="CF311" s="4">
        <f t="shared" si="122"/>
        <v>932.99999999999989</v>
      </c>
      <c r="CG311" s="4">
        <f t="shared" si="123"/>
        <v>588.70000000000005</v>
      </c>
      <c r="CH311" s="4">
        <f t="shared" si="124"/>
        <v>894.2</v>
      </c>
      <c r="CI311" s="4">
        <f t="shared" si="125"/>
        <v>2478</v>
      </c>
      <c r="CJ311" s="8">
        <v>16566</v>
      </c>
      <c r="CK311" s="8">
        <v>23273</v>
      </c>
      <c r="CL311" s="8">
        <v>5787</v>
      </c>
      <c r="CM311" s="8">
        <v>54</v>
      </c>
      <c r="CN311" s="4">
        <v>3481</v>
      </c>
      <c r="CO311" s="4">
        <f t="shared" si="100"/>
        <v>49161</v>
      </c>
    </row>
    <row r="312" spans="1:107">
      <c r="A312" s="2">
        <v>1997</v>
      </c>
      <c r="B312" s="3" t="s">
        <v>82</v>
      </c>
      <c r="C312" s="4">
        <v>1719.8</v>
      </c>
      <c r="D312" s="4">
        <v>180</v>
      </c>
      <c r="E312" s="4">
        <v>70.7</v>
      </c>
      <c r="F312" s="4">
        <v>0</v>
      </c>
      <c r="G312" s="4">
        <f t="shared" si="101"/>
        <v>1970.5</v>
      </c>
      <c r="H312" s="4">
        <v>808.9</v>
      </c>
      <c r="I312" s="4">
        <v>15.6</v>
      </c>
      <c r="J312" s="4">
        <v>594.5</v>
      </c>
      <c r="K312" s="4">
        <v>0</v>
      </c>
      <c r="L312" s="4">
        <f t="shared" si="102"/>
        <v>1419</v>
      </c>
      <c r="M312" s="4">
        <v>27.3</v>
      </c>
      <c r="N312" s="4">
        <v>43.9</v>
      </c>
      <c r="O312" s="4">
        <v>16.399999999999999</v>
      </c>
      <c r="P312" s="4">
        <v>0</v>
      </c>
      <c r="Q312" s="4">
        <f t="shared" si="103"/>
        <v>87.6</v>
      </c>
      <c r="R312" s="4">
        <v>8.1999999999999993</v>
      </c>
      <c r="S312" s="4">
        <v>0</v>
      </c>
      <c r="T312" s="4">
        <v>41.9</v>
      </c>
      <c r="U312" s="4">
        <v>0</v>
      </c>
      <c r="V312" s="4">
        <f t="shared" si="104"/>
        <v>50.099999999999994</v>
      </c>
      <c r="W312" s="4">
        <v>754.5</v>
      </c>
      <c r="X312" s="4">
        <v>814</v>
      </c>
      <c r="Y312" s="4">
        <v>10.9</v>
      </c>
      <c r="Z312" s="4">
        <v>0</v>
      </c>
      <c r="AA312" s="4">
        <f t="shared" si="105"/>
        <v>1579.4</v>
      </c>
      <c r="AB312" s="4">
        <v>291.89999999999998</v>
      </c>
      <c r="AC312" s="4">
        <v>5</v>
      </c>
      <c r="AD312" s="4">
        <v>30.9</v>
      </c>
      <c r="AE312" s="4">
        <v>0</v>
      </c>
      <c r="AF312" s="4">
        <f t="shared" si="106"/>
        <v>327.79999999999995</v>
      </c>
      <c r="AG312" s="4">
        <v>129.9</v>
      </c>
      <c r="AH312" s="4">
        <v>198</v>
      </c>
      <c r="AI312" s="4">
        <v>435.8</v>
      </c>
      <c r="AJ312" s="4">
        <v>0</v>
      </c>
      <c r="AK312" s="4">
        <f t="shared" si="107"/>
        <v>763.7</v>
      </c>
      <c r="AL312" s="4">
        <v>826.5</v>
      </c>
      <c r="AM312" s="4">
        <v>1504.5</v>
      </c>
      <c r="AN312" s="4">
        <v>694.9</v>
      </c>
      <c r="AO312" s="4">
        <v>0</v>
      </c>
      <c r="AP312" s="4">
        <f t="shared" si="108"/>
        <v>3025.9</v>
      </c>
      <c r="AU312" s="4">
        <f t="shared" si="109"/>
        <v>0</v>
      </c>
      <c r="AV312" s="4">
        <v>106.4</v>
      </c>
      <c r="AW312" s="4">
        <v>0.75</v>
      </c>
      <c r="AX312" s="4">
        <v>86.1</v>
      </c>
      <c r="AY312" s="4">
        <v>0</v>
      </c>
      <c r="AZ312" s="4">
        <f t="shared" si="110"/>
        <v>193.25</v>
      </c>
      <c r="BA312" s="4">
        <v>35.1</v>
      </c>
      <c r="BB312" s="4">
        <v>0</v>
      </c>
      <c r="BC312" s="4">
        <v>0</v>
      </c>
      <c r="BD312" s="4">
        <v>0</v>
      </c>
      <c r="BE312" s="4">
        <f t="shared" si="111"/>
        <v>35.1</v>
      </c>
      <c r="BF312" s="4">
        <v>128.80000000000001</v>
      </c>
      <c r="BG312" s="4">
        <v>194.7</v>
      </c>
      <c r="BH312" s="4">
        <v>237.6</v>
      </c>
      <c r="BI312" s="4">
        <v>0</v>
      </c>
      <c r="BJ312" s="4">
        <f t="shared" si="112"/>
        <v>561.1</v>
      </c>
      <c r="BK312" s="4">
        <v>0</v>
      </c>
      <c r="BL312" s="4">
        <v>0</v>
      </c>
      <c r="BM312" s="4">
        <v>0</v>
      </c>
      <c r="BN312" s="4">
        <v>0</v>
      </c>
      <c r="BO312" s="4">
        <f t="shared" si="113"/>
        <v>0</v>
      </c>
      <c r="BP312" s="4">
        <v>8.0760000000000005</v>
      </c>
      <c r="BQ312" s="4">
        <v>0</v>
      </c>
      <c r="BR312" s="4">
        <v>1.1499999999999999</v>
      </c>
      <c r="BS312" s="4">
        <v>0</v>
      </c>
      <c r="BT312" s="4">
        <f t="shared" si="114"/>
        <v>9.2260000000000009</v>
      </c>
      <c r="BU312" s="4">
        <v>55.9</v>
      </c>
      <c r="BV312" s="4">
        <v>6.3</v>
      </c>
      <c r="BW312" s="4">
        <v>44.85</v>
      </c>
      <c r="BX312" s="4">
        <v>0</v>
      </c>
      <c r="BY312" s="4">
        <f t="shared" si="115"/>
        <v>107.05</v>
      </c>
      <c r="BZ312" s="4">
        <f t="shared" si="116"/>
        <v>4567</v>
      </c>
      <c r="CA312" s="4">
        <f t="shared" si="117"/>
        <v>2761</v>
      </c>
      <c r="CB312" s="4">
        <f t="shared" si="118"/>
        <v>1896</v>
      </c>
      <c r="CC312" s="4">
        <f t="shared" si="119"/>
        <v>0</v>
      </c>
      <c r="CD312" s="4">
        <f t="shared" si="120"/>
        <v>9224</v>
      </c>
      <c r="CE312" s="4">
        <f t="shared" si="121"/>
        <v>334.27600000000001</v>
      </c>
      <c r="CF312" s="4">
        <f t="shared" si="122"/>
        <v>201.75</v>
      </c>
      <c r="CG312" s="4">
        <f t="shared" si="123"/>
        <v>369.7</v>
      </c>
      <c r="CH312" s="4">
        <f t="shared" si="124"/>
        <v>0</v>
      </c>
      <c r="CI312" s="4">
        <f t="shared" si="125"/>
        <v>905.72600000000011</v>
      </c>
      <c r="CJ312" s="8">
        <v>1425.8</v>
      </c>
      <c r="CK312" s="8">
        <v>2572.6</v>
      </c>
      <c r="CL312" s="8">
        <v>237.1</v>
      </c>
      <c r="CM312" s="8">
        <v>19.600000000000001</v>
      </c>
      <c r="CN312" s="4">
        <v>424.3</v>
      </c>
      <c r="CO312" s="4">
        <f t="shared" si="100"/>
        <v>4679.4000000000005</v>
      </c>
    </row>
    <row r="313" spans="1:107">
      <c r="A313" s="2">
        <v>1997</v>
      </c>
      <c r="B313" s="3" t="s">
        <v>83</v>
      </c>
      <c r="C313" s="4">
        <v>1507.6</v>
      </c>
      <c r="D313" s="4">
        <v>187.3</v>
      </c>
      <c r="E313" s="4">
        <v>4.4000000000000004</v>
      </c>
      <c r="F313" s="4">
        <v>143.9</v>
      </c>
      <c r="G313" s="4">
        <f t="shared" si="101"/>
        <v>1843.2</v>
      </c>
      <c r="H313" s="4">
        <v>435.9</v>
      </c>
      <c r="I313" s="4">
        <v>95.8</v>
      </c>
      <c r="J313" s="4">
        <v>497.8</v>
      </c>
      <c r="K313" s="4">
        <v>140.69999999999999</v>
      </c>
      <c r="L313" s="4">
        <f t="shared" si="102"/>
        <v>1170.2</v>
      </c>
      <c r="M313" s="4">
        <f>SUM(40.4+282.5)</f>
        <v>322.89999999999998</v>
      </c>
      <c r="N313" s="4">
        <v>200</v>
      </c>
      <c r="O313" s="4">
        <v>146.69999999999999</v>
      </c>
      <c r="P313" s="4">
        <v>0</v>
      </c>
      <c r="Q313" s="4">
        <f t="shared" si="103"/>
        <v>669.59999999999991</v>
      </c>
      <c r="R313" s="4">
        <v>135.80000000000001</v>
      </c>
      <c r="S313" s="4">
        <v>0</v>
      </c>
      <c r="T313" s="4">
        <v>0</v>
      </c>
      <c r="U313" s="4">
        <v>0</v>
      </c>
      <c r="V313" s="4">
        <f t="shared" si="104"/>
        <v>135.80000000000001</v>
      </c>
      <c r="W313" s="4">
        <v>1194.9000000000001</v>
      </c>
      <c r="X313" s="4">
        <v>1194.9000000000001</v>
      </c>
      <c r="Y313" s="4">
        <v>0</v>
      </c>
      <c r="Z313" s="4">
        <v>0</v>
      </c>
      <c r="AA313" s="4">
        <f t="shared" si="105"/>
        <v>2389.8000000000002</v>
      </c>
      <c r="AB313" s="4">
        <v>401.2</v>
      </c>
      <c r="AC313" s="4">
        <v>2.7</v>
      </c>
      <c r="AD313" s="4">
        <v>1</v>
      </c>
      <c r="AE313" s="4">
        <v>14.2</v>
      </c>
      <c r="AF313" s="4">
        <f t="shared" si="106"/>
        <v>419.09999999999997</v>
      </c>
      <c r="AG313" s="4">
        <v>0</v>
      </c>
      <c r="AH313" s="4">
        <v>464.4</v>
      </c>
      <c r="AI313" s="4">
        <v>811.3</v>
      </c>
      <c r="AJ313" s="4">
        <v>171.7</v>
      </c>
      <c r="AK313" s="4">
        <f t="shared" si="107"/>
        <v>1447.3999999999999</v>
      </c>
      <c r="AL313" s="4">
        <v>5201.7</v>
      </c>
      <c r="AM313" s="4">
        <v>218.4</v>
      </c>
      <c r="AN313" s="4">
        <v>321.89999999999998</v>
      </c>
      <c r="AO313" s="4">
        <v>564.9</v>
      </c>
      <c r="AP313" s="4">
        <f t="shared" si="108"/>
        <v>6306.8999999999987</v>
      </c>
      <c r="AU313" s="4">
        <f t="shared" si="109"/>
        <v>0</v>
      </c>
      <c r="AV313" s="4">
        <v>0</v>
      </c>
      <c r="AW313" s="4">
        <v>0</v>
      </c>
      <c r="AX313" s="4">
        <v>0</v>
      </c>
      <c r="AY313" s="4">
        <v>140.69999999999999</v>
      </c>
      <c r="AZ313" s="4">
        <f t="shared" si="110"/>
        <v>140.69999999999999</v>
      </c>
      <c r="BA313" s="4">
        <v>0</v>
      </c>
      <c r="BB313" s="4">
        <v>0</v>
      </c>
      <c r="BC313" s="4">
        <v>0</v>
      </c>
      <c r="BD313" s="4">
        <v>14.2</v>
      </c>
      <c r="BE313" s="4">
        <f t="shared" si="111"/>
        <v>14.2</v>
      </c>
      <c r="BF313" s="4">
        <v>0</v>
      </c>
      <c r="BG313" s="4">
        <v>464.4</v>
      </c>
      <c r="BH313" s="4">
        <v>0</v>
      </c>
      <c r="BI313" s="4">
        <v>171.7</v>
      </c>
      <c r="BJ313" s="4">
        <f t="shared" si="112"/>
        <v>636.09999999999991</v>
      </c>
      <c r="BK313" s="4">
        <v>0</v>
      </c>
      <c r="BL313" s="4">
        <v>0</v>
      </c>
      <c r="BM313" s="4">
        <v>0</v>
      </c>
      <c r="BN313" s="4">
        <v>30.4</v>
      </c>
      <c r="BO313" s="4">
        <f t="shared" si="113"/>
        <v>30.4</v>
      </c>
      <c r="BP313" s="4">
        <v>0</v>
      </c>
      <c r="BQ313" s="4">
        <v>0</v>
      </c>
      <c r="BR313" s="4">
        <v>0</v>
      </c>
      <c r="BS313" s="4">
        <v>81.5</v>
      </c>
      <c r="BT313" s="4">
        <f t="shared" si="114"/>
        <v>81.5</v>
      </c>
      <c r="BU313" s="4">
        <v>0</v>
      </c>
      <c r="BV313" s="4">
        <v>0</v>
      </c>
      <c r="BW313" s="4">
        <v>0</v>
      </c>
      <c r="BX313" s="4">
        <v>596.9</v>
      </c>
      <c r="BY313" s="4">
        <f t="shared" si="115"/>
        <v>596.9</v>
      </c>
      <c r="BZ313" s="4">
        <f t="shared" si="116"/>
        <v>9200</v>
      </c>
      <c r="CA313" s="4">
        <f t="shared" si="117"/>
        <v>2363.5</v>
      </c>
      <c r="CB313" s="4">
        <f t="shared" si="118"/>
        <v>1783.1</v>
      </c>
      <c r="CC313" s="4">
        <f t="shared" si="119"/>
        <v>1035.4000000000001</v>
      </c>
      <c r="CD313" s="4">
        <f t="shared" si="120"/>
        <v>14382</v>
      </c>
      <c r="CE313" s="4">
        <f t="shared" si="121"/>
        <v>0</v>
      </c>
      <c r="CF313" s="4">
        <f t="shared" si="122"/>
        <v>464.4</v>
      </c>
      <c r="CG313" s="4">
        <f t="shared" si="123"/>
        <v>0</v>
      </c>
      <c r="CH313" s="4">
        <f t="shared" si="124"/>
        <v>1035.3999999999999</v>
      </c>
      <c r="CI313" s="4">
        <f t="shared" si="125"/>
        <v>1499.7999999999997</v>
      </c>
      <c r="CJ313" s="8">
        <v>2611.4</v>
      </c>
      <c r="CK313" s="8">
        <v>3110.9</v>
      </c>
      <c r="CL313" s="8">
        <v>667.9</v>
      </c>
      <c r="CM313" s="8">
        <v>462.3</v>
      </c>
      <c r="CN313" s="4">
        <v>6729.6</v>
      </c>
      <c r="CO313" s="4">
        <f t="shared" si="100"/>
        <v>13582.1</v>
      </c>
    </row>
    <row r="314" spans="1:107">
      <c r="A314" s="2">
        <v>1997</v>
      </c>
      <c r="B314" s="3" t="s">
        <v>84</v>
      </c>
      <c r="C314" s="4">
        <v>590.9</v>
      </c>
      <c r="D314" s="4">
        <v>63.6</v>
      </c>
      <c r="E314" s="4">
        <v>252.5</v>
      </c>
      <c r="F314" s="4">
        <v>35.4</v>
      </c>
      <c r="G314" s="4">
        <f t="shared" si="101"/>
        <v>942.4</v>
      </c>
      <c r="H314" s="4">
        <v>167.5</v>
      </c>
      <c r="I314" s="4">
        <v>13.4</v>
      </c>
      <c r="J314" s="4">
        <v>30.8</v>
      </c>
      <c r="K314" s="4">
        <v>19.600000000000001</v>
      </c>
      <c r="L314" s="4">
        <f t="shared" si="102"/>
        <v>231.3</v>
      </c>
      <c r="M314" s="4">
        <f>SUM(13.7+3)</f>
        <v>16.7</v>
      </c>
      <c r="N314" s="4">
        <f>SUM(11+3)</f>
        <v>14</v>
      </c>
      <c r="O314" s="4">
        <v>0</v>
      </c>
      <c r="P314" s="4">
        <v>0</v>
      </c>
      <c r="Q314" s="4">
        <f t="shared" si="103"/>
        <v>30.7</v>
      </c>
      <c r="R314" s="4">
        <v>21.1</v>
      </c>
      <c r="S314" s="4">
        <v>15.5</v>
      </c>
      <c r="T314" s="4">
        <v>0</v>
      </c>
      <c r="U314" s="4">
        <v>0</v>
      </c>
      <c r="V314" s="4">
        <f t="shared" si="104"/>
        <v>36.6</v>
      </c>
      <c r="W314" s="4">
        <v>184.7</v>
      </c>
      <c r="X314" s="4">
        <v>206.4</v>
      </c>
      <c r="Y314" s="4">
        <v>10.8</v>
      </c>
      <c r="Z314" s="4">
        <v>0</v>
      </c>
      <c r="AA314" s="4">
        <f t="shared" si="105"/>
        <v>401.90000000000003</v>
      </c>
      <c r="AB314" s="4">
        <v>108.6</v>
      </c>
      <c r="AC314" s="4">
        <v>0.5</v>
      </c>
      <c r="AD314" s="4">
        <v>2.5</v>
      </c>
      <c r="AE314" s="4">
        <v>20.399999999999999</v>
      </c>
      <c r="AF314" s="4">
        <f t="shared" si="106"/>
        <v>132</v>
      </c>
      <c r="AG314" s="4">
        <v>0</v>
      </c>
      <c r="AH314" s="4">
        <v>82</v>
      </c>
      <c r="AI314" s="4">
        <v>188</v>
      </c>
      <c r="AJ314" s="4">
        <v>45.8</v>
      </c>
      <c r="AK314" s="4">
        <f t="shared" si="107"/>
        <v>315.8</v>
      </c>
      <c r="AL314" s="4">
        <v>676.2</v>
      </c>
      <c r="AM314" s="4">
        <v>205.5</v>
      </c>
      <c r="AN314" s="4">
        <v>1047.2</v>
      </c>
      <c r="AO314" s="4">
        <v>29.2</v>
      </c>
      <c r="AP314" s="4">
        <f t="shared" si="108"/>
        <v>1958.1000000000001</v>
      </c>
      <c r="AU314" s="4">
        <f t="shared" si="109"/>
        <v>0</v>
      </c>
      <c r="AV314" s="4">
        <v>6.2</v>
      </c>
      <c r="AW314" s="4">
        <v>0.3</v>
      </c>
      <c r="AX314" s="4">
        <v>0.9</v>
      </c>
      <c r="AY314" s="4">
        <v>19.600000000000001</v>
      </c>
      <c r="AZ314" s="4">
        <f t="shared" si="110"/>
        <v>27</v>
      </c>
      <c r="BA314" s="4">
        <v>6.1</v>
      </c>
      <c r="BB314" s="4">
        <v>1</v>
      </c>
      <c r="BC314" s="4">
        <v>0.2</v>
      </c>
      <c r="BD314" s="4">
        <v>20.399999999999999</v>
      </c>
      <c r="BE314" s="4">
        <f t="shared" si="111"/>
        <v>27.7</v>
      </c>
      <c r="BF314" s="4">
        <v>0</v>
      </c>
      <c r="BG314" s="4">
        <v>81.400000000000006</v>
      </c>
      <c r="BH314" s="4">
        <v>80.400000000000006</v>
      </c>
      <c r="BI314" s="4">
        <v>45.8</v>
      </c>
      <c r="BJ314" s="4">
        <f t="shared" si="112"/>
        <v>207.60000000000002</v>
      </c>
      <c r="BK314" s="4">
        <v>0</v>
      </c>
      <c r="BL314" s="4">
        <v>1</v>
      </c>
      <c r="BM314" s="4">
        <v>0</v>
      </c>
      <c r="BN314" s="4">
        <v>0</v>
      </c>
      <c r="BO314" s="4">
        <f t="shared" si="113"/>
        <v>1</v>
      </c>
      <c r="BP314" s="4">
        <v>1.4</v>
      </c>
      <c r="BQ314" s="4">
        <v>1.1000000000000001</v>
      </c>
      <c r="BR314" s="4">
        <v>10.199999999999999</v>
      </c>
      <c r="BS314" s="4">
        <v>4.9000000000000004</v>
      </c>
      <c r="BT314" s="4">
        <f t="shared" si="114"/>
        <v>17.600000000000001</v>
      </c>
      <c r="BU314" s="4">
        <v>46.4</v>
      </c>
      <c r="BV314" s="4">
        <v>0</v>
      </c>
      <c r="BW314" s="4">
        <v>106.4</v>
      </c>
      <c r="BX314" s="4">
        <v>59.7</v>
      </c>
      <c r="BY314" s="4">
        <f t="shared" si="115"/>
        <v>212.5</v>
      </c>
      <c r="BZ314" s="4">
        <f t="shared" si="116"/>
        <v>1765.7</v>
      </c>
      <c r="CA314" s="4">
        <f t="shared" si="117"/>
        <v>600.9</v>
      </c>
      <c r="CB314" s="4">
        <f t="shared" si="118"/>
        <v>1531.8000000000002</v>
      </c>
      <c r="CC314" s="4">
        <f t="shared" si="119"/>
        <v>150.4</v>
      </c>
      <c r="CD314" s="4">
        <f t="shared" si="120"/>
        <v>4048.8</v>
      </c>
      <c r="CE314" s="4">
        <f t="shared" si="121"/>
        <v>60.1</v>
      </c>
      <c r="CF314" s="4">
        <f t="shared" si="122"/>
        <v>84.8</v>
      </c>
      <c r="CG314" s="4">
        <f t="shared" si="123"/>
        <v>198.10000000000002</v>
      </c>
      <c r="CH314" s="4">
        <f t="shared" si="124"/>
        <v>150.39999999999998</v>
      </c>
      <c r="CI314" s="4">
        <f t="shared" si="125"/>
        <v>493.4</v>
      </c>
      <c r="CJ314" s="8">
        <v>0</v>
      </c>
      <c r="CK314" s="8">
        <v>662.6</v>
      </c>
      <c r="CL314" s="8">
        <v>87.7</v>
      </c>
      <c r="CM314" s="8">
        <v>0</v>
      </c>
      <c r="CN314" s="4">
        <v>1028.9000000000001</v>
      </c>
      <c r="CO314" s="4">
        <f t="shared" si="100"/>
        <v>1779.2000000000003</v>
      </c>
    </row>
    <row r="315" spans="1:107">
      <c r="A315" s="14">
        <v>1997</v>
      </c>
      <c r="B315" s="15" t="s">
        <v>85</v>
      </c>
      <c r="C315" s="16">
        <v>6038</v>
      </c>
      <c r="D315" s="16">
        <v>876</v>
      </c>
      <c r="E315" s="16">
        <v>633.4</v>
      </c>
      <c r="F315" s="16">
        <v>0</v>
      </c>
      <c r="G315" s="16">
        <f t="shared" si="101"/>
        <v>7547.4</v>
      </c>
      <c r="H315" s="16">
        <v>1985.7</v>
      </c>
      <c r="I315" s="16">
        <v>146.4</v>
      </c>
      <c r="J315" s="16">
        <v>737.7</v>
      </c>
      <c r="K315" s="16">
        <v>250.3</v>
      </c>
      <c r="L315" s="16">
        <f t="shared" si="102"/>
        <v>3120.1000000000004</v>
      </c>
      <c r="M315" s="16">
        <v>230.4</v>
      </c>
      <c r="N315" s="16">
        <v>316.5</v>
      </c>
      <c r="O315" s="16">
        <v>40.5</v>
      </c>
      <c r="P315" s="16">
        <v>0</v>
      </c>
      <c r="Q315" s="16">
        <f t="shared" si="103"/>
        <v>587.4</v>
      </c>
      <c r="R315" s="16">
        <v>19.2</v>
      </c>
      <c r="S315" s="16">
        <v>15.2</v>
      </c>
      <c r="T315" s="16">
        <v>0</v>
      </c>
      <c r="U315" s="16">
        <v>0</v>
      </c>
      <c r="V315" s="16">
        <f t="shared" si="104"/>
        <v>34.4</v>
      </c>
      <c r="W315" s="16">
        <v>2176.5</v>
      </c>
      <c r="X315" s="16">
        <v>3565.1</v>
      </c>
      <c r="Y315" s="16">
        <v>539.79999999999995</v>
      </c>
      <c r="Z315" s="16">
        <v>0</v>
      </c>
      <c r="AA315" s="16">
        <f t="shared" si="105"/>
        <v>6281.4000000000005</v>
      </c>
      <c r="AB315" s="16">
        <v>1384.3</v>
      </c>
      <c r="AC315" s="16">
        <v>34.1</v>
      </c>
      <c r="AD315" s="16">
        <v>23.7</v>
      </c>
      <c r="AE315" s="16">
        <v>0</v>
      </c>
      <c r="AF315" s="16">
        <f t="shared" si="106"/>
        <v>1442.1</v>
      </c>
      <c r="AG315" s="16">
        <v>0</v>
      </c>
      <c r="AH315" s="16">
        <v>697</v>
      </c>
      <c r="AI315" s="16">
        <v>3370.2</v>
      </c>
      <c r="AJ315" s="16">
        <v>662.7</v>
      </c>
      <c r="AK315" s="16">
        <f t="shared" si="107"/>
        <v>4729.8999999999996</v>
      </c>
      <c r="AL315" s="16">
        <v>3368.5</v>
      </c>
      <c r="AM315" s="16">
        <v>2902.6</v>
      </c>
      <c r="AN315" s="16">
        <v>8201.5</v>
      </c>
      <c r="AO315" s="16">
        <v>848.9</v>
      </c>
      <c r="AP315" s="16">
        <f t="shared" si="108"/>
        <v>15321.5</v>
      </c>
      <c r="AQ315" s="16"/>
      <c r="AR315" s="16"/>
      <c r="AS315" s="16"/>
      <c r="AT315" s="16"/>
      <c r="AU315" s="16">
        <f t="shared" si="109"/>
        <v>0</v>
      </c>
      <c r="AV315" s="16">
        <v>2</v>
      </c>
      <c r="AW315" s="16">
        <v>0</v>
      </c>
      <c r="AX315" s="16">
        <v>327.8</v>
      </c>
      <c r="AY315" s="16">
        <v>250.3</v>
      </c>
      <c r="AZ315" s="16">
        <f t="shared" si="110"/>
        <v>580.1</v>
      </c>
      <c r="BA315" s="16">
        <v>53.1</v>
      </c>
      <c r="BB315" s="16">
        <v>0</v>
      </c>
      <c r="BC315" s="16">
        <v>4.5</v>
      </c>
      <c r="BD315" s="16">
        <v>0</v>
      </c>
      <c r="BE315" s="16">
        <f t="shared" si="111"/>
        <v>57.6</v>
      </c>
      <c r="BF315" s="16">
        <v>0</v>
      </c>
      <c r="BG315" s="16">
        <v>697</v>
      </c>
      <c r="BH315" s="16">
        <v>2745</v>
      </c>
      <c r="BI315" s="16">
        <v>662.7</v>
      </c>
      <c r="BJ315" s="16">
        <f t="shared" si="112"/>
        <v>4104.7</v>
      </c>
      <c r="BK315" s="16">
        <v>0</v>
      </c>
      <c r="BL315" s="16">
        <v>0</v>
      </c>
      <c r="BM315" s="16">
        <v>132.69999999999999</v>
      </c>
      <c r="BN315" s="16">
        <v>0</v>
      </c>
      <c r="BO315" s="16">
        <f t="shared" si="113"/>
        <v>132.69999999999999</v>
      </c>
      <c r="BP315" s="16">
        <v>65.8</v>
      </c>
      <c r="BQ315" s="16">
        <v>47.2</v>
      </c>
      <c r="BR315" s="16">
        <v>416.6</v>
      </c>
      <c r="BS315" s="16">
        <v>300</v>
      </c>
      <c r="BT315" s="16">
        <f t="shared" si="114"/>
        <v>829.6</v>
      </c>
      <c r="BU315" s="16">
        <v>66.5</v>
      </c>
      <c r="BV315" s="16">
        <v>0</v>
      </c>
      <c r="BW315" s="16">
        <v>471.5</v>
      </c>
      <c r="BX315" s="16">
        <v>548.9</v>
      </c>
      <c r="BY315" s="16">
        <f t="shared" si="115"/>
        <v>1086.9000000000001</v>
      </c>
      <c r="BZ315" s="16">
        <f t="shared" si="116"/>
        <v>15202.6</v>
      </c>
      <c r="CA315" s="16">
        <f t="shared" si="117"/>
        <v>8552.9</v>
      </c>
      <c r="CB315" s="16">
        <f t="shared" si="118"/>
        <v>13546.8</v>
      </c>
      <c r="CC315" s="16">
        <f t="shared" si="119"/>
        <v>1761.9</v>
      </c>
      <c r="CD315" s="16">
        <f t="shared" si="120"/>
        <v>39064.200000000004</v>
      </c>
      <c r="CE315" s="16">
        <f t="shared" si="121"/>
        <v>187.4</v>
      </c>
      <c r="CF315" s="16">
        <f t="shared" si="122"/>
        <v>744.2</v>
      </c>
      <c r="CG315" s="16">
        <f t="shared" si="123"/>
        <v>4098.1000000000004</v>
      </c>
      <c r="CH315" s="16">
        <f t="shared" si="124"/>
        <v>1761.9</v>
      </c>
      <c r="CI315" s="16">
        <f t="shared" si="125"/>
        <v>6791.6</v>
      </c>
      <c r="CJ315" s="17">
        <v>11031.2</v>
      </c>
      <c r="CK315" s="17">
        <v>0</v>
      </c>
      <c r="CL315" s="17">
        <v>1362.3</v>
      </c>
      <c r="CM315" s="17">
        <v>31.8</v>
      </c>
      <c r="CN315" s="17">
        <v>3274.9</v>
      </c>
      <c r="CO315" s="16">
        <f t="shared" si="100"/>
        <v>15700.199999999999</v>
      </c>
      <c r="CP315" s="18"/>
      <c r="CQ315" s="18"/>
      <c r="CR315" s="18"/>
      <c r="CS315" s="18"/>
      <c r="CT315" s="18"/>
      <c r="CU315" s="18"/>
      <c r="CV315" s="18"/>
      <c r="CW315" s="18"/>
      <c r="CX315" s="18"/>
      <c r="CY315" s="18"/>
      <c r="CZ315" s="18"/>
      <c r="DA315" s="18"/>
      <c r="DB315" s="18"/>
      <c r="DC315" s="18"/>
    </row>
    <row r="316" spans="1:107">
      <c r="A316" s="2">
        <v>1997</v>
      </c>
      <c r="B316" s="3" t="s">
        <v>86</v>
      </c>
      <c r="C316" s="4">
        <v>4458.8999999999996</v>
      </c>
      <c r="D316" s="4">
        <v>587.5</v>
      </c>
      <c r="E316" s="4">
        <v>354.6</v>
      </c>
      <c r="F316" s="4">
        <v>113.3</v>
      </c>
      <c r="G316" s="4">
        <f t="shared" si="101"/>
        <v>5514.3</v>
      </c>
      <c r="H316" s="4">
        <v>1579.4</v>
      </c>
      <c r="I316" s="4">
        <v>26.3</v>
      </c>
      <c r="J316" s="4">
        <v>1519</v>
      </c>
      <c r="K316" s="4">
        <v>154</v>
      </c>
      <c r="L316" s="4">
        <f t="shared" si="102"/>
        <v>3278.7</v>
      </c>
      <c r="M316" s="4">
        <v>145.9</v>
      </c>
      <c r="N316" s="4">
        <v>238</v>
      </c>
      <c r="O316" s="4">
        <v>0</v>
      </c>
      <c r="P316" s="4">
        <v>0</v>
      </c>
      <c r="Q316" s="4">
        <f t="shared" si="103"/>
        <v>383.9</v>
      </c>
      <c r="R316" s="4">
        <v>0</v>
      </c>
      <c r="S316" s="4">
        <v>0</v>
      </c>
      <c r="T316" s="4">
        <v>0</v>
      </c>
      <c r="U316" s="4">
        <v>0</v>
      </c>
      <c r="V316" s="4">
        <f t="shared" si="104"/>
        <v>0</v>
      </c>
      <c r="W316" s="4">
        <v>1128.8</v>
      </c>
      <c r="X316" s="4">
        <v>2328.4</v>
      </c>
      <c r="Y316" s="4">
        <v>308.60000000000002</v>
      </c>
      <c r="Z316" s="4">
        <v>0</v>
      </c>
      <c r="AA316" s="4">
        <f t="shared" si="105"/>
        <v>3765.7999999999997</v>
      </c>
      <c r="AB316" s="4">
        <v>876.5</v>
      </c>
      <c r="AC316" s="4">
        <v>12.3</v>
      </c>
      <c r="AD316" s="4">
        <v>28.4</v>
      </c>
      <c r="AE316" s="4">
        <v>15.5</v>
      </c>
      <c r="AF316" s="4">
        <f t="shared" si="106"/>
        <v>932.69999999999993</v>
      </c>
      <c r="AG316" s="4">
        <v>9.6999999999999993</v>
      </c>
      <c r="AH316" s="4">
        <v>428.9</v>
      </c>
      <c r="AI316" s="4">
        <v>770.4</v>
      </c>
      <c r="AJ316" s="4">
        <v>126.1</v>
      </c>
      <c r="AK316" s="4">
        <f t="shared" si="107"/>
        <v>1335.1</v>
      </c>
      <c r="AL316" s="4">
        <v>2077.1999999999998</v>
      </c>
      <c r="AM316" s="4">
        <v>1168</v>
      </c>
      <c r="AN316" s="4">
        <v>1940.2</v>
      </c>
      <c r="AO316" s="4">
        <v>158.1</v>
      </c>
      <c r="AP316" s="4">
        <f t="shared" si="108"/>
        <v>5343.5</v>
      </c>
      <c r="AU316" s="4">
        <f t="shared" si="109"/>
        <v>0</v>
      </c>
      <c r="AV316" s="4">
        <v>0</v>
      </c>
      <c r="AW316" s="4">
        <v>0</v>
      </c>
      <c r="AX316" s="4">
        <v>167.5</v>
      </c>
      <c r="AY316" s="4">
        <v>154</v>
      </c>
      <c r="AZ316" s="4">
        <f t="shared" si="110"/>
        <v>321.5</v>
      </c>
      <c r="BA316" s="4">
        <v>0</v>
      </c>
      <c r="BB316" s="4">
        <v>1.3</v>
      </c>
      <c r="BC316" s="4">
        <v>0</v>
      </c>
      <c r="BD316" s="4">
        <v>15.5</v>
      </c>
      <c r="BE316" s="4">
        <f t="shared" si="111"/>
        <v>16.8</v>
      </c>
      <c r="BF316" s="4">
        <v>2.2999999999999998</v>
      </c>
      <c r="BG316" s="4">
        <v>511.6</v>
      </c>
      <c r="BH316" s="4">
        <v>263</v>
      </c>
      <c r="BI316" s="4">
        <v>122.5</v>
      </c>
      <c r="BJ316" s="4">
        <f t="shared" si="112"/>
        <v>899.4</v>
      </c>
      <c r="BK316" s="4">
        <v>3.4</v>
      </c>
      <c r="BL316" s="4">
        <v>3.6</v>
      </c>
      <c r="BM316" s="4">
        <v>1.2</v>
      </c>
      <c r="BN316" s="4">
        <v>0</v>
      </c>
      <c r="BO316" s="4">
        <f t="shared" si="113"/>
        <v>8.1999999999999993</v>
      </c>
      <c r="BP316" s="4">
        <v>0.7</v>
      </c>
      <c r="BQ316" s="4">
        <v>20.6</v>
      </c>
      <c r="BR316" s="4">
        <v>20.3</v>
      </c>
      <c r="BS316" s="4">
        <v>20</v>
      </c>
      <c r="BT316" s="4">
        <f t="shared" si="114"/>
        <v>61.6</v>
      </c>
      <c r="BU316" s="4">
        <v>20</v>
      </c>
      <c r="BV316" s="4">
        <v>0</v>
      </c>
      <c r="BW316" s="4">
        <v>53</v>
      </c>
      <c r="BX316" s="4">
        <v>255</v>
      </c>
      <c r="BY316" s="4">
        <f t="shared" si="115"/>
        <v>328</v>
      </c>
      <c r="BZ316" s="4">
        <f t="shared" si="116"/>
        <v>10276.399999999998</v>
      </c>
      <c r="CA316" s="4">
        <f t="shared" si="117"/>
        <v>4789.3999999999996</v>
      </c>
      <c r="CB316" s="4">
        <f t="shared" si="118"/>
        <v>4921.2</v>
      </c>
      <c r="CC316" s="4">
        <f t="shared" si="119"/>
        <v>567</v>
      </c>
      <c r="CD316" s="4">
        <f t="shared" si="120"/>
        <v>20553.999999999996</v>
      </c>
      <c r="CE316" s="4">
        <f t="shared" si="121"/>
        <v>26.4</v>
      </c>
      <c r="CF316" s="4">
        <f t="shared" si="122"/>
        <v>537.1</v>
      </c>
      <c r="CG316" s="4">
        <f t="shared" si="123"/>
        <v>505</v>
      </c>
      <c r="CH316" s="4">
        <f t="shared" si="124"/>
        <v>567</v>
      </c>
      <c r="CI316" s="4">
        <f t="shared" si="125"/>
        <v>1635.5</v>
      </c>
      <c r="CJ316" s="8">
        <v>3903.3</v>
      </c>
      <c r="CK316" s="8">
        <v>4742</v>
      </c>
      <c r="CL316" s="8">
        <v>743</v>
      </c>
      <c r="CM316" s="8">
        <v>0</v>
      </c>
      <c r="CN316" s="8">
        <v>1130</v>
      </c>
      <c r="CO316" s="4">
        <f t="shared" si="100"/>
        <v>10518.3</v>
      </c>
    </row>
    <row r="317" spans="1:107">
      <c r="A317" s="2">
        <v>1997</v>
      </c>
      <c r="B317" s="3" t="s">
        <v>87</v>
      </c>
      <c r="C317" s="4">
        <v>974.9</v>
      </c>
      <c r="D317" s="4">
        <v>95</v>
      </c>
      <c r="E317" s="4">
        <v>26.5</v>
      </c>
      <c r="F317" s="4">
        <v>0</v>
      </c>
      <c r="G317" s="4">
        <f t="shared" si="101"/>
        <v>1096.4000000000001</v>
      </c>
      <c r="H317" s="4">
        <v>356.1</v>
      </c>
      <c r="I317" s="4">
        <v>8.9</v>
      </c>
      <c r="J317" s="4">
        <v>195.6</v>
      </c>
      <c r="K317" s="4">
        <v>13.1</v>
      </c>
      <c r="L317" s="4">
        <f t="shared" si="102"/>
        <v>573.70000000000005</v>
      </c>
      <c r="M317" s="4">
        <v>86.3</v>
      </c>
      <c r="N317" s="4">
        <v>77.400000000000006</v>
      </c>
      <c r="O317" s="4">
        <v>0</v>
      </c>
      <c r="P317" s="4">
        <v>0</v>
      </c>
      <c r="Q317" s="4">
        <f t="shared" si="103"/>
        <v>163.69999999999999</v>
      </c>
      <c r="R317" s="4">
        <v>46.9</v>
      </c>
      <c r="S317" s="4">
        <v>0</v>
      </c>
      <c r="T317" s="4">
        <v>0</v>
      </c>
      <c r="U317" s="4">
        <v>0</v>
      </c>
      <c r="V317" s="4">
        <f t="shared" si="104"/>
        <v>46.9</v>
      </c>
      <c r="W317" s="4">
        <v>330.7</v>
      </c>
      <c r="X317" s="4">
        <v>360.6</v>
      </c>
      <c r="Y317" s="4">
        <v>23.1</v>
      </c>
      <c r="Z317" s="4">
        <v>0</v>
      </c>
      <c r="AA317" s="4">
        <f t="shared" si="105"/>
        <v>714.4</v>
      </c>
      <c r="AB317" s="4">
        <v>104.3</v>
      </c>
      <c r="AC317" s="4">
        <v>0.9</v>
      </c>
      <c r="AD317" s="4">
        <v>6.8</v>
      </c>
      <c r="AE317" s="4">
        <v>16.5</v>
      </c>
      <c r="AF317" s="4">
        <f t="shared" si="106"/>
        <v>128.5</v>
      </c>
      <c r="AG317" s="4">
        <v>0</v>
      </c>
      <c r="AH317" s="4">
        <v>201.7</v>
      </c>
      <c r="AI317" s="4">
        <v>638.29999999999995</v>
      </c>
      <c r="AJ317" s="4">
        <v>53.5</v>
      </c>
      <c r="AK317" s="4">
        <f t="shared" si="107"/>
        <v>893.5</v>
      </c>
      <c r="AL317" s="4">
        <v>1287.0999999999999</v>
      </c>
      <c r="AM317" s="4">
        <v>343.3</v>
      </c>
      <c r="AN317" s="4">
        <v>993.2</v>
      </c>
      <c r="AO317" s="4">
        <v>364.4</v>
      </c>
      <c r="AP317" s="4">
        <f t="shared" si="108"/>
        <v>2988</v>
      </c>
      <c r="AU317" s="4">
        <f t="shared" si="109"/>
        <v>0</v>
      </c>
      <c r="AV317" s="4">
        <v>0</v>
      </c>
      <c r="AW317" s="4">
        <v>0.1</v>
      </c>
      <c r="AX317" s="4">
        <v>0.2</v>
      </c>
      <c r="AY317" s="4">
        <v>13.1</v>
      </c>
      <c r="AZ317" s="4">
        <f t="shared" si="110"/>
        <v>13.4</v>
      </c>
      <c r="BA317" s="4">
        <v>0</v>
      </c>
      <c r="BB317" s="4">
        <v>0</v>
      </c>
      <c r="BC317" s="4">
        <v>0</v>
      </c>
      <c r="BD317" s="4">
        <v>16.5</v>
      </c>
      <c r="BE317" s="4">
        <f t="shared" si="111"/>
        <v>16.5</v>
      </c>
      <c r="BF317" s="4">
        <v>0</v>
      </c>
      <c r="BG317" s="4">
        <v>199.2</v>
      </c>
      <c r="BH317" s="4">
        <v>42.6</v>
      </c>
      <c r="BI317" s="4">
        <v>53.5</v>
      </c>
      <c r="BJ317" s="4">
        <f t="shared" si="112"/>
        <v>295.29999999999995</v>
      </c>
      <c r="BK317" s="4">
        <v>0</v>
      </c>
      <c r="BL317" s="4">
        <v>0</v>
      </c>
      <c r="BM317" s="4">
        <v>0</v>
      </c>
      <c r="BN317" s="4">
        <v>0</v>
      </c>
      <c r="BO317" s="4">
        <f t="shared" si="113"/>
        <v>0</v>
      </c>
      <c r="BP317" s="4">
        <v>0</v>
      </c>
      <c r="BQ317" s="4">
        <v>0</v>
      </c>
      <c r="BR317" s="4">
        <v>0</v>
      </c>
      <c r="BS317" s="4">
        <v>0</v>
      </c>
      <c r="BT317" s="4">
        <f t="shared" si="114"/>
        <v>0</v>
      </c>
      <c r="BU317" s="4">
        <v>0</v>
      </c>
      <c r="BV317" s="4">
        <v>2.1</v>
      </c>
      <c r="BW317" s="4">
        <v>127.4</v>
      </c>
      <c r="BX317" s="4">
        <v>364.4</v>
      </c>
      <c r="BY317" s="4">
        <f t="shared" si="115"/>
        <v>493.9</v>
      </c>
      <c r="BZ317" s="4">
        <f t="shared" si="116"/>
        <v>3186.3</v>
      </c>
      <c r="CA317" s="4">
        <f t="shared" si="117"/>
        <v>1087.8</v>
      </c>
      <c r="CB317" s="4">
        <f t="shared" si="118"/>
        <v>1883.5</v>
      </c>
      <c r="CC317" s="4">
        <f t="shared" si="119"/>
        <v>447.5</v>
      </c>
      <c r="CD317" s="4">
        <f t="shared" si="120"/>
        <v>6605.1</v>
      </c>
      <c r="CE317" s="4">
        <f t="shared" si="121"/>
        <v>0</v>
      </c>
      <c r="CF317" s="4">
        <f t="shared" si="122"/>
        <v>201.39999999999998</v>
      </c>
      <c r="CG317" s="4">
        <f t="shared" si="123"/>
        <v>170.20000000000002</v>
      </c>
      <c r="CH317" s="4">
        <f t="shared" si="124"/>
        <v>447.5</v>
      </c>
      <c r="CI317" s="4">
        <f t="shared" si="125"/>
        <v>819.1</v>
      </c>
      <c r="CJ317" s="8">
        <v>1452.3</v>
      </c>
      <c r="CK317" s="8">
        <v>976</v>
      </c>
      <c r="CL317" s="8">
        <v>57.8</v>
      </c>
      <c r="CM317" s="8">
        <v>0</v>
      </c>
      <c r="CN317" s="4">
        <v>674.9</v>
      </c>
      <c r="CO317" s="4">
        <f t="shared" si="100"/>
        <v>3161.0000000000005</v>
      </c>
    </row>
    <row r="318" spans="1:107">
      <c r="A318" s="2">
        <v>1997</v>
      </c>
      <c r="B318" s="3" t="s">
        <v>88</v>
      </c>
      <c r="C318" s="4">
        <v>695.2</v>
      </c>
      <c r="D318" s="4">
        <v>91.4</v>
      </c>
      <c r="E318" s="4">
        <v>63</v>
      </c>
      <c r="F318" s="4">
        <v>0.8</v>
      </c>
      <c r="G318" s="4">
        <f t="shared" si="101"/>
        <v>850.4</v>
      </c>
      <c r="H318" s="4">
        <v>220.9</v>
      </c>
      <c r="I318" s="4">
        <v>0.6</v>
      </c>
      <c r="J318" s="4">
        <v>63.7</v>
      </c>
      <c r="K318" s="4">
        <v>0.5</v>
      </c>
      <c r="L318" s="4">
        <f t="shared" si="102"/>
        <v>285.7</v>
      </c>
      <c r="M318" s="4">
        <v>7.9</v>
      </c>
      <c r="N318" s="4">
        <v>14.1</v>
      </c>
      <c r="O318" s="4">
        <v>5.6</v>
      </c>
      <c r="P318" s="4">
        <v>0</v>
      </c>
      <c r="Q318" s="4">
        <f t="shared" si="103"/>
        <v>27.6</v>
      </c>
      <c r="R318" s="4">
        <v>12</v>
      </c>
      <c r="S318" s="4">
        <v>0.1</v>
      </c>
      <c r="T318" s="4">
        <v>0</v>
      </c>
      <c r="U318" s="4">
        <v>0</v>
      </c>
      <c r="V318" s="4">
        <f t="shared" si="104"/>
        <v>12.1</v>
      </c>
      <c r="W318" s="4">
        <v>122.9</v>
      </c>
      <c r="X318" s="4">
        <v>264.39999999999998</v>
      </c>
      <c r="Y318" s="4">
        <v>0.3</v>
      </c>
      <c r="Z318" s="4">
        <v>0</v>
      </c>
      <c r="AA318" s="4">
        <f t="shared" si="105"/>
        <v>387.59999999999997</v>
      </c>
      <c r="AB318" s="4">
        <v>84.1</v>
      </c>
      <c r="AC318" s="4">
        <v>5</v>
      </c>
      <c r="AD318" s="4">
        <v>18.100000000000001</v>
      </c>
      <c r="AE318" s="4">
        <v>2.5</v>
      </c>
      <c r="AF318" s="4">
        <f t="shared" si="106"/>
        <v>109.69999999999999</v>
      </c>
      <c r="AG318" s="4">
        <v>0</v>
      </c>
      <c r="AH318" s="4">
        <v>137.5</v>
      </c>
      <c r="AI318" s="4">
        <v>273.7</v>
      </c>
      <c r="AJ318" s="4">
        <v>0</v>
      </c>
      <c r="AK318" s="4">
        <f t="shared" si="107"/>
        <v>411.2</v>
      </c>
      <c r="AL318" s="4">
        <v>248.7</v>
      </c>
      <c r="AM318" s="4">
        <v>360.7</v>
      </c>
      <c r="AN318" s="4">
        <v>267.60000000000002</v>
      </c>
      <c r="AO318" s="4">
        <v>0.5</v>
      </c>
      <c r="AP318" s="4">
        <f t="shared" si="108"/>
        <v>877.5</v>
      </c>
      <c r="AU318" s="4">
        <f t="shared" si="109"/>
        <v>0</v>
      </c>
      <c r="AV318" s="4">
        <v>0</v>
      </c>
      <c r="AW318" s="4">
        <v>0</v>
      </c>
      <c r="AX318" s="4">
        <v>11</v>
      </c>
      <c r="AY318" s="4">
        <v>0.5</v>
      </c>
      <c r="AZ318" s="4">
        <f t="shared" si="110"/>
        <v>11.5</v>
      </c>
      <c r="BA318" s="4">
        <v>0</v>
      </c>
      <c r="BB318" s="4">
        <v>0</v>
      </c>
      <c r="BC318" s="4">
        <v>4</v>
      </c>
      <c r="BD318" s="4">
        <v>2.5</v>
      </c>
      <c r="BE318" s="4">
        <f t="shared" si="111"/>
        <v>6.5</v>
      </c>
      <c r="BF318" s="4">
        <v>0</v>
      </c>
      <c r="BG318" s="4">
        <v>114.6</v>
      </c>
      <c r="BH318" s="4">
        <v>65.8</v>
      </c>
      <c r="BI318" s="4">
        <v>0</v>
      </c>
      <c r="BJ318" s="4">
        <f t="shared" si="112"/>
        <v>180.39999999999998</v>
      </c>
      <c r="BK318" s="4">
        <v>0</v>
      </c>
      <c r="BL318" s="4">
        <v>0</v>
      </c>
      <c r="BM318" s="4">
        <v>0</v>
      </c>
      <c r="BN318" s="4">
        <v>0</v>
      </c>
      <c r="BO318" s="4">
        <f t="shared" si="113"/>
        <v>0</v>
      </c>
      <c r="BP318" s="4">
        <v>0</v>
      </c>
      <c r="BQ318" s="4">
        <v>0</v>
      </c>
      <c r="BR318" s="4">
        <v>0</v>
      </c>
      <c r="BS318" s="4">
        <v>0</v>
      </c>
      <c r="BT318" s="4">
        <f t="shared" si="114"/>
        <v>0</v>
      </c>
      <c r="BU318" s="4">
        <v>0</v>
      </c>
      <c r="BV318" s="4">
        <v>0</v>
      </c>
      <c r="BW318" s="4">
        <v>1.6</v>
      </c>
      <c r="BX318" s="4">
        <v>1.3</v>
      </c>
      <c r="BY318" s="4">
        <f t="shared" si="115"/>
        <v>2.9000000000000004</v>
      </c>
      <c r="BZ318" s="4">
        <f t="shared" si="116"/>
        <v>1391.7</v>
      </c>
      <c r="CA318" s="4">
        <f t="shared" si="117"/>
        <v>873.8</v>
      </c>
      <c r="CB318" s="4">
        <f t="shared" si="118"/>
        <v>692</v>
      </c>
      <c r="CC318" s="4">
        <f t="shared" si="119"/>
        <v>4.3</v>
      </c>
      <c r="CD318" s="4">
        <f t="shared" si="120"/>
        <v>2961.8</v>
      </c>
      <c r="CE318" s="4">
        <f t="shared" si="121"/>
        <v>0</v>
      </c>
      <c r="CF318" s="4">
        <f t="shared" si="122"/>
        <v>114.6</v>
      </c>
      <c r="CG318" s="4">
        <f t="shared" si="123"/>
        <v>82.399999999999991</v>
      </c>
      <c r="CH318" s="4">
        <f t="shared" si="124"/>
        <v>4.3</v>
      </c>
      <c r="CI318" s="4">
        <f t="shared" si="125"/>
        <v>201.3</v>
      </c>
      <c r="CJ318" s="8">
        <v>476.6</v>
      </c>
      <c r="CK318" s="8">
        <v>704.8</v>
      </c>
      <c r="CL318" s="8">
        <v>122.4</v>
      </c>
      <c r="CM318" s="8">
        <v>0</v>
      </c>
      <c r="CN318" s="4">
        <v>88</v>
      </c>
      <c r="CO318" s="4">
        <f t="shared" si="100"/>
        <v>1391.8000000000002</v>
      </c>
    </row>
    <row r="319" spans="1:107">
      <c r="A319" s="2">
        <v>1997</v>
      </c>
      <c r="B319" s="3" t="s">
        <v>89</v>
      </c>
      <c r="C319" s="4">
        <v>4111.2</v>
      </c>
      <c r="D319" s="4">
        <v>867.3</v>
      </c>
      <c r="E319" s="4">
        <v>149.5</v>
      </c>
      <c r="F319" s="4">
        <v>13.2</v>
      </c>
      <c r="G319" s="4">
        <f t="shared" si="101"/>
        <v>5141.2</v>
      </c>
      <c r="H319" s="4">
        <v>1965.1</v>
      </c>
      <c r="I319" s="4">
        <v>13.5</v>
      </c>
      <c r="J319" s="4">
        <v>274.89999999999998</v>
      </c>
      <c r="K319" s="4">
        <v>81.599999999999994</v>
      </c>
      <c r="L319" s="4">
        <f t="shared" si="102"/>
        <v>2335.1</v>
      </c>
      <c r="M319" s="4">
        <v>508.7</v>
      </c>
      <c r="N319" s="4">
        <v>368</v>
      </c>
      <c r="O319" s="4">
        <v>0</v>
      </c>
      <c r="P319" s="4">
        <v>0</v>
      </c>
      <c r="Q319" s="4">
        <f t="shared" si="103"/>
        <v>876.7</v>
      </c>
      <c r="R319" s="4">
        <v>52.6</v>
      </c>
      <c r="S319" s="4">
        <v>4.9000000000000004</v>
      </c>
      <c r="T319" s="4">
        <v>0</v>
      </c>
      <c r="U319" s="4">
        <v>0</v>
      </c>
      <c r="V319" s="4">
        <f t="shared" si="104"/>
        <v>57.5</v>
      </c>
      <c r="W319" s="4">
        <v>2643.7</v>
      </c>
      <c r="X319" s="4">
        <v>3256.9</v>
      </c>
      <c r="Y319" s="4">
        <v>784.8</v>
      </c>
      <c r="Z319" s="4">
        <v>0</v>
      </c>
      <c r="AA319" s="4">
        <f t="shared" si="105"/>
        <v>6685.4000000000005</v>
      </c>
      <c r="AB319" s="4">
        <v>854.7</v>
      </c>
      <c r="AC319" s="4">
        <v>0</v>
      </c>
      <c r="AD319" s="4">
        <v>40</v>
      </c>
      <c r="AE319" s="4">
        <v>23.5</v>
      </c>
      <c r="AF319" s="4">
        <f t="shared" si="106"/>
        <v>918.2</v>
      </c>
      <c r="AG319" s="4">
        <v>77.8</v>
      </c>
      <c r="AH319" s="4">
        <v>166.4</v>
      </c>
      <c r="AI319" s="4">
        <v>2438</v>
      </c>
      <c r="AJ319" s="4">
        <v>123</v>
      </c>
      <c r="AK319" s="4">
        <f t="shared" si="107"/>
        <v>2805.2</v>
      </c>
      <c r="AL319" s="4">
        <v>3324.8</v>
      </c>
      <c r="AM319" s="4">
        <v>1635.4</v>
      </c>
      <c r="AN319" s="4">
        <v>4156.6000000000004</v>
      </c>
      <c r="AO319" s="4">
        <v>227.1</v>
      </c>
      <c r="AP319" s="4">
        <f t="shared" si="108"/>
        <v>9343.9000000000015</v>
      </c>
      <c r="AU319" s="4">
        <f t="shared" si="109"/>
        <v>0</v>
      </c>
      <c r="AV319" s="4">
        <v>5</v>
      </c>
      <c r="AW319" s="4">
        <v>0</v>
      </c>
      <c r="AX319" s="4">
        <v>0.7</v>
      </c>
      <c r="AY319" s="4">
        <v>81.599999999999994</v>
      </c>
      <c r="AZ319" s="4">
        <f t="shared" si="110"/>
        <v>87.3</v>
      </c>
      <c r="BA319" s="4">
        <v>13</v>
      </c>
      <c r="BB319" s="4">
        <v>0</v>
      </c>
      <c r="BC319" s="4">
        <v>0</v>
      </c>
      <c r="BD319" s="4">
        <v>23.5</v>
      </c>
      <c r="BE319" s="4">
        <f t="shared" si="111"/>
        <v>36.5</v>
      </c>
      <c r="BF319" s="4">
        <v>0</v>
      </c>
      <c r="BG319" s="4">
        <v>0</v>
      </c>
      <c r="BH319" s="4">
        <v>1155.3</v>
      </c>
      <c r="BI319" s="4">
        <v>122.8</v>
      </c>
      <c r="BJ319" s="4">
        <f t="shared" si="112"/>
        <v>1278.0999999999999</v>
      </c>
      <c r="BK319" s="4">
        <v>0</v>
      </c>
      <c r="BL319" s="4">
        <v>0</v>
      </c>
      <c r="BM319" s="4">
        <v>0</v>
      </c>
      <c r="BN319" s="4">
        <v>0</v>
      </c>
      <c r="BO319" s="4">
        <f t="shared" si="113"/>
        <v>0</v>
      </c>
      <c r="BP319" s="4">
        <v>0.3</v>
      </c>
      <c r="BQ319" s="4">
        <v>0</v>
      </c>
      <c r="BR319" s="4">
        <v>0</v>
      </c>
      <c r="BS319" s="4">
        <v>52</v>
      </c>
      <c r="BT319" s="4">
        <f t="shared" si="114"/>
        <v>52.3</v>
      </c>
      <c r="BU319" s="4">
        <v>14.1</v>
      </c>
      <c r="BV319" s="4">
        <v>0</v>
      </c>
      <c r="BW319" s="4">
        <v>17.2</v>
      </c>
      <c r="BX319" s="4">
        <v>185</v>
      </c>
      <c r="BY319" s="4">
        <f t="shared" si="115"/>
        <v>216.3</v>
      </c>
      <c r="BZ319" s="4">
        <f t="shared" si="116"/>
        <v>13538.599999999999</v>
      </c>
      <c r="CA319" s="4">
        <f t="shared" si="117"/>
        <v>6312.4</v>
      </c>
      <c r="CB319" s="4">
        <f t="shared" si="118"/>
        <v>7843.8</v>
      </c>
      <c r="CC319" s="4">
        <f t="shared" si="119"/>
        <v>468.4</v>
      </c>
      <c r="CD319" s="4">
        <f t="shared" si="120"/>
        <v>28163.200000000001</v>
      </c>
      <c r="CE319" s="4">
        <f t="shared" si="121"/>
        <v>32.4</v>
      </c>
      <c r="CF319" s="4">
        <f t="shared" si="122"/>
        <v>0</v>
      </c>
      <c r="CG319" s="4">
        <f t="shared" si="123"/>
        <v>1173.2</v>
      </c>
      <c r="CH319" s="4">
        <f t="shared" si="124"/>
        <v>464.9</v>
      </c>
      <c r="CI319" s="4">
        <f t="shared" si="125"/>
        <v>1670.5</v>
      </c>
      <c r="CJ319" s="8">
        <v>4992</v>
      </c>
      <c r="CK319" s="8">
        <v>6139</v>
      </c>
      <c r="CL319" s="8">
        <v>1085</v>
      </c>
      <c r="CM319" s="8">
        <v>783</v>
      </c>
      <c r="CN319" s="4">
        <v>2586</v>
      </c>
      <c r="CO319" s="4">
        <f t="shared" si="100"/>
        <v>15585</v>
      </c>
    </row>
    <row r="320" spans="1:107">
      <c r="A320" s="2">
        <v>1997</v>
      </c>
      <c r="B320" s="3" t="s">
        <v>90</v>
      </c>
      <c r="C320" s="4">
        <v>2241</v>
      </c>
      <c r="D320" s="4">
        <v>317</v>
      </c>
      <c r="E320" s="4">
        <v>1149</v>
      </c>
      <c r="F320" s="4">
        <v>0</v>
      </c>
      <c r="G320" s="4">
        <f t="shared" si="101"/>
        <v>3707</v>
      </c>
      <c r="H320" s="4">
        <v>1141</v>
      </c>
      <c r="I320" s="4">
        <v>3</v>
      </c>
      <c r="J320" s="4">
        <v>3</v>
      </c>
      <c r="K320" s="4">
        <v>0</v>
      </c>
      <c r="L320" s="4">
        <f t="shared" si="102"/>
        <v>1147</v>
      </c>
      <c r="M320" s="4">
        <v>45</v>
      </c>
      <c r="N320" s="4">
        <v>122</v>
      </c>
      <c r="O320" s="4">
        <v>17</v>
      </c>
      <c r="P320" s="4">
        <v>0</v>
      </c>
      <c r="Q320" s="4">
        <f t="shared" si="103"/>
        <v>184</v>
      </c>
      <c r="R320" s="4">
        <v>0</v>
      </c>
      <c r="S320" s="4">
        <v>0</v>
      </c>
      <c r="T320" s="4">
        <v>0</v>
      </c>
      <c r="U320" s="4">
        <v>0</v>
      </c>
      <c r="V320" s="4">
        <f t="shared" si="104"/>
        <v>0</v>
      </c>
      <c r="W320" s="4">
        <v>864</v>
      </c>
      <c r="X320" s="4">
        <v>1603</v>
      </c>
      <c r="Y320" s="4">
        <v>38</v>
      </c>
      <c r="Z320" s="4">
        <v>0</v>
      </c>
      <c r="AA320" s="4">
        <f t="shared" si="105"/>
        <v>2505</v>
      </c>
      <c r="AB320" s="4">
        <v>382</v>
      </c>
      <c r="AC320" s="4">
        <v>0</v>
      </c>
      <c r="AD320" s="4">
        <v>45</v>
      </c>
      <c r="AE320" s="4">
        <v>198</v>
      </c>
      <c r="AF320" s="4">
        <f t="shared" si="106"/>
        <v>625</v>
      </c>
      <c r="AG320" s="4">
        <v>1</v>
      </c>
      <c r="AH320" s="4">
        <v>396</v>
      </c>
      <c r="AI320" s="4">
        <v>898</v>
      </c>
      <c r="AJ320" s="4">
        <v>0</v>
      </c>
      <c r="AK320" s="4">
        <f t="shared" si="107"/>
        <v>1295</v>
      </c>
      <c r="AL320" s="4">
        <v>1400</v>
      </c>
      <c r="AM320" s="4">
        <v>1067</v>
      </c>
      <c r="AN320" s="4">
        <v>2271</v>
      </c>
      <c r="AO320" s="4">
        <v>0</v>
      </c>
      <c r="AP320" s="4">
        <f t="shared" si="108"/>
        <v>4738</v>
      </c>
      <c r="AU320" s="4">
        <f t="shared" si="109"/>
        <v>0</v>
      </c>
      <c r="AV320" s="4">
        <v>38</v>
      </c>
      <c r="AW320" s="4">
        <v>0</v>
      </c>
      <c r="AX320" s="4">
        <v>0</v>
      </c>
      <c r="AY320" s="4">
        <v>0</v>
      </c>
      <c r="AZ320" s="4">
        <f t="shared" si="110"/>
        <v>38</v>
      </c>
      <c r="BA320" s="4">
        <v>11</v>
      </c>
      <c r="BB320" s="4">
        <v>0</v>
      </c>
      <c r="BC320" s="4">
        <v>13</v>
      </c>
      <c r="BD320" s="4">
        <v>198</v>
      </c>
      <c r="BE320" s="4">
        <f t="shared" si="111"/>
        <v>222</v>
      </c>
      <c r="BF320" s="4">
        <v>0.5</v>
      </c>
      <c r="BG320" s="4">
        <v>271</v>
      </c>
      <c r="BH320" s="4">
        <v>254</v>
      </c>
      <c r="BI320" s="4">
        <v>0</v>
      </c>
      <c r="BJ320" s="4">
        <f t="shared" si="112"/>
        <v>525.5</v>
      </c>
      <c r="BK320" s="4">
        <v>0</v>
      </c>
      <c r="BL320" s="4">
        <v>0</v>
      </c>
      <c r="BM320" s="4">
        <v>0</v>
      </c>
      <c r="BN320" s="4">
        <v>0</v>
      </c>
      <c r="BO320" s="4">
        <f t="shared" si="113"/>
        <v>0</v>
      </c>
      <c r="BP320" s="4">
        <v>0</v>
      </c>
      <c r="BQ320" s="4">
        <v>0</v>
      </c>
      <c r="BR320" s="4">
        <v>0</v>
      </c>
      <c r="BS320" s="4">
        <v>0</v>
      </c>
      <c r="BT320" s="4">
        <f t="shared" si="114"/>
        <v>0</v>
      </c>
      <c r="BU320" s="4">
        <v>46.5</v>
      </c>
      <c r="BV320" s="4">
        <v>0</v>
      </c>
      <c r="BW320" s="4">
        <v>334</v>
      </c>
      <c r="BX320" s="4">
        <v>0</v>
      </c>
      <c r="BY320" s="4">
        <f t="shared" si="115"/>
        <v>380.5</v>
      </c>
      <c r="BZ320" s="4">
        <f t="shared" si="116"/>
        <v>6074</v>
      </c>
      <c r="CA320" s="4">
        <f t="shared" si="117"/>
        <v>3508</v>
      </c>
      <c r="CB320" s="4">
        <f t="shared" si="118"/>
        <v>4421</v>
      </c>
      <c r="CC320" s="4">
        <f t="shared" si="119"/>
        <v>198</v>
      </c>
      <c r="CD320" s="4">
        <f t="shared" si="120"/>
        <v>14201</v>
      </c>
      <c r="CE320" s="4">
        <f t="shared" si="121"/>
        <v>96</v>
      </c>
      <c r="CF320" s="4">
        <f t="shared" si="122"/>
        <v>271</v>
      </c>
      <c r="CG320" s="4">
        <f t="shared" si="123"/>
        <v>601</v>
      </c>
      <c r="CH320" s="4">
        <f t="shared" si="124"/>
        <v>198</v>
      </c>
      <c r="CI320" s="4">
        <f t="shared" si="125"/>
        <v>1166</v>
      </c>
      <c r="CJ320" s="8">
        <v>3113</v>
      </c>
      <c r="CK320" s="8">
        <v>3197</v>
      </c>
      <c r="CL320" s="8">
        <v>999</v>
      </c>
      <c r="CM320" s="8">
        <v>0</v>
      </c>
      <c r="CN320" s="4">
        <v>662</v>
      </c>
      <c r="CO320" s="4">
        <f t="shared" ref="CO320:CO383" si="126">SUM(CJ320:CN320)</f>
        <v>7971</v>
      </c>
    </row>
    <row r="321" spans="1:107">
      <c r="A321" s="2">
        <v>1997</v>
      </c>
      <c r="B321" s="3" t="s">
        <v>91</v>
      </c>
      <c r="C321" s="4">
        <v>1675.7</v>
      </c>
      <c r="D321" s="4">
        <v>231.1</v>
      </c>
      <c r="E321" s="4">
        <v>102.5</v>
      </c>
      <c r="F321" s="4">
        <v>0</v>
      </c>
      <c r="G321" s="4">
        <f t="shared" si="101"/>
        <v>2009.3</v>
      </c>
      <c r="H321" s="4">
        <v>782.4</v>
      </c>
      <c r="I321" s="4">
        <v>251.4</v>
      </c>
      <c r="J321" s="4">
        <v>1316.4</v>
      </c>
      <c r="K321" s="4">
        <v>0</v>
      </c>
      <c r="L321" s="4">
        <f t="shared" si="102"/>
        <v>2350.1999999999998</v>
      </c>
      <c r="M321" s="4">
        <v>34.799999999999997</v>
      </c>
      <c r="N321" s="4">
        <v>78.8</v>
      </c>
      <c r="O321" s="4">
        <v>11</v>
      </c>
      <c r="P321" s="4">
        <v>0</v>
      </c>
      <c r="Q321" s="4">
        <f t="shared" si="103"/>
        <v>124.6</v>
      </c>
      <c r="R321" s="4">
        <v>18.899999999999999</v>
      </c>
      <c r="S321" s="4">
        <v>0</v>
      </c>
      <c r="T321" s="4">
        <v>0</v>
      </c>
      <c r="U321" s="4">
        <v>0</v>
      </c>
      <c r="V321" s="4">
        <f t="shared" si="104"/>
        <v>18.899999999999999</v>
      </c>
      <c r="W321" s="4">
        <v>373.4</v>
      </c>
      <c r="X321" s="4">
        <v>768.7</v>
      </c>
      <c r="Y321" s="4">
        <v>120.1</v>
      </c>
      <c r="Z321" s="4">
        <v>0</v>
      </c>
      <c r="AA321" s="4">
        <f t="shared" si="105"/>
        <v>1262.1999999999998</v>
      </c>
      <c r="AB321" s="4">
        <v>168.1</v>
      </c>
      <c r="AC321" s="4">
        <v>0.5</v>
      </c>
      <c r="AD321" s="4">
        <v>31.2</v>
      </c>
      <c r="AE321" s="4">
        <v>0</v>
      </c>
      <c r="AF321" s="4">
        <f t="shared" si="106"/>
        <v>199.79999999999998</v>
      </c>
      <c r="AG321" s="4">
        <v>12.6</v>
      </c>
      <c r="AH321" s="4">
        <v>240.1</v>
      </c>
      <c r="AI321" s="4">
        <v>638.20000000000005</v>
      </c>
      <c r="AJ321" s="4">
        <v>0</v>
      </c>
      <c r="AK321" s="4">
        <f t="shared" si="107"/>
        <v>890.90000000000009</v>
      </c>
      <c r="AL321" s="4">
        <v>1072.5</v>
      </c>
      <c r="AM321" s="4">
        <v>484.4</v>
      </c>
      <c r="AN321" s="4">
        <v>999</v>
      </c>
      <c r="AO321" s="4">
        <v>0</v>
      </c>
      <c r="AP321" s="4">
        <f t="shared" si="108"/>
        <v>2555.9</v>
      </c>
      <c r="AU321" s="4">
        <f t="shared" si="109"/>
        <v>0</v>
      </c>
      <c r="AV321" s="4">
        <v>0</v>
      </c>
      <c r="AW321" s="4">
        <v>0</v>
      </c>
      <c r="AX321" s="4">
        <v>7.5</v>
      </c>
      <c r="AY321" s="4">
        <v>0</v>
      </c>
      <c r="AZ321" s="4">
        <f t="shared" si="110"/>
        <v>7.5</v>
      </c>
      <c r="BA321" s="4">
        <v>0</v>
      </c>
      <c r="BB321" s="4">
        <v>0</v>
      </c>
      <c r="BC321" s="4">
        <v>0</v>
      </c>
      <c r="BD321" s="4">
        <v>0</v>
      </c>
      <c r="BE321" s="4">
        <f t="shared" si="111"/>
        <v>0</v>
      </c>
      <c r="BF321" s="4">
        <v>0</v>
      </c>
      <c r="BG321" s="4">
        <v>0</v>
      </c>
      <c r="BH321" s="4">
        <v>4.8</v>
      </c>
      <c r="BI321" s="4">
        <v>0</v>
      </c>
      <c r="BJ321" s="4">
        <f t="shared" si="112"/>
        <v>4.8</v>
      </c>
      <c r="BK321" s="4">
        <v>0</v>
      </c>
      <c r="BL321" s="4">
        <v>0</v>
      </c>
      <c r="BM321" s="4">
        <v>0</v>
      </c>
      <c r="BN321" s="4">
        <v>0</v>
      </c>
      <c r="BO321" s="4">
        <f t="shared" si="113"/>
        <v>0</v>
      </c>
      <c r="BP321" s="4">
        <v>1.8</v>
      </c>
      <c r="BQ321" s="4">
        <v>0</v>
      </c>
      <c r="BR321" s="4">
        <v>7.6</v>
      </c>
      <c r="BS321" s="4">
        <v>0</v>
      </c>
      <c r="BT321" s="4">
        <f t="shared" si="114"/>
        <v>9.4</v>
      </c>
      <c r="BU321" s="4">
        <v>0</v>
      </c>
      <c r="BV321" s="4">
        <v>0</v>
      </c>
      <c r="BW321" s="4">
        <v>21.7</v>
      </c>
      <c r="BX321" s="4">
        <v>0</v>
      </c>
      <c r="BY321" s="4">
        <f t="shared" si="115"/>
        <v>21.7</v>
      </c>
      <c r="BZ321" s="4">
        <f t="shared" si="116"/>
        <v>4138.3999999999996</v>
      </c>
      <c r="CA321" s="4">
        <f t="shared" si="117"/>
        <v>2055</v>
      </c>
      <c r="CB321" s="4">
        <f t="shared" si="118"/>
        <v>3218.4</v>
      </c>
      <c r="CC321" s="4">
        <f t="shared" si="119"/>
        <v>0</v>
      </c>
      <c r="CD321" s="4">
        <f t="shared" si="120"/>
        <v>9411.7999999999993</v>
      </c>
      <c r="CE321" s="4">
        <f t="shared" si="121"/>
        <v>1.8</v>
      </c>
      <c r="CF321" s="4">
        <f t="shared" si="122"/>
        <v>0</v>
      </c>
      <c r="CG321" s="4">
        <f t="shared" si="123"/>
        <v>41.599999999999994</v>
      </c>
      <c r="CH321" s="4">
        <f t="shared" si="124"/>
        <v>0</v>
      </c>
      <c r="CI321" s="4">
        <f t="shared" si="125"/>
        <v>43.399999999999991</v>
      </c>
      <c r="CJ321" s="8">
        <v>1237.3</v>
      </c>
      <c r="CK321" s="8">
        <v>2123.1999999999998</v>
      </c>
      <c r="CL321" s="8">
        <v>318.8</v>
      </c>
      <c r="CM321" s="8">
        <v>129.69999999999999</v>
      </c>
      <c r="CO321" s="4">
        <f t="shared" si="126"/>
        <v>3809</v>
      </c>
    </row>
    <row r="322" spans="1:107">
      <c r="A322" s="2">
        <v>1997</v>
      </c>
      <c r="B322" s="3" t="s">
        <v>92</v>
      </c>
      <c r="C322" s="4">
        <v>1690</v>
      </c>
      <c r="D322" s="4">
        <v>213</v>
      </c>
      <c r="E322" s="4">
        <v>52</v>
      </c>
      <c r="F322" s="4">
        <v>0</v>
      </c>
      <c r="G322" s="4">
        <f t="shared" ref="G322:G385" si="127">SUM(C322:F322)</f>
        <v>1955</v>
      </c>
      <c r="H322" s="4">
        <v>548</v>
      </c>
      <c r="I322" s="4">
        <v>210</v>
      </c>
      <c r="J322" s="4">
        <v>557</v>
      </c>
      <c r="K322" s="4">
        <v>5</v>
      </c>
      <c r="L322" s="4">
        <f t="shared" ref="L322:L385" si="128">SUM(H322:K322)</f>
        <v>1320</v>
      </c>
      <c r="M322" s="4">
        <v>26</v>
      </c>
      <c r="N322" s="4">
        <v>57</v>
      </c>
      <c r="O322" s="4">
        <v>0</v>
      </c>
      <c r="P322" s="4">
        <v>0</v>
      </c>
      <c r="Q322" s="4">
        <f t="shared" ref="Q322:Q385" si="129">SUM(M322:P322)</f>
        <v>83</v>
      </c>
      <c r="R322" s="4">
        <v>6</v>
      </c>
      <c r="S322" s="4">
        <v>0</v>
      </c>
      <c r="T322" s="4">
        <v>0</v>
      </c>
      <c r="U322" s="4">
        <v>0</v>
      </c>
      <c r="V322" s="4">
        <f t="shared" ref="V322:V385" si="130">SUM(R322:U322)</f>
        <v>6</v>
      </c>
      <c r="W322" s="4">
        <v>384</v>
      </c>
      <c r="X322" s="4">
        <v>589</v>
      </c>
      <c r="Y322" s="4">
        <v>25</v>
      </c>
      <c r="Z322" s="4">
        <v>0</v>
      </c>
      <c r="AA322" s="4">
        <f t="shared" ref="AA322:AA385" si="131">SUM(W322:Z322)</f>
        <v>998</v>
      </c>
      <c r="AB322" s="4">
        <v>199</v>
      </c>
      <c r="AC322" s="4">
        <v>0</v>
      </c>
      <c r="AD322" s="4">
        <v>20</v>
      </c>
      <c r="AE322" s="4">
        <v>0</v>
      </c>
      <c r="AF322" s="4">
        <f t="shared" ref="AF322:AF385" si="132">SUM(AB322:AE322)</f>
        <v>219</v>
      </c>
      <c r="AG322" s="4">
        <v>95</v>
      </c>
      <c r="AH322" s="4">
        <v>211</v>
      </c>
      <c r="AI322" s="4">
        <v>658</v>
      </c>
      <c r="AJ322" s="4">
        <v>62</v>
      </c>
      <c r="AK322" s="4">
        <f t="shared" ref="AK322:AK385" si="133">SUM(AG322:AJ322)</f>
        <v>1026</v>
      </c>
      <c r="AL322" s="4">
        <v>590</v>
      </c>
      <c r="AM322" s="4">
        <v>452</v>
      </c>
      <c r="AN322" s="4">
        <v>1196</v>
      </c>
      <c r="AO322" s="4">
        <v>0</v>
      </c>
      <c r="AP322" s="4">
        <f t="shared" ref="AP322:AP385" si="134">SUM(AL322:AO322)</f>
        <v>2238</v>
      </c>
      <c r="AU322" s="4">
        <f t="shared" ref="AU322:AU385" si="135">SUM(AQ322:AT322)</f>
        <v>0</v>
      </c>
      <c r="AV322" s="4">
        <v>3</v>
      </c>
      <c r="AW322" s="4">
        <v>0</v>
      </c>
      <c r="AX322" s="4">
        <v>31</v>
      </c>
      <c r="AY322" s="4">
        <v>5</v>
      </c>
      <c r="AZ322" s="4">
        <f t="shared" ref="AZ322:AZ385" si="136">SUM(AV322:AY322)</f>
        <v>39</v>
      </c>
      <c r="BA322" s="4">
        <v>5</v>
      </c>
      <c r="BB322" s="4">
        <v>0</v>
      </c>
      <c r="BC322" s="4">
        <v>7</v>
      </c>
      <c r="BD322" s="4">
        <v>0</v>
      </c>
      <c r="BE322" s="4">
        <f t="shared" ref="BE322:BE385" si="137">SUM(BA322:BD322)</f>
        <v>12</v>
      </c>
      <c r="BF322" s="4">
        <v>84</v>
      </c>
      <c r="BG322" s="4">
        <v>200</v>
      </c>
      <c r="BH322" s="4">
        <v>280</v>
      </c>
      <c r="BI322" s="4">
        <v>15</v>
      </c>
      <c r="BJ322" s="4">
        <f t="shared" ref="BJ322:BJ385" si="138">SUM(BF322:BI322)</f>
        <v>579</v>
      </c>
      <c r="BK322" s="4">
        <v>0</v>
      </c>
      <c r="BL322" s="4">
        <v>0</v>
      </c>
      <c r="BM322" s="4">
        <v>0</v>
      </c>
      <c r="BN322" s="4">
        <v>0</v>
      </c>
      <c r="BO322" s="4">
        <f t="shared" ref="BO322:BO385" si="139">SUM(BK322:BN322)</f>
        <v>0</v>
      </c>
      <c r="BP322" s="4">
        <v>0</v>
      </c>
      <c r="BQ322" s="4">
        <v>0</v>
      </c>
      <c r="BR322" s="4">
        <v>0</v>
      </c>
      <c r="BS322" s="4">
        <v>0</v>
      </c>
      <c r="BT322" s="4">
        <f t="shared" ref="BT322:BT385" si="140">SUM(BP322:BS322)</f>
        <v>0</v>
      </c>
      <c r="BU322" s="4">
        <v>11</v>
      </c>
      <c r="BV322" s="4">
        <v>8</v>
      </c>
      <c r="BW322" s="4">
        <v>9</v>
      </c>
      <c r="BX322" s="4">
        <v>0</v>
      </c>
      <c r="BY322" s="4">
        <f t="shared" ref="BY322:BY385" si="141">SUM(BU322:BX322)</f>
        <v>28</v>
      </c>
      <c r="BZ322" s="4">
        <f t="shared" ref="BZ322:BZ385" si="142">+C322+H322+M322+R322+W322+AB322+AG322+AL322</f>
        <v>3538</v>
      </c>
      <c r="CA322" s="4">
        <f t="shared" ref="CA322:CA385" si="143">+D322+I322+N322+S322+X322+AC322+AH322+AM322</f>
        <v>1732</v>
      </c>
      <c r="CB322" s="4">
        <f t="shared" ref="CB322:CB385" si="144">+E322+J322+O322+T322+Y322+AD322+AI322+AN322</f>
        <v>2508</v>
      </c>
      <c r="CC322" s="4">
        <f t="shared" ref="CC322:CC385" si="145">+F322+K322+P322+U322+Z322+AE322+AJ322+AO322</f>
        <v>67</v>
      </c>
      <c r="CD322" s="4">
        <f t="shared" ref="CD322:CD385" si="146">SUM(BZ322:CC322)</f>
        <v>7845</v>
      </c>
      <c r="CE322" s="4">
        <f t="shared" ref="CE322:CE385" si="147">BF322+BA322+AV322+BK322+BP322+BU322+AQ322</f>
        <v>103</v>
      </c>
      <c r="CF322" s="4">
        <f t="shared" ref="CF322:CF385" si="148">BG322+BB322+AW322+BL322+BQ322+BV322+AR322</f>
        <v>208</v>
      </c>
      <c r="CG322" s="4">
        <f t="shared" ref="CG322:CG385" si="149">BH322+BC322+AX322+BM322+BR322+BW322+AS322</f>
        <v>327</v>
      </c>
      <c r="CH322" s="4">
        <f t="shared" ref="CH322:CH385" si="150">BI322+BD322+AY322+BN322+BS322+BX322+AT322</f>
        <v>20</v>
      </c>
      <c r="CI322" s="4">
        <f t="shared" ref="CI322:CI385" si="151">SUM(CE322:CH322)</f>
        <v>658</v>
      </c>
      <c r="CJ322" s="8">
        <v>1401</v>
      </c>
      <c r="CK322" s="8">
        <v>1526</v>
      </c>
      <c r="CL322" s="8">
        <v>264</v>
      </c>
      <c r="CM322" s="8">
        <v>0</v>
      </c>
      <c r="CN322" s="4">
        <v>493</v>
      </c>
      <c r="CO322" s="4">
        <f t="shared" si="126"/>
        <v>3684</v>
      </c>
    </row>
    <row r="323" spans="1:107">
      <c r="A323" s="2">
        <v>1997</v>
      </c>
      <c r="B323" s="3" t="s">
        <v>93</v>
      </c>
      <c r="C323" s="4">
        <v>2416</v>
      </c>
      <c r="D323" s="4">
        <v>330.1</v>
      </c>
      <c r="E323" s="4">
        <v>55.1</v>
      </c>
      <c r="F323" s="4">
        <v>0</v>
      </c>
      <c r="G323" s="4">
        <f t="shared" si="127"/>
        <v>2801.2</v>
      </c>
      <c r="H323" s="4">
        <v>763.1</v>
      </c>
      <c r="I323" s="4">
        <v>3.6</v>
      </c>
      <c r="J323" s="4">
        <v>964.3</v>
      </c>
      <c r="K323" s="4">
        <v>0</v>
      </c>
      <c r="L323" s="4">
        <f t="shared" si="128"/>
        <v>1731</v>
      </c>
      <c r="M323" s="4">
        <v>61.3</v>
      </c>
      <c r="N323" s="4">
        <v>143.4</v>
      </c>
      <c r="O323" s="4">
        <v>0</v>
      </c>
      <c r="P323" s="4">
        <v>0</v>
      </c>
      <c r="Q323" s="4">
        <f t="shared" si="129"/>
        <v>204.7</v>
      </c>
      <c r="R323" s="4">
        <v>17.7</v>
      </c>
      <c r="S323" s="4">
        <v>18.8</v>
      </c>
      <c r="T323" s="4">
        <v>4.0999999999999996</v>
      </c>
      <c r="U323" s="4">
        <v>0</v>
      </c>
      <c r="V323" s="4">
        <f t="shared" si="130"/>
        <v>40.6</v>
      </c>
      <c r="W323" s="4">
        <v>555</v>
      </c>
      <c r="X323" s="4">
        <v>1770.1</v>
      </c>
      <c r="Y323" s="4">
        <v>198.5</v>
      </c>
      <c r="Z323" s="4">
        <v>0</v>
      </c>
      <c r="AA323" s="4">
        <f t="shared" si="131"/>
        <v>2523.6</v>
      </c>
      <c r="AB323" s="4">
        <v>229.6</v>
      </c>
      <c r="AC323" s="4">
        <v>6.2</v>
      </c>
      <c r="AD323" s="4">
        <v>13.8</v>
      </c>
      <c r="AE323" s="4">
        <v>0</v>
      </c>
      <c r="AF323" s="4">
        <f t="shared" si="132"/>
        <v>249.6</v>
      </c>
      <c r="AG323" s="4">
        <v>4.9000000000000004</v>
      </c>
      <c r="AH323" s="4">
        <v>292.3</v>
      </c>
      <c r="AI323" s="4">
        <v>818.5</v>
      </c>
      <c r="AJ323" s="4">
        <v>0</v>
      </c>
      <c r="AK323" s="4">
        <f t="shared" si="133"/>
        <v>1115.7</v>
      </c>
      <c r="AL323" s="4">
        <v>1153.8</v>
      </c>
      <c r="AM323" s="4">
        <v>716.1</v>
      </c>
      <c r="AN323" s="4">
        <v>1272.0999999999999</v>
      </c>
      <c r="AO323" s="4">
        <v>0</v>
      </c>
      <c r="AP323" s="4">
        <f t="shared" si="134"/>
        <v>3142</v>
      </c>
      <c r="AU323" s="4">
        <f t="shared" si="135"/>
        <v>0</v>
      </c>
      <c r="AV323" s="4">
        <v>0</v>
      </c>
      <c r="AW323" s="4">
        <v>0</v>
      </c>
      <c r="AY323" s="4">
        <v>0</v>
      </c>
      <c r="AZ323" s="4">
        <f t="shared" si="136"/>
        <v>0</v>
      </c>
      <c r="BA323" s="4">
        <v>0</v>
      </c>
      <c r="BB323" s="4">
        <v>0</v>
      </c>
      <c r="BD323" s="4">
        <v>0</v>
      </c>
      <c r="BE323" s="4">
        <f t="shared" si="137"/>
        <v>0</v>
      </c>
      <c r="BF323" s="4">
        <v>0</v>
      </c>
      <c r="BG323" s="4">
        <v>0</v>
      </c>
      <c r="BH323" s="7">
        <v>0</v>
      </c>
      <c r="BI323" s="4">
        <v>0</v>
      </c>
      <c r="BJ323" s="4">
        <f t="shared" si="138"/>
        <v>0</v>
      </c>
      <c r="BK323" s="4">
        <v>0</v>
      </c>
      <c r="BL323" s="4">
        <v>0</v>
      </c>
      <c r="BM323" s="4">
        <v>0</v>
      </c>
      <c r="BN323" s="4">
        <v>0</v>
      </c>
      <c r="BO323" s="4">
        <f t="shared" si="139"/>
        <v>0</v>
      </c>
      <c r="BP323" s="4">
        <v>0</v>
      </c>
      <c r="BQ323" s="4">
        <v>0</v>
      </c>
      <c r="BS323" s="4">
        <v>0</v>
      </c>
      <c r="BT323" s="4">
        <f t="shared" si="140"/>
        <v>0</v>
      </c>
      <c r="BU323" s="4">
        <v>0</v>
      </c>
      <c r="BV323" s="4">
        <v>0</v>
      </c>
      <c r="BW323" s="4">
        <v>185.8</v>
      </c>
      <c r="BX323" s="4">
        <v>0</v>
      </c>
      <c r="BY323" s="4">
        <f t="shared" si="141"/>
        <v>185.8</v>
      </c>
      <c r="BZ323" s="4">
        <f t="shared" si="142"/>
        <v>5201.3999999999996</v>
      </c>
      <c r="CA323" s="4">
        <f t="shared" si="143"/>
        <v>3280.6</v>
      </c>
      <c r="CB323" s="4">
        <f t="shared" si="144"/>
        <v>3326.4</v>
      </c>
      <c r="CC323" s="4">
        <f t="shared" si="145"/>
        <v>0</v>
      </c>
      <c r="CD323" s="4">
        <f t="shared" si="146"/>
        <v>11808.4</v>
      </c>
      <c r="CE323" s="4">
        <f t="shared" si="147"/>
        <v>0</v>
      </c>
      <c r="CF323" s="4">
        <f t="shared" si="148"/>
        <v>0</v>
      </c>
      <c r="CG323" s="4">
        <f t="shared" si="149"/>
        <v>185.8</v>
      </c>
      <c r="CH323" s="4">
        <f t="shared" si="150"/>
        <v>0</v>
      </c>
      <c r="CI323" s="4">
        <f t="shared" si="151"/>
        <v>185.8</v>
      </c>
      <c r="CJ323" s="4">
        <v>1882.7</v>
      </c>
      <c r="CK323" s="4">
        <v>2205</v>
      </c>
      <c r="CL323" s="4">
        <v>292.8</v>
      </c>
      <c r="CM323" s="4">
        <v>151</v>
      </c>
      <c r="CN323" s="4">
        <v>1132.0999999999999</v>
      </c>
      <c r="CO323" s="4">
        <f t="shared" si="126"/>
        <v>5663.6</v>
      </c>
    </row>
    <row r="324" spans="1:107">
      <c r="A324" s="2">
        <v>1997</v>
      </c>
      <c r="B324" s="3" t="s">
        <v>94</v>
      </c>
      <c r="C324" s="4">
        <v>2006.1</v>
      </c>
      <c r="D324" s="4">
        <v>549.6</v>
      </c>
      <c r="E324" s="4">
        <v>165.8</v>
      </c>
      <c r="F324" s="4">
        <v>0</v>
      </c>
      <c r="G324" s="4">
        <f t="shared" si="127"/>
        <v>2721.5</v>
      </c>
      <c r="H324" s="4">
        <v>816.6</v>
      </c>
      <c r="I324" s="4">
        <v>82.1</v>
      </c>
      <c r="J324" s="4">
        <v>777.8</v>
      </c>
      <c r="K324" s="4">
        <v>58.5</v>
      </c>
      <c r="L324" s="4">
        <f t="shared" si="128"/>
        <v>1735</v>
      </c>
      <c r="M324" s="4">
        <f>SUM(17+29.5)</f>
        <v>46.5</v>
      </c>
      <c r="N324" s="4">
        <f>SUM(39.4+22.5)</f>
        <v>61.9</v>
      </c>
      <c r="O324" s="4">
        <v>3.4</v>
      </c>
      <c r="P324" s="4">
        <v>0</v>
      </c>
      <c r="Q324" s="4">
        <f t="shared" si="129"/>
        <v>111.80000000000001</v>
      </c>
      <c r="R324" s="4">
        <v>4.4000000000000004</v>
      </c>
      <c r="S324" s="4">
        <v>11.8</v>
      </c>
      <c r="T324" s="4">
        <v>0</v>
      </c>
      <c r="U324" s="4">
        <v>0</v>
      </c>
      <c r="V324" s="4">
        <f t="shared" si="130"/>
        <v>16.200000000000003</v>
      </c>
      <c r="W324" s="4">
        <v>481.3</v>
      </c>
      <c r="X324" s="4">
        <v>2646.3</v>
      </c>
      <c r="Y324" s="4">
        <v>133.69999999999999</v>
      </c>
      <c r="Z324" s="4">
        <v>0</v>
      </c>
      <c r="AA324" s="4">
        <f t="shared" si="131"/>
        <v>3261.3</v>
      </c>
      <c r="AB324" s="4">
        <v>412.5</v>
      </c>
      <c r="AC324" s="4">
        <v>1</v>
      </c>
      <c r="AD324" s="4">
        <v>24.2</v>
      </c>
      <c r="AE324" s="4">
        <v>0</v>
      </c>
      <c r="AF324" s="4">
        <f t="shared" si="132"/>
        <v>437.7</v>
      </c>
      <c r="AG324" s="4">
        <v>196.4</v>
      </c>
      <c r="AH324" s="4">
        <v>601.1</v>
      </c>
      <c r="AI324" s="4">
        <v>851.8</v>
      </c>
      <c r="AJ324" s="4">
        <v>25</v>
      </c>
      <c r="AK324" s="4">
        <f t="shared" si="133"/>
        <v>1674.3</v>
      </c>
      <c r="AL324" s="4">
        <v>1874.1</v>
      </c>
      <c r="AM324" s="4">
        <v>306.3</v>
      </c>
      <c r="AN324" s="4">
        <v>2415.4</v>
      </c>
      <c r="AO324" s="4">
        <v>142.1</v>
      </c>
      <c r="AP324" s="4">
        <f t="shared" si="134"/>
        <v>4737.9000000000005</v>
      </c>
      <c r="AU324" s="4">
        <f t="shared" si="135"/>
        <v>0</v>
      </c>
      <c r="AV324" s="4">
        <v>84.3</v>
      </c>
      <c r="AW324" s="4">
        <v>4.2</v>
      </c>
      <c r="AX324" s="4">
        <v>120.7</v>
      </c>
      <c r="AY324" s="4">
        <v>58.5</v>
      </c>
      <c r="AZ324" s="4">
        <f t="shared" si="136"/>
        <v>267.7</v>
      </c>
      <c r="BA324" s="4">
        <v>0.5</v>
      </c>
      <c r="BB324" s="4">
        <v>0</v>
      </c>
      <c r="BC324" s="4">
        <v>0</v>
      </c>
      <c r="BD324" s="4">
        <v>0</v>
      </c>
      <c r="BE324" s="4">
        <f t="shared" si="137"/>
        <v>0.5</v>
      </c>
      <c r="BF324" s="4">
        <v>82.3</v>
      </c>
      <c r="BG324" s="4">
        <v>298.7</v>
      </c>
      <c r="BH324" s="4">
        <v>283.8</v>
      </c>
      <c r="BI324" s="4">
        <v>25</v>
      </c>
      <c r="BJ324" s="4">
        <f t="shared" si="138"/>
        <v>689.8</v>
      </c>
      <c r="BK324" s="4">
        <v>0</v>
      </c>
      <c r="BL324" s="4">
        <v>0</v>
      </c>
      <c r="BM324" s="4">
        <v>0</v>
      </c>
      <c r="BN324" s="4">
        <v>0</v>
      </c>
      <c r="BO324" s="4">
        <f t="shared" si="139"/>
        <v>0</v>
      </c>
      <c r="BP324" s="4">
        <v>0</v>
      </c>
      <c r="BQ324" s="4">
        <v>0</v>
      </c>
      <c r="BR324" s="4">
        <v>0</v>
      </c>
      <c r="BS324" s="4">
        <v>0</v>
      </c>
      <c r="BT324" s="4">
        <f t="shared" si="140"/>
        <v>0</v>
      </c>
      <c r="BU324" s="4">
        <v>89.5</v>
      </c>
      <c r="BV324" s="4">
        <v>6.7</v>
      </c>
      <c r="BW324" s="4">
        <v>20.5</v>
      </c>
      <c r="BX324" s="4">
        <v>142.1</v>
      </c>
      <c r="BY324" s="4">
        <f t="shared" si="141"/>
        <v>258.8</v>
      </c>
      <c r="BZ324" s="4">
        <f t="shared" si="142"/>
        <v>5837.9</v>
      </c>
      <c r="CA324" s="4">
        <f t="shared" si="143"/>
        <v>4260.1000000000004</v>
      </c>
      <c r="CB324" s="4">
        <f t="shared" si="144"/>
        <v>4372.1000000000004</v>
      </c>
      <c r="CC324" s="4">
        <f t="shared" si="145"/>
        <v>225.6</v>
      </c>
      <c r="CD324" s="4">
        <f t="shared" si="146"/>
        <v>14695.7</v>
      </c>
      <c r="CE324" s="4">
        <f t="shared" si="147"/>
        <v>256.60000000000002</v>
      </c>
      <c r="CF324" s="4">
        <f t="shared" si="148"/>
        <v>309.59999999999997</v>
      </c>
      <c r="CG324" s="4">
        <f t="shared" si="149"/>
        <v>425</v>
      </c>
      <c r="CH324" s="4">
        <f t="shared" si="150"/>
        <v>225.6</v>
      </c>
      <c r="CI324" s="4">
        <f t="shared" si="151"/>
        <v>1216.8</v>
      </c>
      <c r="CJ324" s="4">
        <v>1954</v>
      </c>
      <c r="CK324" s="4">
        <v>1273.2</v>
      </c>
      <c r="CL324" s="4">
        <v>380.2</v>
      </c>
      <c r="CM324" s="4">
        <v>321</v>
      </c>
      <c r="CN324" s="4">
        <v>1731</v>
      </c>
      <c r="CO324" s="4">
        <f t="shared" si="126"/>
        <v>5659.4</v>
      </c>
    </row>
    <row r="325" spans="1:107">
      <c r="A325" s="2">
        <v>1997</v>
      </c>
      <c r="B325" s="3" t="s">
        <v>95</v>
      </c>
      <c r="C325" s="4">
        <v>715.2</v>
      </c>
      <c r="D325" s="4">
        <v>85.6</v>
      </c>
      <c r="E325" s="4">
        <v>0.6</v>
      </c>
      <c r="F325" s="4">
        <v>1.4</v>
      </c>
      <c r="G325" s="4">
        <f t="shared" si="127"/>
        <v>802.80000000000007</v>
      </c>
      <c r="H325" s="4">
        <v>171.7</v>
      </c>
      <c r="I325" s="4">
        <v>0</v>
      </c>
      <c r="J325" s="4">
        <v>0.5</v>
      </c>
      <c r="K325" s="4">
        <v>3.9</v>
      </c>
      <c r="L325" s="4">
        <f t="shared" si="128"/>
        <v>176.1</v>
      </c>
      <c r="M325" s="4">
        <v>30.8</v>
      </c>
      <c r="N325" s="4">
        <v>73.5</v>
      </c>
      <c r="O325" s="4">
        <v>64.3</v>
      </c>
      <c r="P325" s="4">
        <v>0</v>
      </c>
      <c r="Q325" s="4">
        <f t="shared" si="129"/>
        <v>168.6</v>
      </c>
      <c r="R325" s="4">
        <v>29.9</v>
      </c>
      <c r="S325" s="4">
        <v>0.4</v>
      </c>
      <c r="T325" s="4">
        <v>0.1</v>
      </c>
      <c r="U325" s="4">
        <v>0</v>
      </c>
      <c r="V325" s="4">
        <f t="shared" si="130"/>
        <v>30.4</v>
      </c>
      <c r="W325" s="4">
        <v>214.4</v>
      </c>
      <c r="X325" s="4">
        <v>657.9</v>
      </c>
      <c r="Y325" s="4">
        <v>139.5</v>
      </c>
      <c r="Z325" s="4">
        <v>0</v>
      </c>
      <c r="AA325" s="4">
        <f t="shared" si="131"/>
        <v>1011.8</v>
      </c>
      <c r="AB325" s="4">
        <v>65.7</v>
      </c>
      <c r="AC325" s="4">
        <v>1.6</v>
      </c>
      <c r="AD325" s="4">
        <v>1.1000000000000001</v>
      </c>
      <c r="AE325" s="4">
        <v>1.2</v>
      </c>
      <c r="AF325" s="4">
        <f t="shared" si="132"/>
        <v>69.599999999999994</v>
      </c>
      <c r="AG325" s="4">
        <v>2.8</v>
      </c>
      <c r="AH325" s="4">
        <v>127.3</v>
      </c>
      <c r="AI325" s="4">
        <v>227.4</v>
      </c>
      <c r="AJ325" s="4">
        <v>21.1</v>
      </c>
      <c r="AK325" s="4">
        <f t="shared" si="133"/>
        <v>378.6</v>
      </c>
      <c r="AL325" s="4">
        <v>538.20000000000005</v>
      </c>
      <c r="AM325" s="4">
        <v>269.10000000000002</v>
      </c>
      <c r="AN325" s="4">
        <v>477.5</v>
      </c>
      <c r="AO325" s="4">
        <v>26.5</v>
      </c>
      <c r="AP325" s="4">
        <f t="shared" si="134"/>
        <v>1311.3000000000002</v>
      </c>
      <c r="AU325" s="4">
        <f t="shared" si="135"/>
        <v>0</v>
      </c>
      <c r="AV325" s="4">
        <v>0</v>
      </c>
      <c r="AW325" s="4">
        <v>0</v>
      </c>
      <c r="AX325" s="4">
        <v>0</v>
      </c>
      <c r="AY325" s="4">
        <v>0</v>
      </c>
      <c r="AZ325" s="4">
        <f t="shared" si="136"/>
        <v>0</v>
      </c>
      <c r="BA325" s="4">
        <v>0.3</v>
      </c>
      <c r="BB325" s="4">
        <v>0</v>
      </c>
      <c r="BC325" s="4">
        <v>0</v>
      </c>
      <c r="BD325" s="4">
        <v>1.2</v>
      </c>
      <c r="BE325" s="4">
        <f t="shared" si="137"/>
        <v>1.5</v>
      </c>
      <c r="BF325" s="4">
        <v>0</v>
      </c>
      <c r="BG325" s="4">
        <v>92.7</v>
      </c>
      <c r="BH325" s="4">
        <v>26.9</v>
      </c>
      <c r="BI325" s="4">
        <v>16.7</v>
      </c>
      <c r="BJ325" s="4">
        <f t="shared" si="138"/>
        <v>136.29999999999998</v>
      </c>
      <c r="BK325" s="4">
        <v>0</v>
      </c>
      <c r="BL325" s="4">
        <v>0</v>
      </c>
      <c r="BM325" s="4">
        <v>0</v>
      </c>
      <c r="BN325" s="4">
        <v>0</v>
      </c>
      <c r="BO325" s="4">
        <f t="shared" si="139"/>
        <v>0</v>
      </c>
      <c r="BP325" s="4">
        <v>0</v>
      </c>
      <c r="BQ325" s="4">
        <v>0.1</v>
      </c>
      <c r="BR325" s="4">
        <v>0.5</v>
      </c>
      <c r="BS325" s="4">
        <v>0</v>
      </c>
      <c r="BT325" s="4">
        <f t="shared" si="140"/>
        <v>0.6</v>
      </c>
      <c r="BU325" s="4">
        <v>9.9</v>
      </c>
      <c r="BV325" s="4">
        <v>6.3</v>
      </c>
      <c r="BW325" s="4">
        <v>6.3</v>
      </c>
      <c r="BX325" s="4">
        <v>16.7</v>
      </c>
      <c r="BY325" s="4">
        <f t="shared" si="141"/>
        <v>39.200000000000003</v>
      </c>
      <c r="BZ325" s="4">
        <f t="shared" si="142"/>
        <v>1768.7</v>
      </c>
      <c r="CA325" s="4">
        <f t="shared" si="143"/>
        <v>1215.4000000000001</v>
      </c>
      <c r="CB325" s="4">
        <f t="shared" si="144"/>
        <v>911</v>
      </c>
      <c r="CC325" s="4">
        <f t="shared" si="145"/>
        <v>54.1</v>
      </c>
      <c r="CD325" s="4">
        <f t="shared" si="146"/>
        <v>3949.2000000000003</v>
      </c>
      <c r="CE325" s="4">
        <f t="shared" si="147"/>
        <v>10.200000000000001</v>
      </c>
      <c r="CF325" s="4">
        <f t="shared" si="148"/>
        <v>99.1</v>
      </c>
      <c r="CG325" s="4">
        <f t="shared" si="149"/>
        <v>33.699999999999996</v>
      </c>
      <c r="CH325" s="4">
        <f t="shared" si="150"/>
        <v>34.599999999999994</v>
      </c>
      <c r="CI325" s="4">
        <f t="shared" si="151"/>
        <v>177.6</v>
      </c>
      <c r="CJ325" s="10">
        <v>707.4</v>
      </c>
      <c r="CK325" s="10">
        <v>733.1</v>
      </c>
      <c r="CL325" s="10">
        <v>92.8</v>
      </c>
      <c r="CM325" s="10">
        <v>1.2</v>
      </c>
      <c r="CN325" s="10">
        <v>428.6</v>
      </c>
      <c r="CO325" s="4">
        <f t="shared" si="126"/>
        <v>1963.1</v>
      </c>
    </row>
    <row r="326" spans="1:107">
      <c r="A326" s="2">
        <v>1997</v>
      </c>
      <c r="B326" s="3" t="s">
        <v>96</v>
      </c>
      <c r="C326" s="4">
        <v>2321.8000000000002</v>
      </c>
      <c r="D326" s="4">
        <v>337.6</v>
      </c>
      <c r="E326" s="4">
        <v>0.8</v>
      </c>
      <c r="F326" s="4">
        <v>0</v>
      </c>
      <c r="G326" s="4">
        <f t="shared" si="127"/>
        <v>2660.2000000000003</v>
      </c>
      <c r="H326" s="4">
        <v>847.7</v>
      </c>
      <c r="I326" s="4">
        <v>317.89999999999998</v>
      </c>
      <c r="J326" s="4">
        <v>1065.3</v>
      </c>
      <c r="K326" s="4">
        <v>104.2</v>
      </c>
      <c r="L326" s="4">
        <f t="shared" si="128"/>
        <v>2335.0999999999995</v>
      </c>
      <c r="M326" s="4">
        <f>SUM(53+41.1)</f>
        <v>94.1</v>
      </c>
      <c r="N326" s="4">
        <v>115.1</v>
      </c>
      <c r="O326" s="4">
        <v>28</v>
      </c>
      <c r="P326" s="4">
        <v>0</v>
      </c>
      <c r="Q326" s="4">
        <f t="shared" si="129"/>
        <v>237.2</v>
      </c>
      <c r="R326" s="4">
        <v>22.4</v>
      </c>
      <c r="S326" s="4">
        <v>2.2000000000000002</v>
      </c>
      <c r="T326" s="4">
        <v>1.1000000000000001</v>
      </c>
      <c r="U326" s="4">
        <v>0</v>
      </c>
      <c r="V326" s="4">
        <f t="shared" si="130"/>
        <v>25.7</v>
      </c>
      <c r="W326" s="4">
        <v>1037.5</v>
      </c>
      <c r="X326" s="4">
        <v>1049.9000000000001</v>
      </c>
      <c r="Y326" s="4">
        <v>7</v>
      </c>
      <c r="Z326" s="4">
        <v>0</v>
      </c>
      <c r="AA326" s="4">
        <f t="shared" si="131"/>
        <v>2094.4</v>
      </c>
      <c r="AB326" s="4">
        <v>652.6</v>
      </c>
      <c r="AC326" s="4">
        <v>16.3</v>
      </c>
      <c r="AD326" s="4">
        <v>45.2</v>
      </c>
      <c r="AE326" s="4">
        <v>30</v>
      </c>
      <c r="AF326" s="4">
        <f t="shared" si="132"/>
        <v>744.1</v>
      </c>
      <c r="AG326" s="4">
        <v>0</v>
      </c>
      <c r="AH326" s="4">
        <v>516.79999999999995</v>
      </c>
      <c r="AI326" s="4">
        <v>1660.5</v>
      </c>
      <c r="AJ326" s="4">
        <v>49.9</v>
      </c>
      <c r="AK326" s="4">
        <f t="shared" si="133"/>
        <v>2227.2000000000003</v>
      </c>
      <c r="AL326" s="4">
        <v>2403.8000000000002</v>
      </c>
      <c r="AM326" s="4">
        <v>1040.5</v>
      </c>
      <c r="AN326" s="4">
        <v>1205.5</v>
      </c>
      <c r="AO326" s="4">
        <v>265.8</v>
      </c>
      <c r="AP326" s="4">
        <f t="shared" si="134"/>
        <v>4915.6000000000004</v>
      </c>
      <c r="AU326" s="4">
        <f t="shared" si="135"/>
        <v>0</v>
      </c>
      <c r="AV326" s="4">
        <v>0</v>
      </c>
      <c r="AW326" s="4">
        <v>0</v>
      </c>
      <c r="AX326" s="4">
        <v>40</v>
      </c>
      <c r="AY326" s="4">
        <v>104.2</v>
      </c>
      <c r="AZ326" s="4">
        <f t="shared" si="136"/>
        <v>144.19999999999999</v>
      </c>
      <c r="BA326" s="4">
        <v>0</v>
      </c>
      <c r="BB326" s="4">
        <v>0</v>
      </c>
      <c r="BC326" s="4">
        <v>1.9</v>
      </c>
      <c r="BD326" s="4">
        <v>30</v>
      </c>
      <c r="BE326" s="4">
        <f t="shared" si="137"/>
        <v>31.9</v>
      </c>
      <c r="BF326" s="4">
        <v>0</v>
      </c>
      <c r="BG326" s="4">
        <v>463.3</v>
      </c>
      <c r="BH326" s="4">
        <v>393</v>
      </c>
      <c r="BI326" s="4">
        <v>49.9</v>
      </c>
      <c r="BJ326" s="4">
        <f t="shared" si="138"/>
        <v>906.19999999999993</v>
      </c>
      <c r="BK326" s="4">
        <v>14.7</v>
      </c>
      <c r="BL326" s="4">
        <v>0</v>
      </c>
      <c r="BM326" s="4">
        <v>24.5</v>
      </c>
      <c r="BN326" s="4">
        <v>13.8</v>
      </c>
      <c r="BO326" s="4">
        <f t="shared" si="139"/>
        <v>53</v>
      </c>
      <c r="BP326" s="4">
        <v>1.9</v>
      </c>
      <c r="BQ326" s="4">
        <v>0.9</v>
      </c>
      <c r="BR326" s="4">
        <v>151.6</v>
      </c>
      <c r="BS326" s="4">
        <v>25</v>
      </c>
      <c r="BT326" s="4">
        <f t="shared" si="140"/>
        <v>179.4</v>
      </c>
      <c r="BU326" s="4">
        <v>50.2</v>
      </c>
      <c r="BV326" s="4">
        <v>4.2</v>
      </c>
      <c r="BW326" s="4">
        <v>56.4</v>
      </c>
      <c r="BX326" s="4">
        <v>227</v>
      </c>
      <c r="BY326" s="4">
        <f t="shared" si="141"/>
        <v>337.8</v>
      </c>
      <c r="BZ326" s="4">
        <f t="shared" si="142"/>
        <v>7379.9000000000005</v>
      </c>
      <c r="CA326" s="4">
        <f t="shared" si="143"/>
        <v>3396.3</v>
      </c>
      <c r="CB326" s="4">
        <f t="shared" si="144"/>
        <v>4013.3999999999996</v>
      </c>
      <c r="CC326" s="4">
        <f t="shared" si="145"/>
        <v>449.9</v>
      </c>
      <c r="CD326" s="4">
        <f t="shared" si="146"/>
        <v>15239.5</v>
      </c>
      <c r="CE326" s="4">
        <f t="shared" si="147"/>
        <v>66.8</v>
      </c>
      <c r="CF326" s="4">
        <f t="shared" si="148"/>
        <v>468.4</v>
      </c>
      <c r="CG326" s="4">
        <f t="shared" si="149"/>
        <v>667.4</v>
      </c>
      <c r="CH326" s="4">
        <f t="shared" si="150"/>
        <v>449.90000000000003</v>
      </c>
      <c r="CI326" s="4">
        <f t="shared" si="151"/>
        <v>1652.5</v>
      </c>
      <c r="CJ326" s="8">
        <v>2094</v>
      </c>
      <c r="CK326" s="8">
        <v>3767</v>
      </c>
      <c r="CL326" s="8">
        <v>266</v>
      </c>
      <c r="CM326" s="8">
        <v>0</v>
      </c>
      <c r="CN326" s="4">
        <v>1490</v>
      </c>
      <c r="CO326" s="4">
        <f t="shared" si="126"/>
        <v>7617</v>
      </c>
    </row>
    <row r="327" spans="1:107">
      <c r="A327" s="2">
        <v>1997</v>
      </c>
      <c r="B327" s="3" t="s">
        <v>97</v>
      </c>
      <c r="C327" s="4">
        <v>2518.1</v>
      </c>
      <c r="D327" s="4">
        <v>406.5</v>
      </c>
      <c r="E327" s="4">
        <v>23.1</v>
      </c>
      <c r="F327" s="4">
        <v>19.5</v>
      </c>
      <c r="G327" s="4">
        <f t="shared" si="127"/>
        <v>2967.2</v>
      </c>
      <c r="H327" s="4">
        <v>841</v>
      </c>
      <c r="I327" s="4">
        <v>204.6</v>
      </c>
      <c r="J327" s="4">
        <v>5.3</v>
      </c>
      <c r="K327" s="4">
        <v>5.3</v>
      </c>
      <c r="L327" s="4">
        <f t="shared" si="128"/>
        <v>1056.1999999999998</v>
      </c>
      <c r="M327" s="4">
        <f>SUM(74.7+224)</f>
        <v>298.7</v>
      </c>
      <c r="N327" s="4">
        <v>215.8</v>
      </c>
      <c r="O327" s="4">
        <v>0</v>
      </c>
      <c r="P327" s="4">
        <v>0</v>
      </c>
      <c r="Q327" s="4">
        <f t="shared" si="129"/>
        <v>514.5</v>
      </c>
      <c r="R327" s="4">
        <v>308.3</v>
      </c>
      <c r="S327" s="4">
        <v>20.399999999999999</v>
      </c>
      <c r="T327" s="4">
        <v>0</v>
      </c>
      <c r="U327" s="4">
        <v>0</v>
      </c>
      <c r="V327" s="4">
        <f t="shared" si="130"/>
        <v>328.7</v>
      </c>
      <c r="W327" s="4">
        <v>2204.6</v>
      </c>
      <c r="X327" s="4">
        <v>2097.6999999999998</v>
      </c>
      <c r="Y327" s="4">
        <v>47.2</v>
      </c>
      <c r="Z327" s="4">
        <v>0</v>
      </c>
      <c r="AA327" s="4">
        <f t="shared" si="131"/>
        <v>4349.4999999999991</v>
      </c>
      <c r="AB327" s="4">
        <v>325</v>
      </c>
      <c r="AC327" s="4">
        <v>0</v>
      </c>
      <c r="AD327" s="4">
        <v>0.2</v>
      </c>
      <c r="AE327" s="4">
        <v>3.6</v>
      </c>
      <c r="AF327" s="4">
        <f t="shared" si="132"/>
        <v>328.8</v>
      </c>
      <c r="AG327" s="4">
        <v>684.7</v>
      </c>
      <c r="AH327" s="4">
        <v>1027.9000000000001</v>
      </c>
      <c r="AI327" s="4">
        <v>240.1</v>
      </c>
      <c r="AJ327" s="4">
        <v>402.7</v>
      </c>
      <c r="AK327" s="4">
        <f t="shared" si="133"/>
        <v>2355.4</v>
      </c>
      <c r="AL327" s="4">
        <v>7953.1</v>
      </c>
      <c r="AM327" s="4">
        <v>1288</v>
      </c>
      <c r="AN327" s="4">
        <v>622.79999999999995</v>
      </c>
      <c r="AO327" s="4">
        <v>623.70000000000005</v>
      </c>
      <c r="AP327" s="4">
        <f t="shared" si="134"/>
        <v>10487.6</v>
      </c>
      <c r="AU327" s="4">
        <f t="shared" si="135"/>
        <v>0</v>
      </c>
      <c r="AV327" s="4">
        <v>35</v>
      </c>
      <c r="AW327" s="4">
        <v>0</v>
      </c>
      <c r="AX327" s="4">
        <v>0</v>
      </c>
      <c r="AY327" s="4">
        <v>5.3</v>
      </c>
      <c r="AZ327" s="4">
        <f t="shared" si="136"/>
        <v>40.299999999999997</v>
      </c>
      <c r="BA327" s="4">
        <v>0</v>
      </c>
      <c r="BB327" s="4">
        <v>0</v>
      </c>
      <c r="BC327" s="4">
        <v>0</v>
      </c>
      <c r="BD327" s="4">
        <v>3.6</v>
      </c>
      <c r="BE327" s="4">
        <f t="shared" si="137"/>
        <v>3.6</v>
      </c>
      <c r="BF327" s="4">
        <v>105</v>
      </c>
      <c r="BG327" s="4">
        <v>1015.2</v>
      </c>
      <c r="BH327" s="4">
        <v>239.8</v>
      </c>
      <c r="BI327" s="4">
        <v>402.7</v>
      </c>
      <c r="BJ327" s="4">
        <f t="shared" si="138"/>
        <v>1762.7</v>
      </c>
      <c r="BK327" s="4">
        <v>0</v>
      </c>
      <c r="BL327" s="4">
        <v>0</v>
      </c>
      <c r="BM327" s="4">
        <v>0</v>
      </c>
      <c r="BN327" s="4">
        <v>63.8</v>
      </c>
      <c r="BO327" s="4">
        <f t="shared" si="139"/>
        <v>63.8</v>
      </c>
      <c r="BP327" s="4">
        <v>0</v>
      </c>
      <c r="BQ327" s="4">
        <v>0</v>
      </c>
      <c r="BR327" s="4">
        <v>0</v>
      </c>
      <c r="BS327" s="4">
        <v>129.5</v>
      </c>
      <c r="BT327" s="4">
        <f t="shared" si="140"/>
        <v>129.5</v>
      </c>
      <c r="BU327" s="4">
        <v>0</v>
      </c>
      <c r="BV327" s="4">
        <v>17.399999999999999</v>
      </c>
      <c r="BW327" s="4">
        <v>0</v>
      </c>
      <c r="BX327" s="4">
        <v>449.9</v>
      </c>
      <c r="BY327" s="4">
        <f t="shared" si="141"/>
        <v>467.29999999999995</v>
      </c>
      <c r="BZ327" s="4">
        <f t="shared" si="142"/>
        <v>15133.5</v>
      </c>
      <c r="CA327" s="4">
        <f t="shared" si="143"/>
        <v>5260.9</v>
      </c>
      <c r="CB327" s="4">
        <f t="shared" si="144"/>
        <v>938.69999999999993</v>
      </c>
      <c r="CC327" s="4">
        <f t="shared" si="145"/>
        <v>1054.8</v>
      </c>
      <c r="CD327" s="4">
        <f t="shared" si="146"/>
        <v>22387.9</v>
      </c>
      <c r="CE327" s="4">
        <f t="shared" si="147"/>
        <v>140</v>
      </c>
      <c r="CF327" s="4">
        <f t="shared" si="148"/>
        <v>1032.6000000000001</v>
      </c>
      <c r="CG327" s="4">
        <f t="shared" si="149"/>
        <v>239.8</v>
      </c>
      <c r="CH327" s="4">
        <f t="shared" si="150"/>
        <v>1054.8000000000002</v>
      </c>
      <c r="CI327" s="4">
        <f t="shared" si="151"/>
        <v>2467.2000000000003</v>
      </c>
      <c r="CJ327" s="8">
        <v>2876.1</v>
      </c>
      <c r="CK327" s="8">
        <v>7181.8</v>
      </c>
      <c r="CL327" s="8">
        <v>963.9</v>
      </c>
      <c r="CM327" s="8">
        <v>15.1</v>
      </c>
      <c r="CN327" s="4">
        <v>2587</v>
      </c>
      <c r="CO327" s="4">
        <f t="shared" si="126"/>
        <v>13623.9</v>
      </c>
    </row>
    <row r="328" spans="1:107">
      <c r="A328" s="2">
        <v>1997</v>
      </c>
      <c r="B328" s="3" t="s">
        <v>98</v>
      </c>
      <c r="C328" s="4">
        <v>319</v>
      </c>
      <c r="D328" s="4">
        <v>719</v>
      </c>
      <c r="E328" s="4">
        <v>8558</v>
      </c>
      <c r="F328" s="4">
        <v>0</v>
      </c>
      <c r="G328" s="4">
        <f t="shared" si="127"/>
        <v>9596</v>
      </c>
      <c r="H328" s="4">
        <v>1757</v>
      </c>
      <c r="I328" s="4">
        <v>2</v>
      </c>
      <c r="J328" s="4">
        <v>0</v>
      </c>
      <c r="K328" s="4">
        <v>0</v>
      </c>
      <c r="L328" s="4">
        <f t="shared" si="128"/>
        <v>1759</v>
      </c>
      <c r="M328" s="4">
        <v>219</v>
      </c>
      <c r="N328" s="4">
        <v>443</v>
      </c>
      <c r="O328" s="4">
        <v>69</v>
      </c>
      <c r="P328" s="4">
        <v>0</v>
      </c>
      <c r="Q328" s="4">
        <f t="shared" si="129"/>
        <v>731</v>
      </c>
      <c r="R328" s="4">
        <v>106</v>
      </c>
      <c r="S328" s="4">
        <v>2</v>
      </c>
      <c r="T328" s="4">
        <v>5</v>
      </c>
      <c r="U328" s="4">
        <v>0</v>
      </c>
      <c r="V328" s="4">
        <f t="shared" si="130"/>
        <v>113</v>
      </c>
      <c r="W328" s="4">
        <v>1614</v>
      </c>
      <c r="X328" s="4">
        <v>3213</v>
      </c>
      <c r="Y328" s="4">
        <v>857</v>
      </c>
      <c r="Z328" s="4">
        <v>0</v>
      </c>
      <c r="AA328" s="4">
        <f t="shared" si="131"/>
        <v>5684</v>
      </c>
      <c r="AB328" s="4">
        <v>1334</v>
      </c>
      <c r="AC328" s="4">
        <v>34</v>
      </c>
      <c r="AD328" s="4">
        <v>77</v>
      </c>
      <c r="AE328" s="4">
        <v>0</v>
      </c>
      <c r="AF328" s="4">
        <f t="shared" si="132"/>
        <v>1445</v>
      </c>
      <c r="AG328" s="4">
        <v>0</v>
      </c>
      <c r="AH328" s="4">
        <v>169</v>
      </c>
      <c r="AI328" s="4">
        <v>2196</v>
      </c>
      <c r="AJ328" s="4">
        <v>0</v>
      </c>
      <c r="AK328" s="4">
        <f t="shared" si="133"/>
        <v>2365</v>
      </c>
      <c r="AL328" s="4">
        <v>2865</v>
      </c>
      <c r="AM328" s="4">
        <v>2514</v>
      </c>
      <c r="AN328" s="4">
        <v>2140</v>
      </c>
      <c r="AO328" s="4">
        <v>3</v>
      </c>
      <c r="AP328" s="4">
        <f t="shared" si="134"/>
        <v>7522</v>
      </c>
      <c r="AU328" s="4">
        <f t="shared" si="135"/>
        <v>0</v>
      </c>
      <c r="AV328" s="4">
        <v>12</v>
      </c>
      <c r="AW328" s="4">
        <v>0</v>
      </c>
      <c r="AX328" s="4">
        <v>0</v>
      </c>
      <c r="AY328" s="4">
        <v>0</v>
      </c>
      <c r="AZ328" s="4">
        <f t="shared" si="136"/>
        <v>12</v>
      </c>
      <c r="BA328" s="4">
        <v>0</v>
      </c>
      <c r="BB328" s="4">
        <v>0</v>
      </c>
      <c r="BC328" s="4">
        <v>0</v>
      </c>
      <c r="BD328" s="4">
        <v>0</v>
      </c>
      <c r="BE328" s="4">
        <f t="shared" si="137"/>
        <v>0</v>
      </c>
      <c r="BF328" s="4">
        <v>0</v>
      </c>
      <c r="BG328" s="4">
        <v>0</v>
      </c>
      <c r="BH328" s="4">
        <v>0</v>
      </c>
      <c r="BI328" s="4">
        <v>0</v>
      </c>
      <c r="BJ328" s="4">
        <f t="shared" si="138"/>
        <v>0</v>
      </c>
      <c r="BK328" s="4">
        <v>0</v>
      </c>
      <c r="BL328" s="4">
        <v>0</v>
      </c>
      <c r="BM328" s="4">
        <v>0</v>
      </c>
      <c r="BN328" s="4">
        <v>0</v>
      </c>
      <c r="BO328" s="4">
        <f t="shared" si="139"/>
        <v>0</v>
      </c>
      <c r="BP328" s="4">
        <v>0</v>
      </c>
      <c r="BQ328" s="4">
        <v>0</v>
      </c>
      <c r="BR328" s="4">
        <v>4</v>
      </c>
      <c r="BS328" s="4">
        <v>0</v>
      </c>
      <c r="BT328" s="4">
        <f t="shared" si="140"/>
        <v>4</v>
      </c>
      <c r="BU328" s="4">
        <v>168</v>
      </c>
      <c r="BV328" s="4">
        <v>1</v>
      </c>
      <c r="BW328" s="4">
        <v>4</v>
      </c>
      <c r="BX328" s="4">
        <v>3</v>
      </c>
      <c r="BY328" s="4">
        <f t="shared" si="141"/>
        <v>176</v>
      </c>
      <c r="BZ328" s="4">
        <f t="shared" si="142"/>
        <v>8214</v>
      </c>
      <c r="CA328" s="4">
        <f t="shared" si="143"/>
        <v>7096</v>
      </c>
      <c r="CB328" s="4">
        <f t="shared" si="144"/>
        <v>13902</v>
      </c>
      <c r="CC328" s="4">
        <f t="shared" si="145"/>
        <v>3</v>
      </c>
      <c r="CD328" s="4">
        <f t="shared" si="146"/>
        <v>29215</v>
      </c>
      <c r="CE328" s="4">
        <f t="shared" si="147"/>
        <v>180</v>
      </c>
      <c r="CF328" s="4">
        <f t="shared" si="148"/>
        <v>1</v>
      </c>
      <c r="CG328" s="4">
        <f t="shared" si="149"/>
        <v>8</v>
      </c>
      <c r="CH328" s="4">
        <f t="shared" si="150"/>
        <v>3</v>
      </c>
      <c r="CI328" s="4">
        <f t="shared" si="151"/>
        <v>192</v>
      </c>
      <c r="CJ328" s="8">
        <v>1397.5</v>
      </c>
      <c r="CK328" s="8">
        <v>4337.1000000000004</v>
      </c>
      <c r="CL328" s="8">
        <v>2224.1999999999998</v>
      </c>
      <c r="CM328" s="8">
        <v>7.4</v>
      </c>
      <c r="CN328" s="4">
        <v>406.3</v>
      </c>
      <c r="CO328" s="4">
        <f t="shared" si="126"/>
        <v>8372.5</v>
      </c>
    </row>
    <row r="329" spans="1:107">
      <c r="A329" s="2">
        <v>1997</v>
      </c>
      <c r="B329" s="3" t="s">
        <v>99</v>
      </c>
      <c r="C329" s="4">
        <v>3433.7</v>
      </c>
      <c r="D329" s="4">
        <v>401</v>
      </c>
      <c r="E329" s="4">
        <v>39.299999999999997</v>
      </c>
      <c r="F329" s="4">
        <v>26.7</v>
      </c>
      <c r="G329" s="4">
        <f t="shared" si="127"/>
        <v>3900.7</v>
      </c>
      <c r="H329" s="4">
        <v>1517.9</v>
      </c>
      <c r="I329" s="4">
        <v>34.9</v>
      </c>
      <c r="J329" s="4">
        <v>14.4</v>
      </c>
      <c r="K329" s="4">
        <v>82.4</v>
      </c>
      <c r="L329" s="4">
        <f t="shared" si="128"/>
        <v>1649.6000000000004</v>
      </c>
      <c r="M329" s="4">
        <v>115.9</v>
      </c>
      <c r="N329" s="4">
        <v>137.30000000000001</v>
      </c>
      <c r="O329" s="4">
        <v>0</v>
      </c>
      <c r="P329" s="4">
        <v>0</v>
      </c>
      <c r="Q329" s="4">
        <f t="shared" si="129"/>
        <v>253.20000000000002</v>
      </c>
      <c r="R329" s="4">
        <v>92.1</v>
      </c>
      <c r="S329" s="4">
        <v>17.100000000000001</v>
      </c>
      <c r="T329" s="4">
        <v>0</v>
      </c>
      <c r="U329" s="4">
        <v>0</v>
      </c>
      <c r="V329" s="4">
        <f t="shared" si="130"/>
        <v>109.19999999999999</v>
      </c>
      <c r="W329" s="4">
        <v>1399.2</v>
      </c>
      <c r="X329" s="4">
        <v>1528.1</v>
      </c>
      <c r="Y329" s="4">
        <v>0</v>
      </c>
      <c r="Z329" s="4">
        <v>0</v>
      </c>
      <c r="AA329" s="4">
        <f t="shared" si="131"/>
        <v>2927.3</v>
      </c>
      <c r="AB329" s="4">
        <v>311.39999999999998</v>
      </c>
      <c r="AC329" s="4">
        <v>6.1</v>
      </c>
      <c r="AD329" s="4">
        <v>11.3</v>
      </c>
      <c r="AE329" s="4">
        <v>22.9</v>
      </c>
      <c r="AF329" s="4">
        <f t="shared" si="132"/>
        <v>351.7</v>
      </c>
      <c r="AG329" s="4">
        <v>62.8</v>
      </c>
      <c r="AH329" s="4">
        <v>141.5</v>
      </c>
      <c r="AI329" s="4">
        <v>1352.4</v>
      </c>
      <c r="AJ329" s="4">
        <v>15</v>
      </c>
      <c r="AK329" s="4">
        <f t="shared" si="133"/>
        <v>1571.7</v>
      </c>
      <c r="AL329" s="4">
        <v>2797.4</v>
      </c>
      <c r="AM329" s="4">
        <v>872.8</v>
      </c>
      <c r="AN329" s="4">
        <v>1012.8</v>
      </c>
      <c r="AO329" s="4">
        <v>98.8</v>
      </c>
      <c r="AP329" s="4">
        <f t="shared" si="134"/>
        <v>4781.8</v>
      </c>
      <c r="AU329" s="4">
        <f t="shared" si="135"/>
        <v>0</v>
      </c>
      <c r="AV329" s="4">
        <v>36.6</v>
      </c>
      <c r="AW329" s="4">
        <v>1.7</v>
      </c>
      <c r="AX329" s="4">
        <v>0.7</v>
      </c>
      <c r="AY329" s="4">
        <v>82.4</v>
      </c>
      <c r="AZ329" s="4">
        <f t="shared" si="136"/>
        <v>121.4</v>
      </c>
      <c r="BA329" s="4">
        <v>8.4</v>
      </c>
      <c r="BB329" s="4">
        <v>0</v>
      </c>
      <c r="BC329" s="4">
        <v>1.2</v>
      </c>
      <c r="BD329" s="4">
        <v>22.9</v>
      </c>
      <c r="BE329" s="4">
        <f t="shared" si="137"/>
        <v>32.5</v>
      </c>
      <c r="BF329" s="4">
        <v>0</v>
      </c>
      <c r="BG329" s="4">
        <v>97.6</v>
      </c>
      <c r="BH329" s="4">
        <v>476.9</v>
      </c>
      <c r="BI329" s="4">
        <v>15</v>
      </c>
      <c r="BJ329" s="4">
        <f t="shared" si="138"/>
        <v>589.5</v>
      </c>
      <c r="BK329" s="4">
        <v>0</v>
      </c>
      <c r="BL329" s="4">
        <v>0</v>
      </c>
      <c r="BM329" s="4">
        <v>0</v>
      </c>
      <c r="BN329" s="4">
        <v>0</v>
      </c>
      <c r="BO329" s="4">
        <f t="shared" si="139"/>
        <v>0</v>
      </c>
      <c r="BP329" s="4">
        <v>9.6</v>
      </c>
      <c r="BQ329" s="4">
        <v>1.5</v>
      </c>
      <c r="BR329" s="4">
        <v>23.4</v>
      </c>
      <c r="BS329" s="4">
        <v>31.3</v>
      </c>
      <c r="BT329" s="4">
        <f t="shared" si="140"/>
        <v>65.8</v>
      </c>
      <c r="BU329" s="4">
        <v>32.9</v>
      </c>
      <c r="BV329" s="4">
        <v>12.7</v>
      </c>
      <c r="BW329" s="4">
        <v>21.9</v>
      </c>
      <c r="BX329" s="4">
        <v>94.2</v>
      </c>
      <c r="BY329" s="4">
        <f t="shared" si="141"/>
        <v>161.69999999999999</v>
      </c>
      <c r="BZ329" s="4">
        <f t="shared" si="142"/>
        <v>9730.4</v>
      </c>
      <c r="CA329" s="4">
        <f t="shared" si="143"/>
        <v>3138.8</v>
      </c>
      <c r="CB329" s="4">
        <f t="shared" si="144"/>
        <v>2430.1999999999998</v>
      </c>
      <c r="CC329" s="4">
        <f t="shared" si="145"/>
        <v>245.8</v>
      </c>
      <c r="CD329" s="4">
        <f t="shared" si="146"/>
        <v>15545.2</v>
      </c>
      <c r="CE329" s="4">
        <f t="shared" si="147"/>
        <v>87.5</v>
      </c>
      <c r="CF329" s="4">
        <f t="shared" si="148"/>
        <v>113.5</v>
      </c>
      <c r="CG329" s="4">
        <f t="shared" si="149"/>
        <v>524.09999999999991</v>
      </c>
      <c r="CH329" s="4">
        <f t="shared" si="150"/>
        <v>245.8</v>
      </c>
      <c r="CI329" s="4">
        <f t="shared" si="151"/>
        <v>970.89999999999986</v>
      </c>
      <c r="CJ329" s="8">
        <v>3012.7</v>
      </c>
      <c r="CK329" s="8">
        <v>4768.3999999999996</v>
      </c>
      <c r="CL329" s="8">
        <v>680.9</v>
      </c>
      <c r="CM329" s="8">
        <v>63.3</v>
      </c>
      <c r="CN329" s="4">
        <v>1312.9</v>
      </c>
      <c r="CO329" s="4">
        <f t="shared" si="126"/>
        <v>9838.1999999999989</v>
      </c>
    </row>
    <row r="330" spans="1:107">
      <c r="A330" s="2">
        <v>1997</v>
      </c>
      <c r="B330" s="3" t="s">
        <v>100</v>
      </c>
      <c r="C330" s="4">
        <v>1082.8</v>
      </c>
      <c r="D330" s="4">
        <v>330.9</v>
      </c>
      <c r="E330" s="4">
        <v>207.3</v>
      </c>
      <c r="F330" s="4">
        <v>0</v>
      </c>
      <c r="G330" s="4">
        <f t="shared" si="127"/>
        <v>1620.9999999999998</v>
      </c>
      <c r="H330" s="4">
        <v>514.70000000000005</v>
      </c>
      <c r="I330" s="4">
        <v>70.8</v>
      </c>
      <c r="J330" s="4">
        <v>653.29999999999995</v>
      </c>
      <c r="K330" s="4">
        <v>93.4</v>
      </c>
      <c r="L330" s="4">
        <f t="shared" si="128"/>
        <v>1332.2</v>
      </c>
      <c r="M330" s="4">
        <v>15.1</v>
      </c>
      <c r="N330" s="4">
        <v>58.7</v>
      </c>
      <c r="O330" s="4">
        <v>0</v>
      </c>
      <c r="P330" s="4">
        <v>0</v>
      </c>
      <c r="Q330" s="4">
        <f t="shared" si="129"/>
        <v>73.8</v>
      </c>
      <c r="R330" s="4">
        <v>0</v>
      </c>
      <c r="S330" s="4">
        <v>1.7</v>
      </c>
      <c r="T330" s="4">
        <v>0</v>
      </c>
      <c r="U330" s="4">
        <v>0</v>
      </c>
      <c r="V330" s="4">
        <f t="shared" si="130"/>
        <v>1.7</v>
      </c>
      <c r="W330" s="4">
        <v>194.5</v>
      </c>
      <c r="X330" s="4">
        <v>1364.9</v>
      </c>
      <c r="Y330" s="4">
        <v>193.9</v>
      </c>
      <c r="Z330" s="4">
        <v>0</v>
      </c>
      <c r="AA330" s="4">
        <f t="shared" si="131"/>
        <v>1753.3000000000002</v>
      </c>
      <c r="AB330" s="4">
        <v>180.9</v>
      </c>
      <c r="AC330" s="4">
        <v>0.6</v>
      </c>
      <c r="AD330" s="4">
        <v>7.6</v>
      </c>
      <c r="AE330" s="4">
        <v>6</v>
      </c>
      <c r="AF330" s="4">
        <f t="shared" si="132"/>
        <v>195.1</v>
      </c>
      <c r="AG330" s="4">
        <v>25</v>
      </c>
      <c r="AH330" s="4">
        <v>242.4</v>
      </c>
      <c r="AI330" s="4">
        <v>490.3</v>
      </c>
      <c r="AJ330" s="4">
        <v>7</v>
      </c>
      <c r="AK330" s="4">
        <f t="shared" si="133"/>
        <v>764.7</v>
      </c>
      <c r="AL330" s="4">
        <v>681.1</v>
      </c>
      <c r="AM330" s="4">
        <v>397.7</v>
      </c>
      <c r="AN330" s="4">
        <v>529.9</v>
      </c>
      <c r="AO330" s="4">
        <v>65.099999999999994</v>
      </c>
      <c r="AP330" s="4">
        <f t="shared" si="134"/>
        <v>1673.7999999999997</v>
      </c>
      <c r="AU330" s="4">
        <f t="shared" si="135"/>
        <v>0</v>
      </c>
      <c r="AV330" s="4">
        <v>16.8</v>
      </c>
      <c r="AW330" s="4">
        <v>0.7</v>
      </c>
      <c r="AX330" s="4">
        <v>32.299999999999997</v>
      </c>
      <c r="AY330" s="4">
        <v>93.4</v>
      </c>
      <c r="AZ330" s="4">
        <f t="shared" si="136"/>
        <v>143.19999999999999</v>
      </c>
      <c r="BA330" s="4">
        <v>3.5</v>
      </c>
      <c r="BB330" s="4">
        <v>0</v>
      </c>
      <c r="BC330" s="4">
        <v>1.6</v>
      </c>
      <c r="BD330" s="4">
        <v>6</v>
      </c>
      <c r="BE330" s="4">
        <f t="shared" si="137"/>
        <v>11.1</v>
      </c>
      <c r="BF330" s="4">
        <v>0</v>
      </c>
      <c r="BG330" s="4">
        <v>174.6</v>
      </c>
      <c r="BH330" s="4">
        <v>265.89999999999998</v>
      </c>
      <c r="BI330" s="4">
        <v>7</v>
      </c>
      <c r="BJ330" s="4">
        <f t="shared" si="138"/>
        <v>447.5</v>
      </c>
      <c r="BK330" s="4">
        <v>0</v>
      </c>
      <c r="BL330" s="4">
        <v>0</v>
      </c>
      <c r="BM330" s="4">
        <v>0</v>
      </c>
      <c r="BN330" s="4">
        <v>0</v>
      </c>
      <c r="BO330" s="4">
        <f t="shared" si="139"/>
        <v>0</v>
      </c>
      <c r="BP330" s="4">
        <v>1.1000000000000001</v>
      </c>
      <c r="BQ330" s="4">
        <v>4.0999999999999996</v>
      </c>
      <c r="BR330" s="4">
        <v>7.5</v>
      </c>
      <c r="BS330" s="4">
        <v>5</v>
      </c>
      <c r="BT330" s="4">
        <f t="shared" si="140"/>
        <v>17.7</v>
      </c>
      <c r="BU330" s="4">
        <v>16.100000000000001</v>
      </c>
      <c r="BV330" s="4">
        <v>13.2</v>
      </c>
      <c r="BW330" s="4">
        <v>48.3</v>
      </c>
      <c r="BX330" s="4">
        <v>36.6</v>
      </c>
      <c r="BY330" s="4">
        <f t="shared" si="141"/>
        <v>114.19999999999999</v>
      </c>
      <c r="BZ330" s="4">
        <f t="shared" si="142"/>
        <v>2694.1</v>
      </c>
      <c r="CA330" s="4">
        <f t="shared" si="143"/>
        <v>2467.6999999999998</v>
      </c>
      <c r="CB330" s="4">
        <f t="shared" si="144"/>
        <v>2082.2999999999997</v>
      </c>
      <c r="CC330" s="4">
        <f t="shared" si="145"/>
        <v>171.5</v>
      </c>
      <c r="CD330" s="4">
        <f t="shared" si="146"/>
        <v>7415.5999999999985</v>
      </c>
      <c r="CE330" s="4">
        <f t="shared" si="147"/>
        <v>37.5</v>
      </c>
      <c r="CF330" s="4">
        <f t="shared" si="148"/>
        <v>192.59999999999997</v>
      </c>
      <c r="CG330" s="4">
        <f t="shared" si="149"/>
        <v>355.6</v>
      </c>
      <c r="CH330" s="4">
        <f t="shared" si="150"/>
        <v>148</v>
      </c>
      <c r="CI330" s="4">
        <f t="shared" si="151"/>
        <v>733.7</v>
      </c>
      <c r="CJ330" s="8">
        <v>1288.5</v>
      </c>
      <c r="CK330" s="8">
        <v>791</v>
      </c>
      <c r="CL330" s="8">
        <v>291.8</v>
      </c>
      <c r="CM330" s="8">
        <v>119.6</v>
      </c>
      <c r="CN330" s="4">
        <v>365.2</v>
      </c>
      <c r="CO330" s="4">
        <f t="shared" si="126"/>
        <v>2856.1</v>
      </c>
    </row>
    <row r="331" spans="1:107" s="18" customFormat="1">
      <c r="A331" s="2">
        <v>1997</v>
      </c>
      <c r="B331" s="3" t="s">
        <v>101</v>
      </c>
      <c r="C331" s="4">
        <v>2135</v>
      </c>
      <c r="D331" s="4">
        <v>405</v>
      </c>
      <c r="E331" s="4">
        <v>756</v>
      </c>
      <c r="F331" s="4">
        <v>0</v>
      </c>
      <c r="G331" s="4">
        <f t="shared" si="127"/>
        <v>3296</v>
      </c>
      <c r="H331" s="4">
        <v>719</v>
      </c>
      <c r="I331" s="4">
        <v>2</v>
      </c>
      <c r="J331" s="4">
        <v>170</v>
      </c>
      <c r="K331" s="4">
        <v>69</v>
      </c>
      <c r="L331" s="4">
        <f t="shared" si="128"/>
        <v>960</v>
      </c>
      <c r="M331" s="4">
        <f>SUM(58+44)</f>
        <v>102</v>
      </c>
      <c r="N331" s="4">
        <f>SUM(62+66)</f>
        <v>128</v>
      </c>
      <c r="O331" s="4">
        <v>0</v>
      </c>
      <c r="P331" s="4">
        <v>0</v>
      </c>
      <c r="Q331" s="4">
        <f t="shared" si="129"/>
        <v>230</v>
      </c>
      <c r="R331" s="4">
        <v>30</v>
      </c>
      <c r="S331" s="4">
        <v>1</v>
      </c>
      <c r="T331" s="4">
        <v>14</v>
      </c>
      <c r="U331" s="4">
        <v>0</v>
      </c>
      <c r="V331" s="4">
        <f t="shared" si="130"/>
        <v>45</v>
      </c>
      <c r="W331" s="4">
        <v>461</v>
      </c>
      <c r="X331" s="4">
        <v>1572</v>
      </c>
      <c r="Y331" s="4">
        <v>592</v>
      </c>
      <c r="Z331" s="4">
        <v>0</v>
      </c>
      <c r="AA331" s="4">
        <f t="shared" si="131"/>
        <v>2625</v>
      </c>
      <c r="AB331" s="4">
        <v>402</v>
      </c>
      <c r="AC331" s="4">
        <v>10</v>
      </c>
      <c r="AD331" s="4">
        <v>28</v>
      </c>
      <c r="AE331" s="4">
        <v>50</v>
      </c>
      <c r="AF331" s="4">
        <f t="shared" si="132"/>
        <v>490</v>
      </c>
      <c r="AG331" s="4">
        <v>7</v>
      </c>
      <c r="AH331" s="4">
        <v>27</v>
      </c>
      <c r="AI331" s="4">
        <v>1107</v>
      </c>
      <c r="AJ331" s="4">
        <v>0</v>
      </c>
      <c r="AK331" s="4">
        <f t="shared" si="133"/>
        <v>1141</v>
      </c>
      <c r="AL331" s="4">
        <v>2626</v>
      </c>
      <c r="AM331" s="4">
        <v>669</v>
      </c>
      <c r="AN331" s="4">
        <v>861</v>
      </c>
      <c r="AO331" s="4">
        <v>30</v>
      </c>
      <c r="AP331" s="4">
        <f t="shared" si="134"/>
        <v>4186</v>
      </c>
      <c r="AQ331" s="4"/>
      <c r="AR331" s="4"/>
      <c r="AS331" s="4"/>
      <c r="AT331" s="4"/>
      <c r="AU331" s="4">
        <f t="shared" si="135"/>
        <v>0</v>
      </c>
      <c r="AV331" s="4">
        <v>12</v>
      </c>
      <c r="AW331" s="4">
        <v>0</v>
      </c>
      <c r="AX331" s="4">
        <v>28</v>
      </c>
      <c r="AY331" s="4">
        <v>69</v>
      </c>
      <c r="AZ331" s="4">
        <f t="shared" si="136"/>
        <v>109</v>
      </c>
      <c r="BA331" s="4">
        <v>105</v>
      </c>
      <c r="BB331" s="4">
        <v>8</v>
      </c>
      <c r="BC331" s="4">
        <v>0</v>
      </c>
      <c r="BD331" s="4">
        <v>50</v>
      </c>
      <c r="BE331" s="4">
        <f t="shared" si="137"/>
        <v>163</v>
      </c>
      <c r="BF331" s="4">
        <v>0</v>
      </c>
      <c r="BG331" s="4">
        <v>0</v>
      </c>
      <c r="BH331" s="4">
        <v>1107</v>
      </c>
      <c r="BI331" s="4">
        <v>0</v>
      </c>
      <c r="BJ331" s="4">
        <f t="shared" si="138"/>
        <v>1107</v>
      </c>
      <c r="BK331" s="4">
        <v>0</v>
      </c>
      <c r="BL331" s="4">
        <v>0</v>
      </c>
      <c r="BM331" s="4">
        <v>0</v>
      </c>
      <c r="BN331" s="4">
        <v>0</v>
      </c>
      <c r="BO331" s="4">
        <f t="shared" si="139"/>
        <v>0</v>
      </c>
      <c r="BP331" s="4">
        <v>0</v>
      </c>
      <c r="BQ331" s="4">
        <v>0</v>
      </c>
      <c r="BR331" s="4">
        <v>0</v>
      </c>
      <c r="BS331" s="4">
        <v>24</v>
      </c>
      <c r="BT331" s="4">
        <f t="shared" si="140"/>
        <v>24</v>
      </c>
      <c r="BU331" s="4">
        <v>71</v>
      </c>
      <c r="BV331" s="4">
        <v>6</v>
      </c>
      <c r="BW331" s="4">
        <v>34</v>
      </c>
      <c r="BX331" s="4">
        <v>6</v>
      </c>
      <c r="BY331" s="4">
        <f t="shared" si="141"/>
        <v>117</v>
      </c>
      <c r="BZ331" s="4">
        <f t="shared" si="142"/>
        <v>6482</v>
      </c>
      <c r="CA331" s="4">
        <f t="shared" si="143"/>
        <v>2814</v>
      </c>
      <c r="CB331" s="4">
        <f t="shared" si="144"/>
        <v>3528</v>
      </c>
      <c r="CC331" s="4">
        <f t="shared" si="145"/>
        <v>149</v>
      </c>
      <c r="CD331" s="4">
        <f t="shared" si="146"/>
        <v>12973</v>
      </c>
      <c r="CE331" s="4">
        <f t="shared" si="147"/>
        <v>188</v>
      </c>
      <c r="CF331" s="4">
        <f t="shared" si="148"/>
        <v>14</v>
      </c>
      <c r="CG331" s="4">
        <f t="shared" si="149"/>
        <v>1169</v>
      </c>
      <c r="CH331" s="4">
        <f t="shared" si="150"/>
        <v>149</v>
      </c>
      <c r="CI331" s="4">
        <f t="shared" si="151"/>
        <v>1520</v>
      </c>
      <c r="CJ331" s="8">
        <v>1712</v>
      </c>
      <c r="CK331" s="8">
        <v>3410</v>
      </c>
      <c r="CL331" s="8">
        <v>472</v>
      </c>
      <c r="CM331" s="4">
        <v>0</v>
      </c>
      <c r="CN331" s="4">
        <v>658</v>
      </c>
      <c r="CO331" s="4">
        <f t="shared" si="126"/>
        <v>6252</v>
      </c>
      <c r="CP331" s="7"/>
      <c r="CQ331" s="7"/>
      <c r="CR331" s="7"/>
      <c r="CS331" s="7"/>
      <c r="CT331" s="7"/>
      <c r="CU331" s="7"/>
      <c r="CV331" s="7"/>
      <c r="CW331" s="7"/>
      <c r="CX331" s="7"/>
      <c r="CY331" s="7"/>
      <c r="CZ331" s="7"/>
      <c r="DA331" s="7"/>
      <c r="DB331" s="7"/>
      <c r="DC331" s="7"/>
    </row>
    <row r="332" spans="1:107" s="18" customFormat="1">
      <c r="A332" s="2">
        <v>1997</v>
      </c>
      <c r="B332" s="3" t="s">
        <v>102</v>
      </c>
      <c r="C332" s="4">
        <v>467</v>
      </c>
      <c r="D332" s="4">
        <v>68</v>
      </c>
      <c r="E332" s="4">
        <v>2</v>
      </c>
      <c r="F332" s="4">
        <v>0</v>
      </c>
      <c r="G332" s="4">
        <f t="shared" si="127"/>
        <v>537</v>
      </c>
      <c r="H332" s="4">
        <v>113</v>
      </c>
      <c r="I332" s="4">
        <v>13</v>
      </c>
      <c r="J332" s="4">
        <v>111</v>
      </c>
      <c r="K332" s="4">
        <v>0</v>
      </c>
      <c r="L332" s="4">
        <f t="shared" si="128"/>
        <v>237</v>
      </c>
      <c r="M332" s="4">
        <f>SUM(7+4)</f>
        <v>11</v>
      </c>
      <c r="N332" s="4">
        <f>SUM(18+10)</f>
        <v>28</v>
      </c>
      <c r="O332" s="4">
        <v>1</v>
      </c>
      <c r="P332" s="4">
        <v>0</v>
      </c>
      <c r="Q332" s="4">
        <f t="shared" si="129"/>
        <v>40</v>
      </c>
      <c r="R332" s="4">
        <v>0</v>
      </c>
      <c r="S332" s="4">
        <v>0</v>
      </c>
      <c r="T332" s="4">
        <v>0</v>
      </c>
      <c r="U332" s="4">
        <v>0</v>
      </c>
      <c r="V332" s="4">
        <f t="shared" si="130"/>
        <v>0</v>
      </c>
      <c r="W332" s="4">
        <v>104</v>
      </c>
      <c r="X332" s="4">
        <v>266</v>
      </c>
      <c r="Y332" s="4">
        <v>9</v>
      </c>
      <c r="Z332" s="4">
        <v>0</v>
      </c>
      <c r="AA332" s="4">
        <f t="shared" si="131"/>
        <v>379</v>
      </c>
      <c r="AB332" s="4">
        <v>62</v>
      </c>
      <c r="AC332" s="4">
        <v>1</v>
      </c>
      <c r="AD332" s="4">
        <v>5</v>
      </c>
      <c r="AE332" s="4">
        <v>0</v>
      </c>
      <c r="AF332" s="4">
        <f t="shared" si="132"/>
        <v>68</v>
      </c>
      <c r="AG332" s="4">
        <v>6</v>
      </c>
      <c r="AH332" s="4">
        <v>163</v>
      </c>
      <c r="AI332" s="4">
        <v>176</v>
      </c>
      <c r="AJ332" s="4">
        <v>0</v>
      </c>
      <c r="AK332" s="4">
        <f t="shared" si="133"/>
        <v>345</v>
      </c>
      <c r="AL332" s="4">
        <v>230</v>
      </c>
      <c r="AM332" s="4">
        <v>255</v>
      </c>
      <c r="AN332" s="4">
        <v>311</v>
      </c>
      <c r="AO332" s="4">
        <v>0</v>
      </c>
      <c r="AP332" s="4">
        <f t="shared" si="134"/>
        <v>796</v>
      </c>
      <c r="AQ332" s="4"/>
      <c r="AR332" s="4"/>
      <c r="AS332" s="4"/>
      <c r="AT332" s="4"/>
      <c r="AU332" s="4">
        <f t="shared" si="135"/>
        <v>0</v>
      </c>
      <c r="AV332" s="4">
        <v>0</v>
      </c>
      <c r="AW332" s="4">
        <v>0</v>
      </c>
      <c r="AX332" s="4">
        <v>0</v>
      </c>
      <c r="AY332" s="4">
        <v>0</v>
      </c>
      <c r="AZ332" s="4">
        <f t="shared" si="136"/>
        <v>0</v>
      </c>
      <c r="BA332" s="4">
        <v>0</v>
      </c>
      <c r="BB332" s="4">
        <v>0</v>
      </c>
      <c r="BC332" s="4">
        <v>0</v>
      </c>
      <c r="BD332" s="4">
        <v>0</v>
      </c>
      <c r="BE332" s="4">
        <f t="shared" si="137"/>
        <v>0</v>
      </c>
      <c r="BF332" s="4">
        <v>0</v>
      </c>
      <c r="BG332" s="4">
        <v>0</v>
      </c>
      <c r="BH332" s="4">
        <v>0</v>
      </c>
      <c r="BI332" s="4">
        <v>0</v>
      </c>
      <c r="BJ332" s="4">
        <f t="shared" si="138"/>
        <v>0</v>
      </c>
      <c r="BK332" s="4">
        <v>0</v>
      </c>
      <c r="BL332" s="4">
        <v>0</v>
      </c>
      <c r="BM332" s="4">
        <v>0</v>
      </c>
      <c r="BN332" s="4">
        <v>0</v>
      </c>
      <c r="BO332" s="4">
        <f t="shared" si="139"/>
        <v>0</v>
      </c>
      <c r="BP332" s="4">
        <v>0</v>
      </c>
      <c r="BQ332" s="4">
        <v>0</v>
      </c>
      <c r="BR332" s="4">
        <v>0</v>
      </c>
      <c r="BS332" s="4">
        <v>0</v>
      </c>
      <c r="BT332" s="4">
        <f t="shared" si="140"/>
        <v>0</v>
      </c>
      <c r="BU332" s="4">
        <v>0</v>
      </c>
      <c r="BV332" s="4">
        <v>0</v>
      </c>
      <c r="BW332" s="4">
        <v>0</v>
      </c>
      <c r="BX332" s="4">
        <v>0</v>
      </c>
      <c r="BY332" s="4">
        <f t="shared" si="141"/>
        <v>0</v>
      </c>
      <c r="BZ332" s="4">
        <f t="shared" si="142"/>
        <v>993</v>
      </c>
      <c r="CA332" s="4">
        <f t="shared" si="143"/>
        <v>794</v>
      </c>
      <c r="CB332" s="4">
        <f t="shared" si="144"/>
        <v>615</v>
      </c>
      <c r="CC332" s="4">
        <f t="shared" si="145"/>
        <v>0</v>
      </c>
      <c r="CD332" s="4">
        <f t="shared" si="146"/>
        <v>2402</v>
      </c>
      <c r="CE332" s="4">
        <f t="shared" si="147"/>
        <v>0</v>
      </c>
      <c r="CF332" s="4">
        <f t="shared" si="148"/>
        <v>0</v>
      </c>
      <c r="CG332" s="4">
        <f t="shared" si="149"/>
        <v>0</v>
      </c>
      <c r="CH332" s="4">
        <f t="shared" si="150"/>
        <v>0</v>
      </c>
      <c r="CI332" s="4">
        <f t="shared" si="151"/>
        <v>0</v>
      </c>
      <c r="CJ332" s="8" t="s">
        <v>130</v>
      </c>
      <c r="CK332" s="8">
        <v>406</v>
      </c>
      <c r="CL332" s="8">
        <v>71</v>
      </c>
      <c r="CM332" s="8">
        <v>11</v>
      </c>
      <c r="CN332" s="4">
        <v>368</v>
      </c>
      <c r="CO332" s="4">
        <f t="shared" si="126"/>
        <v>856</v>
      </c>
      <c r="CP332" s="7"/>
      <c r="CQ332" s="7"/>
      <c r="CR332" s="7"/>
      <c r="CS332" s="7"/>
      <c r="CT332" s="7"/>
      <c r="CU332" s="7"/>
      <c r="CV332" s="7"/>
      <c r="CW332" s="7"/>
      <c r="CX332" s="7"/>
      <c r="CY332" s="7"/>
      <c r="CZ332" s="7"/>
      <c r="DA332" s="7"/>
      <c r="DB332" s="7"/>
      <c r="DC332" s="7"/>
    </row>
    <row r="333" spans="1:107" s="18" customFormat="1">
      <c r="A333" s="2">
        <v>1997</v>
      </c>
      <c r="B333" s="3" t="s">
        <v>103</v>
      </c>
      <c r="C333" s="4">
        <v>587.4</v>
      </c>
      <c r="D333" s="4">
        <v>143.1</v>
      </c>
      <c r="E333" s="4">
        <v>13.2</v>
      </c>
      <c r="F333" s="4">
        <v>0</v>
      </c>
      <c r="G333" s="4">
        <f t="shared" si="127"/>
        <v>743.7</v>
      </c>
      <c r="H333" s="4">
        <v>411.6</v>
      </c>
      <c r="I333" s="4">
        <v>104.5</v>
      </c>
      <c r="J333" s="4">
        <v>524.79999999999995</v>
      </c>
      <c r="K333" s="4">
        <v>4</v>
      </c>
      <c r="L333" s="4">
        <f t="shared" si="128"/>
        <v>1044.9000000000001</v>
      </c>
      <c r="M333" s="4">
        <v>18</v>
      </c>
      <c r="N333" s="4">
        <v>26</v>
      </c>
      <c r="O333" s="4">
        <v>0</v>
      </c>
      <c r="P333" s="4">
        <v>0</v>
      </c>
      <c r="Q333" s="4">
        <f t="shared" si="129"/>
        <v>44</v>
      </c>
      <c r="R333" s="4">
        <v>5.8</v>
      </c>
      <c r="S333" s="4">
        <v>0.4</v>
      </c>
      <c r="T333" s="4">
        <v>0</v>
      </c>
      <c r="U333" s="4">
        <v>0</v>
      </c>
      <c r="V333" s="4">
        <f t="shared" si="130"/>
        <v>6.2</v>
      </c>
      <c r="W333" s="4">
        <v>270.7</v>
      </c>
      <c r="X333" s="4">
        <v>451.4</v>
      </c>
      <c r="Y333" s="4">
        <v>0</v>
      </c>
      <c r="Z333" s="4">
        <v>0</v>
      </c>
      <c r="AA333" s="4">
        <f t="shared" si="131"/>
        <v>722.09999999999991</v>
      </c>
      <c r="AB333" s="4">
        <v>78.8</v>
      </c>
      <c r="AC333" s="4">
        <v>7.5</v>
      </c>
      <c r="AD333" s="4">
        <v>19</v>
      </c>
      <c r="AE333" s="4">
        <v>0</v>
      </c>
      <c r="AF333" s="4">
        <f t="shared" si="132"/>
        <v>105.3</v>
      </c>
      <c r="AG333" s="4">
        <v>1.9</v>
      </c>
      <c r="AH333" s="4">
        <v>2.2999999999999998</v>
      </c>
      <c r="AI333" s="4">
        <v>470.1</v>
      </c>
      <c r="AJ333" s="4">
        <v>0</v>
      </c>
      <c r="AK333" s="4">
        <f t="shared" si="133"/>
        <v>474.3</v>
      </c>
      <c r="AL333" s="4">
        <v>497.8</v>
      </c>
      <c r="AM333" s="4">
        <v>376.5</v>
      </c>
      <c r="AN333" s="4">
        <v>530.70000000000005</v>
      </c>
      <c r="AO333" s="4">
        <v>0</v>
      </c>
      <c r="AP333" s="4">
        <f t="shared" si="134"/>
        <v>1405</v>
      </c>
      <c r="AQ333" s="4"/>
      <c r="AR333" s="4"/>
      <c r="AS333" s="4"/>
      <c r="AT333" s="4"/>
      <c r="AU333" s="4">
        <f t="shared" si="135"/>
        <v>0</v>
      </c>
      <c r="AV333" s="4">
        <v>9</v>
      </c>
      <c r="AW333" s="4">
        <v>1</v>
      </c>
      <c r="AX333" s="4">
        <v>31.9</v>
      </c>
      <c r="AY333" s="4">
        <v>4</v>
      </c>
      <c r="AZ333" s="4">
        <f t="shared" si="136"/>
        <v>45.9</v>
      </c>
      <c r="BA333" s="4">
        <v>2.9</v>
      </c>
      <c r="BB333" s="4">
        <v>0</v>
      </c>
      <c r="BC333" s="4">
        <v>2.7</v>
      </c>
      <c r="BD333" s="4">
        <v>0</v>
      </c>
      <c r="BE333" s="4">
        <f t="shared" si="137"/>
        <v>5.6</v>
      </c>
      <c r="BF333" s="4">
        <v>0</v>
      </c>
      <c r="BG333" s="4">
        <v>0</v>
      </c>
      <c r="BH333" s="4">
        <v>445.1</v>
      </c>
      <c r="BI333" s="4">
        <v>0</v>
      </c>
      <c r="BJ333" s="4">
        <f t="shared" si="138"/>
        <v>445.1</v>
      </c>
      <c r="BK333" s="4">
        <v>0</v>
      </c>
      <c r="BL333" s="4">
        <v>0</v>
      </c>
      <c r="BM333" s="4">
        <v>0</v>
      </c>
      <c r="BN333" s="4">
        <v>0</v>
      </c>
      <c r="BO333" s="4">
        <f t="shared" si="139"/>
        <v>0</v>
      </c>
      <c r="BP333" s="4">
        <v>0</v>
      </c>
      <c r="BQ333" s="4">
        <v>0</v>
      </c>
      <c r="BR333" s="4">
        <v>0</v>
      </c>
      <c r="BS333" s="4">
        <v>0</v>
      </c>
      <c r="BT333" s="4">
        <f t="shared" si="140"/>
        <v>0</v>
      </c>
      <c r="BU333" s="4">
        <v>8.6</v>
      </c>
      <c r="BV333" s="4">
        <v>3</v>
      </c>
      <c r="BW333" s="4">
        <v>5.5</v>
      </c>
      <c r="BX333" s="4">
        <v>0</v>
      </c>
      <c r="BY333" s="4">
        <f t="shared" si="141"/>
        <v>17.100000000000001</v>
      </c>
      <c r="BZ333" s="4">
        <f t="shared" si="142"/>
        <v>1872</v>
      </c>
      <c r="CA333" s="4">
        <f t="shared" si="143"/>
        <v>1111.6999999999998</v>
      </c>
      <c r="CB333" s="4">
        <f t="shared" si="144"/>
        <v>1557.8</v>
      </c>
      <c r="CC333" s="4">
        <f t="shared" si="145"/>
        <v>4</v>
      </c>
      <c r="CD333" s="4">
        <f t="shared" si="146"/>
        <v>4545.5</v>
      </c>
      <c r="CE333" s="4">
        <f t="shared" si="147"/>
        <v>20.5</v>
      </c>
      <c r="CF333" s="4">
        <f t="shared" si="148"/>
        <v>4</v>
      </c>
      <c r="CG333" s="4">
        <f t="shared" si="149"/>
        <v>485.2</v>
      </c>
      <c r="CH333" s="4">
        <f t="shared" si="150"/>
        <v>4</v>
      </c>
      <c r="CI333" s="4">
        <f t="shared" si="151"/>
        <v>513.70000000000005</v>
      </c>
      <c r="CJ333" s="8">
        <v>755.9</v>
      </c>
      <c r="CK333" s="8">
        <v>944.1</v>
      </c>
      <c r="CL333" s="8">
        <v>137.30000000000001</v>
      </c>
      <c r="CM333" s="8">
        <v>0</v>
      </c>
      <c r="CN333" s="8">
        <v>172.3</v>
      </c>
      <c r="CO333" s="4">
        <f t="shared" si="126"/>
        <v>2009.6</v>
      </c>
      <c r="CP333" s="7"/>
      <c r="CQ333" s="7"/>
      <c r="CR333" s="7"/>
      <c r="CS333" s="7"/>
      <c r="CT333" s="7"/>
      <c r="CU333" s="7"/>
      <c r="CV333" s="7"/>
      <c r="CW333" s="7"/>
      <c r="CX333" s="7"/>
      <c r="CY333" s="7"/>
      <c r="CZ333" s="7"/>
      <c r="DA333" s="7"/>
      <c r="DB333" s="7"/>
      <c r="DC333" s="7"/>
    </row>
    <row r="334" spans="1:107">
      <c r="A334" s="2">
        <v>1997</v>
      </c>
      <c r="B334" s="3" t="s">
        <v>104</v>
      </c>
      <c r="G334" s="4">
        <f t="shared" si="127"/>
        <v>0</v>
      </c>
      <c r="L334" s="4">
        <f t="shared" si="128"/>
        <v>0</v>
      </c>
      <c r="Q334" s="4">
        <f t="shared" si="129"/>
        <v>0</v>
      </c>
      <c r="V334" s="4">
        <f t="shared" si="130"/>
        <v>0</v>
      </c>
      <c r="Z334" s="4">
        <v>0</v>
      </c>
      <c r="AA334" s="4">
        <f t="shared" si="131"/>
        <v>0</v>
      </c>
      <c r="AF334" s="4">
        <f t="shared" si="132"/>
        <v>0</v>
      </c>
      <c r="AK334" s="4">
        <f t="shared" si="133"/>
        <v>0</v>
      </c>
      <c r="AP334" s="4">
        <f t="shared" si="134"/>
        <v>0</v>
      </c>
      <c r="AU334" s="4">
        <f t="shared" si="135"/>
        <v>0</v>
      </c>
      <c r="AZ334" s="4">
        <f t="shared" si="136"/>
        <v>0</v>
      </c>
      <c r="BE334" s="4">
        <f t="shared" si="137"/>
        <v>0</v>
      </c>
      <c r="BJ334" s="4">
        <f t="shared" si="138"/>
        <v>0</v>
      </c>
      <c r="BO334" s="4">
        <f t="shared" si="139"/>
        <v>0</v>
      </c>
      <c r="BT334" s="4">
        <f t="shared" si="140"/>
        <v>0</v>
      </c>
      <c r="BY334" s="4">
        <f t="shared" si="141"/>
        <v>0</v>
      </c>
      <c r="BZ334" s="4">
        <f t="shared" si="142"/>
        <v>0</v>
      </c>
      <c r="CA334" s="4">
        <f t="shared" si="143"/>
        <v>0</v>
      </c>
      <c r="CB334" s="4">
        <f t="shared" si="144"/>
        <v>0</v>
      </c>
      <c r="CC334" s="4">
        <f t="shared" si="145"/>
        <v>0</v>
      </c>
      <c r="CD334" s="4">
        <f t="shared" si="146"/>
        <v>0</v>
      </c>
      <c r="CE334" s="4">
        <f t="shared" si="147"/>
        <v>0</v>
      </c>
      <c r="CF334" s="4">
        <f t="shared" si="148"/>
        <v>0</v>
      </c>
      <c r="CG334" s="4">
        <f t="shared" si="149"/>
        <v>0</v>
      </c>
      <c r="CH334" s="4">
        <f t="shared" si="150"/>
        <v>0</v>
      </c>
      <c r="CI334" s="4">
        <f t="shared" si="151"/>
        <v>0</v>
      </c>
      <c r="CJ334" s="13"/>
      <c r="CK334" s="13"/>
      <c r="CL334" s="13"/>
      <c r="CM334" s="13"/>
      <c r="CN334" s="8"/>
      <c r="CO334" s="4">
        <f t="shared" si="126"/>
        <v>0</v>
      </c>
    </row>
    <row r="335" spans="1:107">
      <c r="A335" s="2">
        <v>1997</v>
      </c>
      <c r="B335" s="3" t="s">
        <v>105</v>
      </c>
      <c r="C335" s="4">
        <v>43.1</v>
      </c>
      <c r="D335" s="4">
        <v>74.2</v>
      </c>
      <c r="E335" s="4">
        <v>49.6</v>
      </c>
      <c r="F335" s="4">
        <v>2.8</v>
      </c>
      <c r="G335" s="4">
        <f t="shared" si="127"/>
        <v>169.70000000000002</v>
      </c>
      <c r="H335" s="4">
        <v>81.400000000000006</v>
      </c>
      <c r="I335" s="4">
        <v>10.9</v>
      </c>
      <c r="J335" s="4">
        <v>32.299999999999997</v>
      </c>
      <c r="K335" s="4">
        <v>13.1</v>
      </c>
      <c r="L335" s="4">
        <f t="shared" si="128"/>
        <v>137.70000000000002</v>
      </c>
      <c r="M335" s="4">
        <v>18.399999999999999</v>
      </c>
      <c r="N335" s="4">
        <v>24.7</v>
      </c>
      <c r="O335" s="4">
        <v>0</v>
      </c>
      <c r="P335" s="4">
        <v>0</v>
      </c>
      <c r="Q335" s="4">
        <f t="shared" si="129"/>
        <v>43.099999999999994</v>
      </c>
      <c r="R335" s="4">
        <v>5.9</v>
      </c>
      <c r="S335" s="4">
        <v>0.5</v>
      </c>
      <c r="T335" s="4">
        <v>5</v>
      </c>
      <c r="U335" s="4">
        <v>0</v>
      </c>
      <c r="V335" s="4">
        <f t="shared" si="130"/>
        <v>11.4</v>
      </c>
      <c r="W335" s="4">
        <v>245</v>
      </c>
      <c r="X335" s="4">
        <v>352.5</v>
      </c>
      <c r="Y335" s="4">
        <v>111.8</v>
      </c>
      <c r="Z335" s="4">
        <v>0</v>
      </c>
      <c r="AA335" s="4">
        <f t="shared" si="131"/>
        <v>709.3</v>
      </c>
      <c r="AB335" s="4">
        <v>47</v>
      </c>
      <c r="AC335" s="4">
        <v>1.3</v>
      </c>
      <c r="AD335" s="4">
        <v>1.9</v>
      </c>
      <c r="AE335" s="4">
        <v>0.8</v>
      </c>
      <c r="AF335" s="4">
        <f t="shared" si="132"/>
        <v>50.999999999999993</v>
      </c>
      <c r="AG335" s="4">
        <v>2.7</v>
      </c>
      <c r="AH335" s="4">
        <v>110.3</v>
      </c>
      <c r="AI335" s="4">
        <v>201.1</v>
      </c>
      <c r="AJ335" s="4">
        <v>4.0999999999999996</v>
      </c>
      <c r="AK335" s="4">
        <f t="shared" si="133"/>
        <v>318.20000000000005</v>
      </c>
      <c r="AL335" s="4">
        <v>409.7</v>
      </c>
      <c r="AM335" s="4">
        <v>231.5</v>
      </c>
      <c r="AN335" s="4">
        <v>202</v>
      </c>
      <c r="AO335" s="4">
        <v>30.8</v>
      </c>
      <c r="AP335" s="4">
        <f t="shared" si="134"/>
        <v>874</v>
      </c>
      <c r="AU335" s="4">
        <f t="shared" si="135"/>
        <v>0</v>
      </c>
      <c r="AV335" s="4">
        <v>0</v>
      </c>
      <c r="AW335" s="4">
        <v>0</v>
      </c>
      <c r="AX335" s="4">
        <v>0</v>
      </c>
      <c r="AY335" s="4">
        <v>13.1</v>
      </c>
      <c r="AZ335" s="4">
        <f t="shared" si="136"/>
        <v>13.1</v>
      </c>
      <c r="BA335" s="4">
        <v>0</v>
      </c>
      <c r="BB335" s="4">
        <v>0</v>
      </c>
      <c r="BC335" s="4">
        <v>0</v>
      </c>
      <c r="BD335" s="4">
        <v>0.8</v>
      </c>
      <c r="BE335" s="4">
        <f t="shared" si="137"/>
        <v>0.8</v>
      </c>
      <c r="BF335" s="4">
        <v>0</v>
      </c>
      <c r="BG335" s="4">
        <v>4.9000000000000004</v>
      </c>
      <c r="BH335" s="4">
        <v>108.2</v>
      </c>
      <c r="BI335" s="4">
        <v>4.0999999999999996</v>
      </c>
      <c r="BJ335" s="4">
        <f t="shared" si="138"/>
        <v>117.2</v>
      </c>
      <c r="BK335" s="4">
        <v>0</v>
      </c>
      <c r="BL335" s="4">
        <v>0</v>
      </c>
      <c r="BM335" s="4">
        <v>0</v>
      </c>
      <c r="BN335" s="4">
        <v>0</v>
      </c>
      <c r="BO335" s="4">
        <f t="shared" si="139"/>
        <v>0</v>
      </c>
      <c r="BP335" s="4">
        <v>0</v>
      </c>
      <c r="BQ335" s="4">
        <v>0.1</v>
      </c>
      <c r="BR335" s="4">
        <v>0</v>
      </c>
      <c r="BS335" s="4">
        <v>7.1</v>
      </c>
      <c r="BT335" s="4">
        <f t="shared" si="140"/>
        <v>7.1999999999999993</v>
      </c>
      <c r="BU335" s="4">
        <v>0</v>
      </c>
      <c r="BV335" s="4">
        <v>4.0999999999999996</v>
      </c>
      <c r="BW335" s="4">
        <v>0</v>
      </c>
      <c r="BX335" s="4">
        <v>26.5</v>
      </c>
      <c r="BY335" s="4">
        <f t="shared" si="141"/>
        <v>30.6</v>
      </c>
      <c r="BZ335" s="4">
        <f t="shared" si="142"/>
        <v>853.2</v>
      </c>
      <c r="CA335" s="4">
        <f t="shared" si="143"/>
        <v>805.9</v>
      </c>
      <c r="CB335" s="4">
        <f t="shared" si="144"/>
        <v>603.70000000000005</v>
      </c>
      <c r="CC335" s="4">
        <f t="shared" si="145"/>
        <v>51.599999999999994</v>
      </c>
      <c r="CD335" s="4">
        <f t="shared" si="146"/>
        <v>2314.4</v>
      </c>
      <c r="CE335" s="4">
        <f t="shared" si="147"/>
        <v>0</v>
      </c>
      <c r="CF335" s="4">
        <f t="shared" si="148"/>
        <v>9.1</v>
      </c>
      <c r="CG335" s="4">
        <f t="shared" si="149"/>
        <v>108.2</v>
      </c>
      <c r="CH335" s="4">
        <f t="shared" si="150"/>
        <v>51.6</v>
      </c>
      <c r="CI335" s="4">
        <f t="shared" si="151"/>
        <v>168.9</v>
      </c>
      <c r="CJ335" s="8">
        <v>0</v>
      </c>
      <c r="CK335" s="8">
        <v>0</v>
      </c>
      <c r="CL335" s="8">
        <v>210.1</v>
      </c>
      <c r="CM335" s="8">
        <v>5</v>
      </c>
      <c r="CN335" s="4">
        <v>682.3</v>
      </c>
      <c r="CO335" s="4">
        <f t="shared" si="126"/>
        <v>897.4</v>
      </c>
    </row>
    <row r="336" spans="1:107">
      <c r="A336" s="2">
        <v>1997</v>
      </c>
      <c r="B336" s="3" t="s">
        <v>106</v>
      </c>
      <c r="C336" s="4">
        <v>4850.5</v>
      </c>
      <c r="D336" s="4">
        <v>442.6</v>
      </c>
      <c r="E336" s="4">
        <v>8.9</v>
      </c>
      <c r="F336" s="4">
        <v>0</v>
      </c>
      <c r="G336" s="4">
        <f t="shared" si="127"/>
        <v>5302</v>
      </c>
      <c r="H336" s="4">
        <v>1349.7</v>
      </c>
      <c r="I336" s="4">
        <v>12.7</v>
      </c>
      <c r="J336" s="4">
        <v>425.8</v>
      </c>
      <c r="K336" s="4">
        <v>0</v>
      </c>
      <c r="L336" s="4">
        <f t="shared" si="128"/>
        <v>1788.2</v>
      </c>
      <c r="M336" s="4">
        <v>173.3</v>
      </c>
      <c r="N336" s="4">
        <f>SUM(127.6+85.3)</f>
        <v>212.89999999999998</v>
      </c>
      <c r="O336" s="4">
        <v>0</v>
      </c>
      <c r="P336" s="4">
        <v>0</v>
      </c>
      <c r="Q336" s="4">
        <f t="shared" si="129"/>
        <v>386.2</v>
      </c>
      <c r="R336" s="4">
        <v>186.1</v>
      </c>
      <c r="S336" s="4">
        <v>26.2</v>
      </c>
      <c r="T336" s="4">
        <v>0</v>
      </c>
      <c r="U336" s="4">
        <v>0</v>
      </c>
      <c r="V336" s="4">
        <f t="shared" si="130"/>
        <v>212.29999999999998</v>
      </c>
      <c r="W336" s="4">
        <v>2322.1</v>
      </c>
      <c r="X336" s="4">
        <v>2619.1</v>
      </c>
      <c r="Y336" s="4">
        <v>406.7</v>
      </c>
      <c r="Z336" s="4">
        <v>0</v>
      </c>
      <c r="AA336" s="4">
        <f t="shared" si="131"/>
        <v>5347.9</v>
      </c>
      <c r="AB336" s="4">
        <v>873.9</v>
      </c>
      <c r="AC336" s="4">
        <v>2.4</v>
      </c>
      <c r="AD336" s="4">
        <v>13.6</v>
      </c>
      <c r="AE336" s="4">
        <v>3.4</v>
      </c>
      <c r="AF336" s="4">
        <f t="shared" si="132"/>
        <v>893.3</v>
      </c>
      <c r="AG336" s="4">
        <v>751.6</v>
      </c>
      <c r="AH336" s="4">
        <v>534.5</v>
      </c>
      <c r="AI336" s="4">
        <v>309.89999999999998</v>
      </c>
      <c r="AJ336" s="4">
        <v>6.2</v>
      </c>
      <c r="AK336" s="4">
        <f t="shared" si="133"/>
        <v>1602.2</v>
      </c>
      <c r="AL336" s="4">
        <v>5350.7</v>
      </c>
      <c r="AM336" s="4">
        <v>1492.1</v>
      </c>
      <c r="AN336" s="4">
        <v>1579.6</v>
      </c>
      <c r="AO336" s="4">
        <v>176.3</v>
      </c>
      <c r="AP336" s="4">
        <f t="shared" si="134"/>
        <v>8598.6999999999989</v>
      </c>
      <c r="AU336" s="4">
        <f t="shared" si="135"/>
        <v>0</v>
      </c>
      <c r="AV336" s="4">
        <v>4.3</v>
      </c>
      <c r="AW336" s="4">
        <v>0</v>
      </c>
      <c r="AX336" s="4">
        <v>0</v>
      </c>
      <c r="AY336" s="4">
        <v>0</v>
      </c>
      <c r="AZ336" s="4">
        <f t="shared" si="136"/>
        <v>4.3</v>
      </c>
      <c r="BA336" s="4">
        <v>14.7</v>
      </c>
      <c r="BB336" s="4">
        <v>0</v>
      </c>
      <c r="BC336" s="4">
        <v>0</v>
      </c>
      <c r="BD336" s="4">
        <v>3.4</v>
      </c>
      <c r="BE336" s="4">
        <f t="shared" si="137"/>
        <v>18.099999999999998</v>
      </c>
      <c r="BF336" s="4">
        <v>304.5</v>
      </c>
      <c r="BG336" s="4">
        <v>508.6</v>
      </c>
      <c r="BH336" s="4">
        <v>279.5</v>
      </c>
      <c r="BI336" s="4">
        <v>6.2</v>
      </c>
      <c r="BJ336" s="4">
        <f t="shared" si="138"/>
        <v>1098.8</v>
      </c>
      <c r="BK336" s="4">
        <v>0</v>
      </c>
      <c r="BL336" s="4">
        <v>0</v>
      </c>
      <c r="BM336" s="4">
        <v>0</v>
      </c>
      <c r="BN336" s="4">
        <v>0</v>
      </c>
      <c r="BO336" s="4">
        <f t="shared" si="139"/>
        <v>0</v>
      </c>
      <c r="BP336" s="4">
        <v>19.600000000000001</v>
      </c>
      <c r="BQ336" s="4">
        <v>8.1</v>
      </c>
      <c r="BR336" s="4">
        <v>0</v>
      </c>
      <c r="BS336" s="4">
        <v>107.1</v>
      </c>
      <c r="BT336" s="4">
        <f t="shared" si="140"/>
        <v>134.80000000000001</v>
      </c>
      <c r="BU336" s="4">
        <v>30.2</v>
      </c>
      <c r="BV336" s="4">
        <v>0</v>
      </c>
      <c r="BW336" s="4">
        <v>0</v>
      </c>
      <c r="BX336" s="4">
        <v>69.2</v>
      </c>
      <c r="BY336" s="4">
        <f t="shared" si="141"/>
        <v>99.4</v>
      </c>
      <c r="BZ336" s="4">
        <f t="shared" si="142"/>
        <v>15857.900000000001</v>
      </c>
      <c r="CA336" s="4">
        <f t="shared" si="143"/>
        <v>5342.5</v>
      </c>
      <c r="CB336" s="4">
        <f t="shared" si="144"/>
        <v>2744.5</v>
      </c>
      <c r="CC336" s="4">
        <f t="shared" si="145"/>
        <v>185.9</v>
      </c>
      <c r="CD336" s="4">
        <f t="shared" si="146"/>
        <v>24130.800000000003</v>
      </c>
      <c r="CE336" s="4">
        <f t="shared" si="147"/>
        <v>373.3</v>
      </c>
      <c r="CF336" s="4">
        <f t="shared" si="148"/>
        <v>516.70000000000005</v>
      </c>
      <c r="CG336" s="4">
        <f t="shared" si="149"/>
        <v>279.5</v>
      </c>
      <c r="CH336" s="4">
        <f t="shared" si="150"/>
        <v>185.89999999999998</v>
      </c>
      <c r="CI336" s="4">
        <f t="shared" si="151"/>
        <v>1355.4</v>
      </c>
      <c r="CJ336" s="8">
        <v>4415.3999999999996</v>
      </c>
      <c r="CK336" s="8">
        <v>4825.3999999999996</v>
      </c>
      <c r="CL336" s="8">
        <v>1286.4000000000001</v>
      </c>
      <c r="CM336" s="8" t="s">
        <v>129</v>
      </c>
      <c r="CN336" s="4">
        <v>5319</v>
      </c>
      <c r="CO336" s="4">
        <f t="shared" si="126"/>
        <v>15846.199999999999</v>
      </c>
    </row>
    <row r="337" spans="1:93">
      <c r="A337" s="2">
        <v>1997</v>
      </c>
      <c r="B337" s="3" t="s">
        <v>107</v>
      </c>
      <c r="C337" s="4">
        <v>1313.1</v>
      </c>
      <c r="D337" s="4">
        <v>46.8</v>
      </c>
      <c r="E337" s="4">
        <v>29.3</v>
      </c>
      <c r="F337" s="4">
        <v>0</v>
      </c>
      <c r="G337" s="4">
        <f t="shared" si="127"/>
        <v>1389.1999999999998</v>
      </c>
      <c r="H337" s="4">
        <v>480.7</v>
      </c>
      <c r="I337" s="4">
        <v>215.6</v>
      </c>
      <c r="J337" s="4">
        <v>520.20000000000005</v>
      </c>
      <c r="K337" s="4">
        <v>0</v>
      </c>
      <c r="L337" s="4">
        <f t="shared" si="128"/>
        <v>1216.5</v>
      </c>
      <c r="M337" s="4">
        <v>38.700000000000003</v>
      </c>
      <c r="N337" s="4">
        <v>109.5</v>
      </c>
      <c r="O337" s="4">
        <v>2</v>
      </c>
      <c r="P337" s="4">
        <v>0</v>
      </c>
      <c r="Q337" s="4">
        <f t="shared" si="129"/>
        <v>150.19999999999999</v>
      </c>
      <c r="R337" s="4">
        <v>4.2</v>
      </c>
      <c r="S337" s="4">
        <v>0</v>
      </c>
      <c r="T337" s="4">
        <v>0.4</v>
      </c>
      <c r="U337" s="4">
        <v>0</v>
      </c>
      <c r="V337" s="4">
        <f t="shared" si="130"/>
        <v>4.6000000000000005</v>
      </c>
      <c r="W337" s="4">
        <v>269.8</v>
      </c>
      <c r="X337" s="4">
        <v>794.1</v>
      </c>
      <c r="Y337" s="4">
        <v>25.9</v>
      </c>
      <c r="Z337" s="4">
        <v>0</v>
      </c>
      <c r="AA337" s="4">
        <f t="shared" si="131"/>
        <v>1089.8000000000002</v>
      </c>
      <c r="AB337" s="4">
        <v>137.6</v>
      </c>
      <c r="AC337" s="4">
        <v>1.2</v>
      </c>
      <c r="AD337" s="4">
        <v>15.6</v>
      </c>
      <c r="AE337" s="4">
        <v>0</v>
      </c>
      <c r="AF337" s="4">
        <f t="shared" si="132"/>
        <v>154.39999999999998</v>
      </c>
      <c r="AG337" s="4">
        <v>1.7</v>
      </c>
      <c r="AH337" s="4">
        <v>188.1</v>
      </c>
      <c r="AI337" s="4">
        <v>313.39999999999998</v>
      </c>
      <c r="AJ337" s="4">
        <v>0</v>
      </c>
      <c r="AK337" s="4">
        <f t="shared" si="133"/>
        <v>503.19999999999993</v>
      </c>
      <c r="AL337" s="4">
        <v>648.20000000000005</v>
      </c>
      <c r="AM337" s="4">
        <v>619.5</v>
      </c>
      <c r="AN337" s="4">
        <v>653.5</v>
      </c>
      <c r="AO337" s="4">
        <v>0</v>
      </c>
      <c r="AP337" s="4">
        <f t="shared" si="134"/>
        <v>1921.2</v>
      </c>
      <c r="AU337" s="4">
        <f t="shared" si="135"/>
        <v>0</v>
      </c>
      <c r="AV337" s="4">
        <v>0</v>
      </c>
      <c r="AW337" s="4">
        <v>0</v>
      </c>
      <c r="AX337" s="4">
        <v>0</v>
      </c>
      <c r="AY337" s="4">
        <v>0</v>
      </c>
      <c r="AZ337" s="4">
        <f t="shared" si="136"/>
        <v>0</v>
      </c>
      <c r="BA337" s="4">
        <v>0</v>
      </c>
      <c r="BB337" s="4">
        <v>0</v>
      </c>
      <c r="BC337" s="4">
        <v>0</v>
      </c>
      <c r="BD337" s="4">
        <v>0</v>
      </c>
      <c r="BE337" s="4">
        <f t="shared" si="137"/>
        <v>0</v>
      </c>
      <c r="BG337" s="4">
        <v>0</v>
      </c>
      <c r="BH337" s="4">
        <v>0</v>
      </c>
      <c r="BI337" s="4">
        <v>0</v>
      </c>
      <c r="BJ337" s="4">
        <f t="shared" si="138"/>
        <v>0</v>
      </c>
      <c r="BK337" s="4">
        <v>0</v>
      </c>
      <c r="BL337" s="4">
        <v>0</v>
      </c>
      <c r="BM337" s="4">
        <v>0</v>
      </c>
      <c r="BN337" s="4">
        <v>0</v>
      </c>
      <c r="BO337" s="4">
        <f t="shared" si="139"/>
        <v>0</v>
      </c>
      <c r="BP337" s="4">
        <v>0</v>
      </c>
      <c r="BQ337" s="4">
        <v>0</v>
      </c>
      <c r="BR337" s="4">
        <v>0</v>
      </c>
      <c r="BS337" s="4">
        <v>0</v>
      </c>
      <c r="BT337" s="4">
        <f t="shared" si="140"/>
        <v>0</v>
      </c>
      <c r="BU337" s="4">
        <v>0</v>
      </c>
      <c r="BV337" s="4">
        <v>0</v>
      </c>
      <c r="BW337" s="4">
        <v>10.5</v>
      </c>
      <c r="BX337" s="4">
        <v>0</v>
      </c>
      <c r="BY337" s="4">
        <f t="shared" si="141"/>
        <v>10.5</v>
      </c>
      <c r="BZ337" s="4">
        <f t="shared" si="142"/>
        <v>2894</v>
      </c>
      <c r="CA337" s="4">
        <f t="shared" si="143"/>
        <v>1974.8</v>
      </c>
      <c r="CB337" s="4">
        <f t="shared" si="144"/>
        <v>1560.3</v>
      </c>
      <c r="CC337" s="4">
        <f t="shared" si="145"/>
        <v>0</v>
      </c>
      <c r="CD337" s="4">
        <f t="shared" si="146"/>
        <v>6429.1</v>
      </c>
      <c r="CE337" s="4">
        <f t="shared" si="147"/>
        <v>0</v>
      </c>
      <c r="CF337" s="4">
        <f t="shared" si="148"/>
        <v>0</v>
      </c>
      <c r="CG337" s="4">
        <f t="shared" si="149"/>
        <v>10.5</v>
      </c>
      <c r="CH337" s="4">
        <f t="shared" si="150"/>
        <v>0</v>
      </c>
      <c r="CI337" s="4">
        <f t="shared" si="151"/>
        <v>10.5</v>
      </c>
      <c r="CJ337" s="8">
        <v>1281.0999999999999</v>
      </c>
      <c r="CK337" s="8">
        <v>675.6</v>
      </c>
      <c r="CL337" s="8">
        <v>170.7</v>
      </c>
      <c r="CM337" s="8">
        <v>0</v>
      </c>
      <c r="CO337" s="4">
        <f t="shared" si="126"/>
        <v>2127.3999999999996</v>
      </c>
    </row>
    <row r="338" spans="1:93">
      <c r="A338" s="2">
        <v>1997</v>
      </c>
      <c r="B338" s="3" t="s">
        <v>108</v>
      </c>
      <c r="C338" s="4">
        <v>9548.5</v>
      </c>
      <c r="D338" s="4">
        <v>1436.5</v>
      </c>
      <c r="E338" s="4">
        <v>1669.7</v>
      </c>
      <c r="F338" s="4">
        <v>0</v>
      </c>
      <c r="G338" s="4">
        <f t="shared" si="127"/>
        <v>12654.7</v>
      </c>
      <c r="H338" s="4">
        <v>2549.1999999999998</v>
      </c>
      <c r="I338" s="4">
        <v>165.2</v>
      </c>
      <c r="J338" s="4">
        <v>1872.9</v>
      </c>
      <c r="K338" s="4">
        <v>153.6</v>
      </c>
      <c r="L338" s="4">
        <f t="shared" si="128"/>
        <v>4740.8999999999996</v>
      </c>
      <c r="M338" s="4">
        <v>648</v>
      </c>
      <c r="N338" s="4">
        <v>1060</v>
      </c>
      <c r="O338" s="4">
        <v>0</v>
      </c>
      <c r="P338" s="4">
        <v>0</v>
      </c>
      <c r="Q338" s="4">
        <f t="shared" si="129"/>
        <v>1708</v>
      </c>
      <c r="R338" s="4">
        <v>1221</v>
      </c>
      <c r="S338" s="4">
        <v>441</v>
      </c>
      <c r="T338" s="4">
        <v>0</v>
      </c>
      <c r="U338" s="4">
        <v>0</v>
      </c>
      <c r="V338" s="4">
        <f t="shared" si="130"/>
        <v>1662</v>
      </c>
      <c r="W338" s="4">
        <v>5276.6</v>
      </c>
      <c r="X338" s="4">
        <v>12424.1</v>
      </c>
      <c r="Y338" s="4">
        <v>4683</v>
      </c>
      <c r="Z338" s="4">
        <v>0</v>
      </c>
      <c r="AA338" s="4">
        <f t="shared" si="131"/>
        <v>22383.7</v>
      </c>
      <c r="AB338" s="4">
        <v>2500</v>
      </c>
      <c r="AC338" s="4">
        <v>101.6</v>
      </c>
      <c r="AD338" s="4">
        <v>25.8</v>
      </c>
      <c r="AE338" s="4">
        <v>126.4</v>
      </c>
      <c r="AF338" s="4">
        <f t="shared" si="132"/>
        <v>2753.8</v>
      </c>
      <c r="AG338" s="4">
        <v>396.9</v>
      </c>
      <c r="AH338" s="4">
        <v>838.2</v>
      </c>
      <c r="AI338" s="4">
        <v>1992.5</v>
      </c>
      <c r="AJ338" s="4">
        <v>671.1</v>
      </c>
      <c r="AK338" s="4">
        <f t="shared" si="133"/>
        <v>3898.7</v>
      </c>
      <c r="AL338" s="4">
        <v>8496.2000000000007</v>
      </c>
      <c r="AM338" s="4">
        <v>3850.9</v>
      </c>
      <c r="AN338" s="4">
        <v>4151.7</v>
      </c>
      <c r="AO338" s="4">
        <v>628</v>
      </c>
      <c r="AP338" s="4">
        <f t="shared" si="134"/>
        <v>17126.8</v>
      </c>
      <c r="AU338" s="4">
        <f t="shared" si="135"/>
        <v>0</v>
      </c>
      <c r="AV338" s="4">
        <v>0</v>
      </c>
      <c r="AW338" s="4">
        <v>0</v>
      </c>
      <c r="AX338" s="4">
        <v>44.8</v>
      </c>
      <c r="AY338" s="4">
        <v>153.6</v>
      </c>
      <c r="AZ338" s="4">
        <f t="shared" si="136"/>
        <v>198.39999999999998</v>
      </c>
      <c r="BA338" s="4">
        <v>0</v>
      </c>
      <c r="BB338" s="4">
        <v>2.7</v>
      </c>
      <c r="BC338" s="4">
        <v>5.3</v>
      </c>
      <c r="BD338" s="4">
        <v>126.4</v>
      </c>
      <c r="BE338" s="4">
        <f t="shared" si="137"/>
        <v>134.4</v>
      </c>
      <c r="BF338" s="4">
        <v>0</v>
      </c>
      <c r="BG338" s="4">
        <v>812.7</v>
      </c>
      <c r="BH338" s="4">
        <v>667.8</v>
      </c>
      <c r="BI338" s="4">
        <v>671.1</v>
      </c>
      <c r="BJ338" s="4">
        <f t="shared" si="138"/>
        <v>2151.6</v>
      </c>
      <c r="BK338" s="4">
        <v>0</v>
      </c>
      <c r="BL338" s="4">
        <v>15.2</v>
      </c>
      <c r="BM338" s="4">
        <v>2.6</v>
      </c>
      <c r="BN338" s="4">
        <v>92.7</v>
      </c>
      <c r="BO338" s="4">
        <f t="shared" si="139"/>
        <v>110.5</v>
      </c>
      <c r="BP338" s="4">
        <v>0</v>
      </c>
      <c r="BQ338" s="4">
        <v>219.7</v>
      </c>
      <c r="BR338" s="4">
        <v>86.3</v>
      </c>
      <c r="BS338" s="4">
        <v>191.5</v>
      </c>
      <c r="BT338" s="4">
        <f t="shared" si="140"/>
        <v>497.5</v>
      </c>
      <c r="BU338" s="4">
        <v>0</v>
      </c>
      <c r="BV338" s="4">
        <v>3.7</v>
      </c>
      <c r="BW338" s="4">
        <v>103.8</v>
      </c>
      <c r="BX338" s="4">
        <v>343.8</v>
      </c>
      <c r="BY338" s="4">
        <f t="shared" si="141"/>
        <v>451.3</v>
      </c>
      <c r="BZ338" s="4">
        <f t="shared" si="142"/>
        <v>30636.400000000005</v>
      </c>
      <c r="CA338" s="4">
        <f t="shared" si="143"/>
        <v>20317.5</v>
      </c>
      <c r="CB338" s="4">
        <f t="shared" si="144"/>
        <v>14395.599999999999</v>
      </c>
      <c r="CC338" s="4">
        <f t="shared" si="145"/>
        <v>1579.1</v>
      </c>
      <c r="CD338" s="4">
        <f t="shared" si="146"/>
        <v>66928.600000000006</v>
      </c>
      <c r="CE338" s="4">
        <f t="shared" si="147"/>
        <v>0</v>
      </c>
      <c r="CF338" s="4">
        <f t="shared" si="148"/>
        <v>1054.0000000000002</v>
      </c>
      <c r="CG338" s="4">
        <f t="shared" si="149"/>
        <v>910.5999999999998</v>
      </c>
      <c r="CH338" s="4">
        <f t="shared" si="150"/>
        <v>1579.1</v>
      </c>
      <c r="CI338" s="4">
        <f t="shared" si="151"/>
        <v>3543.7</v>
      </c>
      <c r="CJ338" s="8">
        <v>5225</v>
      </c>
      <c r="CK338" s="8">
        <v>16371</v>
      </c>
      <c r="CL338" s="8">
        <v>5078</v>
      </c>
      <c r="CM338" s="8">
        <v>42</v>
      </c>
      <c r="CN338" s="4">
        <v>6327</v>
      </c>
      <c r="CO338" s="4">
        <f t="shared" si="126"/>
        <v>33043</v>
      </c>
    </row>
    <row r="339" spans="1:93">
      <c r="A339" s="2">
        <v>1997</v>
      </c>
      <c r="B339" s="3" t="s">
        <v>109</v>
      </c>
      <c r="C339" s="4">
        <v>4267.3</v>
      </c>
      <c r="D339" s="4">
        <v>438</v>
      </c>
      <c r="E339" s="4">
        <v>44.8</v>
      </c>
      <c r="F339" s="4">
        <v>450</v>
      </c>
      <c r="G339" s="4">
        <f t="shared" si="127"/>
        <v>5200.1000000000004</v>
      </c>
      <c r="H339" s="4">
        <v>1878.3</v>
      </c>
      <c r="I339" s="4">
        <v>96.1</v>
      </c>
      <c r="J339" s="4">
        <v>767.1</v>
      </c>
      <c r="K339" s="4">
        <v>192</v>
      </c>
      <c r="L339" s="4">
        <f t="shared" si="128"/>
        <v>2933.5</v>
      </c>
      <c r="M339" s="4">
        <f>SUM(23.1+23.9)</f>
        <v>47</v>
      </c>
      <c r="N339" s="4">
        <f>SUM(96+87.3)</f>
        <v>183.3</v>
      </c>
      <c r="O339" s="4">
        <f>SUM(23+26.5)</f>
        <v>49.5</v>
      </c>
      <c r="P339" s="4">
        <v>0</v>
      </c>
      <c r="Q339" s="4">
        <f t="shared" si="129"/>
        <v>279.8</v>
      </c>
      <c r="R339" s="4">
        <v>47</v>
      </c>
      <c r="S339" s="4">
        <v>0</v>
      </c>
      <c r="T339" s="4">
        <v>47</v>
      </c>
      <c r="U339" s="4">
        <v>0</v>
      </c>
      <c r="V339" s="4">
        <f t="shared" si="130"/>
        <v>94</v>
      </c>
      <c r="W339" s="4">
        <v>1131.3</v>
      </c>
      <c r="X339" s="4">
        <v>2820.2</v>
      </c>
      <c r="Y339" s="4">
        <v>210.8</v>
      </c>
      <c r="Z339" s="4">
        <v>0</v>
      </c>
      <c r="AA339" s="4">
        <f t="shared" si="131"/>
        <v>4162.3</v>
      </c>
      <c r="AB339" s="4">
        <v>850.2</v>
      </c>
      <c r="AC339" s="4">
        <v>0</v>
      </c>
      <c r="AD339" s="4">
        <v>43.7</v>
      </c>
      <c r="AE339" s="4">
        <v>0</v>
      </c>
      <c r="AF339" s="4">
        <f t="shared" si="132"/>
        <v>893.90000000000009</v>
      </c>
      <c r="AG339" s="4">
        <v>10.1</v>
      </c>
      <c r="AH339" s="4">
        <v>556</v>
      </c>
      <c r="AI339" s="4">
        <v>1712.9</v>
      </c>
      <c r="AJ339" s="4">
        <v>0</v>
      </c>
      <c r="AK339" s="4">
        <f t="shared" si="133"/>
        <v>2279</v>
      </c>
      <c r="AL339" s="4">
        <v>2233.6999999999998</v>
      </c>
      <c r="AM339" s="4">
        <v>1457</v>
      </c>
      <c r="AN339" s="4">
        <v>1156</v>
      </c>
      <c r="AO339" s="4">
        <v>3</v>
      </c>
      <c r="AP339" s="4">
        <f t="shared" si="134"/>
        <v>4849.7</v>
      </c>
      <c r="AU339" s="4">
        <f t="shared" si="135"/>
        <v>0</v>
      </c>
      <c r="AV339" s="4">
        <v>96.5</v>
      </c>
      <c r="AW339" s="4">
        <v>0</v>
      </c>
      <c r="AX339" s="4">
        <v>211.7</v>
      </c>
      <c r="AY339" s="4">
        <v>192</v>
      </c>
      <c r="AZ339" s="4">
        <f t="shared" si="136"/>
        <v>500.2</v>
      </c>
      <c r="BA339" s="4">
        <v>40.9</v>
      </c>
      <c r="BB339" s="4">
        <v>0</v>
      </c>
      <c r="BC339" s="4">
        <v>18</v>
      </c>
      <c r="BD339" s="4">
        <v>0</v>
      </c>
      <c r="BE339" s="4">
        <f t="shared" si="137"/>
        <v>58.9</v>
      </c>
      <c r="BF339" s="4">
        <v>10.1</v>
      </c>
      <c r="BG339" s="4">
        <v>555.79999999999995</v>
      </c>
      <c r="BH339" s="4">
        <v>1556.1</v>
      </c>
      <c r="BI339" s="4">
        <v>0</v>
      </c>
      <c r="BJ339" s="4">
        <f t="shared" si="138"/>
        <v>2122</v>
      </c>
      <c r="BK339" s="4">
        <v>5.8</v>
      </c>
      <c r="BL339" s="4">
        <v>29.1</v>
      </c>
      <c r="BM339" s="4">
        <v>1.4</v>
      </c>
      <c r="BN339" s="4">
        <v>0</v>
      </c>
      <c r="BO339" s="4">
        <f t="shared" si="139"/>
        <v>36.299999999999997</v>
      </c>
      <c r="BP339" s="4">
        <v>0</v>
      </c>
      <c r="BQ339" s="4">
        <v>0</v>
      </c>
      <c r="BR339" s="4">
        <v>0</v>
      </c>
      <c r="BS339" s="4">
        <v>0</v>
      </c>
      <c r="BT339" s="4">
        <f t="shared" si="140"/>
        <v>0</v>
      </c>
      <c r="BU339" s="4">
        <v>4</v>
      </c>
      <c r="BV339" s="4">
        <v>0</v>
      </c>
      <c r="BW339" s="4">
        <v>0</v>
      </c>
      <c r="BX339" s="4">
        <v>453</v>
      </c>
      <c r="BY339" s="4">
        <f t="shared" si="141"/>
        <v>457</v>
      </c>
      <c r="BZ339" s="4">
        <f t="shared" si="142"/>
        <v>10464.900000000001</v>
      </c>
      <c r="CA339" s="4">
        <f t="shared" si="143"/>
        <v>5550.6</v>
      </c>
      <c r="CB339" s="4">
        <f t="shared" si="144"/>
        <v>4031.8</v>
      </c>
      <c r="CC339" s="4">
        <f t="shared" si="145"/>
        <v>645</v>
      </c>
      <c r="CD339" s="4">
        <f t="shared" si="146"/>
        <v>20692.300000000003</v>
      </c>
      <c r="CE339" s="4">
        <f t="shared" si="147"/>
        <v>157.30000000000001</v>
      </c>
      <c r="CF339" s="4">
        <f t="shared" si="148"/>
        <v>584.9</v>
      </c>
      <c r="CG339" s="4">
        <f t="shared" si="149"/>
        <v>1787.2</v>
      </c>
      <c r="CH339" s="4">
        <f t="shared" si="150"/>
        <v>645</v>
      </c>
      <c r="CI339" s="4">
        <f t="shared" si="151"/>
        <v>3174.4</v>
      </c>
      <c r="CJ339" s="8">
        <v>3127.7</v>
      </c>
      <c r="CK339" s="8">
        <v>5331.1</v>
      </c>
      <c r="CL339" s="8">
        <v>717.9</v>
      </c>
      <c r="CM339" s="8" t="s">
        <v>129</v>
      </c>
      <c r="CN339" s="4">
        <v>1757.2</v>
      </c>
      <c r="CO339" s="4">
        <f t="shared" si="126"/>
        <v>10933.9</v>
      </c>
    </row>
    <row r="340" spans="1:93">
      <c r="A340" s="2">
        <v>1997</v>
      </c>
      <c r="B340" s="3" t="s">
        <v>110</v>
      </c>
      <c r="C340" s="4">
        <v>249.5</v>
      </c>
      <c r="D340" s="4">
        <v>60.1</v>
      </c>
      <c r="E340" s="4">
        <v>28.5</v>
      </c>
      <c r="F340" s="4">
        <v>0</v>
      </c>
      <c r="G340" s="4">
        <f t="shared" si="127"/>
        <v>338.1</v>
      </c>
      <c r="H340" s="4">
        <v>137.5</v>
      </c>
      <c r="I340" s="4">
        <v>0.3</v>
      </c>
      <c r="J340" s="4">
        <v>71.8</v>
      </c>
      <c r="K340" s="4">
        <v>0</v>
      </c>
      <c r="L340" s="4">
        <f t="shared" si="128"/>
        <v>209.60000000000002</v>
      </c>
      <c r="M340" s="4">
        <v>8.6</v>
      </c>
      <c r="N340" s="4">
        <v>16.3</v>
      </c>
      <c r="O340" s="4">
        <v>7.5</v>
      </c>
      <c r="P340" s="4">
        <v>0</v>
      </c>
      <c r="Q340" s="4">
        <f t="shared" si="129"/>
        <v>32.4</v>
      </c>
      <c r="R340" s="4">
        <v>0</v>
      </c>
      <c r="S340" s="4">
        <v>0.1</v>
      </c>
      <c r="T340" s="4">
        <v>0</v>
      </c>
      <c r="U340" s="4">
        <v>0</v>
      </c>
      <c r="V340" s="4">
        <f t="shared" si="130"/>
        <v>0.1</v>
      </c>
      <c r="W340" s="4">
        <v>86</v>
      </c>
      <c r="X340" s="4">
        <v>214.5</v>
      </c>
      <c r="Y340" s="4">
        <v>11.7</v>
      </c>
      <c r="Z340" s="4">
        <v>0</v>
      </c>
      <c r="AA340" s="4">
        <f t="shared" si="131"/>
        <v>312.2</v>
      </c>
      <c r="AB340" s="4">
        <v>18.5</v>
      </c>
      <c r="AC340" s="4">
        <v>3.7</v>
      </c>
      <c r="AD340" s="4">
        <v>3.9</v>
      </c>
      <c r="AE340" s="4">
        <v>0</v>
      </c>
      <c r="AF340" s="4">
        <f t="shared" si="132"/>
        <v>26.099999999999998</v>
      </c>
      <c r="AG340" s="4">
        <v>0.3</v>
      </c>
      <c r="AH340" s="4">
        <v>136.6</v>
      </c>
      <c r="AI340" s="4">
        <v>116.3</v>
      </c>
      <c r="AJ340" s="4">
        <v>0</v>
      </c>
      <c r="AK340" s="4">
        <f t="shared" si="133"/>
        <v>253.2</v>
      </c>
      <c r="AL340" s="4">
        <v>167.6</v>
      </c>
      <c r="AM340" s="4">
        <v>262.89999999999998</v>
      </c>
      <c r="AN340" s="4">
        <v>393.9</v>
      </c>
      <c r="AO340" s="4">
        <v>0</v>
      </c>
      <c r="AP340" s="4">
        <f t="shared" si="134"/>
        <v>824.4</v>
      </c>
      <c r="AU340" s="4">
        <f t="shared" si="135"/>
        <v>0</v>
      </c>
      <c r="AV340" s="4">
        <v>3.3</v>
      </c>
      <c r="AW340" s="4">
        <v>0</v>
      </c>
      <c r="AX340" s="4">
        <v>3.2</v>
      </c>
      <c r="AY340" s="4">
        <v>0</v>
      </c>
      <c r="AZ340" s="4">
        <f t="shared" si="136"/>
        <v>6.5</v>
      </c>
      <c r="BA340" s="4">
        <v>0.8</v>
      </c>
      <c r="BB340" s="4">
        <v>0</v>
      </c>
      <c r="BC340" s="4">
        <v>0</v>
      </c>
      <c r="BD340" s="4">
        <v>0</v>
      </c>
      <c r="BE340" s="4">
        <f t="shared" si="137"/>
        <v>0.8</v>
      </c>
      <c r="BF340" s="4">
        <v>0</v>
      </c>
      <c r="BG340" s="4">
        <v>110.2</v>
      </c>
      <c r="BH340" s="4">
        <v>43.1</v>
      </c>
      <c r="BI340" s="4">
        <v>0</v>
      </c>
      <c r="BJ340" s="4">
        <f t="shared" si="138"/>
        <v>153.30000000000001</v>
      </c>
      <c r="BK340" s="4">
        <v>0</v>
      </c>
      <c r="BL340" s="4">
        <v>0</v>
      </c>
      <c r="BM340" s="4">
        <v>0</v>
      </c>
      <c r="BN340" s="4">
        <v>0</v>
      </c>
      <c r="BO340" s="4">
        <f t="shared" si="139"/>
        <v>0</v>
      </c>
      <c r="BP340" s="4">
        <v>0.7</v>
      </c>
      <c r="BQ340" s="4">
        <v>2</v>
      </c>
      <c r="BR340" s="4">
        <v>6</v>
      </c>
      <c r="BS340" s="4">
        <v>0</v>
      </c>
      <c r="BT340" s="4">
        <f t="shared" si="140"/>
        <v>8.6999999999999993</v>
      </c>
      <c r="BU340" s="4">
        <v>7.5</v>
      </c>
      <c r="BV340" s="4">
        <v>9.3000000000000007</v>
      </c>
      <c r="BW340" s="4">
        <v>4.5999999999999996</v>
      </c>
      <c r="BX340" s="4">
        <v>0</v>
      </c>
      <c r="BY340" s="4">
        <f t="shared" si="141"/>
        <v>21.4</v>
      </c>
      <c r="BZ340" s="4">
        <f t="shared" si="142"/>
        <v>668</v>
      </c>
      <c r="CA340" s="4">
        <f t="shared" si="143"/>
        <v>694.5</v>
      </c>
      <c r="CB340" s="4">
        <f t="shared" si="144"/>
        <v>633.59999999999991</v>
      </c>
      <c r="CC340" s="4">
        <f t="shared" si="145"/>
        <v>0</v>
      </c>
      <c r="CD340" s="4">
        <f t="shared" si="146"/>
        <v>1996.1</v>
      </c>
      <c r="CE340" s="4">
        <f t="shared" si="147"/>
        <v>12.3</v>
      </c>
      <c r="CF340" s="4">
        <f t="shared" si="148"/>
        <v>121.5</v>
      </c>
      <c r="CG340" s="4">
        <f t="shared" si="149"/>
        <v>56.900000000000006</v>
      </c>
      <c r="CH340" s="4">
        <f t="shared" si="150"/>
        <v>0</v>
      </c>
      <c r="CI340" s="4">
        <f t="shared" si="151"/>
        <v>190.70000000000002</v>
      </c>
      <c r="CJ340" s="12">
        <v>319.5</v>
      </c>
      <c r="CK340" s="12">
        <v>177.4</v>
      </c>
      <c r="CL340" s="12">
        <v>65.5</v>
      </c>
      <c r="CM340" s="12">
        <v>11.6</v>
      </c>
      <c r="CN340" s="12">
        <v>169</v>
      </c>
      <c r="CO340" s="4">
        <f t="shared" si="126"/>
        <v>743</v>
      </c>
    </row>
    <row r="341" spans="1:93">
      <c r="A341" s="2">
        <v>1997</v>
      </c>
      <c r="B341" s="3" t="s">
        <v>111</v>
      </c>
      <c r="C341" s="4">
        <v>3907.9</v>
      </c>
      <c r="D341" s="4">
        <v>768.8</v>
      </c>
      <c r="E341" s="4">
        <v>843.2</v>
      </c>
      <c r="F341" s="4">
        <v>96.5</v>
      </c>
      <c r="G341" s="4">
        <f t="shared" si="127"/>
        <v>5616.4</v>
      </c>
      <c r="H341" s="4">
        <v>2085.3000000000002</v>
      </c>
      <c r="I341" s="4">
        <v>13.9</v>
      </c>
      <c r="J341" s="4">
        <v>12.9</v>
      </c>
      <c r="K341" s="4">
        <v>324.89999999999998</v>
      </c>
      <c r="L341" s="4">
        <f t="shared" si="128"/>
        <v>2437.0000000000005</v>
      </c>
      <c r="M341" s="4">
        <v>797.3</v>
      </c>
      <c r="N341" s="4">
        <v>0</v>
      </c>
      <c r="O341" s="4">
        <v>52.5</v>
      </c>
      <c r="P341" s="4">
        <v>0</v>
      </c>
      <c r="Q341" s="4">
        <f t="shared" si="129"/>
        <v>849.8</v>
      </c>
      <c r="R341" s="4">
        <v>22.6</v>
      </c>
      <c r="S341" s="4">
        <v>0</v>
      </c>
      <c r="T341" s="4">
        <v>0</v>
      </c>
      <c r="U341" s="4">
        <v>0</v>
      </c>
      <c r="V341" s="4">
        <f t="shared" si="130"/>
        <v>22.6</v>
      </c>
      <c r="W341" s="4">
        <v>5237.8</v>
      </c>
      <c r="X341" s="4">
        <v>1375.4</v>
      </c>
      <c r="Y341" s="4">
        <v>266.89999999999998</v>
      </c>
      <c r="Z341" s="4">
        <v>0</v>
      </c>
      <c r="AA341" s="4">
        <f t="shared" si="131"/>
        <v>6880.1</v>
      </c>
      <c r="AB341" s="4">
        <v>1201.2</v>
      </c>
      <c r="AC341" s="4">
        <v>18.8</v>
      </c>
      <c r="AD341" s="4">
        <v>146.5</v>
      </c>
      <c r="AE341" s="4">
        <v>91.1</v>
      </c>
      <c r="AF341" s="4">
        <f t="shared" si="132"/>
        <v>1457.6</v>
      </c>
      <c r="AG341" s="4">
        <v>38.4</v>
      </c>
      <c r="AH341" s="4">
        <v>717.1</v>
      </c>
      <c r="AI341" s="4">
        <v>1819.4</v>
      </c>
      <c r="AJ341" s="4">
        <v>246.2</v>
      </c>
      <c r="AK341" s="4">
        <f t="shared" si="133"/>
        <v>2821.1</v>
      </c>
      <c r="AL341" s="4">
        <v>3310.4</v>
      </c>
      <c r="AM341" s="4">
        <v>1734.8</v>
      </c>
      <c r="AN341" s="4">
        <v>7683.9</v>
      </c>
      <c r="AO341" s="4">
        <v>217.4</v>
      </c>
      <c r="AP341" s="4">
        <f t="shared" si="134"/>
        <v>12946.499999999998</v>
      </c>
      <c r="AU341" s="4">
        <f t="shared" si="135"/>
        <v>0</v>
      </c>
      <c r="AV341" s="4">
        <v>1</v>
      </c>
      <c r="AW341" s="4">
        <v>0</v>
      </c>
      <c r="AX341" s="4">
        <v>0</v>
      </c>
      <c r="AY341" s="4">
        <v>324.89999999999998</v>
      </c>
      <c r="AZ341" s="4">
        <f t="shared" si="136"/>
        <v>325.89999999999998</v>
      </c>
      <c r="BA341" s="4">
        <v>0</v>
      </c>
      <c r="BB341" s="4">
        <v>0</v>
      </c>
      <c r="BC341" s="4">
        <v>0</v>
      </c>
      <c r="BD341" s="4">
        <v>91.1</v>
      </c>
      <c r="BE341" s="4">
        <f t="shared" si="137"/>
        <v>91.1</v>
      </c>
      <c r="BF341" s="4">
        <v>9</v>
      </c>
      <c r="BG341" s="4">
        <v>717.1</v>
      </c>
      <c r="BH341" s="4">
        <v>268.2</v>
      </c>
      <c r="BI341" s="4">
        <v>246.2</v>
      </c>
      <c r="BJ341" s="4">
        <f t="shared" si="138"/>
        <v>1240.5</v>
      </c>
      <c r="BK341" s="4">
        <v>0</v>
      </c>
      <c r="BL341" s="4">
        <v>12.5</v>
      </c>
      <c r="BM341" s="4">
        <v>10.4</v>
      </c>
      <c r="BN341" s="4">
        <v>0</v>
      </c>
      <c r="BO341" s="4">
        <f t="shared" si="139"/>
        <v>22.9</v>
      </c>
      <c r="BP341" s="4">
        <v>0.4</v>
      </c>
      <c r="BQ341" s="4">
        <v>0</v>
      </c>
      <c r="BR341" s="4">
        <v>6.1</v>
      </c>
      <c r="BS341" s="4">
        <v>109.7</v>
      </c>
      <c r="BT341" s="4">
        <f t="shared" si="140"/>
        <v>116.2</v>
      </c>
      <c r="BU341" s="4">
        <v>5.9</v>
      </c>
      <c r="BV341" s="4">
        <v>0.2</v>
      </c>
      <c r="BW341" s="4">
        <v>1.3</v>
      </c>
      <c r="BX341" s="4">
        <v>204.2</v>
      </c>
      <c r="BY341" s="4">
        <f t="shared" si="141"/>
        <v>211.6</v>
      </c>
      <c r="BZ341" s="4">
        <f t="shared" si="142"/>
        <v>16600.900000000001</v>
      </c>
      <c r="CA341" s="4">
        <f t="shared" si="143"/>
        <v>4628.8</v>
      </c>
      <c r="CB341" s="4">
        <f t="shared" si="144"/>
        <v>10825.3</v>
      </c>
      <c r="CC341" s="4">
        <f t="shared" si="145"/>
        <v>976.1</v>
      </c>
      <c r="CD341" s="4">
        <f t="shared" si="146"/>
        <v>33031.1</v>
      </c>
      <c r="CE341" s="4">
        <f t="shared" si="147"/>
        <v>16.3</v>
      </c>
      <c r="CF341" s="4">
        <f t="shared" si="148"/>
        <v>729.80000000000007</v>
      </c>
      <c r="CG341" s="4">
        <f t="shared" si="149"/>
        <v>286</v>
      </c>
      <c r="CH341" s="4">
        <f t="shared" si="150"/>
        <v>976.09999999999991</v>
      </c>
      <c r="CI341" s="4">
        <f t="shared" si="151"/>
        <v>2008.1999999999998</v>
      </c>
      <c r="CJ341" s="8">
        <v>4969</v>
      </c>
      <c r="CK341" s="8">
        <v>5382.3</v>
      </c>
      <c r="CL341" s="8">
        <v>1150.8</v>
      </c>
      <c r="CM341" s="8">
        <v>0</v>
      </c>
      <c r="CN341" s="8">
        <v>2220.1999999999998</v>
      </c>
      <c r="CO341" s="4">
        <f t="shared" si="126"/>
        <v>13722.3</v>
      </c>
    </row>
    <row r="342" spans="1:93">
      <c r="A342" s="2">
        <v>1997</v>
      </c>
      <c r="B342" s="3" t="s">
        <v>112</v>
      </c>
      <c r="C342" s="4">
        <v>1540.6</v>
      </c>
      <c r="D342" s="4">
        <v>257.3</v>
      </c>
      <c r="E342" s="4">
        <v>446.9</v>
      </c>
      <c r="F342" s="4">
        <v>4.2</v>
      </c>
      <c r="G342" s="4">
        <f t="shared" si="127"/>
        <v>2248.9999999999995</v>
      </c>
      <c r="H342" s="4">
        <v>734.7</v>
      </c>
      <c r="I342" s="4">
        <v>196.5</v>
      </c>
      <c r="J342" s="4">
        <v>425.3</v>
      </c>
      <c r="K342" s="4">
        <v>101.4</v>
      </c>
      <c r="L342" s="4">
        <f t="shared" si="128"/>
        <v>1457.9</v>
      </c>
      <c r="M342" s="4">
        <v>16.899999999999999</v>
      </c>
      <c r="N342" s="4">
        <v>70.599999999999994</v>
      </c>
      <c r="O342" s="4">
        <v>13.4</v>
      </c>
      <c r="P342" s="4">
        <v>0</v>
      </c>
      <c r="Q342" s="4">
        <f t="shared" si="129"/>
        <v>100.9</v>
      </c>
      <c r="R342" s="4">
        <v>35.9</v>
      </c>
      <c r="S342" s="4">
        <v>0</v>
      </c>
      <c r="T342" s="4">
        <v>2.4</v>
      </c>
      <c r="U342" s="4">
        <v>0</v>
      </c>
      <c r="V342" s="4">
        <f t="shared" si="130"/>
        <v>38.299999999999997</v>
      </c>
      <c r="W342" s="4">
        <v>352</v>
      </c>
      <c r="X342" s="4">
        <v>821.8</v>
      </c>
      <c r="Y342" s="4">
        <v>30.8</v>
      </c>
      <c r="Z342" s="4">
        <v>0</v>
      </c>
      <c r="AA342" s="4">
        <f t="shared" si="131"/>
        <v>1204.5999999999999</v>
      </c>
      <c r="AB342" s="4">
        <v>245.1</v>
      </c>
      <c r="AC342" s="4">
        <v>0.3</v>
      </c>
      <c r="AD342" s="4">
        <v>29.1</v>
      </c>
      <c r="AE342" s="4">
        <v>0.4</v>
      </c>
      <c r="AF342" s="4">
        <f t="shared" si="132"/>
        <v>274.89999999999998</v>
      </c>
      <c r="AG342" s="4">
        <v>29.5</v>
      </c>
      <c r="AH342" s="4">
        <v>249.9</v>
      </c>
      <c r="AI342" s="4">
        <v>490.5</v>
      </c>
      <c r="AJ342" s="4">
        <v>0</v>
      </c>
      <c r="AK342" s="4">
        <f t="shared" si="133"/>
        <v>769.9</v>
      </c>
      <c r="AL342" s="4">
        <v>880.8</v>
      </c>
      <c r="AM342" s="4">
        <v>583.6</v>
      </c>
      <c r="AN342" s="4">
        <v>1007.4</v>
      </c>
      <c r="AO342" s="4">
        <v>9.8000000000000007</v>
      </c>
      <c r="AP342" s="4">
        <f t="shared" si="134"/>
        <v>2481.6000000000004</v>
      </c>
      <c r="AU342" s="4">
        <f t="shared" si="135"/>
        <v>0</v>
      </c>
      <c r="AV342" s="4">
        <v>5.5</v>
      </c>
      <c r="AW342" s="4">
        <v>0.6</v>
      </c>
      <c r="AX342" s="4">
        <v>18.3</v>
      </c>
      <c r="AY342" s="4">
        <v>101.4</v>
      </c>
      <c r="AZ342" s="4">
        <f t="shared" si="136"/>
        <v>125.80000000000001</v>
      </c>
      <c r="BA342" s="4">
        <v>0.5</v>
      </c>
      <c r="BB342" s="4">
        <v>0</v>
      </c>
      <c r="BC342" s="4">
        <v>0</v>
      </c>
      <c r="BD342" s="4">
        <v>0.4</v>
      </c>
      <c r="BE342" s="4">
        <f t="shared" si="137"/>
        <v>0.9</v>
      </c>
      <c r="BF342" s="4">
        <v>22.2</v>
      </c>
      <c r="BG342" s="4">
        <v>249.9</v>
      </c>
      <c r="BH342" s="4">
        <v>274.10000000000002</v>
      </c>
      <c r="BI342" s="4">
        <v>0</v>
      </c>
      <c r="BJ342" s="4">
        <f t="shared" si="138"/>
        <v>546.20000000000005</v>
      </c>
      <c r="BK342" s="4">
        <v>0</v>
      </c>
      <c r="BL342" s="4">
        <v>0</v>
      </c>
      <c r="BM342" s="4">
        <v>0</v>
      </c>
      <c r="BN342" s="4">
        <v>0</v>
      </c>
      <c r="BO342" s="4">
        <f t="shared" si="139"/>
        <v>0</v>
      </c>
      <c r="BP342" s="4">
        <v>1</v>
      </c>
      <c r="BQ342" s="4">
        <v>26.4</v>
      </c>
      <c r="BR342" s="4">
        <v>6.1</v>
      </c>
      <c r="BS342" s="4">
        <v>1.9</v>
      </c>
      <c r="BT342" s="4">
        <f t="shared" si="140"/>
        <v>35.4</v>
      </c>
      <c r="BU342" s="4">
        <v>1.7</v>
      </c>
      <c r="BV342" s="4">
        <v>13.2</v>
      </c>
      <c r="BW342" s="4">
        <v>62.7</v>
      </c>
      <c r="BX342" s="4">
        <v>12.1</v>
      </c>
      <c r="BY342" s="4">
        <f t="shared" si="141"/>
        <v>89.699999999999989</v>
      </c>
      <c r="BZ342" s="4">
        <f t="shared" si="142"/>
        <v>3835.5</v>
      </c>
      <c r="CA342" s="4">
        <f t="shared" si="143"/>
        <v>2180</v>
      </c>
      <c r="CB342" s="4">
        <f t="shared" si="144"/>
        <v>2445.8000000000002</v>
      </c>
      <c r="CC342" s="4">
        <f t="shared" si="145"/>
        <v>115.80000000000001</v>
      </c>
      <c r="CD342" s="4">
        <f t="shared" si="146"/>
        <v>8577.0999999999985</v>
      </c>
      <c r="CE342" s="4">
        <f t="shared" si="147"/>
        <v>30.9</v>
      </c>
      <c r="CF342" s="4">
        <f t="shared" si="148"/>
        <v>290.09999999999997</v>
      </c>
      <c r="CG342" s="4">
        <f t="shared" si="149"/>
        <v>361.20000000000005</v>
      </c>
      <c r="CH342" s="4">
        <f t="shared" si="150"/>
        <v>115.80000000000001</v>
      </c>
      <c r="CI342" s="4">
        <f t="shared" si="151"/>
        <v>798</v>
      </c>
      <c r="CJ342" s="8">
        <v>1193.7</v>
      </c>
      <c r="CK342" s="8">
        <v>1668.8</v>
      </c>
      <c r="CL342" s="8">
        <v>224.3</v>
      </c>
      <c r="CM342" s="8">
        <v>13.4</v>
      </c>
      <c r="CN342" s="8">
        <v>812.5</v>
      </c>
      <c r="CO342" s="4">
        <f t="shared" si="126"/>
        <v>3912.7000000000003</v>
      </c>
    </row>
    <row r="343" spans="1:93">
      <c r="A343" s="2">
        <v>1997</v>
      </c>
      <c r="B343" s="3" t="s">
        <v>113</v>
      </c>
      <c r="C343" s="4">
        <v>1643</v>
      </c>
      <c r="D343" s="4">
        <v>235</v>
      </c>
      <c r="E343" s="4">
        <v>278</v>
      </c>
      <c r="F343" s="4">
        <v>0</v>
      </c>
      <c r="G343" s="4">
        <f t="shared" si="127"/>
        <v>2156</v>
      </c>
      <c r="H343" s="4">
        <v>505</v>
      </c>
      <c r="I343" s="4">
        <v>228</v>
      </c>
      <c r="J343" s="4">
        <v>685</v>
      </c>
      <c r="K343" s="4">
        <v>0</v>
      </c>
      <c r="L343" s="4">
        <f t="shared" si="128"/>
        <v>1418</v>
      </c>
      <c r="M343" s="4">
        <v>67</v>
      </c>
      <c r="N343" s="4">
        <v>116</v>
      </c>
      <c r="O343" s="4">
        <v>22</v>
      </c>
      <c r="P343" s="4">
        <v>0</v>
      </c>
      <c r="Q343" s="4">
        <f t="shared" si="129"/>
        <v>205</v>
      </c>
      <c r="R343" s="4">
        <v>9</v>
      </c>
      <c r="S343" s="4">
        <v>0</v>
      </c>
      <c r="T343" s="4">
        <v>5</v>
      </c>
      <c r="U343" s="4">
        <v>0</v>
      </c>
      <c r="V343" s="4">
        <f t="shared" si="130"/>
        <v>14</v>
      </c>
      <c r="W343" s="4">
        <v>558</v>
      </c>
      <c r="X343" s="4">
        <v>923</v>
      </c>
      <c r="Y343" s="4">
        <v>26</v>
      </c>
      <c r="Z343" s="4">
        <v>0</v>
      </c>
      <c r="AA343" s="4">
        <f t="shared" si="131"/>
        <v>1507</v>
      </c>
      <c r="AB343" s="4">
        <v>318</v>
      </c>
      <c r="AC343" s="4">
        <v>9</v>
      </c>
      <c r="AD343" s="4">
        <v>354</v>
      </c>
      <c r="AE343" s="4">
        <v>0</v>
      </c>
      <c r="AF343" s="4">
        <f t="shared" si="132"/>
        <v>681</v>
      </c>
      <c r="AG343" s="4">
        <v>0.2</v>
      </c>
      <c r="AH343" s="4">
        <v>250</v>
      </c>
      <c r="AI343" s="4">
        <v>561</v>
      </c>
      <c r="AJ343" s="4">
        <v>0</v>
      </c>
      <c r="AK343" s="4">
        <f t="shared" si="133"/>
        <v>811.2</v>
      </c>
      <c r="AL343" s="4">
        <v>842</v>
      </c>
      <c r="AM343" s="4">
        <v>766</v>
      </c>
      <c r="AN343" s="4">
        <v>3748</v>
      </c>
      <c r="AO343" s="4">
        <v>0</v>
      </c>
      <c r="AP343" s="4">
        <f t="shared" si="134"/>
        <v>5356</v>
      </c>
      <c r="AU343" s="4">
        <f t="shared" si="135"/>
        <v>0</v>
      </c>
      <c r="AV343" s="4">
        <v>0</v>
      </c>
      <c r="AW343" s="4">
        <v>0</v>
      </c>
      <c r="AX343" s="4">
        <v>0</v>
      </c>
      <c r="AY343" s="4">
        <v>0</v>
      </c>
      <c r="AZ343" s="4">
        <f t="shared" si="136"/>
        <v>0</v>
      </c>
      <c r="BA343" s="4">
        <v>0</v>
      </c>
      <c r="BB343" s="4">
        <v>0</v>
      </c>
      <c r="BC343" s="4">
        <v>0</v>
      </c>
      <c r="BD343" s="4">
        <v>0</v>
      </c>
      <c r="BE343" s="4">
        <f t="shared" si="137"/>
        <v>0</v>
      </c>
      <c r="BF343" s="4">
        <v>0</v>
      </c>
      <c r="BG343" s="4">
        <v>0</v>
      </c>
      <c r="BH343" s="4">
        <v>0</v>
      </c>
      <c r="BI343" s="4">
        <v>0</v>
      </c>
      <c r="BJ343" s="4">
        <f t="shared" si="138"/>
        <v>0</v>
      </c>
      <c r="BK343" s="4">
        <v>0</v>
      </c>
      <c r="BL343" s="4">
        <v>0</v>
      </c>
      <c r="BM343" s="4">
        <v>0</v>
      </c>
      <c r="BN343" s="4">
        <v>0</v>
      </c>
      <c r="BO343" s="4">
        <f t="shared" si="139"/>
        <v>0</v>
      </c>
      <c r="BP343" s="4">
        <v>0</v>
      </c>
      <c r="BQ343" s="4">
        <v>0</v>
      </c>
      <c r="BR343" s="4">
        <v>0</v>
      </c>
      <c r="BS343" s="4">
        <v>0</v>
      </c>
      <c r="BT343" s="4">
        <f t="shared" si="140"/>
        <v>0</v>
      </c>
      <c r="BU343" s="4">
        <v>0</v>
      </c>
      <c r="BV343" s="4">
        <v>0</v>
      </c>
      <c r="BW343" s="4">
        <v>0</v>
      </c>
      <c r="BX343" s="4">
        <v>0</v>
      </c>
      <c r="BY343" s="4">
        <f t="shared" si="141"/>
        <v>0</v>
      </c>
      <c r="BZ343" s="4">
        <f t="shared" si="142"/>
        <v>3942.2</v>
      </c>
      <c r="CA343" s="4">
        <f t="shared" si="143"/>
        <v>2527</v>
      </c>
      <c r="CB343" s="4">
        <f t="shared" si="144"/>
        <v>5679</v>
      </c>
      <c r="CC343" s="4">
        <f t="shared" si="145"/>
        <v>0</v>
      </c>
      <c r="CD343" s="4">
        <f t="shared" si="146"/>
        <v>12148.2</v>
      </c>
      <c r="CE343" s="4">
        <f t="shared" si="147"/>
        <v>0</v>
      </c>
      <c r="CF343" s="4">
        <f t="shared" si="148"/>
        <v>0</v>
      </c>
      <c r="CG343" s="4">
        <f t="shared" si="149"/>
        <v>0</v>
      </c>
      <c r="CH343" s="4">
        <f t="shared" si="150"/>
        <v>0</v>
      </c>
      <c r="CI343" s="4">
        <f t="shared" si="151"/>
        <v>0</v>
      </c>
      <c r="CJ343" s="10">
        <v>0</v>
      </c>
      <c r="CK343" s="10">
        <v>3402</v>
      </c>
      <c r="CL343" s="10">
        <v>384</v>
      </c>
      <c r="CM343" s="10">
        <v>0</v>
      </c>
      <c r="CN343" s="10">
        <v>387</v>
      </c>
      <c r="CO343" s="4">
        <f t="shared" si="126"/>
        <v>4173</v>
      </c>
    </row>
    <row r="344" spans="1:93">
      <c r="A344" s="2">
        <v>1997</v>
      </c>
      <c r="B344" s="3" t="s">
        <v>114</v>
      </c>
      <c r="C344" s="4">
        <v>5755</v>
      </c>
      <c r="D344" s="4">
        <v>821</v>
      </c>
      <c r="E344" s="4">
        <v>3</v>
      </c>
      <c r="F344" s="4">
        <v>0</v>
      </c>
      <c r="G344" s="4">
        <f t="shared" si="127"/>
        <v>6579</v>
      </c>
      <c r="H344" s="4">
        <v>1504</v>
      </c>
      <c r="I344" s="4">
        <v>320</v>
      </c>
      <c r="J344" s="4">
        <v>100</v>
      </c>
      <c r="K344" s="4">
        <v>51</v>
      </c>
      <c r="L344" s="4">
        <f t="shared" si="128"/>
        <v>1975</v>
      </c>
      <c r="M344" s="4">
        <v>361</v>
      </c>
      <c r="N344" s="4">
        <v>497</v>
      </c>
      <c r="O344" s="4">
        <v>0</v>
      </c>
      <c r="P344" s="4">
        <v>0</v>
      </c>
      <c r="Q344" s="4">
        <f t="shared" si="129"/>
        <v>858</v>
      </c>
      <c r="R344" s="4">
        <v>280</v>
      </c>
      <c r="S344" s="4">
        <v>67</v>
      </c>
      <c r="T344" s="4">
        <v>24</v>
      </c>
      <c r="U344" s="4">
        <v>0</v>
      </c>
      <c r="V344" s="4">
        <f t="shared" si="130"/>
        <v>371</v>
      </c>
      <c r="W344" s="4">
        <v>3271</v>
      </c>
      <c r="X344" s="4">
        <v>4654</v>
      </c>
      <c r="Y344" s="4">
        <v>692</v>
      </c>
      <c r="Z344" s="4">
        <v>0</v>
      </c>
      <c r="AA344" s="4">
        <f t="shared" si="131"/>
        <v>8617</v>
      </c>
      <c r="AB344" s="4">
        <v>1042</v>
      </c>
      <c r="AC344" s="4">
        <v>12</v>
      </c>
      <c r="AD344" s="4">
        <v>46</v>
      </c>
      <c r="AE344" s="4">
        <v>68</v>
      </c>
      <c r="AF344" s="4">
        <f t="shared" si="132"/>
        <v>1168</v>
      </c>
      <c r="AG344" s="4">
        <v>279</v>
      </c>
      <c r="AH344" s="4">
        <v>902</v>
      </c>
      <c r="AI344" s="4">
        <v>1980</v>
      </c>
      <c r="AJ344" s="4">
        <v>102</v>
      </c>
      <c r="AK344" s="4">
        <f t="shared" si="133"/>
        <v>3263</v>
      </c>
      <c r="AL344" s="4">
        <v>3975</v>
      </c>
      <c r="AM344" s="4">
        <v>2031</v>
      </c>
      <c r="AN344" s="4">
        <v>3733</v>
      </c>
      <c r="AO344" s="4">
        <v>102</v>
      </c>
      <c r="AP344" s="4">
        <f t="shared" si="134"/>
        <v>9841</v>
      </c>
      <c r="AU344" s="4">
        <f t="shared" si="135"/>
        <v>0</v>
      </c>
      <c r="AV344" s="4">
        <v>0</v>
      </c>
      <c r="AW344" s="4">
        <v>0</v>
      </c>
      <c r="AX344" s="4">
        <v>0</v>
      </c>
      <c r="AY344" s="4">
        <v>51</v>
      </c>
      <c r="AZ344" s="4">
        <f t="shared" si="136"/>
        <v>51</v>
      </c>
      <c r="BA344" s="4">
        <v>0</v>
      </c>
      <c r="BB344" s="4">
        <v>0</v>
      </c>
      <c r="BC344" s="4">
        <v>0</v>
      </c>
      <c r="BD344" s="4">
        <v>68</v>
      </c>
      <c r="BE344" s="4">
        <f t="shared" si="137"/>
        <v>68</v>
      </c>
      <c r="BF344" s="4">
        <v>0</v>
      </c>
      <c r="BG344" s="4">
        <v>0</v>
      </c>
      <c r="BH344" s="4">
        <v>0</v>
      </c>
      <c r="BI344" s="4">
        <v>102</v>
      </c>
      <c r="BJ344" s="4">
        <f t="shared" si="138"/>
        <v>102</v>
      </c>
      <c r="BK344" s="4">
        <v>0</v>
      </c>
      <c r="BL344" s="4">
        <v>0</v>
      </c>
      <c r="BM344" s="4">
        <v>0</v>
      </c>
      <c r="BN344" s="4">
        <v>0</v>
      </c>
      <c r="BO344" s="4">
        <f t="shared" si="139"/>
        <v>0</v>
      </c>
      <c r="BP344" s="4">
        <v>0</v>
      </c>
      <c r="BQ344" s="4">
        <v>0</v>
      </c>
      <c r="BR344" s="4">
        <v>0</v>
      </c>
      <c r="BS344" s="4">
        <v>6</v>
      </c>
      <c r="BT344" s="4">
        <f t="shared" si="140"/>
        <v>6</v>
      </c>
      <c r="BU344" s="4">
        <v>0</v>
      </c>
      <c r="BV344" s="4">
        <v>0</v>
      </c>
      <c r="BW344" s="4">
        <v>0</v>
      </c>
      <c r="BX344" s="4">
        <v>96</v>
      </c>
      <c r="BY344" s="4">
        <f t="shared" si="141"/>
        <v>96</v>
      </c>
      <c r="BZ344" s="4">
        <f t="shared" si="142"/>
        <v>16467</v>
      </c>
      <c r="CA344" s="4">
        <f t="shared" si="143"/>
        <v>9304</v>
      </c>
      <c r="CB344" s="4">
        <f t="shared" si="144"/>
        <v>6578</v>
      </c>
      <c r="CC344" s="4">
        <f t="shared" si="145"/>
        <v>323</v>
      </c>
      <c r="CD344" s="4">
        <f t="shared" si="146"/>
        <v>32672</v>
      </c>
      <c r="CE344" s="4">
        <f t="shared" si="147"/>
        <v>0</v>
      </c>
      <c r="CF344" s="4">
        <f t="shared" si="148"/>
        <v>0</v>
      </c>
      <c r="CG344" s="4">
        <f t="shared" si="149"/>
        <v>0</v>
      </c>
      <c r="CH344" s="4">
        <f t="shared" si="150"/>
        <v>323</v>
      </c>
      <c r="CI344" s="4">
        <f t="shared" si="151"/>
        <v>323</v>
      </c>
      <c r="CJ344" s="10">
        <v>6037</v>
      </c>
      <c r="CK344" s="10">
        <v>5746</v>
      </c>
      <c r="CL344" s="10">
        <v>1697</v>
      </c>
      <c r="CM344" s="10">
        <v>0</v>
      </c>
      <c r="CN344" s="10">
        <v>3841</v>
      </c>
      <c r="CO344" s="4">
        <f t="shared" si="126"/>
        <v>17321</v>
      </c>
    </row>
    <row r="345" spans="1:93">
      <c r="A345" s="2">
        <v>1997</v>
      </c>
      <c r="B345" s="3" t="s">
        <v>127</v>
      </c>
      <c r="C345" s="4">
        <v>1315</v>
      </c>
      <c r="D345" s="4">
        <v>538</v>
      </c>
      <c r="E345" s="4">
        <v>106</v>
      </c>
      <c r="F345" s="4">
        <v>35</v>
      </c>
      <c r="G345" s="4">
        <f t="shared" si="127"/>
        <v>1994</v>
      </c>
      <c r="H345" s="4">
        <v>456</v>
      </c>
      <c r="I345" s="4">
        <v>155</v>
      </c>
      <c r="J345" s="4">
        <v>193</v>
      </c>
      <c r="K345" s="4">
        <v>0</v>
      </c>
      <c r="L345" s="4">
        <f t="shared" si="128"/>
        <v>804</v>
      </c>
      <c r="M345" s="4">
        <v>28</v>
      </c>
      <c r="N345" s="4">
        <v>77</v>
      </c>
      <c r="O345" s="4">
        <v>0</v>
      </c>
      <c r="P345" s="4">
        <v>0</v>
      </c>
      <c r="Q345" s="4">
        <f t="shared" si="129"/>
        <v>105</v>
      </c>
      <c r="R345" s="4">
        <v>31</v>
      </c>
      <c r="S345" s="4">
        <v>1111</v>
      </c>
      <c r="T345" s="4">
        <v>0</v>
      </c>
      <c r="U345" s="4">
        <v>0</v>
      </c>
      <c r="V345" s="4">
        <f t="shared" si="130"/>
        <v>1142</v>
      </c>
      <c r="W345" s="4">
        <v>133</v>
      </c>
      <c r="X345" s="4">
        <v>133</v>
      </c>
      <c r="Y345" s="4">
        <v>0</v>
      </c>
      <c r="Z345" s="4">
        <v>0</v>
      </c>
      <c r="AA345" s="4">
        <f t="shared" si="131"/>
        <v>266</v>
      </c>
      <c r="AB345" s="4">
        <v>281</v>
      </c>
      <c r="AC345" s="4">
        <v>5</v>
      </c>
      <c r="AD345" s="4">
        <v>163</v>
      </c>
      <c r="AE345" s="4">
        <v>8</v>
      </c>
      <c r="AF345" s="4">
        <f t="shared" si="132"/>
        <v>457</v>
      </c>
      <c r="AG345" s="4">
        <v>81</v>
      </c>
      <c r="AH345" s="4">
        <v>116</v>
      </c>
      <c r="AI345" s="4">
        <v>1026</v>
      </c>
      <c r="AJ345" s="4">
        <v>65</v>
      </c>
      <c r="AK345" s="4">
        <f t="shared" si="133"/>
        <v>1288</v>
      </c>
      <c r="AL345" s="4">
        <v>3306</v>
      </c>
      <c r="AM345" s="4">
        <v>1099</v>
      </c>
      <c r="AN345" s="4">
        <v>6954</v>
      </c>
      <c r="AO345" s="4">
        <v>261</v>
      </c>
      <c r="AP345" s="4">
        <f t="shared" si="134"/>
        <v>11620</v>
      </c>
      <c r="AU345" s="4">
        <f t="shared" si="135"/>
        <v>0</v>
      </c>
      <c r="AV345" s="4">
        <v>0</v>
      </c>
      <c r="AW345" s="4">
        <v>0</v>
      </c>
      <c r="AX345" s="4">
        <v>0</v>
      </c>
      <c r="AY345" s="4">
        <v>0</v>
      </c>
      <c r="AZ345" s="4">
        <f t="shared" si="136"/>
        <v>0</v>
      </c>
      <c r="BA345" s="4">
        <v>0</v>
      </c>
      <c r="BB345" s="4">
        <v>0</v>
      </c>
      <c r="BC345" s="4">
        <v>134</v>
      </c>
      <c r="BD345" s="4">
        <v>8</v>
      </c>
      <c r="BE345" s="4">
        <f t="shared" si="137"/>
        <v>142</v>
      </c>
      <c r="BF345" s="4">
        <v>0</v>
      </c>
      <c r="BG345" s="4">
        <v>113</v>
      </c>
      <c r="BH345" s="4">
        <v>554</v>
      </c>
      <c r="BI345" s="4">
        <v>65</v>
      </c>
      <c r="BJ345" s="4">
        <f t="shared" si="138"/>
        <v>732</v>
      </c>
      <c r="BK345" s="4">
        <v>0</v>
      </c>
      <c r="BL345" s="4">
        <v>100</v>
      </c>
      <c r="BM345" s="4">
        <v>75</v>
      </c>
      <c r="BN345" s="4">
        <v>3</v>
      </c>
      <c r="BO345" s="4">
        <f t="shared" si="139"/>
        <v>178</v>
      </c>
      <c r="BP345" s="4">
        <v>0</v>
      </c>
      <c r="BQ345" s="4">
        <v>0</v>
      </c>
      <c r="BR345" s="4">
        <v>49</v>
      </c>
      <c r="BS345" s="4">
        <v>26</v>
      </c>
      <c r="BT345" s="4">
        <f t="shared" si="140"/>
        <v>75</v>
      </c>
      <c r="BU345" s="4">
        <v>10</v>
      </c>
      <c r="BV345" s="4">
        <v>111</v>
      </c>
      <c r="BW345" s="4">
        <v>1618</v>
      </c>
      <c r="BX345" s="4">
        <v>267</v>
      </c>
      <c r="BY345" s="4">
        <f t="shared" si="141"/>
        <v>2006</v>
      </c>
      <c r="BZ345" s="4">
        <f t="shared" si="142"/>
        <v>5631</v>
      </c>
      <c r="CA345" s="4">
        <f t="shared" si="143"/>
        <v>3234</v>
      </c>
      <c r="CB345" s="4">
        <f t="shared" si="144"/>
        <v>8442</v>
      </c>
      <c r="CC345" s="4">
        <f t="shared" si="145"/>
        <v>369</v>
      </c>
      <c r="CD345" s="4">
        <f t="shared" si="146"/>
        <v>17676</v>
      </c>
      <c r="CE345" s="4">
        <f t="shared" si="147"/>
        <v>10</v>
      </c>
      <c r="CF345" s="4">
        <f t="shared" si="148"/>
        <v>324</v>
      </c>
      <c r="CG345" s="4">
        <f t="shared" si="149"/>
        <v>2430</v>
      </c>
      <c r="CH345" s="4">
        <f t="shared" si="150"/>
        <v>369</v>
      </c>
      <c r="CI345" s="4">
        <f t="shared" si="151"/>
        <v>3133</v>
      </c>
      <c r="CJ345" s="10">
        <v>446.5</v>
      </c>
      <c r="CK345" s="10">
        <v>1825.3</v>
      </c>
      <c r="CL345" s="10">
        <v>1440.7</v>
      </c>
      <c r="CM345" s="10">
        <v>100.8</v>
      </c>
      <c r="CN345" s="10">
        <v>1884</v>
      </c>
      <c r="CO345" s="4">
        <f t="shared" si="126"/>
        <v>5697.3</v>
      </c>
    </row>
    <row r="346" spans="1:93">
      <c r="A346" s="2">
        <v>1997</v>
      </c>
      <c r="B346" s="3" t="s">
        <v>115</v>
      </c>
      <c r="C346" s="9">
        <v>490.1</v>
      </c>
      <c r="D346" s="4">
        <v>72.3</v>
      </c>
      <c r="E346" s="4">
        <v>0.9</v>
      </c>
      <c r="F346" s="4">
        <v>0.4</v>
      </c>
      <c r="G346" s="4">
        <f t="shared" si="127"/>
        <v>563.69999999999993</v>
      </c>
      <c r="H346" s="4">
        <v>142.6</v>
      </c>
      <c r="I346" s="4">
        <v>2.2000000000000002</v>
      </c>
      <c r="J346" s="4">
        <v>238.2</v>
      </c>
      <c r="K346" s="4">
        <v>1.3</v>
      </c>
      <c r="L346" s="4">
        <f t="shared" si="128"/>
        <v>384.3</v>
      </c>
      <c r="M346" s="4">
        <v>40</v>
      </c>
      <c r="N346" s="4">
        <v>59.6</v>
      </c>
      <c r="O346" s="4">
        <v>0</v>
      </c>
      <c r="P346" s="4">
        <v>0</v>
      </c>
      <c r="Q346" s="4">
        <f t="shared" si="129"/>
        <v>99.6</v>
      </c>
      <c r="R346" s="4">
        <v>23</v>
      </c>
      <c r="S346" s="4">
        <v>0</v>
      </c>
      <c r="T346" s="4">
        <v>0</v>
      </c>
      <c r="U346" s="4">
        <v>0</v>
      </c>
      <c r="V346" s="4">
        <f t="shared" si="130"/>
        <v>23</v>
      </c>
      <c r="W346" s="4">
        <v>389.9</v>
      </c>
      <c r="X346" s="4">
        <v>470</v>
      </c>
      <c r="Y346" s="4">
        <v>126.3</v>
      </c>
      <c r="Z346" s="4">
        <v>0</v>
      </c>
      <c r="AA346" s="4">
        <f t="shared" si="131"/>
        <v>986.19999999999993</v>
      </c>
      <c r="AB346" s="4">
        <v>114.6</v>
      </c>
      <c r="AC346" s="4">
        <v>2.4</v>
      </c>
      <c r="AD346" s="4">
        <v>0.7</v>
      </c>
      <c r="AE346" s="4">
        <v>0.1</v>
      </c>
      <c r="AF346" s="4">
        <f t="shared" si="132"/>
        <v>117.8</v>
      </c>
      <c r="AG346" s="4">
        <v>0.6</v>
      </c>
      <c r="AH346" s="4">
        <v>110.8</v>
      </c>
      <c r="AI346" s="4">
        <v>73.599999999999994</v>
      </c>
      <c r="AJ346" s="4">
        <v>31.3</v>
      </c>
      <c r="AK346" s="4">
        <f t="shared" si="133"/>
        <v>216.3</v>
      </c>
      <c r="AL346" s="4">
        <v>467.2</v>
      </c>
      <c r="AM346" s="4">
        <v>330.1</v>
      </c>
      <c r="AN346" s="4">
        <v>417.5</v>
      </c>
      <c r="AO346" s="4">
        <v>20.9</v>
      </c>
      <c r="AP346" s="4">
        <f t="shared" si="134"/>
        <v>1235.7</v>
      </c>
      <c r="AU346" s="4">
        <f t="shared" si="135"/>
        <v>0</v>
      </c>
      <c r="AV346" s="4">
        <v>9.4</v>
      </c>
      <c r="AW346" s="4">
        <v>0</v>
      </c>
      <c r="AX346" s="4">
        <v>5</v>
      </c>
      <c r="AY346" s="4">
        <v>1.3</v>
      </c>
      <c r="AZ346" s="4">
        <f t="shared" si="136"/>
        <v>15.700000000000001</v>
      </c>
      <c r="BA346" s="4">
        <v>12.4</v>
      </c>
      <c r="BB346" s="4">
        <v>0</v>
      </c>
      <c r="BC346" s="4">
        <v>0.8</v>
      </c>
      <c r="BD346" s="4">
        <v>0.1</v>
      </c>
      <c r="BE346" s="4">
        <f t="shared" si="137"/>
        <v>13.3</v>
      </c>
      <c r="BF346" s="4">
        <v>0.2</v>
      </c>
      <c r="BG346" s="4">
        <v>46.4</v>
      </c>
      <c r="BH346" s="4">
        <v>31.6</v>
      </c>
      <c r="BI346" s="4">
        <v>31.3</v>
      </c>
      <c r="BJ346" s="4">
        <f t="shared" si="138"/>
        <v>109.5</v>
      </c>
      <c r="BK346" s="4">
        <v>0</v>
      </c>
      <c r="BL346" s="4">
        <v>0</v>
      </c>
      <c r="BM346" s="4">
        <v>0</v>
      </c>
      <c r="BN346" s="4">
        <v>0</v>
      </c>
      <c r="BO346" s="4">
        <f t="shared" si="139"/>
        <v>0</v>
      </c>
      <c r="BP346" s="4">
        <v>2.7</v>
      </c>
      <c r="BQ346" s="4">
        <v>1.5</v>
      </c>
      <c r="BR346" s="4">
        <v>24.8</v>
      </c>
      <c r="BS346" s="4">
        <v>12.6</v>
      </c>
      <c r="BT346" s="4">
        <f t="shared" si="140"/>
        <v>41.6</v>
      </c>
      <c r="BU346" s="4">
        <v>49.7</v>
      </c>
      <c r="BV346" s="4">
        <v>0.4</v>
      </c>
      <c r="BW346" s="4">
        <v>11.4</v>
      </c>
      <c r="BX346" s="4">
        <v>8.6999999999999993</v>
      </c>
      <c r="BY346" s="4">
        <f t="shared" si="141"/>
        <v>70.2</v>
      </c>
      <c r="BZ346" s="4">
        <f t="shared" si="142"/>
        <v>1667.9999999999998</v>
      </c>
      <c r="CA346" s="4">
        <f t="shared" si="143"/>
        <v>1047.4000000000001</v>
      </c>
      <c r="CB346" s="4">
        <f t="shared" si="144"/>
        <v>857.19999999999993</v>
      </c>
      <c r="CC346" s="4">
        <f t="shared" si="145"/>
        <v>54</v>
      </c>
      <c r="CD346" s="4">
        <f t="shared" si="146"/>
        <v>3626.5999999999995</v>
      </c>
      <c r="CE346" s="4">
        <f t="shared" si="147"/>
        <v>74.400000000000006</v>
      </c>
      <c r="CF346" s="4">
        <f t="shared" si="148"/>
        <v>48.3</v>
      </c>
      <c r="CG346" s="4">
        <f t="shared" si="149"/>
        <v>73.600000000000009</v>
      </c>
      <c r="CH346" s="4">
        <f t="shared" si="150"/>
        <v>54</v>
      </c>
      <c r="CI346" s="4">
        <f t="shared" si="151"/>
        <v>250.3</v>
      </c>
      <c r="CJ346" s="8">
        <v>489.1</v>
      </c>
      <c r="CK346" s="8">
        <v>632.1</v>
      </c>
      <c r="CL346" s="8">
        <v>67.8</v>
      </c>
      <c r="CM346" s="8">
        <v>105.7</v>
      </c>
      <c r="CN346" s="8">
        <v>548.70000000000005</v>
      </c>
      <c r="CO346" s="4">
        <f t="shared" si="126"/>
        <v>1843.4</v>
      </c>
    </row>
    <row r="347" spans="1:93">
      <c r="A347" s="2">
        <v>1997</v>
      </c>
      <c r="B347" s="3" t="s">
        <v>116</v>
      </c>
      <c r="C347" s="4">
        <v>1367.2</v>
      </c>
      <c r="D347" s="4">
        <v>277.10000000000002</v>
      </c>
      <c r="E347" s="4">
        <v>439.8</v>
      </c>
      <c r="F347" s="4">
        <v>0</v>
      </c>
      <c r="G347" s="4">
        <f t="shared" si="127"/>
        <v>2084.1000000000004</v>
      </c>
      <c r="H347" s="4">
        <v>667.2</v>
      </c>
      <c r="I347" s="4">
        <v>196.3</v>
      </c>
      <c r="J347" s="4">
        <v>1214.2</v>
      </c>
      <c r="K347" s="4">
        <v>43.7</v>
      </c>
      <c r="L347" s="4">
        <f t="shared" si="128"/>
        <v>2121.3999999999996</v>
      </c>
      <c r="M347" s="4">
        <f>SUM(7+16.5)</f>
        <v>23.5</v>
      </c>
      <c r="N347" s="4">
        <f>SUM(17+39.3)</f>
        <v>56.3</v>
      </c>
      <c r="O347" s="4">
        <v>0</v>
      </c>
      <c r="P347" s="4">
        <v>0</v>
      </c>
      <c r="Q347" s="4">
        <f t="shared" si="129"/>
        <v>79.8</v>
      </c>
      <c r="R347" s="4">
        <v>12.4</v>
      </c>
      <c r="S347" s="4">
        <v>0</v>
      </c>
      <c r="T347" s="4">
        <v>0</v>
      </c>
      <c r="U347" s="4">
        <v>0</v>
      </c>
      <c r="V347" s="4">
        <f t="shared" si="130"/>
        <v>12.4</v>
      </c>
      <c r="W347" s="4">
        <v>302.10000000000002</v>
      </c>
      <c r="X347" s="4">
        <v>1467.3</v>
      </c>
      <c r="Y347" s="4">
        <v>310.39999999999998</v>
      </c>
      <c r="Z347" s="4">
        <v>0</v>
      </c>
      <c r="AA347" s="4">
        <f t="shared" si="131"/>
        <v>2079.8000000000002</v>
      </c>
      <c r="AB347" s="4">
        <v>370.6</v>
      </c>
      <c r="AC347" s="4">
        <v>5.3</v>
      </c>
      <c r="AD347" s="4">
        <v>63.1</v>
      </c>
      <c r="AE347" s="4">
        <v>13</v>
      </c>
      <c r="AF347" s="4">
        <f t="shared" si="132"/>
        <v>452.00000000000006</v>
      </c>
      <c r="AG347" s="4">
        <v>0.6</v>
      </c>
      <c r="AH347" s="4">
        <v>243.1</v>
      </c>
      <c r="AI347" s="4">
        <v>373.8</v>
      </c>
      <c r="AJ347" s="4">
        <v>48</v>
      </c>
      <c r="AK347" s="4">
        <f t="shared" si="133"/>
        <v>665.5</v>
      </c>
      <c r="AL347" s="4">
        <v>1872.5</v>
      </c>
      <c r="AM347" s="4">
        <v>1062.4000000000001</v>
      </c>
      <c r="AN347" s="4">
        <v>807.8</v>
      </c>
      <c r="AO347" s="4">
        <v>34.1</v>
      </c>
      <c r="AP347" s="4">
        <f t="shared" si="134"/>
        <v>3776.7999999999997</v>
      </c>
      <c r="AU347" s="4">
        <f t="shared" si="135"/>
        <v>0</v>
      </c>
      <c r="AV347" s="4">
        <v>0.2</v>
      </c>
      <c r="AW347" s="4">
        <v>0.3</v>
      </c>
      <c r="AX347" s="4">
        <v>25.5</v>
      </c>
      <c r="AY347" s="4">
        <v>43.7</v>
      </c>
      <c r="AZ347" s="4">
        <f t="shared" si="136"/>
        <v>69.7</v>
      </c>
      <c r="BA347" s="4">
        <v>2.1</v>
      </c>
      <c r="BB347" s="4">
        <v>0</v>
      </c>
      <c r="BC347" s="4">
        <v>1.1000000000000001</v>
      </c>
      <c r="BD347" s="4">
        <v>13</v>
      </c>
      <c r="BE347" s="4">
        <f t="shared" si="137"/>
        <v>16.2</v>
      </c>
      <c r="BF347" s="4">
        <v>0</v>
      </c>
      <c r="BG347" s="4">
        <v>0</v>
      </c>
      <c r="BH347" s="4">
        <v>325.39999999999998</v>
      </c>
      <c r="BI347" s="4">
        <v>48</v>
      </c>
      <c r="BJ347" s="4">
        <f t="shared" si="138"/>
        <v>373.4</v>
      </c>
      <c r="BK347" s="4">
        <v>0</v>
      </c>
      <c r="BL347" s="4">
        <v>0</v>
      </c>
      <c r="BM347" s="4">
        <v>0</v>
      </c>
      <c r="BN347" s="4">
        <v>0</v>
      </c>
      <c r="BO347" s="4">
        <f t="shared" si="139"/>
        <v>0</v>
      </c>
      <c r="BP347" s="4">
        <v>0.3</v>
      </c>
      <c r="BQ347" s="4">
        <v>1.6</v>
      </c>
      <c r="BR347" s="4">
        <v>4.3</v>
      </c>
      <c r="BS347" s="4">
        <v>0.3</v>
      </c>
      <c r="BT347" s="4">
        <f t="shared" si="140"/>
        <v>6.5</v>
      </c>
      <c r="BU347" s="4">
        <v>35.299999999999997</v>
      </c>
      <c r="BV347" s="4">
        <v>12.4</v>
      </c>
      <c r="BW347" s="4">
        <v>33.1</v>
      </c>
      <c r="BX347" s="4">
        <v>33.799999999999997</v>
      </c>
      <c r="BY347" s="4">
        <f t="shared" si="141"/>
        <v>114.6</v>
      </c>
      <c r="BZ347" s="4">
        <f t="shared" si="142"/>
        <v>4616.1000000000004</v>
      </c>
      <c r="CA347" s="4">
        <f t="shared" si="143"/>
        <v>3307.8</v>
      </c>
      <c r="CB347" s="4">
        <f t="shared" si="144"/>
        <v>3209.1000000000004</v>
      </c>
      <c r="CC347" s="4">
        <f t="shared" si="145"/>
        <v>138.80000000000001</v>
      </c>
      <c r="CD347" s="4">
        <f t="shared" si="146"/>
        <v>11271.8</v>
      </c>
      <c r="CE347" s="4">
        <f t="shared" si="147"/>
        <v>37.9</v>
      </c>
      <c r="CF347" s="4">
        <f t="shared" si="148"/>
        <v>14.3</v>
      </c>
      <c r="CG347" s="4">
        <f t="shared" si="149"/>
        <v>389.40000000000003</v>
      </c>
      <c r="CH347" s="4">
        <f t="shared" si="150"/>
        <v>138.80000000000001</v>
      </c>
      <c r="CI347" s="4">
        <f t="shared" si="151"/>
        <v>580.40000000000009</v>
      </c>
      <c r="CJ347" s="8">
        <v>1634.6</v>
      </c>
      <c r="CK347" s="8">
        <v>1933</v>
      </c>
      <c r="CL347" s="8">
        <v>220.2</v>
      </c>
      <c r="CM347" s="8">
        <v>0</v>
      </c>
      <c r="CN347" s="8">
        <v>800.5</v>
      </c>
      <c r="CO347" s="4">
        <f t="shared" si="126"/>
        <v>4588.2999999999993</v>
      </c>
    </row>
    <row r="348" spans="1:93">
      <c r="A348" s="2">
        <v>1997</v>
      </c>
      <c r="B348" s="3" t="s">
        <v>117</v>
      </c>
      <c r="C348" s="4">
        <v>233.4</v>
      </c>
      <c r="D348" s="4">
        <v>67.8</v>
      </c>
      <c r="E348" s="4">
        <v>0.2</v>
      </c>
      <c r="F348" s="4">
        <v>0</v>
      </c>
      <c r="G348" s="4">
        <f t="shared" si="127"/>
        <v>301.39999999999998</v>
      </c>
      <c r="H348" s="4">
        <v>107.1</v>
      </c>
      <c r="I348" s="4">
        <v>39.700000000000003</v>
      </c>
      <c r="J348" s="4">
        <v>127.1</v>
      </c>
      <c r="K348" s="4">
        <v>5.4</v>
      </c>
      <c r="L348" s="4">
        <f t="shared" si="128"/>
        <v>279.29999999999995</v>
      </c>
      <c r="M348" s="4">
        <v>9.9</v>
      </c>
      <c r="N348" s="4">
        <v>10</v>
      </c>
      <c r="O348" s="4">
        <v>0</v>
      </c>
      <c r="P348" s="4">
        <v>0</v>
      </c>
      <c r="Q348" s="4">
        <f t="shared" si="129"/>
        <v>19.899999999999999</v>
      </c>
      <c r="R348" s="4">
        <v>2.1</v>
      </c>
      <c r="S348" s="4">
        <v>3.1</v>
      </c>
      <c r="T348" s="4">
        <v>0</v>
      </c>
      <c r="U348" s="4">
        <v>0</v>
      </c>
      <c r="V348" s="4">
        <f t="shared" si="130"/>
        <v>5.2</v>
      </c>
      <c r="W348" s="4">
        <v>112.2</v>
      </c>
      <c r="X348" s="4">
        <v>225.4</v>
      </c>
      <c r="Y348" s="4">
        <v>0</v>
      </c>
      <c r="Z348" s="4">
        <v>0</v>
      </c>
      <c r="AA348" s="4">
        <f t="shared" si="131"/>
        <v>337.6</v>
      </c>
      <c r="AB348" s="4">
        <v>41.9</v>
      </c>
      <c r="AC348" s="4">
        <v>4</v>
      </c>
      <c r="AD348" s="4">
        <v>3.7</v>
      </c>
      <c r="AE348" s="4">
        <v>0</v>
      </c>
      <c r="AF348" s="4">
        <f t="shared" si="132"/>
        <v>49.6</v>
      </c>
      <c r="AG348" s="4">
        <v>0.4</v>
      </c>
      <c r="AH348" s="4">
        <v>127.8</v>
      </c>
      <c r="AI348" s="4">
        <v>151.1</v>
      </c>
      <c r="AJ348" s="4">
        <v>0</v>
      </c>
      <c r="AK348" s="4">
        <f t="shared" si="133"/>
        <v>279.29999999999995</v>
      </c>
      <c r="AL348" s="4">
        <v>128</v>
      </c>
      <c r="AM348" s="4">
        <v>125.6</v>
      </c>
      <c r="AN348" s="4">
        <v>194.4</v>
      </c>
      <c r="AO348" s="4">
        <v>0</v>
      </c>
      <c r="AP348" s="4">
        <f t="shared" si="134"/>
        <v>448</v>
      </c>
      <c r="AU348" s="4">
        <f t="shared" si="135"/>
        <v>0</v>
      </c>
      <c r="AV348" s="4">
        <v>3.5</v>
      </c>
      <c r="AW348" s="4">
        <v>1.4</v>
      </c>
      <c r="AX348" s="4">
        <v>15</v>
      </c>
      <c r="AY348" s="4">
        <v>0.2</v>
      </c>
      <c r="AZ348" s="4">
        <f t="shared" si="136"/>
        <v>20.099999999999998</v>
      </c>
      <c r="BA348" s="4">
        <v>8.8000000000000007</v>
      </c>
      <c r="BB348" s="4">
        <v>1.3</v>
      </c>
      <c r="BC348" s="4">
        <v>0.4</v>
      </c>
      <c r="BD348" s="4">
        <v>0</v>
      </c>
      <c r="BE348" s="4">
        <f t="shared" si="137"/>
        <v>10.500000000000002</v>
      </c>
      <c r="BF348" s="4">
        <v>0</v>
      </c>
      <c r="BG348" s="4">
        <v>119.1</v>
      </c>
      <c r="BH348" s="4">
        <v>61.5</v>
      </c>
      <c r="BI348" s="4">
        <v>0</v>
      </c>
      <c r="BJ348" s="4">
        <f t="shared" si="138"/>
        <v>180.6</v>
      </c>
      <c r="BK348" s="4">
        <v>0</v>
      </c>
      <c r="BL348" s="4">
        <v>0</v>
      </c>
      <c r="BM348" s="4">
        <v>0</v>
      </c>
      <c r="BN348" s="4">
        <v>0</v>
      </c>
      <c r="BO348" s="4">
        <f t="shared" si="139"/>
        <v>0</v>
      </c>
      <c r="BP348" s="4">
        <v>0</v>
      </c>
      <c r="BQ348" s="4">
        <v>0</v>
      </c>
      <c r="BR348" s="4">
        <v>0</v>
      </c>
      <c r="BS348" s="4">
        <v>0</v>
      </c>
      <c r="BT348" s="4">
        <f t="shared" si="140"/>
        <v>0</v>
      </c>
      <c r="BU348" s="4">
        <v>0</v>
      </c>
      <c r="BV348" s="4">
        <v>0</v>
      </c>
      <c r="BW348" s="4">
        <v>0</v>
      </c>
      <c r="BX348" s="4">
        <v>0</v>
      </c>
      <c r="BY348" s="4">
        <f t="shared" si="141"/>
        <v>0</v>
      </c>
      <c r="BZ348" s="4">
        <f t="shared" si="142"/>
        <v>635</v>
      </c>
      <c r="CA348" s="4">
        <f t="shared" si="143"/>
        <v>603.4</v>
      </c>
      <c r="CB348" s="4">
        <f t="shared" si="144"/>
        <v>476.5</v>
      </c>
      <c r="CC348" s="4">
        <f t="shared" si="145"/>
        <v>5.4</v>
      </c>
      <c r="CD348" s="4">
        <f t="shared" si="146"/>
        <v>1720.3000000000002</v>
      </c>
      <c r="CE348" s="4">
        <f t="shared" si="147"/>
        <v>12.3</v>
      </c>
      <c r="CF348" s="4">
        <f t="shared" si="148"/>
        <v>121.8</v>
      </c>
      <c r="CG348" s="4">
        <f t="shared" si="149"/>
        <v>76.900000000000006</v>
      </c>
      <c r="CH348" s="4">
        <f t="shared" si="150"/>
        <v>0.2</v>
      </c>
      <c r="CI348" s="4">
        <f t="shared" si="151"/>
        <v>211.2</v>
      </c>
      <c r="CJ348" s="8">
        <v>365</v>
      </c>
      <c r="CK348" s="8">
        <v>0</v>
      </c>
      <c r="CL348" s="8">
        <v>0</v>
      </c>
      <c r="CM348" s="8">
        <v>46</v>
      </c>
      <c r="CN348" s="8">
        <v>234</v>
      </c>
      <c r="CO348" s="4">
        <f t="shared" si="126"/>
        <v>645</v>
      </c>
    </row>
    <row r="349" spans="1:93">
      <c r="A349" s="2">
        <v>1997</v>
      </c>
      <c r="B349" s="3" t="s">
        <v>118</v>
      </c>
      <c r="C349" s="4">
        <v>2139.6999999999998</v>
      </c>
      <c r="D349" s="4">
        <v>373</v>
      </c>
      <c r="E349" s="4">
        <v>13.3</v>
      </c>
      <c r="F349" s="4">
        <v>0</v>
      </c>
      <c r="G349" s="4">
        <f t="shared" si="127"/>
        <v>2526</v>
      </c>
      <c r="H349" s="4">
        <v>915.7</v>
      </c>
      <c r="I349" s="4">
        <v>99.2</v>
      </c>
      <c r="J349" s="4">
        <v>697.4</v>
      </c>
      <c r="K349" s="4">
        <v>149.80000000000001</v>
      </c>
      <c r="L349" s="4">
        <f t="shared" si="128"/>
        <v>1862.1000000000001</v>
      </c>
      <c r="M349" s="4">
        <v>28.7</v>
      </c>
      <c r="N349" s="4">
        <v>116.6</v>
      </c>
      <c r="O349" s="4">
        <v>12.8</v>
      </c>
      <c r="P349" s="4">
        <v>0</v>
      </c>
      <c r="Q349" s="4">
        <f t="shared" si="129"/>
        <v>158.1</v>
      </c>
      <c r="R349" s="4">
        <v>0</v>
      </c>
      <c r="S349" s="4">
        <v>0</v>
      </c>
      <c r="T349" s="4">
        <v>0</v>
      </c>
      <c r="U349" s="4">
        <v>0</v>
      </c>
      <c r="V349" s="4">
        <f t="shared" si="130"/>
        <v>0</v>
      </c>
      <c r="W349" s="4">
        <v>985.8</v>
      </c>
      <c r="X349" s="4">
        <v>2390.4</v>
      </c>
      <c r="Y349" s="4">
        <v>29.2</v>
      </c>
      <c r="Z349" s="4">
        <v>0</v>
      </c>
      <c r="AA349" s="4">
        <f t="shared" si="131"/>
        <v>3405.3999999999996</v>
      </c>
      <c r="AB349" s="4">
        <v>370.9</v>
      </c>
      <c r="AC349" s="4">
        <v>0</v>
      </c>
      <c r="AD349" s="4">
        <v>37.1</v>
      </c>
      <c r="AE349" s="4">
        <v>54</v>
      </c>
      <c r="AF349" s="4">
        <f t="shared" si="132"/>
        <v>462</v>
      </c>
      <c r="AG349" s="4">
        <v>0</v>
      </c>
      <c r="AH349" s="4">
        <v>411</v>
      </c>
      <c r="AI349" s="4">
        <v>666.8</v>
      </c>
      <c r="AJ349" s="4">
        <v>0</v>
      </c>
      <c r="AK349" s="4">
        <f t="shared" si="133"/>
        <v>1077.8</v>
      </c>
      <c r="AP349" s="4">
        <f t="shared" si="134"/>
        <v>0</v>
      </c>
      <c r="AU349" s="4">
        <f t="shared" si="135"/>
        <v>0</v>
      </c>
      <c r="AV349" s="4">
        <v>0</v>
      </c>
      <c r="AW349" s="4">
        <v>10.6</v>
      </c>
      <c r="AX349" s="4">
        <v>0</v>
      </c>
      <c r="AY349" s="4">
        <v>149.80000000000001</v>
      </c>
      <c r="AZ349" s="4">
        <f t="shared" si="136"/>
        <v>160.4</v>
      </c>
      <c r="BA349" s="4">
        <v>0</v>
      </c>
      <c r="BB349" s="4">
        <v>0</v>
      </c>
      <c r="BC349" s="4">
        <v>8.3000000000000007</v>
      </c>
      <c r="BD349" s="4">
        <v>54</v>
      </c>
      <c r="BE349" s="4">
        <f t="shared" si="137"/>
        <v>62.3</v>
      </c>
      <c r="BF349" s="4">
        <v>0</v>
      </c>
      <c r="BG349" s="4">
        <v>411</v>
      </c>
      <c r="BH349" s="4">
        <v>422.1</v>
      </c>
      <c r="BI349" s="4">
        <v>0</v>
      </c>
      <c r="BJ349" s="4">
        <f t="shared" si="138"/>
        <v>833.1</v>
      </c>
      <c r="BK349" s="4">
        <v>0</v>
      </c>
      <c r="BL349" s="4">
        <v>0</v>
      </c>
      <c r="BM349" s="4">
        <v>0</v>
      </c>
      <c r="BN349" s="4">
        <v>0</v>
      </c>
      <c r="BO349" s="4">
        <f t="shared" si="139"/>
        <v>0</v>
      </c>
      <c r="BP349" s="4">
        <v>0</v>
      </c>
      <c r="BQ349" s="4">
        <v>0</v>
      </c>
      <c r="BR349" s="4">
        <v>0</v>
      </c>
      <c r="BS349" s="4">
        <v>0</v>
      </c>
      <c r="BT349" s="4">
        <f t="shared" si="140"/>
        <v>0</v>
      </c>
      <c r="BU349" s="4">
        <v>0</v>
      </c>
      <c r="BV349" s="4">
        <v>18.2</v>
      </c>
      <c r="BW349" s="4">
        <v>4.2</v>
      </c>
      <c r="BX349" s="4">
        <v>120</v>
      </c>
      <c r="BY349" s="4">
        <f t="shared" si="141"/>
        <v>142.4</v>
      </c>
      <c r="BZ349" s="4">
        <f t="shared" si="142"/>
        <v>4440.7999999999993</v>
      </c>
      <c r="CA349" s="4">
        <f t="shared" si="143"/>
        <v>3390.2</v>
      </c>
      <c r="CB349" s="4">
        <f t="shared" si="144"/>
        <v>1456.6</v>
      </c>
      <c r="CC349" s="4">
        <f t="shared" si="145"/>
        <v>203.8</v>
      </c>
      <c r="CD349" s="4">
        <f t="shared" si="146"/>
        <v>9491.3999999999978</v>
      </c>
      <c r="CE349" s="4">
        <f t="shared" si="147"/>
        <v>0</v>
      </c>
      <c r="CF349" s="4">
        <f t="shared" si="148"/>
        <v>439.8</v>
      </c>
      <c r="CG349" s="4">
        <f t="shared" si="149"/>
        <v>434.6</v>
      </c>
      <c r="CH349" s="4">
        <f t="shared" si="150"/>
        <v>323.8</v>
      </c>
      <c r="CI349" s="4">
        <f t="shared" si="151"/>
        <v>1198.2</v>
      </c>
      <c r="CJ349" s="8">
        <v>3705.3</v>
      </c>
      <c r="CK349" s="8">
        <v>83.3</v>
      </c>
      <c r="CL349" s="8">
        <v>389.2</v>
      </c>
      <c r="CM349" s="8">
        <v>0</v>
      </c>
      <c r="CN349" s="8">
        <v>1430.3</v>
      </c>
      <c r="CO349" s="4">
        <f t="shared" si="126"/>
        <v>5608.1</v>
      </c>
    </row>
    <row r="350" spans="1:93">
      <c r="A350" s="2">
        <v>1997</v>
      </c>
      <c r="B350" s="3" t="s">
        <v>119</v>
      </c>
      <c r="C350" s="4">
        <v>8699.7999999999993</v>
      </c>
      <c r="D350" s="4">
        <v>1605.7</v>
      </c>
      <c r="E350" s="4">
        <v>432.6</v>
      </c>
      <c r="F350" s="4">
        <v>0</v>
      </c>
      <c r="G350" s="4">
        <f t="shared" si="127"/>
        <v>10738.1</v>
      </c>
      <c r="H350" s="4">
        <v>4466.3999999999996</v>
      </c>
      <c r="I350" s="4">
        <v>87.9</v>
      </c>
      <c r="J350" s="4">
        <v>355.4</v>
      </c>
      <c r="K350" s="4">
        <v>0</v>
      </c>
      <c r="L350" s="4">
        <f t="shared" si="128"/>
        <v>4909.6999999999989</v>
      </c>
      <c r="M350" s="4">
        <v>110.3</v>
      </c>
      <c r="N350" s="4">
        <v>244.2</v>
      </c>
      <c r="O350" s="4">
        <v>0</v>
      </c>
      <c r="P350" s="4">
        <v>0</v>
      </c>
      <c r="Q350" s="4">
        <f t="shared" si="129"/>
        <v>354.5</v>
      </c>
      <c r="R350" s="4">
        <v>0</v>
      </c>
      <c r="S350" s="4">
        <v>0</v>
      </c>
      <c r="T350" s="4">
        <v>0</v>
      </c>
      <c r="U350" s="4">
        <v>0</v>
      </c>
      <c r="V350" s="4">
        <f t="shared" si="130"/>
        <v>0</v>
      </c>
      <c r="W350" s="4">
        <v>3782.5</v>
      </c>
      <c r="X350" s="4">
        <v>6245.2</v>
      </c>
      <c r="Y350" s="4">
        <v>0</v>
      </c>
      <c r="Z350" s="4">
        <v>0</v>
      </c>
      <c r="AA350" s="4">
        <f t="shared" si="131"/>
        <v>10027.700000000001</v>
      </c>
      <c r="AB350" s="4">
        <v>2106.5</v>
      </c>
      <c r="AC350" s="4">
        <v>11.7</v>
      </c>
      <c r="AD350" s="4">
        <v>78.599999999999994</v>
      </c>
      <c r="AE350" s="4">
        <v>58.5</v>
      </c>
      <c r="AF350" s="4">
        <f t="shared" si="132"/>
        <v>2255.2999999999997</v>
      </c>
      <c r="AG350" s="4">
        <v>37.5</v>
      </c>
      <c r="AH350" s="4">
        <v>1101.2</v>
      </c>
      <c r="AI350" s="4">
        <v>2079.6999999999998</v>
      </c>
      <c r="AJ350" s="4">
        <v>0</v>
      </c>
      <c r="AK350" s="4">
        <f t="shared" si="133"/>
        <v>3218.3999999999996</v>
      </c>
      <c r="AL350" s="4">
        <v>5808.8</v>
      </c>
      <c r="AM350" s="4">
        <v>2201</v>
      </c>
      <c r="AN350" s="4">
        <v>721.6</v>
      </c>
      <c r="AO350" s="4">
        <v>0</v>
      </c>
      <c r="AP350" s="4">
        <f t="shared" si="134"/>
        <v>8731.4</v>
      </c>
      <c r="AU350" s="4">
        <f t="shared" si="135"/>
        <v>0</v>
      </c>
      <c r="AV350" s="4">
        <v>0</v>
      </c>
      <c r="AW350" s="4">
        <v>0</v>
      </c>
      <c r="AX350" s="4">
        <v>0</v>
      </c>
      <c r="AY350" s="4">
        <v>0</v>
      </c>
      <c r="AZ350" s="4">
        <f t="shared" si="136"/>
        <v>0</v>
      </c>
      <c r="BA350" s="4">
        <v>0</v>
      </c>
      <c r="BB350" s="4">
        <v>0</v>
      </c>
      <c r="BC350" s="4">
        <v>0</v>
      </c>
      <c r="BD350" s="4">
        <v>0</v>
      </c>
      <c r="BE350" s="4">
        <f t="shared" si="137"/>
        <v>0</v>
      </c>
      <c r="BF350" s="4">
        <v>0</v>
      </c>
      <c r="BG350" s="4">
        <v>0</v>
      </c>
      <c r="BH350" s="4">
        <v>0</v>
      </c>
      <c r="BI350" s="4">
        <v>0</v>
      </c>
      <c r="BJ350" s="4">
        <f t="shared" si="138"/>
        <v>0</v>
      </c>
      <c r="BK350" s="4">
        <v>0</v>
      </c>
      <c r="BL350" s="4">
        <v>0</v>
      </c>
      <c r="BM350" s="4">
        <v>0</v>
      </c>
      <c r="BN350" s="4">
        <v>0</v>
      </c>
      <c r="BO350" s="4">
        <f t="shared" si="139"/>
        <v>0</v>
      </c>
      <c r="BP350" s="4">
        <v>0</v>
      </c>
      <c r="BQ350" s="4">
        <v>0</v>
      </c>
      <c r="BR350" s="4">
        <v>0</v>
      </c>
      <c r="BS350" s="4">
        <v>0</v>
      </c>
      <c r="BT350" s="4">
        <f t="shared" si="140"/>
        <v>0</v>
      </c>
      <c r="BU350" s="4">
        <v>0</v>
      </c>
      <c r="BV350" s="4">
        <v>0</v>
      </c>
      <c r="BW350" s="4">
        <v>0</v>
      </c>
      <c r="BX350" s="4">
        <v>0</v>
      </c>
      <c r="BY350" s="4">
        <f t="shared" si="141"/>
        <v>0</v>
      </c>
      <c r="BZ350" s="4">
        <f t="shared" si="142"/>
        <v>25011.8</v>
      </c>
      <c r="CA350" s="4">
        <f t="shared" si="143"/>
        <v>11496.900000000001</v>
      </c>
      <c r="CB350" s="4">
        <f t="shared" si="144"/>
        <v>3667.8999999999996</v>
      </c>
      <c r="CC350" s="4">
        <f t="shared" si="145"/>
        <v>58.5</v>
      </c>
      <c r="CD350" s="4">
        <f t="shared" si="146"/>
        <v>40235.1</v>
      </c>
      <c r="CE350" s="4">
        <f t="shared" si="147"/>
        <v>0</v>
      </c>
      <c r="CF350" s="4">
        <f t="shared" si="148"/>
        <v>0</v>
      </c>
      <c r="CG350" s="4">
        <f t="shared" si="149"/>
        <v>0</v>
      </c>
      <c r="CH350" s="4">
        <f t="shared" si="150"/>
        <v>0</v>
      </c>
      <c r="CI350" s="4">
        <f t="shared" si="151"/>
        <v>0</v>
      </c>
      <c r="CJ350" s="8">
        <v>13332.6</v>
      </c>
      <c r="CK350" s="8">
        <v>0</v>
      </c>
      <c r="CL350" s="8">
        <v>1796.6</v>
      </c>
      <c r="CM350" s="8">
        <v>0</v>
      </c>
      <c r="CN350" s="8">
        <v>7142.8</v>
      </c>
      <c r="CO350" s="4">
        <f t="shared" si="126"/>
        <v>22272</v>
      </c>
    </row>
    <row r="351" spans="1:93">
      <c r="A351" s="2">
        <v>1997</v>
      </c>
      <c r="B351" s="3" t="s">
        <v>120</v>
      </c>
      <c r="C351" s="4">
        <v>1421.5</v>
      </c>
      <c r="D351" s="4">
        <v>183.2</v>
      </c>
      <c r="E351" s="4">
        <v>266.5</v>
      </c>
      <c r="F351" s="4">
        <v>0</v>
      </c>
      <c r="G351" s="4">
        <f t="shared" si="127"/>
        <v>1871.2</v>
      </c>
      <c r="H351" s="4">
        <v>490.5</v>
      </c>
      <c r="I351" s="4">
        <v>4.3</v>
      </c>
      <c r="J351" s="4">
        <v>161.80000000000001</v>
      </c>
      <c r="K351" s="4">
        <v>0</v>
      </c>
      <c r="L351" s="4">
        <f t="shared" si="128"/>
        <v>656.6</v>
      </c>
      <c r="M351" s="4">
        <v>20.8</v>
      </c>
      <c r="N351" s="4">
        <v>73.900000000000006</v>
      </c>
      <c r="O351" s="4">
        <v>0</v>
      </c>
      <c r="P351" s="4">
        <v>0</v>
      </c>
      <c r="Q351" s="4">
        <f t="shared" si="129"/>
        <v>94.7</v>
      </c>
      <c r="R351" s="4">
        <v>4.5999999999999996</v>
      </c>
      <c r="S351" s="4">
        <v>0.9</v>
      </c>
      <c r="T351" s="4">
        <v>0</v>
      </c>
      <c r="U351" s="4">
        <v>0</v>
      </c>
      <c r="V351" s="4">
        <f t="shared" si="130"/>
        <v>5.5</v>
      </c>
      <c r="W351" s="4">
        <v>124.7</v>
      </c>
      <c r="X351" s="4">
        <v>461.3</v>
      </c>
      <c r="Y351" s="4">
        <v>50.6</v>
      </c>
      <c r="Z351" s="4">
        <v>0</v>
      </c>
      <c r="AA351" s="4">
        <f t="shared" si="131"/>
        <v>636.6</v>
      </c>
      <c r="AB351" s="4">
        <v>173.3</v>
      </c>
      <c r="AC351" s="4">
        <v>2.8</v>
      </c>
      <c r="AD351" s="4">
        <v>13.7</v>
      </c>
      <c r="AE351" s="4">
        <v>13.9</v>
      </c>
      <c r="AF351" s="4">
        <f t="shared" si="132"/>
        <v>203.70000000000002</v>
      </c>
      <c r="AG351" s="4">
        <v>112.2</v>
      </c>
      <c r="AH351" s="4">
        <v>159.5</v>
      </c>
      <c r="AI351" s="4">
        <v>275.89999999999998</v>
      </c>
      <c r="AJ351" s="4">
        <v>0</v>
      </c>
      <c r="AK351" s="4">
        <f t="shared" si="133"/>
        <v>547.59999999999991</v>
      </c>
      <c r="AL351" s="4">
        <v>666.8</v>
      </c>
      <c r="AM351" s="4">
        <v>394</v>
      </c>
      <c r="AN351" s="4">
        <v>414.6</v>
      </c>
      <c r="AO351" s="4">
        <v>0</v>
      </c>
      <c r="AP351" s="4">
        <f t="shared" si="134"/>
        <v>1475.4</v>
      </c>
      <c r="AU351" s="4">
        <f t="shared" si="135"/>
        <v>0</v>
      </c>
      <c r="AV351" s="4">
        <v>33</v>
      </c>
      <c r="AW351" s="4">
        <v>0</v>
      </c>
      <c r="AX351" s="4">
        <v>0</v>
      </c>
      <c r="AY351" s="4">
        <v>0</v>
      </c>
      <c r="AZ351" s="4">
        <f t="shared" si="136"/>
        <v>33</v>
      </c>
      <c r="BA351" s="4">
        <v>0</v>
      </c>
      <c r="BB351" s="4">
        <v>0</v>
      </c>
      <c r="BC351" s="4">
        <v>0</v>
      </c>
      <c r="BD351" s="4">
        <v>13.9</v>
      </c>
      <c r="BE351" s="4">
        <f t="shared" si="137"/>
        <v>13.9</v>
      </c>
      <c r="BF351" s="4">
        <v>110.6</v>
      </c>
      <c r="BG351" s="4">
        <v>125.6</v>
      </c>
      <c r="BH351" s="4">
        <v>201.7</v>
      </c>
      <c r="BI351" s="4">
        <v>0</v>
      </c>
      <c r="BJ351" s="4">
        <f t="shared" si="138"/>
        <v>437.9</v>
      </c>
      <c r="BK351" s="4">
        <v>3.6</v>
      </c>
      <c r="BL351" s="4">
        <v>0.4</v>
      </c>
      <c r="BM351" s="4">
        <v>2.4</v>
      </c>
      <c r="BN351" s="4">
        <v>0</v>
      </c>
      <c r="BO351" s="4">
        <f t="shared" si="139"/>
        <v>6.4</v>
      </c>
      <c r="BP351" s="4">
        <v>2.2999999999999998</v>
      </c>
      <c r="BQ351" s="4">
        <v>48.4</v>
      </c>
      <c r="BR351" s="4">
        <v>12.3</v>
      </c>
      <c r="BS351" s="4">
        <v>0</v>
      </c>
      <c r="BT351" s="4">
        <f t="shared" si="140"/>
        <v>63</v>
      </c>
      <c r="BU351" s="4">
        <v>59.6</v>
      </c>
      <c r="BV351" s="4">
        <v>1.1000000000000001</v>
      </c>
      <c r="BW351" s="4">
        <v>26.5</v>
      </c>
      <c r="BX351" s="4">
        <v>17.100000000000001</v>
      </c>
      <c r="BY351" s="4">
        <f t="shared" si="141"/>
        <v>104.30000000000001</v>
      </c>
      <c r="BZ351" s="4">
        <f t="shared" si="142"/>
        <v>3014.3999999999996</v>
      </c>
      <c r="CA351" s="4">
        <f t="shared" si="143"/>
        <v>1279.8999999999999</v>
      </c>
      <c r="CB351" s="4">
        <f t="shared" si="144"/>
        <v>1183.0999999999999</v>
      </c>
      <c r="CC351" s="4">
        <f t="shared" si="145"/>
        <v>13.9</v>
      </c>
      <c r="CD351" s="4">
        <f t="shared" si="146"/>
        <v>5491.2999999999993</v>
      </c>
      <c r="CE351" s="4">
        <f t="shared" si="147"/>
        <v>209.1</v>
      </c>
      <c r="CF351" s="4">
        <f t="shared" si="148"/>
        <v>175.5</v>
      </c>
      <c r="CG351" s="4">
        <f t="shared" si="149"/>
        <v>242.9</v>
      </c>
      <c r="CH351" s="4">
        <f t="shared" si="150"/>
        <v>31</v>
      </c>
      <c r="CI351" s="4">
        <f t="shared" si="151"/>
        <v>658.5</v>
      </c>
      <c r="CJ351" s="8">
        <v>1252.0999999999999</v>
      </c>
      <c r="CK351" s="8">
        <v>1237.3</v>
      </c>
      <c r="CL351" s="8">
        <v>182.9</v>
      </c>
      <c r="CM351" s="8">
        <v>0</v>
      </c>
      <c r="CN351" s="8">
        <v>206.9</v>
      </c>
      <c r="CO351" s="4">
        <f t="shared" si="126"/>
        <v>2879.2</v>
      </c>
    </row>
    <row r="352" spans="1:93">
      <c r="A352" s="2">
        <v>1997</v>
      </c>
      <c r="B352" s="3" t="s">
        <v>121</v>
      </c>
      <c r="C352" s="4">
        <v>224.7</v>
      </c>
      <c r="D352" s="4">
        <v>52.2</v>
      </c>
      <c r="E352" s="4">
        <v>2.7</v>
      </c>
      <c r="F352" s="4">
        <v>15.5</v>
      </c>
      <c r="G352" s="4">
        <f t="shared" si="127"/>
        <v>295.09999999999997</v>
      </c>
      <c r="H352" s="4">
        <v>55.1</v>
      </c>
      <c r="I352" s="4">
        <v>0</v>
      </c>
      <c r="J352" s="4">
        <v>0</v>
      </c>
      <c r="K352" s="4">
        <v>7.1</v>
      </c>
      <c r="L352" s="4">
        <f t="shared" si="128"/>
        <v>62.2</v>
      </c>
      <c r="M352" s="4">
        <v>23.8</v>
      </c>
      <c r="N352" s="4">
        <v>35.799999999999997</v>
      </c>
      <c r="O352" s="4">
        <v>3.2</v>
      </c>
      <c r="P352" s="4">
        <v>0</v>
      </c>
      <c r="Q352" s="4">
        <f t="shared" si="129"/>
        <v>62.8</v>
      </c>
      <c r="R352" s="4">
        <v>13.8</v>
      </c>
      <c r="S352" s="4">
        <v>5.3</v>
      </c>
      <c r="T352" s="4">
        <v>0</v>
      </c>
      <c r="U352" s="4">
        <v>0</v>
      </c>
      <c r="V352" s="4">
        <f t="shared" si="130"/>
        <v>19.100000000000001</v>
      </c>
      <c r="W352" s="4">
        <v>106.8</v>
      </c>
      <c r="X352" s="4">
        <v>220.1</v>
      </c>
      <c r="Y352" s="4">
        <v>32.5</v>
      </c>
      <c r="Z352" s="4">
        <v>0</v>
      </c>
      <c r="AA352" s="4">
        <f t="shared" si="131"/>
        <v>359.4</v>
      </c>
      <c r="AB352" s="4">
        <v>45.4</v>
      </c>
      <c r="AC352" s="4">
        <v>0.4</v>
      </c>
      <c r="AD352" s="4">
        <v>0.7</v>
      </c>
      <c r="AE352" s="4">
        <v>0.9</v>
      </c>
      <c r="AF352" s="4">
        <f t="shared" si="132"/>
        <v>47.4</v>
      </c>
      <c r="AG352" s="4">
        <v>0</v>
      </c>
      <c r="AH352" s="4">
        <v>85.5</v>
      </c>
      <c r="AI352" s="4">
        <v>107.6</v>
      </c>
      <c r="AJ352" s="4">
        <v>0.5</v>
      </c>
      <c r="AK352" s="4">
        <f t="shared" si="133"/>
        <v>193.6</v>
      </c>
      <c r="AL352" s="4">
        <v>227.1</v>
      </c>
      <c r="AM352" s="4">
        <v>183.9</v>
      </c>
      <c r="AN352" s="4">
        <v>191.9</v>
      </c>
      <c r="AO352" s="4">
        <v>29.6</v>
      </c>
      <c r="AP352" s="4">
        <f t="shared" si="134"/>
        <v>632.5</v>
      </c>
      <c r="AU352" s="4">
        <f t="shared" si="135"/>
        <v>0</v>
      </c>
      <c r="AV352" s="4">
        <v>0</v>
      </c>
      <c r="AW352" s="4">
        <v>0</v>
      </c>
      <c r="AX352" s="4">
        <v>0</v>
      </c>
      <c r="AY352" s="4">
        <v>7.1</v>
      </c>
      <c r="AZ352" s="4">
        <f t="shared" si="136"/>
        <v>7.1</v>
      </c>
      <c r="BA352" s="4">
        <v>0</v>
      </c>
      <c r="BB352" s="4">
        <v>0</v>
      </c>
      <c r="BC352" s="4">
        <v>0</v>
      </c>
      <c r="BD352" s="4">
        <v>0.7</v>
      </c>
      <c r="BE352" s="4">
        <f t="shared" si="137"/>
        <v>0.7</v>
      </c>
      <c r="BF352" s="4">
        <v>0</v>
      </c>
      <c r="BG352" s="4">
        <v>0</v>
      </c>
      <c r="BH352" s="4">
        <v>0</v>
      </c>
      <c r="BI352" s="4">
        <v>0.5</v>
      </c>
      <c r="BJ352" s="4">
        <f t="shared" si="138"/>
        <v>0.5</v>
      </c>
      <c r="BK352" s="4">
        <v>0</v>
      </c>
      <c r="BL352" s="4">
        <v>0</v>
      </c>
      <c r="BM352" s="4">
        <v>0</v>
      </c>
      <c r="BN352" s="4">
        <v>6.9</v>
      </c>
      <c r="BO352" s="4">
        <f t="shared" si="139"/>
        <v>6.9</v>
      </c>
      <c r="BP352" s="4">
        <v>0</v>
      </c>
      <c r="BQ352" s="4">
        <v>0</v>
      </c>
      <c r="BR352" s="4">
        <v>0</v>
      </c>
      <c r="BS352" s="4">
        <v>13.2</v>
      </c>
      <c r="BT352" s="4">
        <f t="shared" si="140"/>
        <v>13.2</v>
      </c>
      <c r="BU352" s="4">
        <v>0</v>
      </c>
      <c r="BV352" s="4">
        <v>0</v>
      </c>
      <c r="BW352" s="4">
        <v>0</v>
      </c>
      <c r="BX352" s="4">
        <v>25.2</v>
      </c>
      <c r="BY352" s="4">
        <f t="shared" si="141"/>
        <v>25.2</v>
      </c>
      <c r="BZ352" s="4">
        <f t="shared" si="142"/>
        <v>696.7</v>
      </c>
      <c r="CA352" s="4">
        <f t="shared" si="143"/>
        <v>583.19999999999993</v>
      </c>
      <c r="CB352" s="4">
        <f t="shared" si="144"/>
        <v>338.6</v>
      </c>
      <c r="CC352" s="4">
        <f t="shared" si="145"/>
        <v>53.6</v>
      </c>
      <c r="CD352" s="4">
        <f t="shared" si="146"/>
        <v>1672.1</v>
      </c>
      <c r="CE352" s="4">
        <f t="shared" si="147"/>
        <v>0</v>
      </c>
      <c r="CF352" s="4">
        <f t="shared" si="148"/>
        <v>0</v>
      </c>
      <c r="CG352" s="4">
        <f t="shared" si="149"/>
        <v>0</v>
      </c>
      <c r="CH352" s="4">
        <f t="shared" si="150"/>
        <v>53.599999999999994</v>
      </c>
      <c r="CI352" s="4">
        <f t="shared" si="151"/>
        <v>53.599999999999994</v>
      </c>
      <c r="CJ352" s="8">
        <v>183.8</v>
      </c>
      <c r="CK352" s="8">
        <v>323.10000000000002</v>
      </c>
      <c r="CL352" s="8">
        <v>42.2</v>
      </c>
      <c r="CM352" s="8" t="s">
        <v>129</v>
      </c>
      <c r="CN352" s="8">
        <v>210</v>
      </c>
      <c r="CO352" s="4">
        <f t="shared" si="126"/>
        <v>759.1</v>
      </c>
    </row>
    <row r="353" spans="1:107">
      <c r="A353" s="2">
        <v>1997</v>
      </c>
      <c r="B353" s="3" t="s">
        <v>122</v>
      </c>
      <c r="C353" s="4">
        <v>2954.4</v>
      </c>
      <c r="D353" s="4">
        <v>208.6</v>
      </c>
      <c r="E353" s="4">
        <v>47.1</v>
      </c>
      <c r="F353" s="4">
        <v>0</v>
      </c>
      <c r="G353" s="4">
        <f t="shared" si="127"/>
        <v>3210.1</v>
      </c>
      <c r="H353" s="4">
        <v>1103.5</v>
      </c>
      <c r="I353" s="4">
        <v>287.10000000000002</v>
      </c>
      <c r="J353" s="4">
        <v>996.5</v>
      </c>
      <c r="K353" s="4">
        <v>187</v>
      </c>
      <c r="L353" s="4">
        <f t="shared" si="128"/>
        <v>2574.1</v>
      </c>
      <c r="M353" s="4">
        <v>83.7</v>
      </c>
      <c r="N353" s="4">
        <v>84</v>
      </c>
      <c r="O353" s="4">
        <v>0</v>
      </c>
      <c r="P353" s="4">
        <v>0</v>
      </c>
      <c r="Q353" s="4">
        <f t="shared" si="129"/>
        <v>167.7</v>
      </c>
      <c r="R353" s="4">
        <v>7</v>
      </c>
      <c r="S353" s="4">
        <v>24.4</v>
      </c>
      <c r="T353" s="4">
        <v>0</v>
      </c>
      <c r="U353" s="4">
        <v>0</v>
      </c>
      <c r="V353" s="4">
        <f t="shared" si="130"/>
        <v>31.4</v>
      </c>
      <c r="W353" s="4">
        <v>1094.5999999999999</v>
      </c>
      <c r="X353" s="4">
        <v>1159.2</v>
      </c>
      <c r="Y353" s="4">
        <v>0</v>
      </c>
      <c r="Z353" s="4">
        <v>0</v>
      </c>
      <c r="AA353" s="4">
        <f t="shared" si="131"/>
        <v>2253.8000000000002</v>
      </c>
      <c r="AB353" s="4">
        <v>683</v>
      </c>
      <c r="AC353" s="4">
        <v>17.5</v>
      </c>
      <c r="AD353" s="4">
        <v>11.4</v>
      </c>
      <c r="AE353" s="4">
        <v>52.7</v>
      </c>
      <c r="AF353" s="4">
        <f t="shared" si="132"/>
        <v>764.6</v>
      </c>
      <c r="AG353" s="4">
        <v>1.9</v>
      </c>
      <c r="AH353" s="4">
        <v>437.8</v>
      </c>
      <c r="AI353" s="4">
        <v>2036.3</v>
      </c>
      <c r="AJ353" s="4">
        <v>51.4</v>
      </c>
      <c r="AK353" s="4">
        <f t="shared" si="133"/>
        <v>2527.4</v>
      </c>
      <c r="AL353" s="4">
        <v>2060.1999999999998</v>
      </c>
      <c r="AM353" s="4">
        <v>878.1</v>
      </c>
      <c r="AN353" s="4">
        <v>3552.7</v>
      </c>
      <c r="AO353" s="4">
        <v>60.5</v>
      </c>
      <c r="AP353" s="4">
        <f t="shared" si="134"/>
        <v>6551.5</v>
      </c>
      <c r="AU353" s="4">
        <f t="shared" si="135"/>
        <v>0</v>
      </c>
      <c r="AV353" s="4">
        <v>40.799999999999997</v>
      </c>
      <c r="AW353" s="4">
        <v>4</v>
      </c>
      <c r="AX353" s="4">
        <v>58</v>
      </c>
      <c r="AY353" s="4">
        <v>185.8</v>
      </c>
      <c r="AZ353" s="4">
        <f t="shared" si="136"/>
        <v>288.60000000000002</v>
      </c>
      <c r="BA353" s="4">
        <v>14.4</v>
      </c>
      <c r="BB353" s="4">
        <v>0.1</v>
      </c>
      <c r="BC353" s="4">
        <v>8.9</v>
      </c>
      <c r="BD353" s="4">
        <v>52.7</v>
      </c>
      <c r="BE353" s="4">
        <f t="shared" si="137"/>
        <v>76.099999999999994</v>
      </c>
      <c r="BF353" s="4">
        <v>0</v>
      </c>
      <c r="BG353" s="4">
        <v>0</v>
      </c>
      <c r="BH353" s="4">
        <v>46</v>
      </c>
      <c r="BI353" s="4">
        <v>0.9</v>
      </c>
      <c r="BJ353" s="4">
        <f t="shared" si="138"/>
        <v>46.9</v>
      </c>
      <c r="BK353" s="4">
        <v>0</v>
      </c>
      <c r="BL353" s="4">
        <v>0</v>
      </c>
      <c r="BM353" s="4">
        <v>0</v>
      </c>
      <c r="BN353" s="4">
        <v>0</v>
      </c>
      <c r="BO353" s="4">
        <f t="shared" si="139"/>
        <v>0</v>
      </c>
      <c r="BP353" s="4">
        <v>0</v>
      </c>
      <c r="BQ353" s="4">
        <v>0.8</v>
      </c>
      <c r="BR353" s="4">
        <v>1.8</v>
      </c>
      <c r="BS353" s="4">
        <v>12.5</v>
      </c>
      <c r="BT353" s="4">
        <f t="shared" si="140"/>
        <v>15.1</v>
      </c>
      <c r="BU353" s="4">
        <v>14.8</v>
      </c>
      <c r="BV353" s="4">
        <v>1.2</v>
      </c>
      <c r="BW353" s="4">
        <v>13.2</v>
      </c>
      <c r="BX353" s="4">
        <v>4.0999999999999996</v>
      </c>
      <c r="BY353" s="4">
        <f t="shared" si="141"/>
        <v>33.299999999999997</v>
      </c>
      <c r="BZ353" s="4">
        <f t="shared" si="142"/>
        <v>7988.3</v>
      </c>
      <c r="CA353" s="4">
        <f t="shared" si="143"/>
        <v>3096.7000000000003</v>
      </c>
      <c r="CB353" s="4">
        <f t="shared" si="144"/>
        <v>6644</v>
      </c>
      <c r="CC353" s="4">
        <f t="shared" si="145"/>
        <v>351.59999999999997</v>
      </c>
      <c r="CD353" s="4">
        <f t="shared" si="146"/>
        <v>18080.599999999999</v>
      </c>
      <c r="CE353" s="4">
        <f t="shared" si="147"/>
        <v>70</v>
      </c>
      <c r="CF353" s="4">
        <f t="shared" si="148"/>
        <v>6.1</v>
      </c>
      <c r="CG353" s="4">
        <f t="shared" si="149"/>
        <v>127.9</v>
      </c>
      <c r="CH353" s="4">
        <f t="shared" si="150"/>
        <v>256</v>
      </c>
      <c r="CI353" s="4">
        <f t="shared" si="151"/>
        <v>460</v>
      </c>
      <c r="CJ353" s="8">
        <v>1826.8</v>
      </c>
      <c r="CK353" s="8">
        <v>4727.8</v>
      </c>
      <c r="CL353" s="8">
        <v>432.3</v>
      </c>
      <c r="CM353" s="8" t="s">
        <v>129</v>
      </c>
      <c r="CN353" s="8">
        <v>962.4</v>
      </c>
      <c r="CO353" s="4">
        <f t="shared" si="126"/>
        <v>7949.3</v>
      </c>
    </row>
    <row r="354" spans="1:107">
      <c r="A354" s="2">
        <v>1997</v>
      </c>
      <c r="B354" s="3" t="s">
        <v>123</v>
      </c>
      <c r="C354" s="4">
        <v>4275.6000000000004</v>
      </c>
      <c r="D354" s="4">
        <v>281.3</v>
      </c>
      <c r="E354" s="4">
        <v>213.8</v>
      </c>
      <c r="F354" s="4">
        <v>56.5</v>
      </c>
      <c r="G354" s="4">
        <f t="shared" si="127"/>
        <v>4827.2000000000007</v>
      </c>
      <c r="H354" s="4">
        <v>1007.8</v>
      </c>
      <c r="I354" s="4">
        <v>15.1</v>
      </c>
      <c r="J354" s="4">
        <v>1504.8</v>
      </c>
      <c r="K354" s="4">
        <v>299.60000000000002</v>
      </c>
      <c r="L354" s="4">
        <f t="shared" si="128"/>
        <v>2827.2999999999997</v>
      </c>
      <c r="M354" s="4">
        <v>290.3</v>
      </c>
      <c r="N354" s="4">
        <v>297.2</v>
      </c>
      <c r="O354" s="4">
        <v>0</v>
      </c>
      <c r="P354" s="4">
        <v>0</v>
      </c>
      <c r="Q354" s="4">
        <f t="shared" si="129"/>
        <v>587.5</v>
      </c>
      <c r="R354" s="4">
        <v>63.5</v>
      </c>
      <c r="S354" s="4">
        <v>-12.7</v>
      </c>
      <c r="T354" s="4">
        <v>0</v>
      </c>
      <c r="U354" s="4">
        <v>0</v>
      </c>
      <c r="V354" s="4">
        <f t="shared" si="130"/>
        <v>50.8</v>
      </c>
      <c r="W354" s="4">
        <v>1296.2</v>
      </c>
      <c r="X354" s="4">
        <v>1561</v>
      </c>
      <c r="Y354" s="4">
        <v>84</v>
      </c>
      <c r="Z354" s="4">
        <v>0</v>
      </c>
      <c r="AA354" s="4">
        <f t="shared" si="131"/>
        <v>2941.2</v>
      </c>
      <c r="AB354" s="4">
        <v>388.4</v>
      </c>
      <c r="AC354" s="4">
        <v>2.4</v>
      </c>
      <c r="AD354" s="4">
        <v>3.3</v>
      </c>
      <c r="AE354" s="4">
        <v>70.599999999999994</v>
      </c>
      <c r="AF354" s="4">
        <f t="shared" si="132"/>
        <v>464.69999999999993</v>
      </c>
      <c r="AG354" s="4">
        <v>4.3</v>
      </c>
      <c r="AH354" s="4">
        <v>432.1</v>
      </c>
      <c r="AI354" s="4">
        <v>1038.7</v>
      </c>
      <c r="AJ354" s="4">
        <v>230.1</v>
      </c>
      <c r="AK354" s="4">
        <f t="shared" si="133"/>
        <v>1705.2</v>
      </c>
      <c r="AL354" s="4">
        <v>1786.9</v>
      </c>
      <c r="AM354" s="4">
        <v>1780.8</v>
      </c>
      <c r="AN354" s="4">
        <v>1601.5</v>
      </c>
      <c r="AO354" s="4">
        <v>141.80000000000001</v>
      </c>
      <c r="AP354" s="4">
        <f t="shared" si="134"/>
        <v>5311</v>
      </c>
      <c r="AU354" s="4">
        <f t="shared" si="135"/>
        <v>0</v>
      </c>
      <c r="AV354" s="4">
        <v>0</v>
      </c>
      <c r="AW354" s="4">
        <v>0.8</v>
      </c>
      <c r="AX354" s="4">
        <v>36.799999999999997</v>
      </c>
      <c r="AY354" s="4">
        <v>236.3</v>
      </c>
      <c r="AZ354" s="4">
        <f t="shared" si="136"/>
        <v>273.89999999999998</v>
      </c>
      <c r="BA354" s="4">
        <v>0</v>
      </c>
      <c r="BB354" s="4">
        <v>1.8</v>
      </c>
      <c r="BC354" s="4">
        <v>1.4</v>
      </c>
      <c r="BD354" s="4">
        <v>70.599999999999994</v>
      </c>
      <c r="BE354" s="4">
        <f t="shared" si="137"/>
        <v>73.8</v>
      </c>
      <c r="BF354" s="4">
        <v>0</v>
      </c>
      <c r="BG354" s="4">
        <v>391.9</v>
      </c>
      <c r="BH354" s="4">
        <v>301</v>
      </c>
      <c r="BI354" s="4">
        <v>229.1</v>
      </c>
      <c r="BJ354" s="4">
        <f t="shared" si="138"/>
        <v>922</v>
      </c>
      <c r="BK354" s="4">
        <v>0</v>
      </c>
      <c r="BL354" s="4">
        <v>0</v>
      </c>
      <c r="BM354" s="4">
        <v>0</v>
      </c>
      <c r="BN354" s="4">
        <v>0</v>
      </c>
      <c r="BO354" s="4">
        <f t="shared" si="139"/>
        <v>0</v>
      </c>
      <c r="BP354" s="4">
        <v>0</v>
      </c>
      <c r="BQ354" s="4">
        <v>26.7</v>
      </c>
      <c r="BR354" s="4">
        <v>109.4</v>
      </c>
      <c r="BS354" s="4">
        <v>25.6</v>
      </c>
      <c r="BT354" s="4">
        <f t="shared" si="140"/>
        <v>161.69999999999999</v>
      </c>
      <c r="BU354" s="4">
        <v>0</v>
      </c>
      <c r="BV354" s="4">
        <v>5.2</v>
      </c>
      <c r="BW354" s="4">
        <v>257.39999999999998</v>
      </c>
      <c r="BX354" s="4">
        <v>172.1</v>
      </c>
      <c r="BY354" s="4">
        <f t="shared" si="141"/>
        <v>434.69999999999993</v>
      </c>
      <c r="BZ354" s="4">
        <f t="shared" si="142"/>
        <v>9113</v>
      </c>
      <c r="CA354" s="4">
        <f t="shared" si="143"/>
        <v>4357.2</v>
      </c>
      <c r="CB354" s="4">
        <f t="shared" si="144"/>
        <v>4446.1000000000004</v>
      </c>
      <c r="CC354" s="4">
        <f t="shared" si="145"/>
        <v>798.60000000000014</v>
      </c>
      <c r="CD354" s="4">
        <f t="shared" si="146"/>
        <v>18714.900000000001</v>
      </c>
      <c r="CE354" s="4">
        <f t="shared" si="147"/>
        <v>0</v>
      </c>
      <c r="CF354" s="4">
        <f t="shared" si="148"/>
        <v>426.4</v>
      </c>
      <c r="CG354" s="4">
        <f t="shared" si="149"/>
        <v>706</v>
      </c>
      <c r="CH354" s="4">
        <f t="shared" si="150"/>
        <v>733.7</v>
      </c>
      <c r="CI354" s="4">
        <f t="shared" si="151"/>
        <v>1866.1000000000001</v>
      </c>
      <c r="CJ354" s="8">
        <v>4766.3</v>
      </c>
      <c r="CK354" s="8">
        <v>0</v>
      </c>
      <c r="CL354" s="8">
        <v>0</v>
      </c>
      <c r="CM354" s="8">
        <v>0</v>
      </c>
      <c r="CN354" s="8">
        <v>7777.7</v>
      </c>
      <c r="CO354" s="4">
        <f t="shared" si="126"/>
        <v>12544</v>
      </c>
    </row>
    <row r="355" spans="1:107">
      <c r="A355" s="2">
        <v>1997</v>
      </c>
      <c r="B355" s="3" t="s">
        <v>124</v>
      </c>
      <c r="C355" s="4">
        <v>1281.0999999999999</v>
      </c>
      <c r="D355" s="4">
        <v>174.8</v>
      </c>
      <c r="E355" s="4">
        <v>21.6</v>
      </c>
      <c r="F355" s="4">
        <v>181</v>
      </c>
      <c r="G355" s="4">
        <f t="shared" si="127"/>
        <v>1658.4999999999998</v>
      </c>
      <c r="H355" s="4">
        <v>356.3</v>
      </c>
      <c r="I355" s="4">
        <v>208.9</v>
      </c>
      <c r="J355" s="4">
        <v>406.8</v>
      </c>
      <c r="K355" s="4">
        <v>18.7</v>
      </c>
      <c r="L355" s="4">
        <f t="shared" si="128"/>
        <v>990.7</v>
      </c>
      <c r="M355" s="4">
        <v>47.6</v>
      </c>
      <c r="N355" s="4">
        <v>63.7</v>
      </c>
      <c r="O355" s="4">
        <v>0.9</v>
      </c>
      <c r="P355" s="4">
        <v>0</v>
      </c>
      <c r="Q355" s="4">
        <f t="shared" si="129"/>
        <v>112.20000000000002</v>
      </c>
      <c r="R355" s="4">
        <v>1.4</v>
      </c>
      <c r="S355" s="4">
        <v>1.1000000000000001</v>
      </c>
      <c r="T355" s="4">
        <v>0</v>
      </c>
      <c r="U355" s="4">
        <v>0</v>
      </c>
      <c r="V355" s="4">
        <f t="shared" si="130"/>
        <v>2.5</v>
      </c>
      <c r="W355" s="4">
        <v>162.1</v>
      </c>
      <c r="X355" s="4">
        <v>912.1</v>
      </c>
      <c r="Y355" s="4">
        <v>191.9</v>
      </c>
      <c r="Z355" s="4">
        <v>0</v>
      </c>
      <c r="AA355" s="4">
        <f t="shared" si="131"/>
        <v>1266.1000000000001</v>
      </c>
      <c r="AB355" s="4">
        <v>55.8</v>
      </c>
      <c r="AC355" s="4">
        <v>0</v>
      </c>
      <c r="AD355" s="4">
        <v>4.3</v>
      </c>
      <c r="AE355" s="4">
        <v>0</v>
      </c>
      <c r="AF355" s="4">
        <f t="shared" si="132"/>
        <v>60.099999999999994</v>
      </c>
      <c r="AG355" s="4">
        <v>1.8</v>
      </c>
      <c r="AH355" s="4">
        <v>341.7</v>
      </c>
      <c r="AI355" s="4">
        <v>501.1</v>
      </c>
      <c r="AJ355" s="4">
        <v>9.8000000000000007</v>
      </c>
      <c r="AK355" s="4">
        <f t="shared" si="133"/>
        <v>854.4</v>
      </c>
      <c r="AL355" s="4">
        <v>71</v>
      </c>
      <c r="AM355" s="4">
        <v>239.6</v>
      </c>
      <c r="AN355" s="4">
        <v>58.4</v>
      </c>
      <c r="AO355" s="4">
        <v>0</v>
      </c>
      <c r="AP355" s="4">
        <f t="shared" si="134"/>
        <v>369</v>
      </c>
      <c r="AU355" s="4">
        <f t="shared" si="135"/>
        <v>0</v>
      </c>
      <c r="AV355" s="4">
        <v>0</v>
      </c>
      <c r="AW355" s="4">
        <v>0</v>
      </c>
      <c r="AX355" s="4">
        <v>40.299999999999997</v>
      </c>
      <c r="AY355" s="4">
        <v>18.7</v>
      </c>
      <c r="AZ355" s="4">
        <f t="shared" si="136"/>
        <v>59</v>
      </c>
      <c r="BA355" s="4">
        <v>0.3</v>
      </c>
      <c r="BB355" s="4">
        <v>0</v>
      </c>
      <c r="BC355" s="4">
        <v>0</v>
      </c>
      <c r="BD355" s="4">
        <v>0</v>
      </c>
      <c r="BE355" s="4">
        <f t="shared" si="137"/>
        <v>0.3</v>
      </c>
      <c r="BF355" s="4">
        <v>0.4</v>
      </c>
      <c r="BG355" s="4">
        <v>339.9</v>
      </c>
      <c r="BH355" s="4">
        <v>216.3</v>
      </c>
      <c r="BI355" s="4">
        <v>9.8000000000000007</v>
      </c>
      <c r="BJ355" s="4">
        <f t="shared" si="138"/>
        <v>566.39999999999986</v>
      </c>
      <c r="BK355" s="4">
        <v>0</v>
      </c>
      <c r="BL355" s="4">
        <v>0</v>
      </c>
      <c r="BM355" s="4">
        <v>0</v>
      </c>
      <c r="BN355" s="4">
        <v>0</v>
      </c>
      <c r="BO355" s="4">
        <f t="shared" si="139"/>
        <v>0</v>
      </c>
      <c r="BP355" s="4">
        <v>0</v>
      </c>
      <c r="BQ355" s="4">
        <v>0</v>
      </c>
      <c r="BR355" s="4">
        <v>11.6</v>
      </c>
      <c r="BS355" s="4">
        <v>0</v>
      </c>
      <c r="BT355" s="4">
        <f t="shared" si="140"/>
        <v>11.6</v>
      </c>
      <c r="BU355" s="4">
        <v>11.5</v>
      </c>
      <c r="BV355" s="4">
        <v>4.2</v>
      </c>
      <c r="BW355" s="4">
        <v>26.9</v>
      </c>
      <c r="BX355" s="4">
        <v>9.8000000000000007</v>
      </c>
      <c r="BY355" s="4">
        <f t="shared" si="141"/>
        <v>52.399999999999991</v>
      </c>
      <c r="BZ355" s="4">
        <f t="shared" si="142"/>
        <v>1977.0999999999997</v>
      </c>
      <c r="CA355" s="4">
        <f t="shared" si="143"/>
        <v>1941.9</v>
      </c>
      <c r="CB355" s="4">
        <f t="shared" si="144"/>
        <v>1185</v>
      </c>
      <c r="CC355" s="4">
        <f t="shared" si="145"/>
        <v>209.5</v>
      </c>
      <c r="CD355" s="4">
        <f t="shared" si="146"/>
        <v>5313.5</v>
      </c>
      <c r="CE355" s="4">
        <f t="shared" si="147"/>
        <v>12.2</v>
      </c>
      <c r="CF355" s="4">
        <f t="shared" si="148"/>
        <v>344.09999999999997</v>
      </c>
      <c r="CG355" s="4">
        <f t="shared" si="149"/>
        <v>295.10000000000002</v>
      </c>
      <c r="CH355" s="4">
        <f t="shared" si="150"/>
        <v>38.299999999999997</v>
      </c>
      <c r="CI355" s="4">
        <f t="shared" si="151"/>
        <v>689.69999999999993</v>
      </c>
      <c r="CJ355" s="8">
        <v>775.2</v>
      </c>
      <c r="CK355" s="8">
        <v>786.2</v>
      </c>
      <c r="CL355" s="8">
        <v>160.6</v>
      </c>
      <c r="CM355" s="8" t="s">
        <v>129</v>
      </c>
      <c r="CN355" s="8">
        <v>702.7</v>
      </c>
      <c r="CO355" s="4">
        <f t="shared" si="126"/>
        <v>2424.6999999999998</v>
      </c>
    </row>
    <row r="356" spans="1:107">
      <c r="A356" s="2">
        <v>1997</v>
      </c>
      <c r="B356" s="3" t="s">
        <v>125</v>
      </c>
      <c r="C356" s="4">
        <v>3891.3</v>
      </c>
      <c r="D356" s="4">
        <v>311.7</v>
      </c>
      <c r="E356" s="4">
        <v>188.2</v>
      </c>
      <c r="F356" s="4">
        <v>0</v>
      </c>
      <c r="G356" s="4">
        <f t="shared" si="127"/>
        <v>4391.2</v>
      </c>
      <c r="H356" s="4">
        <v>1044.3</v>
      </c>
      <c r="I356" s="4">
        <v>505.2</v>
      </c>
      <c r="J356" s="4">
        <v>1103</v>
      </c>
      <c r="K356" s="4">
        <v>0</v>
      </c>
      <c r="L356" s="4">
        <f t="shared" si="128"/>
        <v>2652.5</v>
      </c>
      <c r="M356" s="4">
        <f>SUM(22.1+85)</f>
        <v>107.1</v>
      </c>
      <c r="N356" s="4">
        <f>SUM(32.3+70.9)</f>
        <v>103.2</v>
      </c>
      <c r="O356" s="4">
        <v>0</v>
      </c>
      <c r="P356" s="4">
        <v>0</v>
      </c>
      <c r="Q356" s="4">
        <f t="shared" si="129"/>
        <v>210.3</v>
      </c>
      <c r="R356" s="4">
        <v>133</v>
      </c>
      <c r="S356" s="4">
        <v>0</v>
      </c>
      <c r="T356" s="4">
        <v>0</v>
      </c>
      <c r="U356" s="4">
        <v>0</v>
      </c>
      <c r="V356" s="4">
        <f t="shared" si="130"/>
        <v>133</v>
      </c>
      <c r="W356" s="4">
        <v>865.6</v>
      </c>
      <c r="X356" s="4">
        <v>1589.4</v>
      </c>
      <c r="Y356" s="4">
        <v>0</v>
      </c>
      <c r="Z356" s="4">
        <v>0</v>
      </c>
      <c r="AA356" s="4">
        <f t="shared" si="131"/>
        <v>2455</v>
      </c>
      <c r="AB356" s="4">
        <v>493.4</v>
      </c>
      <c r="AC356" s="4">
        <v>2.5</v>
      </c>
      <c r="AD356" s="4">
        <v>100.8</v>
      </c>
      <c r="AE356" s="4">
        <v>0</v>
      </c>
      <c r="AF356" s="4">
        <f t="shared" si="132"/>
        <v>596.69999999999993</v>
      </c>
      <c r="AG356" s="4">
        <v>0</v>
      </c>
      <c r="AH356" s="4">
        <v>347.5</v>
      </c>
      <c r="AI356" s="4">
        <v>1176.3</v>
      </c>
      <c r="AJ356" s="4">
        <v>0</v>
      </c>
      <c r="AK356" s="4">
        <f t="shared" si="133"/>
        <v>1523.8</v>
      </c>
      <c r="AL356" s="4">
        <v>2748.2</v>
      </c>
      <c r="AM356" s="4">
        <v>926.9</v>
      </c>
      <c r="AN356" s="4">
        <v>2208.6999999999998</v>
      </c>
      <c r="AO356" s="4">
        <v>0</v>
      </c>
      <c r="AP356" s="4">
        <f t="shared" si="134"/>
        <v>5883.7999999999993</v>
      </c>
      <c r="AU356" s="4">
        <f t="shared" si="135"/>
        <v>0</v>
      </c>
      <c r="AV356" s="4">
        <v>0</v>
      </c>
      <c r="AW356" s="4">
        <v>0</v>
      </c>
      <c r="AX356" s="4">
        <v>0</v>
      </c>
      <c r="AY356" s="4">
        <v>0</v>
      </c>
      <c r="AZ356" s="4">
        <f t="shared" si="136"/>
        <v>0</v>
      </c>
      <c r="BA356" s="4">
        <v>0</v>
      </c>
      <c r="BB356" s="4">
        <v>0</v>
      </c>
      <c r="BC356" s="4">
        <v>0</v>
      </c>
      <c r="BD356" s="4">
        <v>0</v>
      </c>
      <c r="BE356" s="4">
        <f t="shared" si="137"/>
        <v>0</v>
      </c>
      <c r="BF356" s="4">
        <v>0</v>
      </c>
      <c r="BG356" s="4">
        <v>0</v>
      </c>
      <c r="BH356" s="4">
        <v>0</v>
      </c>
      <c r="BI356" s="4">
        <v>0</v>
      </c>
      <c r="BJ356" s="4">
        <f t="shared" si="138"/>
        <v>0</v>
      </c>
      <c r="BK356" s="4">
        <v>0</v>
      </c>
      <c r="BL356" s="4">
        <v>0</v>
      </c>
      <c r="BM356" s="4">
        <v>0</v>
      </c>
      <c r="BN356" s="4">
        <v>0</v>
      </c>
      <c r="BO356" s="4">
        <f t="shared" si="139"/>
        <v>0</v>
      </c>
      <c r="BP356" s="4">
        <v>0</v>
      </c>
      <c r="BQ356" s="4">
        <v>0</v>
      </c>
      <c r="BR356" s="4">
        <v>0</v>
      </c>
      <c r="BS356" s="4">
        <v>0</v>
      </c>
      <c r="BT356" s="4">
        <f t="shared" si="140"/>
        <v>0</v>
      </c>
      <c r="BU356" s="4">
        <v>0</v>
      </c>
      <c r="BV356" s="4">
        <v>0</v>
      </c>
      <c r="BW356" s="4">
        <v>0</v>
      </c>
      <c r="BX356" s="4">
        <v>0</v>
      </c>
      <c r="BY356" s="4">
        <f t="shared" si="141"/>
        <v>0</v>
      </c>
      <c r="BZ356" s="4">
        <f t="shared" si="142"/>
        <v>9282.9000000000015</v>
      </c>
      <c r="CA356" s="4">
        <f t="shared" si="143"/>
        <v>3786.4</v>
      </c>
      <c r="CB356" s="4">
        <f t="shared" si="144"/>
        <v>4777</v>
      </c>
      <c r="CC356" s="4">
        <f t="shared" si="145"/>
        <v>0</v>
      </c>
      <c r="CD356" s="4">
        <f t="shared" si="146"/>
        <v>17846.300000000003</v>
      </c>
      <c r="CE356" s="4">
        <f t="shared" si="147"/>
        <v>0</v>
      </c>
      <c r="CF356" s="4">
        <f t="shared" si="148"/>
        <v>0</v>
      </c>
      <c r="CG356" s="4">
        <f t="shared" si="149"/>
        <v>0</v>
      </c>
      <c r="CH356" s="4">
        <f t="shared" si="150"/>
        <v>0</v>
      </c>
      <c r="CI356" s="4">
        <f t="shared" si="151"/>
        <v>0</v>
      </c>
      <c r="CJ356" s="8">
        <v>2864.4</v>
      </c>
      <c r="CK356" s="8">
        <v>4544.7</v>
      </c>
      <c r="CL356" s="8">
        <v>643.79999999999995</v>
      </c>
      <c r="CM356" s="8">
        <v>2.6</v>
      </c>
      <c r="CN356" s="8">
        <v>899.1</v>
      </c>
      <c r="CO356" s="4">
        <f t="shared" si="126"/>
        <v>8954.6</v>
      </c>
    </row>
    <row r="357" spans="1:107">
      <c r="A357" s="2">
        <v>1997</v>
      </c>
      <c r="B357" s="3" t="s">
        <v>126</v>
      </c>
      <c r="C357" s="4">
        <v>49.1</v>
      </c>
      <c r="D357" s="4">
        <v>47.8</v>
      </c>
      <c r="E357" s="4">
        <v>336.1</v>
      </c>
      <c r="F357" s="4">
        <v>0</v>
      </c>
      <c r="G357" s="4">
        <f t="shared" si="127"/>
        <v>433</v>
      </c>
      <c r="H357" s="4">
        <v>140.5</v>
      </c>
      <c r="I357" s="4">
        <v>2.2999999999999998</v>
      </c>
      <c r="J357" s="4">
        <v>51.1</v>
      </c>
      <c r="K357" s="4">
        <v>0</v>
      </c>
      <c r="L357" s="4">
        <f t="shared" si="128"/>
        <v>193.9</v>
      </c>
      <c r="M357" s="4">
        <v>11.5</v>
      </c>
      <c r="N357" s="4">
        <v>7.6</v>
      </c>
      <c r="O357" s="4">
        <v>0</v>
      </c>
      <c r="P357" s="4">
        <v>0</v>
      </c>
      <c r="Q357" s="4">
        <f t="shared" si="129"/>
        <v>19.100000000000001</v>
      </c>
      <c r="R357" s="4">
        <v>0</v>
      </c>
      <c r="S357" s="4">
        <v>0</v>
      </c>
      <c r="T357" s="4">
        <v>0</v>
      </c>
      <c r="U357" s="4">
        <v>0</v>
      </c>
      <c r="V357" s="4">
        <f t="shared" si="130"/>
        <v>0</v>
      </c>
      <c r="W357" s="4">
        <v>50.8</v>
      </c>
      <c r="X357" s="4">
        <v>105.8</v>
      </c>
      <c r="Y357" s="4">
        <v>0</v>
      </c>
      <c r="Z357" s="4">
        <v>0</v>
      </c>
      <c r="AA357" s="4">
        <f t="shared" si="131"/>
        <v>156.6</v>
      </c>
      <c r="AB357" s="4">
        <v>27.8</v>
      </c>
      <c r="AC357" s="4">
        <v>0.2</v>
      </c>
      <c r="AD357" s="4">
        <v>15.4</v>
      </c>
      <c r="AE357" s="4">
        <v>0</v>
      </c>
      <c r="AF357" s="4">
        <f t="shared" si="132"/>
        <v>43.4</v>
      </c>
      <c r="AG357" s="4">
        <v>0</v>
      </c>
      <c r="AH357" s="4">
        <v>130.5</v>
      </c>
      <c r="AI357" s="4">
        <v>199.1</v>
      </c>
      <c r="AJ357" s="4">
        <v>0</v>
      </c>
      <c r="AK357" s="4">
        <f t="shared" si="133"/>
        <v>329.6</v>
      </c>
      <c r="AL357" s="4">
        <v>225.3</v>
      </c>
      <c r="AM357" s="4">
        <v>177.3</v>
      </c>
      <c r="AN357" s="4">
        <v>426.5</v>
      </c>
      <c r="AO357" s="4">
        <v>7.1</v>
      </c>
      <c r="AP357" s="4">
        <f t="shared" si="134"/>
        <v>836.2</v>
      </c>
      <c r="AU357" s="4">
        <f t="shared" si="135"/>
        <v>0</v>
      </c>
      <c r="AV357" s="4">
        <v>0</v>
      </c>
      <c r="AW357" s="4">
        <v>0</v>
      </c>
      <c r="AX357" s="4">
        <v>3.5</v>
      </c>
      <c r="AY357" s="4">
        <v>0</v>
      </c>
      <c r="AZ357" s="4">
        <f t="shared" si="136"/>
        <v>3.5</v>
      </c>
      <c r="BA357" s="4">
        <v>0</v>
      </c>
      <c r="BB357" s="4">
        <v>0</v>
      </c>
      <c r="BC357" s="4">
        <v>1.3</v>
      </c>
      <c r="BD357" s="4">
        <v>0</v>
      </c>
      <c r="BE357" s="4">
        <f t="shared" si="137"/>
        <v>1.3</v>
      </c>
      <c r="BF357" s="4">
        <v>0</v>
      </c>
      <c r="BG357" s="4">
        <v>134.1</v>
      </c>
      <c r="BH357" s="4">
        <v>54.7</v>
      </c>
      <c r="BI357" s="4">
        <v>0</v>
      </c>
      <c r="BJ357" s="4">
        <f t="shared" si="138"/>
        <v>188.8</v>
      </c>
      <c r="BK357" s="4">
        <v>0</v>
      </c>
      <c r="BL357" s="4">
        <v>0</v>
      </c>
      <c r="BM357" s="4">
        <v>0</v>
      </c>
      <c r="BN357" s="4">
        <v>0</v>
      </c>
      <c r="BO357" s="4">
        <f t="shared" si="139"/>
        <v>0</v>
      </c>
      <c r="BP357" s="4">
        <v>0</v>
      </c>
      <c r="BQ357" s="4">
        <v>0</v>
      </c>
      <c r="BR357" s="4">
        <v>0</v>
      </c>
      <c r="BS357" s="4">
        <v>0</v>
      </c>
      <c r="BT357" s="4">
        <f t="shared" si="140"/>
        <v>0</v>
      </c>
      <c r="BU357" s="4">
        <v>0</v>
      </c>
      <c r="BV357" s="4">
        <v>0</v>
      </c>
      <c r="BW357" s="4">
        <v>5</v>
      </c>
      <c r="BX357" s="4">
        <v>7.1</v>
      </c>
      <c r="BY357" s="4">
        <f t="shared" si="141"/>
        <v>12.1</v>
      </c>
      <c r="BZ357" s="4">
        <f t="shared" si="142"/>
        <v>505</v>
      </c>
      <c r="CA357" s="4">
        <f t="shared" si="143"/>
        <v>471.5</v>
      </c>
      <c r="CB357" s="4">
        <f t="shared" si="144"/>
        <v>1028.2</v>
      </c>
      <c r="CC357" s="4">
        <f t="shared" si="145"/>
        <v>7.1</v>
      </c>
      <c r="CD357" s="4">
        <f t="shared" si="146"/>
        <v>2011.8</v>
      </c>
      <c r="CE357" s="4">
        <f t="shared" si="147"/>
        <v>0</v>
      </c>
      <c r="CF357" s="4">
        <f t="shared" si="148"/>
        <v>134.1</v>
      </c>
      <c r="CG357" s="4">
        <f t="shared" si="149"/>
        <v>64.5</v>
      </c>
      <c r="CH357" s="4">
        <f t="shared" si="150"/>
        <v>7.1</v>
      </c>
      <c r="CI357" s="4">
        <f t="shared" si="151"/>
        <v>205.7</v>
      </c>
      <c r="CJ357" s="8">
        <v>215.2</v>
      </c>
      <c r="CK357" s="8" t="s">
        <v>129</v>
      </c>
      <c r="CL357" s="8" t="s">
        <v>129</v>
      </c>
      <c r="CM357" s="8" t="s">
        <v>129</v>
      </c>
      <c r="CN357" s="8">
        <v>253.5</v>
      </c>
      <c r="CO357" s="4">
        <f t="shared" si="126"/>
        <v>468.7</v>
      </c>
    </row>
    <row r="358" spans="1:107">
      <c r="A358" s="2">
        <v>1998</v>
      </c>
      <c r="B358" s="3" t="s">
        <v>77</v>
      </c>
      <c r="C358" s="4">
        <v>2534.3000000000002</v>
      </c>
      <c r="D358" s="4">
        <v>443.8</v>
      </c>
      <c r="E358" s="4">
        <v>77.2</v>
      </c>
      <c r="F358" s="4">
        <v>37.700000000000003</v>
      </c>
      <c r="G358" s="4">
        <f t="shared" si="127"/>
        <v>3093</v>
      </c>
      <c r="H358" s="4">
        <v>979.2</v>
      </c>
      <c r="I358" s="4">
        <v>491.4</v>
      </c>
      <c r="J358" s="4">
        <v>37.9</v>
      </c>
      <c r="K358" s="4">
        <v>12.1</v>
      </c>
      <c r="L358" s="4">
        <f t="shared" si="128"/>
        <v>1520.6</v>
      </c>
      <c r="M358" s="4">
        <v>2.9</v>
      </c>
      <c r="N358" s="4">
        <v>28.1</v>
      </c>
      <c r="O358" s="4">
        <v>9.5</v>
      </c>
      <c r="P358" s="4">
        <v>0</v>
      </c>
      <c r="Q358" s="4">
        <f t="shared" si="129"/>
        <v>40.5</v>
      </c>
      <c r="R358" s="4">
        <v>0</v>
      </c>
      <c r="S358" s="4">
        <v>0</v>
      </c>
      <c r="T358" s="4">
        <v>0.8</v>
      </c>
      <c r="U358" s="4">
        <v>0</v>
      </c>
      <c r="V358" s="4">
        <f t="shared" si="130"/>
        <v>0.8</v>
      </c>
      <c r="W358" s="4">
        <v>298</v>
      </c>
      <c r="X358" s="4">
        <v>1674</v>
      </c>
      <c r="Y358" s="4">
        <v>460</v>
      </c>
      <c r="Z358" s="4">
        <v>0</v>
      </c>
      <c r="AA358" s="4">
        <f t="shared" si="131"/>
        <v>2432</v>
      </c>
      <c r="AB358" s="4">
        <v>163.1</v>
      </c>
      <c r="AC358" s="4">
        <v>1.6</v>
      </c>
      <c r="AD358" s="4">
        <v>32.6</v>
      </c>
      <c r="AE358" s="4">
        <v>0</v>
      </c>
      <c r="AF358" s="4">
        <f t="shared" si="132"/>
        <v>197.29999999999998</v>
      </c>
      <c r="AG358" s="4">
        <v>0.2</v>
      </c>
      <c r="AH358" s="4">
        <v>1180.5</v>
      </c>
      <c r="AI358" s="4">
        <v>723.8</v>
      </c>
      <c r="AJ358" s="4">
        <v>48.1</v>
      </c>
      <c r="AK358" s="4">
        <f t="shared" si="133"/>
        <v>1952.6</v>
      </c>
      <c r="AL358" s="4">
        <v>709.9</v>
      </c>
      <c r="AM358" s="4">
        <v>981.4</v>
      </c>
      <c r="AN358" s="4">
        <v>2085.5</v>
      </c>
      <c r="AO358" s="4">
        <v>0</v>
      </c>
      <c r="AP358" s="4">
        <f t="shared" si="134"/>
        <v>3776.8</v>
      </c>
      <c r="AU358" s="4">
        <f t="shared" si="135"/>
        <v>0</v>
      </c>
      <c r="AV358" s="4">
        <v>0</v>
      </c>
      <c r="AW358" s="4">
        <v>0</v>
      </c>
      <c r="AX358" s="4">
        <v>0</v>
      </c>
      <c r="AY358" s="4">
        <v>0</v>
      </c>
      <c r="AZ358" s="4">
        <f t="shared" si="136"/>
        <v>0</v>
      </c>
      <c r="BA358" s="4">
        <v>0.8</v>
      </c>
      <c r="BB358" s="4">
        <v>0</v>
      </c>
      <c r="BC358" s="4">
        <v>1.2</v>
      </c>
      <c r="BD358" s="4">
        <v>0</v>
      </c>
      <c r="BE358" s="4">
        <f t="shared" si="137"/>
        <v>2</v>
      </c>
      <c r="BF358" s="4">
        <v>0.2</v>
      </c>
      <c r="BG358" s="4">
        <v>296</v>
      </c>
      <c r="BH358" s="4">
        <v>192.9</v>
      </c>
      <c r="BI358" s="4">
        <v>6.9</v>
      </c>
      <c r="BJ358" s="4">
        <f t="shared" si="138"/>
        <v>496</v>
      </c>
      <c r="BK358" s="4">
        <v>0</v>
      </c>
      <c r="BL358" s="4">
        <v>0</v>
      </c>
      <c r="BM358" s="4">
        <v>0</v>
      </c>
      <c r="BN358" s="4">
        <v>0</v>
      </c>
      <c r="BO358" s="4">
        <f t="shared" si="139"/>
        <v>0</v>
      </c>
      <c r="BP358" s="4">
        <v>0</v>
      </c>
      <c r="BQ358" s="4">
        <v>0</v>
      </c>
      <c r="BR358" s="4">
        <v>0</v>
      </c>
      <c r="BS358" s="4">
        <v>0</v>
      </c>
      <c r="BT358" s="4">
        <f t="shared" si="140"/>
        <v>0</v>
      </c>
      <c r="BU358" s="4">
        <v>2.6</v>
      </c>
      <c r="BV358" s="4">
        <v>7.1</v>
      </c>
      <c r="BW358" s="4">
        <v>7.1</v>
      </c>
      <c r="BX358" s="4">
        <v>0</v>
      </c>
      <c r="BY358" s="4">
        <f t="shared" si="141"/>
        <v>16.799999999999997</v>
      </c>
      <c r="BZ358" s="4">
        <f t="shared" si="142"/>
        <v>4687.5999999999995</v>
      </c>
      <c r="CA358" s="4">
        <f t="shared" si="143"/>
        <v>4800.8</v>
      </c>
      <c r="CB358" s="4">
        <f t="shared" si="144"/>
        <v>3427.3</v>
      </c>
      <c r="CC358" s="4">
        <f t="shared" si="145"/>
        <v>97.9</v>
      </c>
      <c r="CD358" s="4">
        <f t="shared" si="146"/>
        <v>13013.6</v>
      </c>
      <c r="CE358" s="4">
        <f t="shared" si="147"/>
        <v>3.6</v>
      </c>
      <c r="CF358" s="4">
        <f t="shared" si="148"/>
        <v>303.10000000000002</v>
      </c>
      <c r="CG358" s="4">
        <f t="shared" si="149"/>
        <v>201.2</v>
      </c>
      <c r="CH358" s="4">
        <f t="shared" si="150"/>
        <v>6.9</v>
      </c>
      <c r="CI358" s="4">
        <f t="shared" si="151"/>
        <v>514.80000000000007</v>
      </c>
      <c r="CJ358" s="4">
        <v>1454.2</v>
      </c>
      <c r="CK358" s="4">
        <v>1745.2</v>
      </c>
      <c r="CL358" s="4">
        <v>224.5</v>
      </c>
      <c r="CM358" s="4">
        <v>4.2</v>
      </c>
      <c r="CN358" s="4">
        <v>1287.2</v>
      </c>
      <c r="CO358" s="4">
        <f t="shared" si="126"/>
        <v>4715.3</v>
      </c>
    </row>
    <row r="359" spans="1:107">
      <c r="A359" s="2">
        <v>1998</v>
      </c>
      <c r="B359" s="3" t="s">
        <v>78</v>
      </c>
      <c r="C359" s="12">
        <v>735.1</v>
      </c>
      <c r="D359" s="12">
        <v>104.6</v>
      </c>
      <c r="E359" s="12">
        <v>21.6</v>
      </c>
      <c r="F359" s="12">
        <v>0</v>
      </c>
      <c r="G359" s="4">
        <f t="shared" si="127"/>
        <v>861.30000000000007</v>
      </c>
      <c r="H359" s="12">
        <v>173.3</v>
      </c>
      <c r="I359" s="12">
        <v>45.1</v>
      </c>
      <c r="J359" s="12">
        <v>185.2</v>
      </c>
      <c r="K359" s="12">
        <v>0</v>
      </c>
      <c r="L359" s="4">
        <f t="shared" si="128"/>
        <v>403.6</v>
      </c>
      <c r="M359" s="12">
        <v>43.4</v>
      </c>
      <c r="N359" s="12">
        <v>38.4</v>
      </c>
      <c r="O359" s="12">
        <v>9.1</v>
      </c>
      <c r="P359" s="12">
        <v>0</v>
      </c>
      <c r="Q359" s="4">
        <f t="shared" si="129"/>
        <v>90.899999999999991</v>
      </c>
      <c r="R359" s="12">
        <v>45</v>
      </c>
      <c r="S359" s="12">
        <v>0.8</v>
      </c>
      <c r="T359" s="12">
        <v>23</v>
      </c>
      <c r="U359" s="12">
        <v>0</v>
      </c>
      <c r="V359" s="4">
        <f t="shared" si="130"/>
        <v>68.8</v>
      </c>
      <c r="W359" s="12">
        <v>151.80000000000001</v>
      </c>
      <c r="X359" s="12">
        <v>142.80000000000001</v>
      </c>
      <c r="Y359" s="12">
        <v>1.5</v>
      </c>
      <c r="Z359" s="12">
        <v>0</v>
      </c>
      <c r="AA359" s="4">
        <f t="shared" si="131"/>
        <v>296.10000000000002</v>
      </c>
      <c r="AB359" s="12">
        <v>154.80000000000001</v>
      </c>
      <c r="AC359" s="12">
        <v>3.4</v>
      </c>
      <c r="AD359" s="12">
        <v>6.1</v>
      </c>
      <c r="AE359" s="12">
        <v>0</v>
      </c>
      <c r="AF359" s="4">
        <f t="shared" si="132"/>
        <v>164.3</v>
      </c>
      <c r="AG359" s="12">
        <v>163.80000000000001</v>
      </c>
      <c r="AH359" s="12">
        <v>243.1</v>
      </c>
      <c r="AI359" s="12">
        <v>225</v>
      </c>
      <c r="AJ359" s="12">
        <v>0</v>
      </c>
      <c r="AK359" s="4">
        <f t="shared" si="133"/>
        <v>631.9</v>
      </c>
      <c r="AL359" s="12">
        <v>834.6</v>
      </c>
      <c r="AM359" s="12">
        <v>457.8</v>
      </c>
      <c r="AN359" s="12">
        <v>475.9</v>
      </c>
      <c r="AO359" s="12">
        <v>0</v>
      </c>
      <c r="AP359" s="4">
        <f t="shared" si="134"/>
        <v>1768.3000000000002</v>
      </c>
      <c r="AU359" s="4">
        <f t="shared" si="135"/>
        <v>0</v>
      </c>
      <c r="AV359" s="12">
        <v>7</v>
      </c>
      <c r="AW359" s="12">
        <v>0</v>
      </c>
      <c r="AX359" s="12">
        <v>2</v>
      </c>
      <c r="AY359" s="12">
        <v>0</v>
      </c>
      <c r="AZ359" s="4">
        <f t="shared" si="136"/>
        <v>9</v>
      </c>
      <c r="BA359" s="12">
        <v>1.8</v>
      </c>
      <c r="BB359" s="12">
        <v>0</v>
      </c>
      <c r="BC359" s="12">
        <v>0</v>
      </c>
      <c r="BD359" s="12">
        <v>0</v>
      </c>
      <c r="BE359" s="4">
        <f t="shared" si="137"/>
        <v>1.8</v>
      </c>
      <c r="BF359" s="12">
        <v>35</v>
      </c>
      <c r="BG359" s="12">
        <v>242.1</v>
      </c>
      <c r="BH359" s="12">
        <v>33.299999999999997</v>
      </c>
      <c r="BI359" s="12">
        <v>0</v>
      </c>
      <c r="BJ359" s="4">
        <f t="shared" si="138"/>
        <v>310.40000000000003</v>
      </c>
      <c r="BK359" s="12">
        <v>0</v>
      </c>
      <c r="BL359" s="12">
        <v>14.2</v>
      </c>
      <c r="BM359" s="12">
        <v>23.7</v>
      </c>
      <c r="BN359" s="12">
        <v>0</v>
      </c>
      <c r="BO359" s="4">
        <f t="shared" si="139"/>
        <v>37.9</v>
      </c>
      <c r="BP359" s="12">
        <v>16.7</v>
      </c>
      <c r="BQ359" s="12">
        <v>17.399999999999999</v>
      </c>
      <c r="BR359" s="12">
        <v>33.9</v>
      </c>
      <c r="BS359" s="12">
        <v>0</v>
      </c>
      <c r="BT359" s="4">
        <f t="shared" si="140"/>
        <v>68</v>
      </c>
      <c r="BU359" s="12">
        <v>39.5</v>
      </c>
      <c r="BV359" s="12">
        <v>73.8</v>
      </c>
      <c r="BW359" s="12">
        <v>75.400000000000006</v>
      </c>
      <c r="BX359" s="12">
        <v>0</v>
      </c>
      <c r="BY359" s="4">
        <f t="shared" si="141"/>
        <v>188.7</v>
      </c>
      <c r="BZ359" s="4">
        <f t="shared" si="142"/>
        <v>2301.8000000000002</v>
      </c>
      <c r="CA359" s="4">
        <f t="shared" si="143"/>
        <v>1036</v>
      </c>
      <c r="CB359" s="4">
        <f t="shared" si="144"/>
        <v>947.4</v>
      </c>
      <c r="CC359" s="4">
        <f t="shared" si="145"/>
        <v>0</v>
      </c>
      <c r="CD359" s="4">
        <f t="shared" si="146"/>
        <v>4285.2</v>
      </c>
      <c r="CE359" s="4">
        <f t="shared" si="147"/>
        <v>100</v>
      </c>
      <c r="CF359" s="4">
        <f t="shared" si="148"/>
        <v>347.5</v>
      </c>
      <c r="CG359" s="4">
        <f t="shared" si="149"/>
        <v>168.3</v>
      </c>
      <c r="CH359" s="4">
        <f t="shared" si="150"/>
        <v>0</v>
      </c>
      <c r="CI359" s="4">
        <f t="shared" si="151"/>
        <v>615.79999999999995</v>
      </c>
      <c r="CJ359" s="19" t="s">
        <v>129</v>
      </c>
      <c r="CK359" s="19" t="s">
        <v>129</v>
      </c>
      <c r="CL359" s="4">
        <v>253.5</v>
      </c>
      <c r="CM359" s="4" t="s">
        <v>129</v>
      </c>
      <c r="CN359" s="4">
        <v>0</v>
      </c>
      <c r="CO359" s="4">
        <f t="shared" si="126"/>
        <v>253.5</v>
      </c>
    </row>
    <row r="360" spans="1:107">
      <c r="A360" s="2">
        <v>1998</v>
      </c>
      <c r="B360" s="3" t="s">
        <v>79</v>
      </c>
      <c r="C360" s="12">
        <v>2115.8000000000002</v>
      </c>
      <c r="D360" s="12">
        <v>389.3</v>
      </c>
      <c r="E360" s="12">
        <v>47.9</v>
      </c>
      <c r="F360" s="4">
        <v>0</v>
      </c>
      <c r="G360" s="4">
        <f t="shared" si="127"/>
        <v>2553.0000000000005</v>
      </c>
      <c r="H360" s="12">
        <v>814.8</v>
      </c>
      <c r="I360" s="12">
        <v>283.8</v>
      </c>
      <c r="J360" s="12">
        <v>773.1</v>
      </c>
      <c r="K360" s="4">
        <v>0</v>
      </c>
      <c r="L360" s="4">
        <f t="shared" si="128"/>
        <v>1871.6999999999998</v>
      </c>
      <c r="M360" s="12">
        <v>41.7</v>
      </c>
      <c r="N360" s="12">
        <v>108.7</v>
      </c>
      <c r="O360" s="12">
        <v>0</v>
      </c>
      <c r="P360" s="4">
        <v>0</v>
      </c>
      <c r="Q360" s="4">
        <f t="shared" si="129"/>
        <v>150.4</v>
      </c>
      <c r="R360" s="12">
        <v>5.7</v>
      </c>
      <c r="S360" s="12">
        <v>2.2000000000000002</v>
      </c>
      <c r="T360" s="12">
        <v>0</v>
      </c>
      <c r="U360" s="4">
        <v>0</v>
      </c>
      <c r="V360" s="4">
        <f t="shared" si="130"/>
        <v>7.9</v>
      </c>
      <c r="W360" s="12">
        <v>429</v>
      </c>
      <c r="X360" s="12">
        <v>1259.3</v>
      </c>
      <c r="Y360" s="12">
        <v>211.4</v>
      </c>
      <c r="Z360" s="4">
        <v>0</v>
      </c>
      <c r="AA360" s="4">
        <f t="shared" si="131"/>
        <v>1899.7</v>
      </c>
      <c r="AB360" s="12">
        <v>576.5</v>
      </c>
      <c r="AC360" s="12">
        <v>34.1</v>
      </c>
      <c r="AD360" s="12">
        <v>155.30000000000001</v>
      </c>
      <c r="AE360" s="4">
        <v>0</v>
      </c>
      <c r="AF360" s="4">
        <f t="shared" si="132"/>
        <v>765.90000000000009</v>
      </c>
      <c r="AG360" s="12">
        <v>2.2999999999999998</v>
      </c>
      <c r="AH360" s="12">
        <v>274.8</v>
      </c>
      <c r="AI360" s="12">
        <v>914</v>
      </c>
      <c r="AJ360" s="12">
        <v>199.4</v>
      </c>
      <c r="AK360" s="4">
        <f t="shared" si="133"/>
        <v>1390.5</v>
      </c>
      <c r="AL360" s="12">
        <v>1289.2</v>
      </c>
      <c r="AM360" s="12">
        <v>961.6</v>
      </c>
      <c r="AN360" s="12">
        <v>2321.9</v>
      </c>
      <c r="AO360" s="4">
        <v>0</v>
      </c>
      <c r="AP360" s="4">
        <f t="shared" si="134"/>
        <v>4572.7000000000007</v>
      </c>
      <c r="AU360" s="4">
        <f t="shared" si="135"/>
        <v>0</v>
      </c>
      <c r="AV360" s="12">
        <v>16</v>
      </c>
      <c r="AW360" s="12">
        <v>0</v>
      </c>
      <c r="AX360" s="12">
        <v>0</v>
      </c>
      <c r="AY360" s="4">
        <v>0</v>
      </c>
      <c r="AZ360" s="4">
        <f t="shared" si="136"/>
        <v>16</v>
      </c>
      <c r="BA360" s="12">
        <v>65.7</v>
      </c>
      <c r="BB360" s="12">
        <v>13.7</v>
      </c>
      <c r="BC360" s="12">
        <v>103.6</v>
      </c>
      <c r="BD360" s="4">
        <v>0</v>
      </c>
      <c r="BE360" s="4">
        <f t="shared" si="137"/>
        <v>183</v>
      </c>
      <c r="BF360" s="12">
        <v>1.7</v>
      </c>
      <c r="BG360" s="12">
        <v>246.2</v>
      </c>
      <c r="BH360" s="12">
        <v>440.3</v>
      </c>
      <c r="BI360" s="12">
        <v>199.4</v>
      </c>
      <c r="BJ360" s="4">
        <f t="shared" si="138"/>
        <v>887.6</v>
      </c>
      <c r="BK360" s="12">
        <v>0.2</v>
      </c>
      <c r="BL360" s="12">
        <v>21.6</v>
      </c>
      <c r="BM360" s="12">
        <v>8</v>
      </c>
      <c r="BN360" s="12">
        <v>0</v>
      </c>
      <c r="BO360" s="4">
        <f t="shared" si="139"/>
        <v>29.8</v>
      </c>
      <c r="BP360" s="12">
        <v>32</v>
      </c>
      <c r="BQ360" s="12">
        <v>10.3</v>
      </c>
      <c r="BR360" s="12">
        <v>60.1</v>
      </c>
      <c r="BS360" s="12">
        <v>0</v>
      </c>
      <c r="BT360" s="4">
        <f t="shared" si="140"/>
        <v>102.4</v>
      </c>
      <c r="BU360" s="12">
        <v>152</v>
      </c>
      <c r="BV360" s="4">
        <v>0</v>
      </c>
      <c r="BW360" s="4">
        <v>0</v>
      </c>
      <c r="BX360" s="4">
        <v>0</v>
      </c>
      <c r="BY360" s="4">
        <f t="shared" si="141"/>
        <v>152</v>
      </c>
      <c r="BZ360" s="4">
        <f t="shared" si="142"/>
        <v>5275</v>
      </c>
      <c r="CA360" s="4">
        <f t="shared" si="143"/>
        <v>3313.8</v>
      </c>
      <c r="CB360" s="4">
        <f t="shared" si="144"/>
        <v>4423.6000000000004</v>
      </c>
      <c r="CC360" s="4">
        <f t="shared" si="145"/>
        <v>199.4</v>
      </c>
      <c r="CD360" s="4">
        <f t="shared" si="146"/>
        <v>13211.8</v>
      </c>
      <c r="CE360" s="4">
        <f t="shared" si="147"/>
        <v>267.60000000000002</v>
      </c>
      <c r="CF360" s="4">
        <f t="shared" si="148"/>
        <v>291.8</v>
      </c>
      <c r="CG360" s="4">
        <f t="shared" si="149"/>
        <v>612</v>
      </c>
      <c r="CH360" s="4">
        <f t="shared" si="150"/>
        <v>199.4</v>
      </c>
      <c r="CI360" s="4">
        <f t="shared" si="151"/>
        <v>1370.8000000000002</v>
      </c>
      <c r="CJ360" s="4">
        <v>2367.9</v>
      </c>
      <c r="CK360" s="4">
        <v>1862.5</v>
      </c>
      <c r="CL360" s="4">
        <v>528.1</v>
      </c>
      <c r="CM360" s="4">
        <v>0</v>
      </c>
      <c r="CN360" s="4">
        <v>499.9</v>
      </c>
      <c r="CO360" s="4">
        <f t="shared" si="126"/>
        <v>5258.4</v>
      </c>
    </row>
    <row r="361" spans="1:107">
      <c r="A361" s="2">
        <v>1998</v>
      </c>
      <c r="B361" s="3" t="s">
        <v>80</v>
      </c>
      <c r="C361" s="11">
        <v>1371</v>
      </c>
      <c r="D361" s="11">
        <v>215.7</v>
      </c>
      <c r="E361" s="11">
        <v>182</v>
      </c>
      <c r="F361" s="11">
        <v>0</v>
      </c>
      <c r="G361" s="4">
        <f t="shared" si="127"/>
        <v>1768.7</v>
      </c>
      <c r="H361" s="11">
        <v>451</v>
      </c>
      <c r="I361" s="11">
        <v>2.7</v>
      </c>
      <c r="J361" s="11">
        <v>828.3</v>
      </c>
      <c r="K361" s="11">
        <v>64.8</v>
      </c>
      <c r="L361" s="4">
        <f t="shared" si="128"/>
        <v>1346.8</v>
      </c>
      <c r="M361" s="11">
        <v>14.1</v>
      </c>
      <c r="N361" s="11">
        <v>32.299999999999997</v>
      </c>
      <c r="O361" s="11">
        <v>3.1</v>
      </c>
      <c r="P361" s="11">
        <v>0</v>
      </c>
      <c r="Q361" s="4">
        <f t="shared" si="129"/>
        <v>49.5</v>
      </c>
      <c r="R361" s="11">
        <v>87.6</v>
      </c>
      <c r="S361" s="11">
        <v>92.5</v>
      </c>
      <c r="T361" s="11">
        <v>7.1</v>
      </c>
      <c r="U361" s="11">
        <v>0</v>
      </c>
      <c r="V361" s="4">
        <f t="shared" si="130"/>
        <v>187.2</v>
      </c>
      <c r="W361" s="11">
        <v>306.5</v>
      </c>
      <c r="X361" s="11">
        <v>1060.9000000000001</v>
      </c>
      <c r="Y361" s="11">
        <v>91</v>
      </c>
      <c r="Z361" s="11">
        <v>0</v>
      </c>
      <c r="AA361" s="4">
        <f t="shared" si="131"/>
        <v>1458.4</v>
      </c>
      <c r="AB361" s="11">
        <v>145.69999999999999</v>
      </c>
      <c r="AC361" s="11">
        <v>0.4</v>
      </c>
      <c r="AD361" s="11">
        <v>29.9</v>
      </c>
      <c r="AE361" s="11">
        <v>0</v>
      </c>
      <c r="AF361" s="4">
        <f t="shared" si="132"/>
        <v>176</v>
      </c>
      <c r="AG361" s="11">
        <v>0.5</v>
      </c>
      <c r="AH361" s="11">
        <v>0</v>
      </c>
      <c r="AI361" s="11">
        <v>699.9</v>
      </c>
      <c r="AJ361" s="11">
        <v>0</v>
      </c>
      <c r="AK361" s="4">
        <f t="shared" si="133"/>
        <v>700.4</v>
      </c>
      <c r="AL361" s="11">
        <v>463</v>
      </c>
      <c r="AM361" s="11">
        <v>731.9</v>
      </c>
      <c r="AN361" s="11">
        <v>1986.7</v>
      </c>
      <c r="AO361" s="11">
        <v>48.7</v>
      </c>
      <c r="AP361" s="4">
        <f t="shared" si="134"/>
        <v>3230.3</v>
      </c>
      <c r="AU361" s="4">
        <f t="shared" si="135"/>
        <v>0</v>
      </c>
      <c r="AV361" s="11">
        <v>0</v>
      </c>
      <c r="AW361" s="11">
        <v>0</v>
      </c>
      <c r="AX361" s="11">
        <v>6.1</v>
      </c>
      <c r="AY361" s="11">
        <v>64.8</v>
      </c>
      <c r="AZ361" s="4">
        <f t="shared" si="136"/>
        <v>70.899999999999991</v>
      </c>
      <c r="BA361" s="11">
        <v>0</v>
      </c>
      <c r="BB361" s="11">
        <v>0</v>
      </c>
      <c r="BC361" s="11">
        <v>9</v>
      </c>
      <c r="BD361" s="11">
        <v>0</v>
      </c>
      <c r="BE361" s="4">
        <f t="shared" si="137"/>
        <v>9</v>
      </c>
      <c r="BF361" s="11">
        <v>0</v>
      </c>
      <c r="BG361" s="11">
        <v>0</v>
      </c>
      <c r="BH361" s="11">
        <v>0</v>
      </c>
      <c r="BI361" s="11">
        <v>0</v>
      </c>
      <c r="BJ361" s="4">
        <f t="shared" si="138"/>
        <v>0</v>
      </c>
      <c r="BK361" s="4">
        <v>0</v>
      </c>
      <c r="BL361" s="4">
        <v>0</v>
      </c>
      <c r="BM361" s="4">
        <v>0</v>
      </c>
      <c r="BN361" s="4">
        <v>0</v>
      </c>
      <c r="BO361" s="4">
        <f t="shared" si="139"/>
        <v>0</v>
      </c>
      <c r="BP361" s="4">
        <v>0</v>
      </c>
      <c r="BQ361" s="4">
        <v>0</v>
      </c>
      <c r="BR361" s="4">
        <v>0</v>
      </c>
      <c r="BS361" s="4">
        <v>0</v>
      </c>
      <c r="BT361" s="4">
        <f t="shared" si="140"/>
        <v>0</v>
      </c>
      <c r="BU361" s="11">
        <v>1.8</v>
      </c>
      <c r="BV361" s="11">
        <v>0.4</v>
      </c>
      <c r="BW361" s="11">
        <v>50.7</v>
      </c>
      <c r="BX361" s="11">
        <v>0</v>
      </c>
      <c r="BY361" s="4">
        <f t="shared" si="141"/>
        <v>52.900000000000006</v>
      </c>
      <c r="BZ361" s="4">
        <f t="shared" si="142"/>
        <v>2839.3999999999996</v>
      </c>
      <c r="CA361" s="4">
        <f t="shared" si="143"/>
        <v>2136.4</v>
      </c>
      <c r="CB361" s="4">
        <f t="shared" si="144"/>
        <v>3828</v>
      </c>
      <c r="CC361" s="4">
        <f t="shared" si="145"/>
        <v>113.5</v>
      </c>
      <c r="CD361" s="4">
        <f t="shared" si="146"/>
        <v>8917.2999999999993</v>
      </c>
      <c r="CE361" s="4">
        <f t="shared" si="147"/>
        <v>1.8</v>
      </c>
      <c r="CF361" s="4">
        <f t="shared" si="148"/>
        <v>0.4</v>
      </c>
      <c r="CG361" s="4">
        <f t="shared" si="149"/>
        <v>65.8</v>
      </c>
      <c r="CH361" s="4">
        <f t="shared" si="150"/>
        <v>64.8</v>
      </c>
      <c r="CI361" s="4">
        <f t="shared" si="151"/>
        <v>132.80000000000001</v>
      </c>
      <c r="CJ361" s="12">
        <v>1466.2</v>
      </c>
      <c r="CK361" s="12">
        <v>1570</v>
      </c>
      <c r="CL361" s="12">
        <v>272.10000000000002</v>
      </c>
      <c r="CM361" s="12">
        <v>6.5</v>
      </c>
      <c r="CN361" s="12">
        <v>231.6</v>
      </c>
      <c r="CO361" s="4">
        <f t="shared" si="126"/>
        <v>3546.3999999999996</v>
      </c>
    </row>
    <row r="362" spans="1:107">
      <c r="A362" s="2">
        <v>1998</v>
      </c>
      <c r="B362" s="3" t="s">
        <v>81</v>
      </c>
      <c r="C362" s="20">
        <v>20678.8</v>
      </c>
      <c r="D362" s="20">
        <v>3168.5</v>
      </c>
      <c r="E362" s="12">
        <v>647.70000000000005</v>
      </c>
      <c r="F362" s="12">
        <v>155.80000000000001</v>
      </c>
      <c r="G362" s="4">
        <f t="shared" si="127"/>
        <v>24650.799999999999</v>
      </c>
      <c r="H362" s="4">
        <v>6402.4</v>
      </c>
      <c r="I362" s="12">
        <v>433.1</v>
      </c>
      <c r="J362" s="12">
        <v>838.1</v>
      </c>
      <c r="K362" s="12">
        <v>472</v>
      </c>
      <c r="L362" s="4">
        <f t="shared" si="128"/>
        <v>8145.6</v>
      </c>
      <c r="M362" s="20">
        <v>1649.1</v>
      </c>
      <c r="N362" s="20">
        <v>2206.1999999999998</v>
      </c>
      <c r="O362" s="12">
        <v>0</v>
      </c>
      <c r="P362" s="12">
        <v>0</v>
      </c>
      <c r="Q362" s="4">
        <f t="shared" si="129"/>
        <v>3855.2999999999997</v>
      </c>
      <c r="R362" s="20">
        <v>2478.9</v>
      </c>
      <c r="S362" s="12">
        <v>577.70000000000005</v>
      </c>
      <c r="T362" s="12">
        <v>0</v>
      </c>
      <c r="U362" s="12">
        <v>0</v>
      </c>
      <c r="V362" s="4">
        <f t="shared" si="130"/>
        <v>3056.6000000000004</v>
      </c>
      <c r="W362" s="4">
        <v>6759.1</v>
      </c>
      <c r="X362" s="4">
        <v>9892.5</v>
      </c>
      <c r="Y362" s="4">
        <v>0</v>
      </c>
      <c r="Z362" s="4">
        <v>0</v>
      </c>
      <c r="AA362" s="4">
        <f t="shared" si="131"/>
        <v>16651.599999999999</v>
      </c>
      <c r="AB362" s="20">
        <v>3757.8</v>
      </c>
      <c r="AC362" s="12">
        <v>244.9</v>
      </c>
      <c r="AD362" s="12">
        <v>9.9</v>
      </c>
      <c r="AE362" s="12">
        <v>33</v>
      </c>
      <c r="AF362" s="4">
        <f t="shared" si="132"/>
        <v>4045.6000000000004</v>
      </c>
      <c r="AG362" s="12">
        <v>0.1</v>
      </c>
      <c r="AH362" s="20">
        <v>1826.6</v>
      </c>
      <c r="AI362" s="20">
        <v>4067.9</v>
      </c>
      <c r="AJ362" s="12">
        <v>648.4</v>
      </c>
      <c r="AK362" s="4">
        <f t="shared" si="133"/>
        <v>6543</v>
      </c>
      <c r="AL362" s="20">
        <v>11148.2</v>
      </c>
      <c r="AM362" s="20">
        <v>13299.2</v>
      </c>
      <c r="AN362" s="20">
        <v>8638.2000000000007</v>
      </c>
      <c r="AO362" s="12">
        <v>142.69999999999999</v>
      </c>
      <c r="AP362" s="4">
        <f t="shared" si="134"/>
        <v>33228.300000000003</v>
      </c>
      <c r="AU362" s="4">
        <f t="shared" si="135"/>
        <v>0</v>
      </c>
      <c r="AV362" s="12">
        <v>0</v>
      </c>
      <c r="AW362" s="12">
        <v>0</v>
      </c>
      <c r="AX362" s="12">
        <v>0</v>
      </c>
      <c r="AY362" s="12">
        <v>471.1</v>
      </c>
      <c r="AZ362" s="4">
        <f t="shared" si="136"/>
        <v>471.1</v>
      </c>
      <c r="BA362" s="12">
        <v>10.8</v>
      </c>
      <c r="BB362" s="12">
        <v>0.3</v>
      </c>
      <c r="BC362" s="12">
        <v>0</v>
      </c>
      <c r="BD362" s="12">
        <v>11.3</v>
      </c>
      <c r="BE362" s="4">
        <f t="shared" si="137"/>
        <v>22.400000000000002</v>
      </c>
      <c r="BF362" s="12">
        <v>0</v>
      </c>
      <c r="BG362" s="20">
        <v>1019.4</v>
      </c>
      <c r="BH362" s="12">
        <v>397.7</v>
      </c>
      <c r="BI362" s="12">
        <v>416.5</v>
      </c>
      <c r="BJ362" s="4">
        <f t="shared" si="138"/>
        <v>1833.6</v>
      </c>
      <c r="BK362" s="4">
        <v>0</v>
      </c>
      <c r="BL362" s="4">
        <v>0</v>
      </c>
      <c r="BM362" s="4">
        <v>0</v>
      </c>
      <c r="BN362" s="4">
        <v>0</v>
      </c>
      <c r="BO362" s="4">
        <f t="shared" si="139"/>
        <v>0</v>
      </c>
      <c r="BP362" s="12">
        <v>26</v>
      </c>
      <c r="BQ362" s="12">
        <v>2.6</v>
      </c>
      <c r="BR362" s="12">
        <v>26</v>
      </c>
      <c r="BS362" s="12">
        <v>13.6</v>
      </c>
      <c r="BT362" s="4">
        <f t="shared" si="140"/>
        <v>68.2</v>
      </c>
      <c r="BU362" s="12">
        <v>19.5</v>
      </c>
      <c r="BV362" s="12">
        <v>39.4</v>
      </c>
      <c r="BW362" s="12">
        <v>0.1</v>
      </c>
      <c r="BX362" s="12">
        <v>11.3</v>
      </c>
      <c r="BY362" s="4">
        <f t="shared" si="141"/>
        <v>70.3</v>
      </c>
      <c r="BZ362" s="4">
        <f t="shared" si="142"/>
        <v>52874.399999999994</v>
      </c>
      <c r="CA362" s="4">
        <f t="shared" si="143"/>
        <v>31648.7</v>
      </c>
      <c r="CB362" s="4">
        <f t="shared" si="144"/>
        <v>14201.800000000001</v>
      </c>
      <c r="CC362" s="4">
        <f t="shared" si="145"/>
        <v>1451.8999999999999</v>
      </c>
      <c r="CD362" s="4">
        <f t="shared" si="146"/>
        <v>100176.79999999999</v>
      </c>
      <c r="CE362" s="4">
        <f t="shared" si="147"/>
        <v>56.3</v>
      </c>
      <c r="CF362" s="4">
        <f t="shared" si="148"/>
        <v>1061.7</v>
      </c>
      <c r="CG362" s="4">
        <f t="shared" si="149"/>
        <v>423.8</v>
      </c>
      <c r="CH362" s="4">
        <f t="shared" si="150"/>
        <v>923.80000000000007</v>
      </c>
      <c r="CI362" s="4">
        <f t="shared" si="151"/>
        <v>2465.6</v>
      </c>
      <c r="CJ362" s="21">
        <v>17583</v>
      </c>
      <c r="CK362" s="21">
        <v>27925</v>
      </c>
      <c r="CL362" s="21">
        <v>5837</v>
      </c>
      <c r="CM362" s="12">
        <v>46</v>
      </c>
      <c r="CN362" s="4">
        <v>3407</v>
      </c>
      <c r="CO362" s="4">
        <f t="shared" si="126"/>
        <v>54798</v>
      </c>
    </row>
    <row r="363" spans="1:107">
      <c r="A363" s="2">
        <v>1998</v>
      </c>
      <c r="B363" s="3" t="s">
        <v>82</v>
      </c>
      <c r="C363" s="4">
        <v>1825.6</v>
      </c>
      <c r="D363" s="4">
        <v>198.3</v>
      </c>
      <c r="E363" s="4">
        <v>43.5</v>
      </c>
      <c r="F363" s="4">
        <v>0</v>
      </c>
      <c r="G363" s="4">
        <f t="shared" si="127"/>
        <v>2067.3999999999996</v>
      </c>
      <c r="H363" s="4">
        <v>167</v>
      </c>
      <c r="I363" s="4">
        <v>3</v>
      </c>
      <c r="J363" s="4">
        <v>130.9</v>
      </c>
      <c r="K363" s="4">
        <v>0</v>
      </c>
      <c r="L363" s="4">
        <f t="shared" si="128"/>
        <v>300.89999999999998</v>
      </c>
      <c r="M363" s="4">
        <v>15.5</v>
      </c>
      <c r="N363" s="4">
        <v>80</v>
      </c>
      <c r="O363" s="4">
        <v>38.799999999999997</v>
      </c>
      <c r="P363" s="4">
        <v>0</v>
      </c>
      <c r="Q363" s="4">
        <f t="shared" si="129"/>
        <v>134.30000000000001</v>
      </c>
      <c r="R363" s="4">
        <v>9.9</v>
      </c>
      <c r="S363" s="4">
        <v>181.2</v>
      </c>
      <c r="T363" s="4">
        <v>66.900000000000006</v>
      </c>
      <c r="U363" s="4">
        <v>0</v>
      </c>
      <c r="V363" s="4">
        <f t="shared" si="130"/>
        <v>258</v>
      </c>
      <c r="W363" s="4">
        <v>750.3</v>
      </c>
      <c r="X363" s="4">
        <v>826</v>
      </c>
      <c r="Y363" s="4">
        <v>21</v>
      </c>
      <c r="Z363" s="4">
        <v>0</v>
      </c>
      <c r="AA363" s="4">
        <f t="shared" si="131"/>
        <v>1597.3</v>
      </c>
      <c r="AB363" s="4">
        <v>140.30000000000001</v>
      </c>
      <c r="AC363" s="4">
        <v>0</v>
      </c>
      <c r="AD363" s="4">
        <v>2.2999999999999998</v>
      </c>
      <c r="AE363" s="4">
        <v>0</v>
      </c>
      <c r="AF363" s="4">
        <f t="shared" si="132"/>
        <v>142.60000000000002</v>
      </c>
      <c r="AG363" s="22">
        <v>0.28999999999999998</v>
      </c>
      <c r="AH363" s="22">
        <v>219</v>
      </c>
      <c r="AI363" s="22">
        <v>566.29999999999995</v>
      </c>
      <c r="AJ363" s="22">
        <v>0</v>
      </c>
      <c r="AK363" s="4">
        <f t="shared" si="133"/>
        <v>785.58999999999992</v>
      </c>
      <c r="AL363" s="4">
        <v>516.9</v>
      </c>
      <c r="AM363" s="22">
        <v>11.5</v>
      </c>
      <c r="AN363" s="22">
        <v>218.1</v>
      </c>
      <c r="AO363" s="4">
        <v>0</v>
      </c>
      <c r="AP363" s="4">
        <f t="shared" si="134"/>
        <v>746.5</v>
      </c>
      <c r="AU363" s="4">
        <f t="shared" si="135"/>
        <v>0</v>
      </c>
      <c r="AV363" s="22">
        <v>167</v>
      </c>
      <c r="AW363" s="22">
        <v>3</v>
      </c>
      <c r="AX363" s="22">
        <v>130.9</v>
      </c>
      <c r="AY363" s="22">
        <v>0</v>
      </c>
      <c r="AZ363" s="4">
        <f t="shared" si="136"/>
        <v>300.89999999999998</v>
      </c>
      <c r="BA363" s="22">
        <v>140.30000000000001</v>
      </c>
      <c r="BB363" s="22">
        <v>0</v>
      </c>
      <c r="BC363" s="22">
        <v>2.2999999999999998</v>
      </c>
      <c r="BD363" s="22">
        <v>0</v>
      </c>
      <c r="BE363" s="4">
        <f t="shared" si="137"/>
        <v>142.60000000000002</v>
      </c>
      <c r="BF363" s="22">
        <v>0.28999999999999998</v>
      </c>
      <c r="BG363" s="22">
        <v>507.3</v>
      </c>
      <c r="BH363" s="22">
        <v>566.29999999999995</v>
      </c>
      <c r="BI363" s="22">
        <v>0</v>
      </c>
      <c r="BJ363" s="4">
        <f t="shared" si="138"/>
        <v>1073.8899999999999</v>
      </c>
      <c r="BK363" s="4">
        <v>0</v>
      </c>
      <c r="BL363" s="4">
        <v>0</v>
      </c>
      <c r="BM363" s="4">
        <v>0</v>
      </c>
      <c r="BN363" s="4">
        <v>0</v>
      </c>
      <c r="BO363" s="4">
        <f t="shared" si="139"/>
        <v>0</v>
      </c>
      <c r="BP363" s="22">
        <v>8.1</v>
      </c>
      <c r="BQ363" s="22">
        <v>0.65</v>
      </c>
      <c r="BR363" s="22">
        <v>45</v>
      </c>
      <c r="BS363" s="22">
        <v>0</v>
      </c>
      <c r="BT363" s="4">
        <f t="shared" si="140"/>
        <v>53.75</v>
      </c>
      <c r="BU363" s="22">
        <v>101.4</v>
      </c>
      <c r="BV363" s="22">
        <v>7.8</v>
      </c>
      <c r="BW363" s="22">
        <v>39.799999999999997</v>
      </c>
      <c r="BX363" s="22">
        <v>0</v>
      </c>
      <c r="BY363" s="4">
        <f t="shared" si="141"/>
        <v>149</v>
      </c>
      <c r="BZ363" s="4">
        <f t="shared" si="142"/>
        <v>3425.7900000000004</v>
      </c>
      <c r="CA363" s="4">
        <f t="shared" si="143"/>
        <v>1519</v>
      </c>
      <c r="CB363" s="4">
        <f t="shared" si="144"/>
        <v>1087.8</v>
      </c>
      <c r="CC363" s="4">
        <f t="shared" si="145"/>
        <v>0</v>
      </c>
      <c r="CD363" s="4">
        <f t="shared" si="146"/>
        <v>6032.5900000000011</v>
      </c>
      <c r="CE363" s="4">
        <f t="shared" si="147"/>
        <v>417.09000000000003</v>
      </c>
      <c r="CF363" s="4">
        <f t="shared" si="148"/>
        <v>518.75</v>
      </c>
      <c r="CG363" s="4">
        <f t="shared" si="149"/>
        <v>784.29999999999984</v>
      </c>
      <c r="CH363" s="4">
        <f t="shared" si="150"/>
        <v>0</v>
      </c>
      <c r="CI363" s="4">
        <f t="shared" si="151"/>
        <v>1720.1399999999999</v>
      </c>
      <c r="CJ363" s="4">
        <v>1546.3</v>
      </c>
      <c r="CK363" s="4">
        <v>3051.6</v>
      </c>
      <c r="CL363" s="4">
        <v>263.10000000000002</v>
      </c>
      <c r="CM363" s="4">
        <v>21.5</v>
      </c>
      <c r="CN363" s="4">
        <v>518.70000000000005</v>
      </c>
      <c r="CO363" s="4">
        <f t="shared" si="126"/>
        <v>5401.2</v>
      </c>
    </row>
    <row r="364" spans="1:107">
      <c r="A364" s="2">
        <v>1998</v>
      </c>
      <c r="B364" s="3" t="s">
        <v>83</v>
      </c>
      <c r="C364" s="11">
        <v>1557.3</v>
      </c>
      <c r="D364" s="11">
        <v>213.1</v>
      </c>
      <c r="E364" s="11">
        <v>10.3</v>
      </c>
      <c r="F364" s="11">
        <v>222.6</v>
      </c>
      <c r="G364" s="4">
        <f t="shared" si="127"/>
        <v>2003.2999999999997</v>
      </c>
      <c r="H364" s="11">
        <v>459.5</v>
      </c>
      <c r="I364" s="11">
        <v>47</v>
      </c>
      <c r="J364" s="11">
        <v>576.70000000000005</v>
      </c>
      <c r="K364" s="11">
        <v>82</v>
      </c>
      <c r="L364" s="4">
        <f t="shared" si="128"/>
        <v>1165.2</v>
      </c>
      <c r="M364" s="11">
        <v>292.7</v>
      </c>
      <c r="N364" s="11">
        <v>267</v>
      </c>
      <c r="O364" s="11">
        <v>0</v>
      </c>
      <c r="P364" s="11">
        <v>0</v>
      </c>
      <c r="Q364" s="4">
        <f t="shared" si="129"/>
        <v>559.70000000000005</v>
      </c>
      <c r="R364" s="11">
        <v>117.9</v>
      </c>
      <c r="S364" s="11">
        <v>0</v>
      </c>
      <c r="T364" s="11">
        <v>0</v>
      </c>
      <c r="U364" s="11">
        <v>0</v>
      </c>
      <c r="V364" s="4">
        <f t="shared" si="130"/>
        <v>117.9</v>
      </c>
      <c r="W364" s="11">
        <v>2469.3000000000002</v>
      </c>
      <c r="X364" s="11"/>
      <c r="Y364" s="11">
        <v>244.8</v>
      </c>
      <c r="Z364" s="11">
        <v>0</v>
      </c>
      <c r="AA364" s="4">
        <f t="shared" si="131"/>
        <v>2714.1000000000004</v>
      </c>
      <c r="AB364" s="11">
        <v>391.97</v>
      </c>
      <c r="AC364" s="11">
        <v>2.2999999999999998</v>
      </c>
      <c r="AD364" s="11">
        <v>0</v>
      </c>
      <c r="AE364" s="11">
        <v>0.94</v>
      </c>
      <c r="AF364" s="4">
        <f t="shared" si="132"/>
        <v>395.21000000000004</v>
      </c>
      <c r="AG364" s="11">
        <v>0</v>
      </c>
      <c r="AH364" s="11">
        <v>416.2</v>
      </c>
      <c r="AI364" s="11">
        <v>440.2</v>
      </c>
      <c r="AJ364" s="11">
        <v>169.1</v>
      </c>
      <c r="AK364" s="4">
        <f t="shared" si="133"/>
        <v>1025.5</v>
      </c>
      <c r="AL364" s="11">
        <v>4361.1000000000004</v>
      </c>
      <c r="AM364" s="11">
        <v>313.3</v>
      </c>
      <c r="AN364" s="11">
        <v>774.5</v>
      </c>
      <c r="AO364" s="11">
        <v>512.1</v>
      </c>
      <c r="AP364" s="4">
        <f t="shared" si="134"/>
        <v>5961.0000000000009</v>
      </c>
      <c r="AU364" s="4">
        <f t="shared" si="135"/>
        <v>0</v>
      </c>
      <c r="AV364" s="11">
        <v>0</v>
      </c>
      <c r="AW364" s="11">
        <v>0</v>
      </c>
      <c r="AX364" s="11">
        <v>0</v>
      </c>
      <c r="AY364" s="11">
        <v>82</v>
      </c>
      <c r="AZ364" s="4">
        <f t="shared" si="136"/>
        <v>82</v>
      </c>
      <c r="BA364" s="11">
        <v>0</v>
      </c>
      <c r="BB364" s="11">
        <v>0</v>
      </c>
      <c r="BC364" s="11">
        <v>0</v>
      </c>
      <c r="BD364" s="11">
        <v>0.94</v>
      </c>
      <c r="BE364" s="4">
        <f t="shared" si="137"/>
        <v>0.94</v>
      </c>
      <c r="BF364" s="11">
        <v>0</v>
      </c>
      <c r="BG364" s="11">
        <v>416.2</v>
      </c>
      <c r="BH364" s="11">
        <v>9.6999999999999993</v>
      </c>
      <c r="BI364" s="11">
        <v>169.1</v>
      </c>
      <c r="BJ364" s="4">
        <f t="shared" si="138"/>
        <v>595</v>
      </c>
      <c r="BK364" s="11">
        <v>0</v>
      </c>
      <c r="BL364" s="11">
        <v>0</v>
      </c>
      <c r="BM364" s="11">
        <v>0</v>
      </c>
      <c r="BN364" s="11">
        <v>26</v>
      </c>
      <c r="BO364" s="4">
        <f t="shared" si="139"/>
        <v>26</v>
      </c>
      <c r="BP364" s="11">
        <v>0</v>
      </c>
      <c r="BQ364" s="11">
        <v>0</v>
      </c>
      <c r="BR364" s="11">
        <v>0</v>
      </c>
      <c r="BS364" s="11">
        <v>135.19999999999999</v>
      </c>
      <c r="BT364" s="4">
        <f t="shared" si="140"/>
        <v>135.19999999999999</v>
      </c>
      <c r="BU364" s="11">
        <v>0</v>
      </c>
      <c r="BV364" s="11">
        <v>0</v>
      </c>
      <c r="BW364" s="11">
        <v>0</v>
      </c>
      <c r="BX364" s="11">
        <v>573.5</v>
      </c>
      <c r="BY364" s="4">
        <f t="shared" si="141"/>
        <v>573.5</v>
      </c>
      <c r="BZ364" s="4">
        <f t="shared" si="142"/>
        <v>9649.77</v>
      </c>
      <c r="CA364" s="4">
        <f t="shared" si="143"/>
        <v>1258.8999999999999</v>
      </c>
      <c r="CB364" s="4">
        <f t="shared" si="144"/>
        <v>2046.5</v>
      </c>
      <c r="CC364" s="4">
        <f t="shared" si="145"/>
        <v>986.74</v>
      </c>
      <c r="CD364" s="4">
        <f t="shared" si="146"/>
        <v>13941.91</v>
      </c>
      <c r="CE364" s="4">
        <f t="shared" si="147"/>
        <v>0</v>
      </c>
      <c r="CF364" s="4">
        <f t="shared" si="148"/>
        <v>416.2</v>
      </c>
      <c r="CG364" s="4">
        <f t="shared" si="149"/>
        <v>9.6999999999999993</v>
      </c>
      <c r="CH364" s="4">
        <f t="shared" si="150"/>
        <v>986.74</v>
      </c>
      <c r="CI364" s="4">
        <f t="shared" si="151"/>
        <v>1412.6399999999999</v>
      </c>
      <c r="CJ364" s="12">
        <v>2772.1</v>
      </c>
      <c r="CK364" s="12">
        <v>3596.2</v>
      </c>
      <c r="CL364" s="12">
        <v>663.7</v>
      </c>
      <c r="CM364" s="12">
        <v>524.9</v>
      </c>
      <c r="CN364" s="12">
        <v>2585.3000000000002</v>
      </c>
      <c r="CO364" s="4">
        <f t="shared" si="126"/>
        <v>10142.199999999999</v>
      </c>
    </row>
    <row r="365" spans="1:107">
      <c r="A365" s="2">
        <v>1998</v>
      </c>
      <c r="B365" s="3" t="s">
        <v>84</v>
      </c>
      <c r="C365" s="4">
        <v>626.29999999999995</v>
      </c>
      <c r="D365" s="4">
        <v>66.3</v>
      </c>
      <c r="E365" s="4">
        <v>265.8</v>
      </c>
      <c r="F365" s="4">
        <v>22.1</v>
      </c>
      <c r="G365" s="4">
        <f t="shared" si="127"/>
        <v>980.49999999999989</v>
      </c>
      <c r="H365" s="4">
        <v>175.4</v>
      </c>
      <c r="I365" s="4">
        <v>16.7</v>
      </c>
      <c r="J365" s="4">
        <v>34.1</v>
      </c>
      <c r="K365" s="4">
        <v>18.2</v>
      </c>
      <c r="L365" s="4">
        <f t="shared" si="128"/>
        <v>244.39999999999998</v>
      </c>
      <c r="M365" s="4">
        <v>7.6</v>
      </c>
      <c r="N365" s="4">
        <v>18.3</v>
      </c>
      <c r="O365" s="4">
        <v>0</v>
      </c>
      <c r="P365" s="4">
        <v>0</v>
      </c>
      <c r="Q365" s="4">
        <f t="shared" si="129"/>
        <v>25.9</v>
      </c>
      <c r="R365" s="4">
        <v>25.1</v>
      </c>
      <c r="S365" s="4">
        <v>11.9</v>
      </c>
      <c r="T365" s="4">
        <v>0</v>
      </c>
      <c r="U365" s="4">
        <v>0</v>
      </c>
      <c r="V365" s="4">
        <f t="shared" si="130"/>
        <v>37</v>
      </c>
      <c r="W365" s="4">
        <v>189.8</v>
      </c>
      <c r="X365" s="4">
        <v>210.7</v>
      </c>
      <c r="Y365" s="4">
        <v>12.4</v>
      </c>
      <c r="Z365" s="4">
        <v>0</v>
      </c>
      <c r="AA365" s="4">
        <f t="shared" si="131"/>
        <v>412.9</v>
      </c>
      <c r="AB365" s="4">
        <v>120.4</v>
      </c>
      <c r="AC365" s="4">
        <v>8.1</v>
      </c>
      <c r="AD365" s="4">
        <v>2.2000000000000002</v>
      </c>
      <c r="AE365" s="4">
        <v>19.7</v>
      </c>
      <c r="AF365" s="4">
        <f t="shared" si="132"/>
        <v>150.39999999999998</v>
      </c>
      <c r="AG365" s="4">
        <v>0</v>
      </c>
      <c r="AH365" s="4">
        <v>96.2</v>
      </c>
      <c r="AI365" s="4">
        <v>242.9</v>
      </c>
      <c r="AJ365" s="4">
        <v>8.8000000000000007</v>
      </c>
      <c r="AK365" s="4">
        <f t="shared" si="133"/>
        <v>347.90000000000003</v>
      </c>
      <c r="AL365" s="4">
        <v>755.4</v>
      </c>
      <c r="AM365" s="4">
        <v>111.3</v>
      </c>
      <c r="AN365" s="4">
        <v>1146.3</v>
      </c>
      <c r="AO365" s="4">
        <v>23.9</v>
      </c>
      <c r="AP365" s="4">
        <f t="shared" si="134"/>
        <v>2036.9</v>
      </c>
      <c r="AU365" s="4">
        <f t="shared" si="135"/>
        <v>0</v>
      </c>
      <c r="AV365" s="4">
        <v>4.4000000000000004</v>
      </c>
      <c r="AW365" s="4">
        <v>0.3</v>
      </c>
      <c r="AX365" s="4">
        <v>1</v>
      </c>
      <c r="AY365" s="4">
        <v>18.2</v>
      </c>
      <c r="AZ365" s="4">
        <f t="shared" si="136"/>
        <v>23.9</v>
      </c>
      <c r="BA365" s="4">
        <v>11.6</v>
      </c>
      <c r="BB365" s="4">
        <v>14</v>
      </c>
      <c r="BC365" s="4">
        <v>0.2</v>
      </c>
      <c r="BD365" s="4">
        <v>19.7</v>
      </c>
      <c r="BE365" s="4">
        <f t="shared" si="137"/>
        <v>45.5</v>
      </c>
      <c r="BF365" s="4">
        <v>0</v>
      </c>
      <c r="BG365" s="4">
        <v>95.7</v>
      </c>
      <c r="BH365" s="4">
        <v>125</v>
      </c>
      <c r="BI365" s="4">
        <v>8.8000000000000007</v>
      </c>
      <c r="BJ365" s="4">
        <f t="shared" si="138"/>
        <v>229.5</v>
      </c>
      <c r="BK365" s="4">
        <v>4.0999999999999996</v>
      </c>
      <c r="BL365" s="4">
        <v>1.5</v>
      </c>
      <c r="BM365" s="4">
        <v>0</v>
      </c>
      <c r="BN365" s="4">
        <v>0</v>
      </c>
      <c r="BO365" s="4">
        <f t="shared" si="139"/>
        <v>5.6</v>
      </c>
      <c r="BP365" s="4">
        <v>1</v>
      </c>
      <c r="BQ365" s="4">
        <v>1</v>
      </c>
      <c r="BR365" s="4">
        <v>14.8</v>
      </c>
      <c r="BS365" s="4">
        <v>3.2</v>
      </c>
      <c r="BT365" s="4">
        <f t="shared" si="140"/>
        <v>20</v>
      </c>
      <c r="BU365" s="4">
        <v>41.3</v>
      </c>
      <c r="BV365" s="4">
        <v>0</v>
      </c>
      <c r="BW365" s="4">
        <v>99.4</v>
      </c>
      <c r="BX365" s="4">
        <v>42.8</v>
      </c>
      <c r="BY365" s="4">
        <f t="shared" si="141"/>
        <v>183.5</v>
      </c>
      <c r="BZ365" s="4">
        <f t="shared" si="142"/>
        <v>1900</v>
      </c>
      <c r="CA365" s="4">
        <f t="shared" si="143"/>
        <v>539.5</v>
      </c>
      <c r="CB365" s="4">
        <f t="shared" si="144"/>
        <v>1703.6999999999998</v>
      </c>
      <c r="CC365" s="4">
        <f t="shared" si="145"/>
        <v>92.699999999999989</v>
      </c>
      <c r="CD365" s="4">
        <f t="shared" si="146"/>
        <v>4235.8999999999996</v>
      </c>
      <c r="CE365" s="4">
        <f t="shared" si="147"/>
        <v>62.4</v>
      </c>
      <c r="CF365" s="4">
        <f t="shared" si="148"/>
        <v>112.5</v>
      </c>
      <c r="CG365" s="4">
        <f t="shared" si="149"/>
        <v>240.4</v>
      </c>
      <c r="CH365" s="4">
        <f t="shared" si="150"/>
        <v>92.7</v>
      </c>
      <c r="CI365" s="4">
        <f t="shared" si="151"/>
        <v>508</v>
      </c>
      <c r="CJ365" s="4">
        <v>0</v>
      </c>
      <c r="CK365" s="4">
        <v>761.3</v>
      </c>
      <c r="CL365" s="4">
        <v>84.8</v>
      </c>
      <c r="CM365" s="4">
        <v>0</v>
      </c>
      <c r="CN365" s="4">
        <v>1200.0999999999999</v>
      </c>
      <c r="CO365" s="4">
        <f t="shared" si="126"/>
        <v>2046.1999999999998</v>
      </c>
    </row>
    <row r="366" spans="1:107">
      <c r="A366" s="14">
        <v>1998</v>
      </c>
      <c r="B366" s="15" t="s">
        <v>85</v>
      </c>
      <c r="C366" s="12">
        <v>6363.4</v>
      </c>
      <c r="D366" s="12">
        <v>932.6</v>
      </c>
      <c r="E366" s="12">
        <v>410.6</v>
      </c>
      <c r="F366" s="12">
        <v>650</v>
      </c>
      <c r="G366" s="16">
        <f t="shared" si="127"/>
        <v>8356.6</v>
      </c>
      <c r="H366" s="12">
        <v>2587.6</v>
      </c>
      <c r="I366" s="12">
        <v>137.4</v>
      </c>
      <c r="J366" s="12">
        <v>1017.3</v>
      </c>
      <c r="K366" s="12">
        <v>322.3</v>
      </c>
      <c r="L366" s="16">
        <f t="shared" si="128"/>
        <v>4064.6000000000004</v>
      </c>
      <c r="M366" s="12">
        <v>272.60000000000002</v>
      </c>
      <c r="N366" s="12">
        <v>99.2</v>
      </c>
      <c r="O366" s="12">
        <v>28.9</v>
      </c>
      <c r="P366" s="12">
        <v>0</v>
      </c>
      <c r="Q366" s="16">
        <f t="shared" si="129"/>
        <v>400.7</v>
      </c>
      <c r="R366" s="16">
        <v>0</v>
      </c>
      <c r="S366" s="16">
        <v>0</v>
      </c>
      <c r="T366" s="16">
        <v>0</v>
      </c>
      <c r="U366" s="16">
        <v>0</v>
      </c>
      <c r="V366" s="16">
        <f t="shared" si="130"/>
        <v>0</v>
      </c>
      <c r="W366" s="12">
        <v>2358.9</v>
      </c>
      <c r="X366" s="12">
        <v>3741</v>
      </c>
      <c r="Y366" s="12">
        <v>511.5</v>
      </c>
      <c r="Z366" s="12">
        <v>0</v>
      </c>
      <c r="AA366" s="16">
        <f t="shared" si="131"/>
        <v>6611.4</v>
      </c>
      <c r="AB366" s="12">
        <v>1455.3</v>
      </c>
      <c r="AC366" s="12">
        <v>67.2</v>
      </c>
      <c r="AD366" s="12">
        <v>63.3</v>
      </c>
      <c r="AE366" s="12">
        <v>0</v>
      </c>
      <c r="AF366" s="16">
        <f t="shared" si="132"/>
        <v>1585.8</v>
      </c>
      <c r="AG366" s="12">
        <v>0</v>
      </c>
      <c r="AH366" s="12">
        <v>674.2</v>
      </c>
      <c r="AI366" s="12">
        <v>3701.9</v>
      </c>
      <c r="AJ366" s="12">
        <v>981.7</v>
      </c>
      <c r="AK366" s="16">
        <f t="shared" si="133"/>
        <v>5357.8</v>
      </c>
      <c r="AL366" s="12">
        <v>3922.2</v>
      </c>
      <c r="AM366" s="12">
        <v>3158.6</v>
      </c>
      <c r="AN366" s="12">
        <v>8934</v>
      </c>
      <c r="AO366" s="12">
        <v>325</v>
      </c>
      <c r="AP366" s="16">
        <f t="shared" si="134"/>
        <v>16339.8</v>
      </c>
      <c r="AQ366" s="16"/>
      <c r="AR366" s="16"/>
      <c r="AS366" s="16"/>
      <c r="AT366" s="16"/>
      <c r="AU366" s="16">
        <f t="shared" si="135"/>
        <v>0</v>
      </c>
      <c r="AV366" s="12">
        <v>16.600000000000001</v>
      </c>
      <c r="AW366" s="12">
        <v>0</v>
      </c>
      <c r="AX366" s="12">
        <v>48.3</v>
      </c>
      <c r="AY366" s="12">
        <v>322.3</v>
      </c>
      <c r="AZ366" s="16">
        <f t="shared" si="136"/>
        <v>387.20000000000005</v>
      </c>
      <c r="BA366" s="12">
        <v>27.7</v>
      </c>
      <c r="BB366" s="12">
        <v>66.099999999999994</v>
      </c>
      <c r="BC366" s="12">
        <v>1.1000000000000001</v>
      </c>
      <c r="BD366" s="12">
        <v>0</v>
      </c>
      <c r="BE366" s="16">
        <f t="shared" si="137"/>
        <v>94.899999999999991</v>
      </c>
      <c r="BF366" s="12">
        <v>0</v>
      </c>
      <c r="BG366" s="12">
        <v>674.2</v>
      </c>
      <c r="BH366" s="12">
        <v>3063.9</v>
      </c>
      <c r="BI366" s="12">
        <v>981.7</v>
      </c>
      <c r="BJ366" s="4">
        <f t="shared" si="138"/>
        <v>4719.8</v>
      </c>
      <c r="BK366" s="12">
        <v>0</v>
      </c>
      <c r="BL366" s="12">
        <v>0</v>
      </c>
      <c r="BM366" s="12">
        <v>124.2</v>
      </c>
      <c r="BN366" s="12">
        <v>0</v>
      </c>
      <c r="BO366" s="16">
        <f t="shared" si="139"/>
        <v>124.2</v>
      </c>
      <c r="BP366" s="12">
        <v>64.5</v>
      </c>
      <c r="BQ366" s="12">
        <v>193.9</v>
      </c>
      <c r="BR366" s="12">
        <v>417.8</v>
      </c>
      <c r="BS366" s="12">
        <v>300</v>
      </c>
      <c r="BT366" s="16">
        <f t="shared" si="140"/>
        <v>976.2</v>
      </c>
      <c r="BU366" s="12">
        <v>289.39999999999998</v>
      </c>
      <c r="BV366" s="12">
        <v>0</v>
      </c>
      <c r="BW366" s="12">
        <v>1029</v>
      </c>
      <c r="BX366" s="12">
        <v>675</v>
      </c>
      <c r="BY366" s="16">
        <f t="shared" si="141"/>
        <v>1993.4</v>
      </c>
      <c r="BZ366" s="4">
        <f t="shared" si="142"/>
        <v>16960</v>
      </c>
      <c r="CA366" s="4">
        <f t="shared" si="143"/>
        <v>8810.1999999999989</v>
      </c>
      <c r="CB366" s="4">
        <f t="shared" si="144"/>
        <v>14667.5</v>
      </c>
      <c r="CC366" s="4">
        <f t="shared" si="145"/>
        <v>2279</v>
      </c>
      <c r="CD366" s="16">
        <f t="shared" si="146"/>
        <v>42716.7</v>
      </c>
      <c r="CE366" s="16">
        <f t="shared" si="147"/>
        <v>398.2</v>
      </c>
      <c r="CF366" s="16">
        <f t="shared" si="148"/>
        <v>934.2</v>
      </c>
      <c r="CG366" s="16">
        <f t="shared" si="149"/>
        <v>4684.3</v>
      </c>
      <c r="CH366" s="16">
        <f t="shared" si="150"/>
        <v>2279</v>
      </c>
      <c r="CI366" s="16">
        <f t="shared" si="151"/>
        <v>8295.7000000000007</v>
      </c>
      <c r="CJ366" s="4">
        <v>11841.1</v>
      </c>
      <c r="CK366" s="23"/>
      <c r="CL366" s="4">
        <v>1395.7</v>
      </c>
      <c r="CM366" s="4">
        <v>25.6</v>
      </c>
      <c r="CN366" s="4">
        <v>3689.4</v>
      </c>
      <c r="CO366" s="16">
        <f t="shared" si="126"/>
        <v>16951.800000000003</v>
      </c>
      <c r="CP366" s="18"/>
      <c r="CQ366" s="18"/>
      <c r="CR366" s="18"/>
      <c r="CS366" s="18"/>
      <c r="CT366" s="18"/>
      <c r="CU366" s="18"/>
      <c r="CV366" s="18"/>
      <c r="CW366" s="18"/>
      <c r="CX366" s="18"/>
      <c r="CY366" s="18"/>
      <c r="CZ366" s="18"/>
      <c r="DA366" s="18"/>
      <c r="DB366" s="18"/>
      <c r="DC366" s="18"/>
    </row>
    <row r="367" spans="1:107">
      <c r="A367" s="2">
        <v>1998</v>
      </c>
      <c r="B367" s="3" t="s">
        <v>86</v>
      </c>
      <c r="C367" s="12">
        <v>4506</v>
      </c>
      <c r="D367" s="12">
        <v>656.6</v>
      </c>
      <c r="E367" s="12">
        <v>365.4</v>
      </c>
      <c r="F367" s="12">
        <v>46.9</v>
      </c>
      <c r="G367" s="4">
        <f t="shared" si="127"/>
        <v>5574.9</v>
      </c>
      <c r="H367" s="12">
        <v>1725.6</v>
      </c>
      <c r="I367" s="12">
        <v>938.1</v>
      </c>
      <c r="J367" s="12">
        <v>1079.5</v>
      </c>
      <c r="K367" s="12">
        <v>4.8</v>
      </c>
      <c r="L367" s="4">
        <f t="shared" si="128"/>
        <v>3748</v>
      </c>
      <c r="M367" s="12">
        <v>58.4</v>
      </c>
      <c r="N367" s="12">
        <v>182.9</v>
      </c>
      <c r="O367" s="4">
        <v>0</v>
      </c>
      <c r="P367" s="4">
        <v>0</v>
      </c>
      <c r="Q367" s="4">
        <f t="shared" si="129"/>
        <v>241.3</v>
      </c>
      <c r="R367" s="4">
        <v>0</v>
      </c>
      <c r="S367" s="4">
        <v>0</v>
      </c>
      <c r="T367" s="4">
        <v>0</v>
      </c>
      <c r="U367" s="4">
        <v>0</v>
      </c>
      <c r="V367" s="4">
        <f t="shared" si="130"/>
        <v>0</v>
      </c>
      <c r="W367" s="12">
        <v>1337.6</v>
      </c>
      <c r="X367" s="12">
        <v>2283.8000000000002</v>
      </c>
      <c r="Y367" s="12">
        <v>113.6</v>
      </c>
      <c r="Z367" s="4">
        <v>0</v>
      </c>
      <c r="AA367" s="4">
        <f t="shared" si="131"/>
        <v>3735</v>
      </c>
      <c r="AB367" s="12">
        <v>698.8</v>
      </c>
      <c r="AC367" s="12">
        <v>5.2</v>
      </c>
      <c r="AD367" s="12">
        <v>34.299999999999997</v>
      </c>
      <c r="AE367" s="12">
        <v>1.7</v>
      </c>
      <c r="AF367" s="4">
        <f t="shared" si="132"/>
        <v>740</v>
      </c>
      <c r="AG367" s="12">
        <v>47.2</v>
      </c>
      <c r="AH367" s="12">
        <v>597.70000000000005</v>
      </c>
      <c r="AI367" s="12">
        <v>800.4</v>
      </c>
      <c r="AJ367" s="12">
        <v>179.7</v>
      </c>
      <c r="AK367" s="4">
        <f t="shared" si="133"/>
        <v>1625.0000000000002</v>
      </c>
      <c r="AL367" s="12">
        <v>2728.8</v>
      </c>
      <c r="AM367" s="12">
        <v>1259.5</v>
      </c>
      <c r="AN367" s="12">
        <v>1870.6</v>
      </c>
      <c r="AO367" s="12">
        <v>110.5</v>
      </c>
      <c r="AP367" s="4">
        <f t="shared" si="134"/>
        <v>5969.4</v>
      </c>
      <c r="AU367" s="4">
        <f t="shared" si="135"/>
        <v>0</v>
      </c>
      <c r="AV367" s="12">
        <v>6.6</v>
      </c>
      <c r="AW367" s="12">
        <v>0</v>
      </c>
      <c r="AX367" s="12">
        <v>8.6999999999999993</v>
      </c>
      <c r="AY367" s="12">
        <v>4.7</v>
      </c>
      <c r="AZ367" s="4">
        <f t="shared" si="136"/>
        <v>20</v>
      </c>
      <c r="BA367" s="12">
        <v>1</v>
      </c>
      <c r="BB367" s="12">
        <v>0</v>
      </c>
      <c r="BC367" s="12">
        <v>0</v>
      </c>
      <c r="BD367" s="12">
        <v>1.7</v>
      </c>
      <c r="BE367" s="4">
        <f t="shared" si="137"/>
        <v>2.7</v>
      </c>
      <c r="BF367" s="12">
        <v>0</v>
      </c>
      <c r="BG367" s="12">
        <v>571.29999999999995</v>
      </c>
      <c r="BH367" s="12">
        <v>411.6</v>
      </c>
      <c r="BI367" s="12">
        <v>179.7</v>
      </c>
      <c r="BJ367" s="4">
        <f t="shared" si="138"/>
        <v>1162.5999999999999</v>
      </c>
      <c r="BK367" s="12">
        <v>6</v>
      </c>
      <c r="BL367" s="12">
        <v>0</v>
      </c>
      <c r="BM367" s="12">
        <v>0</v>
      </c>
      <c r="BN367" s="12">
        <v>0</v>
      </c>
      <c r="BO367" s="4">
        <f t="shared" si="139"/>
        <v>6</v>
      </c>
      <c r="BP367" s="12">
        <v>0</v>
      </c>
      <c r="BQ367" s="12">
        <v>21.8</v>
      </c>
      <c r="BR367" s="12">
        <v>18</v>
      </c>
      <c r="BS367" s="12">
        <v>20</v>
      </c>
      <c r="BT367" s="4">
        <f t="shared" si="140"/>
        <v>59.8</v>
      </c>
      <c r="BU367" s="12">
        <v>22.3</v>
      </c>
      <c r="BV367" s="12">
        <v>0</v>
      </c>
      <c r="BW367" s="12">
        <v>6.9</v>
      </c>
      <c r="BX367" s="12">
        <v>137.5</v>
      </c>
      <c r="BY367" s="4">
        <f t="shared" si="141"/>
        <v>166.7</v>
      </c>
      <c r="BZ367" s="4">
        <f t="shared" si="142"/>
        <v>11102.400000000001</v>
      </c>
      <c r="CA367" s="4">
        <f t="shared" si="143"/>
        <v>5923.8</v>
      </c>
      <c r="CB367" s="4">
        <f t="shared" si="144"/>
        <v>4263.7999999999993</v>
      </c>
      <c r="CC367" s="4">
        <f t="shared" si="145"/>
        <v>343.6</v>
      </c>
      <c r="CD367" s="4">
        <f t="shared" si="146"/>
        <v>21633.599999999999</v>
      </c>
      <c r="CE367" s="4">
        <f t="shared" si="147"/>
        <v>35.9</v>
      </c>
      <c r="CF367" s="4">
        <f t="shared" si="148"/>
        <v>593.09999999999991</v>
      </c>
      <c r="CG367" s="4">
        <f t="shared" si="149"/>
        <v>445.2</v>
      </c>
      <c r="CH367" s="4">
        <f t="shared" si="150"/>
        <v>343.59999999999997</v>
      </c>
      <c r="CI367" s="4">
        <f t="shared" si="151"/>
        <v>1417.7999999999997</v>
      </c>
      <c r="CJ367" s="7">
        <v>3860</v>
      </c>
      <c r="CK367" s="7">
        <v>5334</v>
      </c>
      <c r="CL367" s="7">
        <v>749</v>
      </c>
      <c r="CM367" s="24" t="s">
        <v>129</v>
      </c>
      <c r="CN367" s="7">
        <v>1823</v>
      </c>
      <c r="CO367" s="4">
        <f t="shared" si="126"/>
        <v>11766</v>
      </c>
    </row>
    <row r="368" spans="1:107">
      <c r="A368" s="2">
        <v>1998</v>
      </c>
      <c r="B368" s="3" t="s">
        <v>87</v>
      </c>
      <c r="C368" s="7">
        <v>950.6</v>
      </c>
      <c r="D368" s="7">
        <v>108.1</v>
      </c>
      <c r="E368" s="7">
        <v>25.2</v>
      </c>
      <c r="F368" s="12"/>
      <c r="G368" s="4">
        <f t="shared" si="127"/>
        <v>1083.9000000000001</v>
      </c>
      <c r="H368" s="7">
        <v>353.4</v>
      </c>
      <c r="I368" s="7">
        <v>11.9</v>
      </c>
      <c r="J368" s="7">
        <v>165.1</v>
      </c>
      <c r="K368" s="7">
        <v>29.3</v>
      </c>
      <c r="L368" s="4">
        <f t="shared" si="128"/>
        <v>559.69999999999993</v>
      </c>
      <c r="M368" s="7">
        <v>31.5</v>
      </c>
      <c r="N368" s="7">
        <v>72</v>
      </c>
      <c r="O368" s="4">
        <v>0</v>
      </c>
      <c r="P368" s="4">
        <v>0</v>
      </c>
      <c r="Q368" s="4">
        <f t="shared" si="129"/>
        <v>103.5</v>
      </c>
      <c r="R368" s="7">
        <v>94.3</v>
      </c>
      <c r="S368" s="4">
        <v>0</v>
      </c>
      <c r="T368" s="4">
        <v>0</v>
      </c>
      <c r="U368" s="4">
        <v>0</v>
      </c>
      <c r="V368" s="4">
        <f t="shared" si="130"/>
        <v>94.3</v>
      </c>
      <c r="W368" s="7">
        <v>310.39999999999998</v>
      </c>
      <c r="X368" s="7">
        <v>284.39999999999998</v>
      </c>
      <c r="Y368" s="12">
        <v>0</v>
      </c>
      <c r="Z368" s="12">
        <v>0</v>
      </c>
      <c r="AA368" s="4">
        <f t="shared" si="131"/>
        <v>594.79999999999995</v>
      </c>
      <c r="AB368" s="7">
        <v>111.9</v>
      </c>
      <c r="AC368" s="7">
        <v>0.8</v>
      </c>
      <c r="AD368" s="7">
        <v>6.8</v>
      </c>
      <c r="AE368" s="7">
        <v>5.6</v>
      </c>
      <c r="AF368" s="4">
        <f t="shared" si="132"/>
        <v>125.1</v>
      </c>
      <c r="AG368" s="4">
        <v>0</v>
      </c>
      <c r="AH368" s="7">
        <v>121.6</v>
      </c>
      <c r="AI368" s="7">
        <v>565</v>
      </c>
      <c r="AJ368" s="7">
        <v>51.3</v>
      </c>
      <c r="AK368" s="4">
        <f t="shared" si="133"/>
        <v>737.9</v>
      </c>
      <c r="AL368" s="7">
        <v>1361.4</v>
      </c>
      <c r="AM368" s="7">
        <v>376.7</v>
      </c>
      <c r="AN368" s="7">
        <v>1123.4000000000001</v>
      </c>
      <c r="AO368" s="7">
        <v>596.70000000000005</v>
      </c>
      <c r="AP368" s="4">
        <f t="shared" si="134"/>
        <v>3458.2</v>
      </c>
      <c r="AU368" s="4">
        <f t="shared" si="135"/>
        <v>0</v>
      </c>
      <c r="AV368" s="4">
        <v>0</v>
      </c>
      <c r="AW368" s="4">
        <v>0</v>
      </c>
      <c r="AX368" s="12">
        <v>1.3</v>
      </c>
      <c r="AY368" s="12">
        <v>29.3</v>
      </c>
      <c r="AZ368" s="4">
        <f t="shared" si="136"/>
        <v>30.6</v>
      </c>
      <c r="BA368" s="4">
        <v>0</v>
      </c>
      <c r="BB368" s="4">
        <v>0</v>
      </c>
      <c r="BC368" s="4">
        <v>0</v>
      </c>
      <c r="BD368" s="12">
        <v>5.6</v>
      </c>
      <c r="BE368" s="4">
        <f t="shared" si="137"/>
        <v>5.6</v>
      </c>
      <c r="BF368" s="4">
        <v>0</v>
      </c>
      <c r="BG368" s="12">
        <v>120.2</v>
      </c>
      <c r="BH368" s="12">
        <v>62.8</v>
      </c>
      <c r="BI368" s="12">
        <v>51.3</v>
      </c>
      <c r="BJ368" s="4">
        <f t="shared" si="138"/>
        <v>234.3</v>
      </c>
      <c r="BK368" s="4">
        <v>0</v>
      </c>
      <c r="BL368" s="4">
        <v>0</v>
      </c>
      <c r="BM368" s="4">
        <v>0</v>
      </c>
      <c r="BN368" s="12">
        <v>11.6</v>
      </c>
      <c r="BO368" s="4">
        <f t="shared" si="139"/>
        <v>11.6</v>
      </c>
      <c r="BP368" s="4">
        <v>0</v>
      </c>
      <c r="BQ368" s="4">
        <v>0</v>
      </c>
      <c r="BR368" s="4">
        <v>0</v>
      </c>
      <c r="BS368" s="12">
        <v>18.3</v>
      </c>
      <c r="BT368" s="4">
        <f t="shared" si="140"/>
        <v>18.3</v>
      </c>
      <c r="BU368" s="4">
        <v>0</v>
      </c>
      <c r="BV368" s="12">
        <v>3.8</v>
      </c>
      <c r="BW368" s="12">
        <v>120.9</v>
      </c>
      <c r="BX368" s="12">
        <v>566.79999999999995</v>
      </c>
      <c r="BY368" s="4">
        <f t="shared" si="141"/>
        <v>691.5</v>
      </c>
      <c r="BZ368" s="4">
        <f t="shared" si="142"/>
        <v>3213.5</v>
      </c>
      <c r="CA368" s="4">
        <f t="shared" si="143"/>
        <v>975.5</v>
      </c>
      <c r="CB368" s="4">
        <f t="shared" si="144"/>
        <v>1885.5</v>
      </c>
      <c r="CC368" s="4">
        <f t="shared" si="145"/>
        <v>682.90000000000009</v>
      </c>
      <c r="CD368" s="4">
        <f t="shared" si="146"/>
        <v>6757.4</v>
      </c>
      <c r="CE368" s="4">
        <f t="shared" si="147"/>
        <v>0</v>
      </c>
      <c r="CF368" s="4">
        <f t="shared" si="148"/>
        <v>124</v>
      </c>
      <c r="CG368" s="4">
        <f t="shared" si="149"/>
        <v>185</v>
      </c>
      <c r="CH368" s="4">
        <f t="shared" si="150"/>
        <v>682.9</v>
      </c>
      <c r="CI368" s="4">
        <f t="shared" si="151"/>
        <v>991.9</v>
      </c>
      <c r="CJ368" s="4">
        <v>1420.4</v>
      </c>
      <c r="CK368" s="4">
        <v>1083.4000000000001</v>
      </c>
      <c r="CL368" s="4">
        <v>46.2</v>
      </c>
      <c r="CM368" s="4">
        <v>0</v>
      </c>
      <c r="CN368" s="4">
        <v>681.6</v>
      </c>
      <c r="CO368" s="4">
        <f t="shared" si="126"/>
        <v>3231.6</v>
      </c>
    </row>
    <row r="369" spans="1:93">
      <c r="A369" s="2">
        <v>1998</v>
      </c>
      <c r="B369" s="3" t="s">
        <v>88</v>
      </c>
      <c r="C369" s="11">
        <v>721.8</v>
      </c>
      <c r="D369" s="11">
        <v>87.7</v>
      </c>
      <c r="E369" s="11">
        <v>64.5</v>
      </c>
      <c r="F369" s="11">
        <v>0</v>
      </c>
      <c r="G369" s="4">
        <f t="shared" si="127"/>
        <v>874</v>
      </c>
      <c r="H369" s="11">
        <v>226.9</v>
      </c>
      <c r="I369" s="11">
        <v>2.5</v>
      </c>
      <c r="J369" s="11">
        <v>74.400000000000006</v>
      </c>
      <c r="K369" s="11">
        <v>0.5</v>
      </c>
      <c r="L369" s="4">
        <f t="shared" si="128"/>
        <v>304.3</v>
      </c>
      <c r="M369" s="11">
        <v>7.8</v>
      </c>
      <c r="N369" s="11">
        <v>0</v>
      </c>
      <c r="O369" s="11">
        <v>0</v>
      </c>
      <c r="P369" s="11">
        <v>0</v>
      </c>
      <c r="Q369" s="4">
        <f t="shared" si="129"/>
        <v>7.8</v>
      </c>
      <c r="R369" s="11">
        <v>4.7</v>
      </c>
      <c r="S369" s="11">
        <v>5.3</v>
      </c>
      <c r="T369" s="11">
        <v>0</v>
      </c>
      <c r="U369" s="11">
        <v>0</v>
      </c>
      <c r="V369" s="4">
        <f t="shared" si="130"/>
        <v>10</v>
      </c>
      <c r="W369" s="11">
        <v>123.9</v>
      </c>
      <c r="X369" s="11">
        <v>285.8</v>
      </c>
      <c r="Y369" s="11">
        <v>0.1</v>
      </c>
      <c r="Z369" s="11">
        <v>0</v>
      </c>
      <c r="AA369" s="4">
        <f t="shared" si="131"/>
        <v>409.80000000000007</v>
      </c>
      <c r="AB369" s="11">
        <v>100.9</v>
      </c>
      <c r="AC369" s="11">
        <v>5</v>
      </c>
      <c r="AD369" s="11">
        <v>24.6</v>
      </c>
      <c r="AE369" s="11">
        <v>2.7</v>
      </c>
      <c r="AF369" s="4">
        <f t="shared" si="132"/>
        <v>133.19999999999999</v>
      </c>
      <c r="AG369" s="11">
        <v>0</v>
      </c>
      <c r="AH369" s="11">
        <v>127.6</v>
      </c>
      <c r="AI369" s="11">
        <v>268.7</v>
      </c>
      <c r="AJ369" s="11">
        <v>0</v>
      </c>
      <c r="AK369" s="4">
        <f t="shared" si="133"/>
        <v>396.29999999999995</v>
      </c>
      <c r="AL369" s="11">
        <v>260.60000000000002</v>
      </c>
      <c r="AM369" s="11">
        <v>371.4</v>
      </c>
      <c r="AN369" s="11">
        <v>304.60000000000002</v>
      </c>
      <c r="AO369" s="11">
        <v>1.7</v>
      </c>
      <c r="AP369" s="4">
        <f t="shared" si="134"/>
        <v>938.30000000000007</v>
      </c>
      <c r="AU369" s="4">
        <f t="shared" si="135"/>
        <v>0</v>
      </c>
      <c r="AV369" s="11">
        <v>0</v>
      </c>
      <c r="AW369" s="11">
        <v>0</v>
      </c>
      <c r="AX369" s="11">
        <v>13</v>
      </c>
      <c r="AY369" s="11">
        <v>0.5</v>
      </c>
      <c r="AZ369" s="4">
        <f t="shared" si="136"/>
        <v>13.5</v>
      </c>
      <c r="BA369" s="11">
        <v>0</v>
      </c>
      <c r="BB369" s="11">
        <v>0</v>
      </c>
      <c r="BC369" s="11">
        <v>4.2</v>
      </c>
      <c r="BD369" s="11">
        <v>2.7</v>
      </c>
      <c r="BE369" s="4">
        <f t="shared" si="137"/>
        <v>6.9</v>
      </c>
      <c r="BF369" s="11">
        <v>0</v>
      </c>
      <c r="BG369" s="11">
        <v>106.4</v>
      </c>
      <c r="BH369" s="11">
        <v>73.7</v>
      </c>
      <c r="BI369" s="11">
        <v>0</v>
      </c>
      <c r="BJ369" s="4">
        <f t="shared" si="138"/>
        <v>180.10000000000002</v>
      </c>
      <c r="BK369" s="4">
        <v>0</v>
      </c>
      <c r="BL369" s="4">
        <v>0</v>
      </c>
      <c r="BM369" s="4">
        <v>0</v>
      </c>
      <c r="BN369" s="4">
        <v>0</v>
      </c>
      <c r="BO369" s="4">
        <f t="shared" si="139"/>
        <v>0</v>
      </c>
      <c r="BP369" s="4">
        <v>0</v>
      </c>
      <c r="BQ369" s="4">
        <v>0</v>
      </c>
      <c r="BR369" s="4">
        <v>0</v>
      </c>
      <c r="BS369" s="4">
        <v>0</v>
      </c>
      <c r="BT369" s="4">
        <f t="shared" si="140"/>
        <v>0</v>
      </c>
      <c r="BU369" s="11">
        <v>0</v>
      </c>
      <c r="BV369" s="11">
        <v>0</v>
      </c>
      <c r="BW369" s="11">
        <v>4</v>
      </c>
      <c r="BX369" s="11">
        <v>1.7</v>
      </c>
      <c r="BY369" s="4">
        <f t="shared" si="141"/>
        <v>5.7</v>
      </c>
      <c r="BZ369" s="4">
        <f t="shared" si="142"/>
        <v>1446.6</v>
      </c>
      <c r="CA369" s="4">
        <f t="shared" si="143"/>
        <v>885.3</v>
      </c>
      <c r="CB369" s="4">
        <f t="shared" si="144"/>
        <v>736.9</v>
      </c>
      <c r="CC369" s="4">
        <f t="shared" si="145"/>
        <v>4.9000000000000004</v>
      </c>
      <c r="CD369" s="4">
        <f t="shared" si="146"/>
        <v>3073.7</v>
      </c>
      <c r="CE369" s="4">
        <f t="shared" si="147"/>
        <v>0</v>
      </c>
      <c r="CF369" s="4">
        <f t="shared" si="148"/>
        <v>106.4</v>
      </c>
      <c r="CG369" s="4">
        <f t="shared" si="149"/>
        <v>94.9</v>
      </c>
      <c r="CH369" s="4">
        <f t="shared" si="150"/>
        <v>4.9000000000000004</v>
      </c>
      <c r="CI369" s="4">
        <f t="shared" si="151"/>
        <v>206.20000000000002</v>
      </c>
      <c r="CJ369" s="12">
        <v>496.8</v>
      </c>
      <c r="CK369" s="12">
        <v>776.2</v>
      </c>
      <c r="CL369" s="12">
        <v>117.3</v>
      </c>
      <c r="CM369" s="12">
        <v>0</v>
      </c>
      <c r="CN369" s="12">
        <v>91.9</v>
      </c>
      <c r="CO369" s="4">
        <f t="shared" si="126"/>
        <v>1482.2</v>
      </c>
    </row>
    <row r="370" spans="1:93">
      <c r="A370" s="2">
        <v>1998</v>
      </c>
      <c r="B370" s="3" t="s">
        <v>89</v>
      </c>
      <c r="C370" s="12">
        <v>4683.3</v>
      </c>
      <c r="D370" s="12">
        <v>969.6</v>
      </c>
      <c r="E370" s="12">
        <v>233.9</v>
      </c>
      <c r="F370" s="12">
        <v>3.8</v>
      </c>
      <c r="G370" s="4">
        <f t="shared" si="127"/>
        <v>5890.6</v>
      </c>
      <c r="H370" s="12">
        <v>2067.8000000000002</v>
      </c>
      <c r="I370" s="12">
        <v>10</v>
      </c>
      <c r="J370" s="12">
        <v>179.1</v>
      </c>
      <c r="K370" s="12">
        <v>72.7</v>
      </c>
      <c r="L370" s="4">
        <f t="shared" si="128"/>
        <v>2329.6</v>
      </c>
      <c r="M370" s="12">
        <v>253</v>
      </c>
      <c r="N370" s="12">
        <v>417</v>
      </c>
      <c r="O370" s="12">
        <v>0</v>
      </c>
      <c r="P370" s="12">
        <v>0</v>
      </c>
      <c r="Q370" s="4">
        <f t="shared" si="129"/>
        <v>670</v>
      </c>
      <c r="R370" s="12">
        <v>45.6</v>
      </c>
      <c r="S370" s="12">
        <v>5.3</v>
      </c>
      <c r="T370" s="12">
        <v>0</v>
      </c>
      <c r="U370" s="12">
        <v>0</v>
      </c>
      <c r="V370" s="4">
        <f t="shared" si="130"/>
        <v>50.9</v>
      </c>
      <c r="W370" s="12">
        <v>2811.5</v>
      </c>
      <c r="X370" s="12">
        <v>3219.8</v>
      </c>
      <c r="Y370" s="12">
        <v>774.3</v>
      </c>
      <c r="Z370" s="12">
        <v>0</v>
      </c>
      <c r="AA370" s="4">
        <f t="shared" si="131"/>
        <v>6805.6</v>
      </c>
      <c r="AB370" s="12">
        <v>924.7</v>
      </c>
      <c r="AC370" s="12">
        <v>0</v>
      </c>
      <c r="AD370" s="12">
        <v>58.8</v>
      </c>
      <c r="AE370" s="12">
        <v>33.9</v>
      </c>
      <c r="AF370" s="4">
        <f t="shared" si="132"/>
        <v>1017.4</v>
      </c>
      <c r="AG370" s="12">
        <v>40</v>
      </c>
      <c r="AH370" s="12">
        <v>144.30000000000001</v>
      </c>
      <c r="AI370" s="12">
        <v>2452.1</v>
      </c>
      <c r="AJ370" s="12">
        <v>57</v>
      </c>
      <c r="AK370" s="4">
        <f t="shared" si="133"/>
        <v>2693.4</v>
      </c>
      <c r="AL370" s="12">
        <v>3670.3</v>
      </c>
      <c r="AM370" s="12">
        <v>1558.1</v>
      </c>
      <c r="AN370" s="12">
        <v>4532.8</v>
      </c>
      <c r="AO370" s="12">
        <v>338.7</v>
      </c>
      <c r="AP370" s="4">
        <f t="shared" si="134"/>
        <v>10099.900000000001</v>
      </c>
      <c r="AU370" s="4">
        <f t="shared" si="135"/>
        <v>0</v>
      </c>
      <c r="AV370" s="12">
        <v>3.6</v>
      </c>
      <c r="AW370" s="12">
        <v>0</v>
      </c>
      <c r="AX370" s="12">
        <v>0</v>
      </c>
      <c r="AY370" s="12">
        <v>72.7</v>
      </c>
      <c r="AZ370" s="4">
        <f t="shared" si="136"/>
        <v>76.3</v>
      </c>
      <c r="BA370" s="12">
        <v>20.5</v>
      </c>
      <c r="BB370" s="12">
        <v>0</v>
      </c>
      <c r="BC370" s="12">
        <v>0</v>
      </c>
      <c r="BD370" s="12">
        <v>33.9</v>
      </c>
      <c r="BE370" s="4">
        <f t="shared" si="137"/>
        <v>54.4</v>
      </c>
      <c r="BF370" s="12">
        <v>0</v>
      </c>
      <c r="BG370" s="12">
        <v>0</v>
      </c>
      <c r="BH370" s="12">
        <v>1115.5999999999999</v>
      </c>
      <c r="BI370" s="12">
        <v>57</v>
      </c>
      <c r="BJ370" s="4">
        <f t="shared" si="138"/>
        <v>1172.5999999999999</v>
      </c>
      <c r="BK370" s="4">
        <v>0</v>
      </c>
      <c r="BL370" s="4">
        <v>0</v>
      </c>
      <c r="BM370" s="4">
        <v>0</v>
      </c>
      <c r="BN370" s="4">
        <v>0</v>
      </c>
      <c r="BO370" s="4">
        <f t="shared" si="139"/>
        <v>0</v>
      </c>
      <c r="BP370" s="12">
        <v>0</v>
      </c>
      <c r="BQ370" s="12">
        <v>0</v>
      </c>
      <c r="BR370" s="12">
        <v>0</v>
      </c>
      <c r="BS370" s="12">
        <v>53.5</v>
      </c>
      <c r="BT370" s="4">
        <f t="shared" si="140"/>
        <v>53.5</v>
      </c>
      <c r="BU370" s="12">
        <v>26.3</v>
      </c>
      <c r="BV370" s="12">
        <v>0</v>
      </c>
      <c r="BW370" s="12">
        <v>15.7</v>
      </c>
      <c r="BX370" s="12">
        <v>134.5</v>
      </c>
      <c r="BY370" s="4">
        <f t="shared" si="141"/>
        <v>176.5</v>
      </c>
      <c r="BZ370" s="4">
        <f t="shared" si="142"/>
        <v>14496.2</v>
      </c>
      <c r="CA370" s="4">
        <f t="shared" si="143"/>
        <v>6324.1</v>
      </c>
      <c r="CB370" s="4">
        <f t="shared" si="144"/>
        <v>8231</v>
      </c>
      <c r="CC370" s="4">
        <f t="shared" si="145"/>
        <v>506.1</v>
      </c>
      <c r="CD370" s="4">
        <f t="shared" si="146"/>
        <v>29557.4</v>
      </c>
      <c r="CE370" s="4">
        <f t="shared" si="147"/>
        <v>50.400000000000006</v>
      </c>
      <c r="CF370" s="4">
        <f t="shared" si="148"/>
        <v>0</v>
      </c>
      <c r="CG370" s="4">
        <f t="shared" si="149"/>
        <v>1131.3</v>
      </c>
      <c r="CH370" s="4">
        <f t="shared" si="150"/>
        <v>351.6</v>
      </c>
      <c r="CI370" s="4">
        <f t="shared" si="151"/>
        <v>1533.3000000000002</v>
      </c>
      <c r="CJ370" s="7">
        <v>5274</v>
      </c>
      <c r="CK370" s="7">
        <v>6847</v>
      </c>
      <c r="CL370" s="7">
        <v>1136</v>
      </c>
      <c r="CM370" s="7">
        <v>737</v>
      </c>
      <c r="CN370" s="7">
        <v>2666</v>
      </c>
      <c r="CO370" s="4">
        <f t="shared" si="126"/>
        <v>16660</v>
      </c>
    </row>
    <row r="371" spans="1:93">
      <c r="A371" s="2">
        <v>1998</v>
      </c>
      <c r="B371" s="3" t="s">
        <v>90</v>
      </c>
      <c r="C371" s="7">
        <v>2281</v>
      </c>
      <c r="D371" s="7">
        <v>344</v>
      </c>
      <c r="E371" s="7">
        <v>1185</v>
      </c>
      <c r="F371" s="7">
        <v>0</v>
      </c>
      <c r="G371" s="4">
        <f t="shared" si="127"/>
        <v>3810</v>
      </c>
      <c r="H371" s="7">
        <v>1279</v>
      </c>
      <c r="I371" s="7">
        <v>3</v>
      </c>
      <c r="J371" s="7">
        <v>3</v>
      </c>
      <c r="K371" s="7">
        <v>64</v>
      </c>
      <c r="L371" s="4">
        <f t="shared" si="128"/>
        <v>1349</v>
      </c>
      <c r="M371" s="7">
        <v>103</v>
      </c>
      <c r="N371" s="7">
        <v>133</v>
      </c>
      <c r="O371" s="7">
        <v>17</v>
      </c>
      <c r="P371" s="4">
        <v>0</v>
      </c>
      <c r="Q371" s="4">
        <f t="shared" si="129"/>
        <v>253</v>
      </c>
      <c r="R371" s="4">
        <v>0</v>
      </c>
      <c r="S371" s="4">
        <v>0</v>
      </c>
      <c r="T371" s="4">
        <v>0</v>
      </c>
      <c r="U371" s="4">
        <v>0</v>
      </c>
      <c r="V371" s="4">
        <f t="shared" si="130"/>
        <v>0</v>
      </c>
      <c r="W371" s="7">
        <v>943</v>
      </c>
      <c r="X371" s="7">
        <v>1535</v>
      </c>
      <c r="Y371" s="7">
        <v>35</v>
      </c>
      <c r="Z371" s="4">
        <v>0</v>
      </c>
      <c r="AA371" s="4">
        <f t="shared" si="131"/>
        <v>2513</v>
      </c>
      <c r="AB371" s="7">
        <v>428</v>
      </c>
      <c r="AC371" s="4">
        <v>0</v>
      </c>
      <c r="AD371" s="7">
        <v>74</v>
      </c>
      <c r="AE371" s="7">
        <v>98</v>
      </c>
      <c r="AF371" s="4">
        <f t="shared" si="132"/>
        <v>600</v>
      </c>
      <c r="AG371" s="7">
        <v>37</v>
      </c>
      <c r="AH371" s="7">
        <v>427</v>
      </c>
      <c r="AI371" s="7">
        <v>1012</v>
      </c>
      <c r="AJ371" s="4">
        <v>0</v>
      </c>
      <c r="AK371" s="4">
        <f t="shared" si="133"/>
        <v>1476</v>
      </c>
      <c r="AL371" s="7">
        <v>1635</v>
      </c>
      <c r="AM371" s="7">
        <v>1201</v>
      </c>
      <c r="AN371" s="7">
        <v>2059</v>
      </c>
      <c r="AO371" s="4">
        <v>0</v>
      </c>
      <c r="AP371" s="4">
        <f t="shared" si="134"/>
        <v>4895</v>
      </c>
      <c r="AU371" s="4">
        <f t="shared" si="135"/>
        <v>0</v>
      </c>
      <c r="AV371" s="7">
        <v>60</v>
      </c>
      <c r="AW371" s="4">
        <v>0</v>
      </c>
      <c r="AX371" s="4">
        <v>0</v>
      </c>
      <c r="AY371" s="7">
        <v>0</v>
      </c>
      <c r="AZ371" s="4">
        <f t="shared" si="136"/>
        <v>60</v>
      </c>
      <c r="BA371" s="7">
        <v>24</v>
      </c>
      <c r="BB371" s="4">
        <v>0</v>
      </c>
      <c r="BC371" s="7">
        <v>41</v>
      </c>
      <c r="BD371" s="7">
        <v>98</v>
      </c>
      <c r="BE371" s="4">
        <f t="shared" si="137"/>
        <v>163</v>
      </c>
      <c r="BF371" s="7">
        <v>36</v>
      </c>
      <c r="BG371" s="7">
        <v>336</v>
      </c>
      <c r="BH371" s="7">
        <v>272</v>
      </c>
      <c r="BI371" s="4">
        <v>0</v>
      </c>
      <c r="BJ371" s="4">
        <f t="shared" si="138"/>
        <v>644</v>
      </c>
      <c r="BK371" s="4">
        <v>0</v>
      </c>
      <c r="BL371" s="4">
        <v>0</v>
      </c>
      <c r="BM371" s="4">
        <v>0</v>
      </c>
      <c r="BN371" s="4">
        <v>0</v>
      </c>
      <c r="BO371" s="4">
        <f t="shared" si="139"/>
        <v>0</v>
      </c>
      <c r="BP371" s="4">
        <v>0</v>
      </c>
      <c r="BQ371" s="4">
        <v>0</v>
      </c>
      <c r="BR371" s="4">
        <v>0</v>
      </c>
      <c r="BS371" s="4">
        <v>0</v>
      </c>
      <c r="BT371" s="4">
        <f t="shared" si="140"/>
        <v>0</v>
      </c>
      <c r="BU371" s="7">
        <v>60</v>
      </c>
      <c r="BV371" s="4">
        <v>0</v>
      </c>
      <c r="BW371" s="7">
        <v>196</v>
      </c>
      <c r="BX371" s="4">
        <v>0</v>
      </c>
      <c r="BY371" s="4">
        <f t="shared" si="141"/>
        <v>256</v>
      </c>
      <c r="BZ371" s="4">
        <f t="shared" si="142"/>
        <v>6706</v>
      </c>
      <c r="CA371" s="4">
        <f t="shared" si="143"/>
        <v>3643</v>
      </c>
      <c r="CB371" s="4">
        <f t="shared" si="144"/>
        <v>4385</v>
      </c>
      <c r="CC371" s="4">
        <f t="shared" si="145"/>
        <v>162</v>
      </c>
      <c r="CD371" s="4">
        <f t="shared" si="146"/>
        <v>14896</v>
      </c>
      <c r="CE371" s="4">
        <f t="shared" si="147"/>
        <v>180</v>
      </c>
      <c r="CF371" s="4">
        <f t="shared" si="148"/>
        <v>336</v>
      </c>
      <c r="CG371" s="4">
        <f t="shared" si="149"/>
        <v>509</v>
      </c>
      <c r="CH371" s="4">
        <f t="shared" si="150"/>
        <v>98</v>
      </c>
      <c r="CI371" s="4">
        <f t="shared" si="151"/>
        <v>1123</v>
      </c>
      <c r="CJ371" s="25">
        <v>3250.9</v>
      </c>
      <c r="CK371" s="25">
        <v>3476.6</v>
      </c>
      <c r="CL371" s="25">
        <v>1015.5</v>
      </c>
      <c r="CM371" s="7">
        <v>0</v>
      </c>
      <c r="CN371" s="7">
        <v>720.1</v>
      </c>
      <c r="CO371" s="4">
        <f t="shared" si="126"/>
        <v>8463.1</v>
      </c>
    </row>
    <row r="372" spans="1:93">
      <c r="A372" s="2">
        <v>1998</v>
      </c>
      <c r="B372" s="3" t="s">
        <v>91</v>
      </c>
      <c r="C372" s="12">
        <v>1760.6</v>
      </c>
      <c r="D372" s="12">
        <v>243.6</v>
      </c>
      <c r="E372" s="12">
        <v>86.7</v>
      </c>
      <c r="F372" s="12">
        <v>0</v>
      </c>
      <c r="G372" s="4">
        <f t="shared" si="127"/>
        <v>2090.8999999999996</v>
      </c>
      <c r="H372" s="12">
        <v>821.8</v>
      </c>
      <c r="I372" s="12">
        <v>238.6</v>
      </c>
      <c r="J372" s="12">
        <v>1425.8</v>
      </c>
      <c r="K372" s="12">
        <v>0</v>
      </c>
      <c r="L372" s="4">
        <f t="shared" si="128"/>
        <v>2486.1999999999998</v>
      </c>
      <c r="M372" s="12">
        <v>29.7</v>
      </c>
      <c r="N372" s="12">
        <v>80.7</v>
      </c>
      <c r="O372" s="12">
        <v>21.9</v>
      </c>
      <c r="P372" s="12">
        <v>0</v>
      </c>
      <c r="Q372" s="4">
        <f t="shared" si="129"/>
        <v>132.30000000000001</v>
      </c>
      <c r="R372" s="4">
        <v>0</v>
      </c>
      <c r="S372" s="4">
        <v>0</v>
      </c>
      <c r="T372" s="4">
        <v>0</v>
      </c>
      <c r="U372" s="4">
        <v>0</v>
      </c>
      <c r="V372" s="4">
        <f t="shared" si="130"/>
        <v>0</v>
      </c>
      <c r="W372" s="12">
        <v>378.5</v>
      </c>
      <c r="X372" s="12">
        <v>822.6</v>
      </c>
      <c r="Y372" s="12">
        <v>151</v>
      </c>
      <c r="Z372" s="12">
        <v>0</v>
      </c>
      <c r="AA372" s="4">
        <f t="shared" si="131"/>
        <v>1352.1</v>
      </c>
      <c r="AB372" s="12">
        <v>197.9</v>
      </c>
      <c r="AC372" s="12">
        <v>2.6</v>
      </c>
      <c r="AD372" s="12">
        <v>28.1</v>
      </c>
      <c r="AE372" s="12">
        <v>0</v>
      </c>
      <c r="AF372" s="4">
        <f t="shared" si="132"/>
        <v>228.6</v>
      </c>
      <c r="AG372" s="12">
        <v>13.1</v>
      </c>
      <c r="AH372" s="12">
        <v>226.6</v>
      </c>
      <c r="AI372" s="12">
        <v>678.7</v>
      </c>
      <c r="AJ372" s="4">
        <v>0</v>
      </c>
      <c r="AK372" s="4">
        <f t="shared" si="133"/>
        <v>918.40000000000009</v>
      </c>
      <c r="AL372" s="12">
        <v>1157.7</v>
      </c>
      <c r="AM372" s="12">
        <v>675.9</v>
      </c>
      <c r="AN372" s="12">
        <v>860.1</v>
      </c>
      <c r="AO372" s="4">
        <v>0</v>
      </c>
      <c r="AP372" s="4">
        <f t="shared" si="134"/>
        <v>2693.7</v>
      </c>
      <c r="AU372" s="4">
        <f t="shared" si="135"/>
        <v>0</v>
      </c>
      <c r="AV372" s="4">
        <v>0</v>
      </c>
      <c r="AW372" s="4">
        <v>0</v>
      </c>
      <c r="AX372" s="4">
        <v>51.9</v>
      </c>
      <c r="AY372" s="4">
        <v>0</v>
      </c>
      <c r="AZ372" s="4">
        <f t="shared" si="136"/>
        <v>51.9</v>
      </c>
      <c r="BA372" s="4">
        <v>0</v>
      </c>
      <c r="BB372" s="4">
        <v>0</v>
      </c>
      <c r="BC372" s="4">
        <v>0</v>
      </c>
      <c r="BD372" s="4">
        <v>0</v>
      </c>
      <c r="BE372" s="4">
        <f t="shared" si="137"/>
        <v>0</v>
      </c>
      <c r="BF372" s="4">
        <v>0</v>
      </c>
      <c r="BG372" s="4">
        <v>0</v>
      </c>
      <c r="BH372" s="12">
        <v>2</v>
      </c>
      <c r="BI372" s="4">
        <v>0</v>
      </c>
      <c r="BJ372" s="4">
        <f t="shared" si="138"/>
        <v>2</v>
      </c>
      <c r="BK372" s="4">
        <v>0</v>
      </c>
      <c r="BL372" s="4">
        <v>0</v>
      </c>
      <c r="BM372" s="4">
        <v>0</v>
      </c>
      <c r="BN372" s="4">
        <v>0</v>
      </c>
      <c r="BO372" s="4">
        <f t="shared" si="139"/>
        <v>0</v>
      </c>
      <c r="BP372" s="4">
        <v>0</v>
      </c>
      <c r="BQ372" s="4">
        <v>0</v>
      </c>
      <c r="BR372" s="4">
        <v>12.3</v>
      </c>
      <c r="BS372" s="4">
        <v>0</v>
      </c>
      <c r="BT372" s="4">
        <f t="shared" si="140"/>
        <v>12.3</v>
      </c>
      <c r="BU372" s="12">
        <v>1.8</v>
      </c>
      <c r="BV372" s="12">
        <v>0.1</v>
      </c>
      <c r="BW372" s="12">
        <v>33.1</v>
      </c>
      <c r="BX372" s="12">
        <v>0</v>
      </c>
      <c r="BY372" s="4">
        <f t="shared" si="141"/>
        <v>35</v>
      </c>
      <c r="BZ372" s="4">
        <f t="shared" si="142"/>
        <v>4359.2999999999993</v>
      </c>
      <c r="CA372" s="4">
        <f t="shared" si="143"/>
        <v>2290.6</v>
      </c>
      <c r="CB372" s="4">
        <f t="shared" si="144"/>
        <v>3252.2999999999997</v>
      </c>
      <c r="CC372" s="4">
        <f t="shared" si="145"/>
        <v>0</v>
      </c>
      <c r="CD372" s="4">
        <f t="shared" si="146"/>
        <v>9902.1999999999989</v>
      </c>
      <c r="CE372" s="4">
        <f t="shared" si="147"/>
        <v>1.8</v>
      </c>
      <c r="CF372" s="4">
        <f t="shared" si="148"/>
        <v>0.1</v>
      </c>
      <c r="CG372" s="4">
        <f t="shared" si="149"/>
        <v>99.300000000000011</v>
      </c>
      <c r="CH372" s="4">
        <f t="shared" si="150"/>
        <v>0</v>
      </c>
      <c r="CI372" s="4">
        <f t="shared" si="151"/>
        <v>101.20000000000002</v>
      </c>
      <c r="CJ372" s="4">
        <v>1514.8</v>
      </c>
      <c r="CK372" s="4">
        <v>2288.4</v>
      </c>
      <c r="CL372" s="4">
        <v>290.7</v>
      </c>
      <c r="CM372" s="4">
        <v>60</v>
      </c>
      <c r="CN372" s="4">
        <v>677</v>
      </c>
      <c r="CO372" s="4">
        <f t="shared" si="126"/>
        <v>4830.8999999999996</v>
      </c>
    </row>
    <row r="373" spans="1:93">
      <c r="A373" s="2">
        <v>1998</v>
      </c>
      <c r="B373" s="3" t="s">
        <v>92</v>
      </c>
      <c r="C373" s="11">
        <v>1866</v>
      </c>
      <c r="D373" s="11">
        <v>215</v>
      </c>
      <c r="E373" s="11">
        <v>32</v>
      </c>
      <c r="F373" s="11">
        <v>0</v>
      </c>
      <c r="G373" s="4">
        <f t="shared" si="127"/>
        <v>2113</v>
      </c>
      <c r="H373" s="11">
        <v>579</v>
      </c>
      <c r="I373" s="11">
        <v>228</v>
      </c>
      <c r="J373" s="11">
        <v>604</v>
      </c>
      <c r="K373" s="11">
        <v>5</v>
      </c>
      <c r="L373" s="4">
        <f t="shared" si="128"/>
        <v>1416</v>
      </c>
      <c r="M373" s="11">
        <v>37</v>
      </c>
      <c r="N373" s="11">
        <v>12</v>
      </c>
      <c r="O373" s="11">
        <v>6</v>
      </c>
      <c r="P373" s="11">
        <v>0</v>
      </c>
      <c r="Q373" s="4">
        <f t="shared" si="129"/>
        <v>55</v>
      </c>
      <c r="R373" s="11">
        <v>4</v>
      </c>
      <c r="S373" s="11">
        <v>0</v>
      </c>
      <c r="T373" s="11">
        <v>0</v>
      </c>
      <c r="U373" s="11">
        <v>0</v>
      </c>
      <c r="V373" s="4">
        <f t="shared" si="130"/>
        <v>4</v>
      </c>
      <c r="W373" s="11">
        <v>373</v>
      </c>
      <c r="X373" s="11">
        <v>624</v>
      </c>
      <c r="Y373" s="11">
        <v>49</v>
      </c>
      <c r="Z373" s="11">
        <v>0</v>
      </c>
      <c r="AA373" s="4">
        <f t="shared" si="131"/>
        <v>1046</v>
      </c>
      <c r="AB373" s="11">
        <v>222</v>
      </c>
      <c r="AC373" s="11">
        <v>5</v>
      </c>
      <c r="AD373" s="11">
        <v>20</v>
      </c>
      <c r="AE373" s="11">
        <v>0</v>
      </c>
      <c r="AF373" s="4">
        <f t="shared" si="132"/>
        <v>247</v>
      </c>
      <c r="AG373" s="11">
        <v>97</v>
      </c>
      <c r="AH373" s="11">
        <v>195</v>
      </c>
      <c r="AI373" s="11">
        <v>559</v>
      </c>
      <c r="AJ373" s="11">
        <v>58</v>
      </c>
      <c r="AK373" s="4">
        <f t="shared" si="133"/>
        <v>909</v>
      </c>
      <c r="AL373" s="11">
        <v>623</v>
      </c>
      <c r="AM373" s="11">
        <v>551</v>
      </c>
      <c r="AN373" s="11">
        <v>708</v>
      </c>
      <c r="AO373" s="4">
        <v>0</v>
      </c>
      <c r="AP373" s="4">
        <f t="shared" si="134"/>
        <v>1882</v>
      </c>
      <c r="AU373" s="4">
        <f t="shared" si="135"/>
        <v>0</v>
      </c>
      <c r="AV373" s="11">
        <v>1</v>
      </c>
      <c r="AW373" s="11">
        <v>0</v>
      </c>
      <c r="AX373" s="11">
        <v>23</v>
      </c>
      <c r="AY373" s="11">
        <v>5</v>
      </c>
      <c r="AZ373" s="4">
        <f t="shared" si="136"/>
        <v>29</v>
      </c>
      <c r="BA373" s="11">
        <v>6</v>
      </c>
      <c r="BB373" s="11">
        <v>4</v>
      </c>
      <c r="BC373" s="11">
        <v>7</v>
      </c>
      <c r="BD373" s="11">
        <v>0</v>
      </c>
      <c r="BE373" s="4">
        <f t="shared" si="137"/>
        <v>17</v>
      </c>
      <c r="BF373" s="11">
        <v>86</v>
      </c>
      <c r="BG373" s="11">
        <v>186</v>
      </c>
      <c r="BH373" s="11">
        <v>131</v>
      </c>
      <c r="BI373" s="11">
        <v>11</v>
      </c>
      <c r="BJ373" s="4">
        <f t="shared" si="138"/>
        <v>414</v>
      </c>
      <c r="BK373" s="4">
        <v>0</v>
      </c>
      <c r="BL373" s="4">
        <v>0</v>
      </c>
      <c r="BM373" s="4">
        <v>0</v>
      </c>
      <c r="BN373" s="4">
        <v>0</v>
      </c>
      <c r="BO373" s="4">
        <f t="shared" si="139"/>
        <v>0</v>
      </c>
      <c r="BP373" s="4">
        <v>0</v>
      </c>
      <c r="BQ373" s="4">
        <v>0</v>
      </c>
      <c r="BR373" s="4">
        <v>0</v>
      </c>
      <c r="BS373" s="4">
        <v>0</v>
      </c>
      <c r="BT373" s="4">
        <f t="shared" si="140"/>
        <v>0</v>
      </c>
      <c r="BU373" s="11">
        <v>8</v>
      </c>
      <c r="BV373" s="11">
        <v>10</v>
      </c>
      <c r="BW373" s="11">
        <v>43</v>
      </c>
      <c r="BX373" s="11">
        <v>0</v>
      </c>
      <c r="BY373" s="4">
        <f t="shared" si="141"/>
        <v>61</v>
      </c>
      <c r="BZ373" s="4">
        <f t="shared" si="142"/>
        <v>3801</v>
      </c>
      <c r="CA373" s="4">
        <f t="shared" si="143"/>
        <v>1830</v>
      </c>
      <c r="CB373" s="4">
        <f t="shared" si="144"/>
        <v>1978</v>
      </c>
      <c r="CC373" s="4">
        <f t="shared" si="145"/>
        <v>63</v>
      </c>
      <c r="CD373" s="4">
        <f t="shared" si="146"/>
        <v>7672</v>
      </c>
      <c r="CE373" s="4">
        <f t="shared" si="147"/>
        <v>101</v>
      </c>
      <c r="CF373" s="4">
        <f t="shared" si="148"/>
        <v>200</v>
      </c>
      <c r="CG373" s="4">
        <f t="shared" si="149"/>
        <v>204</v>
      </c>
      <c r="CH373" s="4">
        <f t="shared" si="150"/>
        <v>16</v>
      </c>
      <c r="CI373" s="4">
        <f t="shared" si="151"/>
        <v>521</v>
      </c>
      <c r="CJ373" s="12">
        <v>1537</v>
      </c>
      <c r="CK373" s="12">
        <v>1742</v>
      </c>
      <c r="CL373" s="12">
        <v>282</v>
      </c>
      <c r="CM373" s="12">
        <v>0</v>
      </c>
      <c r="CN373" s="12">
        <v>463</v>
      </c>
      <c r="CO373" s="4">
        <f t="shared" si="126"/>
        <v>4024</v>
      </c>
    </row>
    <row r="374" spans="1:93">
      <c r="A374" s="2">
        <v>1998</v>
      </c>
      <c r="B374" s="3" t="s">
        <v>93</v>
      </c>
      <c r="C374" s="25">
        <v>2621.1999999999998</v>
      </c>
      <c r="D374" s="7">
        <v>354.5</v>
      </c>
      <c r="E374" s="7">
        <v>21.2</v>
      </c>
      <c r="F374" s="4">
        <v>0</v>
      </c>
      <c r="G374" s="4">
        <f t="shared" si="127"/>
        <v>2996.8999999999996</v>
      </c>
      <c r="H374" s="7">
        <v>834</v>
      </c>
      <c r="I374" s="7">
        <v>229.9</v>
      </c>
      <c r="J374" s="7">
        <v>1270.3</v>
      </c>
      <c r="K374" s="4">
        <v>0</v>
      </c>
      <c r="L374" s="4">
        <f t="shared" si="128"/>
        <v>2334.1999999999998</v>
      </c>
      <c r="M374" s="7">
        <v>62.6</v>
      </c>
      <c r="N374" s="7">
        <v>136.69999999999999</v>
      </c>
      <c r="O374" s="4">
        <v>0</v>
      </c>
      <c r="P374" s="4">
        <v>0</v>
      </c>
      <c r="Q374" s="4">
        <f t="shared" si="129"/>
        <v>199.29999999999998</v>
      </c>
      <c r="R374" s="4">
        <v>0</v>
      </c>
      <c r="S374" s="4">
        <v>0</v>
      </c>
      <c r="T374" s="4">
        <v>0</v>
      </c>
      <c r="U374" s="4">
        <v>0</v>
      </c>
      <c r="V374" s="4">
        <f t="shared" si="130"/>
        <v>0</v>
      </c>
      <c r="W374" s="7">
        <v>620.70000000000005</v>
      </c>
      <c r="X374" s="25">
        <v>1811.7</v>
      </c>
      <c r="Y374" s="7">
        <v>142.80000000000001</v>
      </c>
      <c r="Z374" s="4">
        <v>0</v>
      </c>
      <c r="AA374" s="4">
        <f t="shared" si="131"/>
        <v>2575.2000000000003</v>
      </c>
      <c r="AB374" s="7">
        <v>298.7</v>
      </c>
      <c r="AC374" s="7">
        <v>17.3</v>
      </c>
      <c r="AD374" s="7">
        <v>32.6</v>
      </c>
      <c r="AE374" s="4">
        <v>0</v>
      </c>
      <c r="AF374" s="4">
        <f t="shared" si="132"/>
        <v>348.6</v>
      </c>
      <c r="AG374" s="7">
        <v>5.7</v>
      </c>
      <c r="AH374" s="7">
        <v>334.7</v>
      </c>
      <c r="AI374" s="7">
        <v>995.3</v>
      </c>
      <c r="AJ374" s="4">
        <v>0</v>
      </c>
      <c r="AK374" s="4">
        <f t="shared" si="133"/>
        <v>1335.6999999999998</v>
      </c>
      <c r="AL374" s="25">
        <v>1514.8</v>
      </c>
      <c r="AM374" s="25">
        <v>1021.4</v>
      </c>
      <c r="AN374" s="25">
        <v>1038.8</v>
      </c>
      <c r="AO374" s="4">
        <v>0</v>
      </c>
      <c r="AP374" s="4">
        <f t="shared" si="134"/>
        <v>3575</v>
      </c>
      <c r="AU374" s="4">
        <f t="shared" si="135"/>
        <v>0</v>
      </c>
      <c r="AV374" s="4">
        <v>0</v>
      </c>
      <c r="AW374" s="4">
        <v>0</v>
      </c>
      <c r="AX374" s="7">
        <v>68.900000000000006</v>
      </c>
      <c r="AY374" s="4">
        <v>0</v>
      </c>
      <c r="AZ374" s="4">
        <f t="shared" si="136"/>
        <v>68.900000000000006</v>
      </c>
      <c r="BA374" s="4">
        <v>0</v>
      </c>
      <c r="BB374" s="4">
        <v>0</v>
      </c>
      <c r="BC374" s="7">
        <v>10.9</v>
      </c>
      <c r="BD374" s="4">
        <v>0</v>
      </c>
      <c r="BE374" s="4">
        <f t="shared" si="137"/>
        <v>10.9</v>
      </c>
      <c r="BF374" s="4">
        <v>0</v>
      </c>
      <c r="BG374" s="4">
        <v>0</v>
      </c>
      <c r="BH374" s="7">
        <v>6</v>
      </c>
      <c r="BI374" s="4">
        <v>0</v>
      </c>
      <c r="BJ374" s="4">
        <f t="shared" si="138"/>
        <v>6</v>
      </c>
      <c r="BK374" s="4">
        <v>0</v>
      </c>
      <c r="BL374" s="4">
        <v>0</v>
      </c>
      <c r="BM374" s="4">
        <v>0</v>
      </c>
      <c r="BN374" s="4">
        <v>0</v>
      </c>
      <c r="BO374" s="4">
        <f t="shared" si="139"/>
        <v>0</v>
      </c>
      <c r="BP374" s="4">
        <v>0</v>
      </c>
      <c r="BQ374" s="4">
        <v>0</v>
      </c>
      <c r="BR374" s="7">
        <v>2.5</v>
      </c>
      <c r="BS374" s="4">
        <v>0</v>
      </c>
      <c r="BT374" s="4">
        <f t="shared" si="140"/>
        <v>2.5</v>
      </c>
      <c r="BU374" s="4">
        <v>0</v>
      </c>
      <c r="BV374" s="4">
        <v>0</v>
      </c>
      <c r="BW374" s="7">
        <v>132.6</v>
      </c>
      <c r="BX374" s="4">
        <v>0</v>
      </c>
      <c r="BY374" s="4">
        <f t="shared" si="141"/>
        <v>132.6</v>
      </c>
      <c r="BZ374" s="4">
        <f t="shared" si="142"/>
        <v>5957.7</v>
      </c>
      <c r="CA374" s="4">
        <f t="shared" si="143"/>
        <v>3906.2000000000003</v>
      </c>
      <c r="CB374" s="4">
        <f t="shared" si="144"/>
        <v>3501</v>
      </c>
      <c r="CC374" s="4">
        <f t="shared" si="145"/>
        <v>0</v>
      </c>
      <c r="CD374" s="4">
        <f t="shared" si="146"/>
        <v>13364.9</v>
      </c>
      <c r="CE374" s="4">
        <f t="shared" si="147"/>
        <v>0</v>
      </c>
      <c r="CF374" s="4">
        <f t="shared" si="148"/>
        <v>0</v>
      </c>
      <c r="CG374" s="4">
        <f t="shared" si="149"/>
        <v>220.9</v>
      </c>
      <c r="CH374" s="4">
        <f t="shared" si="150"/>
        <v>0</v>
      </c>
      <c r="CI374" s="4">
        <f t="shared" si="151"/>
        <v>220.9</v>
      </c>
      <c r="CJ374" s="4">
        <v>2155.1</v>
      </c>
      <c r="CK374" s="4">
        <v>333.6</v>
      </c>
      <c r="CL374" s="4">
        <v>2418.1</v>
      </c>
      <c r="CM374" s="4">
        <v>0</v>
      </c>
      <c r="CN374" s="4">
        <v>1244</v>
      </c>
      <c r="CO374" s="4">
        <f t="shared" si="126"/>
        <v>6150.7999999999993</v>
      </c>
    </row>
    <row r="375" spans="1:93">
      <c r="A375" s="2">
        <v>1998</v>
      </c>
      <c r="B375" s="3" t="s">
        <v>94</v>
      </c>
      <c r="C375" s="26">
        <v>2140.6</v>
      </c>
      <c r="D375" s="26">
        <v>551.6</v>
      </c>
      <c r="E375" s="26">
        <v>222.3</v>
      </c>
      <c r="F375" s="26">
        <v>0</v>
      </c>
      <c r="G375" s="4">
        <f t="shared" si="127"/>
        <v>2914.5</v>
      </c>
      <c r="H375" s="26">
        <v>828.1</v>
      </c>
      <c r="I375" s="26">
        <v>96.5</v>
      </c>
      <c r="J375" s="26">
        <v>715</v>
      </c>
      <c r="K375" s="26">
        <v>73.3</v>
      </c>
      <c r="L375" s="4">
        <f t="shared" si="128"/>
        <v>1712.8999999999999</v>
      </c>
      <c r="M375" s="26">
        <v>42.7</v>
      </c>
      <c r="N375" s="26">
        <v>49.2</v>
      </c>
      <c r="O375" s="26">
        <v>0</v>
      </c>
      <c r="P375" s="26">
        <v>0</v>
      </c>
      <c r="Q375" s="4">
        <f t="shared" si="129"/>
        <v>91.9</v>
      </c>
      <c r="R375" s="4">
        <v>0</v>
      </c>
      <c r="S375" s="4">
        <v>0</v>
      </c>
      <c r="T375" s="4">
        <v>0</v>
      </c>
      <c r="U375" s="4">
        <v>0</v>
      </c>
      <c r="V375" s="4">
        <f t="shared" si="130"/>
        <v>0</v>
      </c>
      <c r="W375" s="26">
        <v>784.3</v>
      </c>
      <c r="X375" s="26">
        <v>2227.6999999999998</v>
      </c>
      <c r="Y375" s="26">
        <v>152.30000000000001</v>
      </c>
      <c r="Z375" s="26">
        <v>0</v>
      </c>
      <c r="AA375" s="4">
        <f t="shared" si="131"/>
        <v>3164.3</v>
      </c>
      <c r="AB375" s="26">
        <v>431.1</v>
      </c>
      <c r="AC375" s="26">
        <v>2.1</v>
      </c>
      <c r="AD375" s="26">
        <v>25.9</v>
      </c>
      <c r="AE375" s="26">
        <v>0</v>
      </c>
      <c r="AF375" s="4">
        <f t="shared" si="132"/>
        <v>459.1</v>
      </c>
      <c r="AG375" s="26">
        <v>24.4</v>
      </c>
      <c r="AH375" s="26">
        <v>80.599999999999994</v>
      </c>
      <c r="AI375" s="26">
        <v>312.10000000000002</v>
      </c>
      <c r="AJ375" s="26">
        <v>8.6999999999999993</v>
      </c>
      <c r="AK375" s="4">
        <f t="shared" si="133"/>
        <v>425.8</v>
      </c>
      <c r="AL375" s="26">
        <v>1519.5</v>
      </c>
      <c r="AM375" s="26">
        <v>1111.8</v>
      </c>
      <c r="AN375" s="26" t="s">
        <v>135</v>
      </c>
      <c r="AO375" s="4">
        <v>0</v>
      </c>
      <c r="AP375" s="4">
        <f t="shared" si="134"/>
        <v>2631.3</v>
      </c>
      <c r="AU375" s="4">
        <f t="shared" si="135"/>
        <v>0</v>
      </c>
      <c r="AV375" s="26">
        <v>36.4</v>
      </c>
      <c r="AW375" s="26">
        <v>16.899999999999999</v>
      </c>
      <c r="AX375" s="26">
        <v>50.5</v>
      </c>
      <c r="AY375" s="26">
        <v>73.3</v>
      </c>
      <c r="AZ375" s="4">
        <f t="shared" si="136"/>
        <v>177.1</v>
      </c>
      <c r="BA375" s="26">
        <v>6</v>
      </c>
      <c r="BB375" s="26">
        <v>40.6</v>
      </c>
      <c r="BC375" s="26">
        <v>0</v>
      </c>
      <c r="BD375" s="26">
        <v>7.3</v>
      </c>
      <c r="BE375" s="4">
        <f t="shared" si="137"/>
        <v>53.9</v>
      </c>
      <c r="BF375" s="26">
        <v>22.8</v>
      </c>
      <c r="BG375" s="26">
        <v>322.7</v>
      </c>
      <c r="BH375" s="26">
        <v>280.2</v>
      </c>
      <c r="BI375" s="26">
        <v>12.7</v>
      </c>
      <c r="BJ375" s="4">
        <f t="shared" si="138"/>
        <v>638.40000000000009</v>
      </c>
      <c r="BK375" s="4">
        <v>0</v>
      </c>
      <c r="BL375" s="4">
        <v>0</v>
      </c>
      <c r="BM375" s="4">
        <v>0</v>
      </c>
      <c r="BN375" s="4">
        <v>0</v>
      </c>
      <c r="BO375" s="4">
        <f t="shared" si="139"/>
        <v>0</v>
      </c>
      <c r="BP375" s="4">
        <v>0</v>
      </c>
      <c r="BQ375" s="4">
        <v>18</v>
      </c>
      <c r="BR375" s="4">
        <v>0</v>
      </c>
      <c r="BS375" s="4">
        <v>0</v>
      </c>
      <c r="BT375" s="4">
        <f t="shared" si="140"/>
        <v>18</v>
      </c>
      <c r="BU375" s="26">
        <v>59.8</v>
      </c>
      <c r="BV375" s="26">
        <v>70.8</v>
      </c>
      <c r="BW375" s="26">
        <v>46.9</v>
      </c>
      <c r="BX375" s="26">
        <v>118.2</v>
      </c>
      <c r="BY375" s="4">
        <f t="shared" si="141"/>
        <v>295.7</v>
      </c>
      <c r="BZ375" s="4">
        <f t="shared" si="142"/>
        <v>5770.7</v>
      </c>
      <c r="CA375" s="4">
        <f t="shared" si="143"/>
        <v>4119.5</v>
      </c>
      <c r="CB375" s="4">
        <f t="shared" si="144"/>
        <v>4610.1000000000004</v>
      </c>
      <c r="CC375" s="4">
        <f t="shared" si="145"/>
        <v>82</v>
      </c>
      <c r="CD375" s="4">
        <f t="shared" si="146"/>
        <v>14582.300000000001</v>
      </c>
      <c r="CE375" s="4">
        <f t="shared" si="147"/>
        <v>125</v>
      </c>
      <c r="CF375" s="4">
        <f t="shared" si="148"/>
        <v>469</v>
      </c>
      <c r="CG375" s="4">
        <f t="shared" si="149"/>
        <v>377.59999999999997</v>
      </c>
      <c r="CH375" s="4">
        <f t="shared" si="150"/>
        <v>211.5</v>
      </c>
      <c r="CI375" s="4">
        <f t="shared" si="151"/>
        <v>1183.0999999999999</v>
      </c>
      <c r="CJ375" s="4">
        <v>2244</v>
      </c>
      <c r="CK375" s="4">
        <v>1460</v>
      </c>
      <c r="CL375" s="4">
        <v>360</v>
      </c>
      <c r="CM375" s="4">
        <v>330</v>
      </c>
      <c r="CN375" s="4">
        <v>1394</v>
      </c>
      <c r="CO375" s="4">
        <f t="shared" si="126"/>
        <v>5788</v>
      </c>
    </row>
    <row r="376" spans="1:93">
      <c r="A376" s="2">
        <v>1998</v>
      </c>
      <c r="B376" s="3" t="s">
        <v>95</v>
      </c>
      <c r="C376" s="26">
        <v>784.7</v>
      </c>
      <c r="D376" s="26">
        <v>91.5</v>
      </c>
      <c r="E376" s="26">
        <v>0.5</v>
      </c>
      <c r="F376" s="26">
        <v>0.6</v>
      </c>
      <c r="G376" s="4">
        <f t="shared" si="127"/>
        <v>877.30000000000007</v>
      </c>
      <c r="H376" s="26">
        <v>175.4</v>
      </c>
      <c r="I376" s="26">
        <v>0</v>
      </c>
      <c r="J376" s="26">
        <v>0.5</v>
      </c>
      <c r="K376" s="26">
        <v>0.5</v>
      </c>
      <c r="L376" s="4">
        <f t="shared" si="128"/>
        <v>176.4</v>
      </c>
      <c r="M376" s="26">
        <v>21.1</v>
      </c>
      <c r="N376" s="26">
        <v>39.799999999999997</v>
      </c>
      <c r="O376" s="26">
        <v>65.599999999999994</v>
      </c>
      <c r="P376" s="26">
        <v>0</v>
      </c>
      <c r="Q376" s="4">
        <f t="shared" si="129"/>
        <v>126.5</v>
      </c>
      <c r="R376" s="26">
        <v>24.7</v>
      </c>
      <c r="S376" s="26">
        <v>32.200000000000003</v>
      </c>
      <c r="T376" s="26">
        <v>2.9</v>
      </c>
      <c r="U376" s="26">
        <v>0</v>
      </c>
      <c r="V376" s="4">
        <f t="shared" si="130"/>
        <v>59.800000000000004</v>
      </c>
      <c r="W376" s="26">
        <v>239.7</v>
      </c>
      <c r="X376" s="26">
        <v>708.3</v>
      </c>
      <c r="Y376" s="26">
        <v>127.6</v>
      </c>
      <c r="Z376" s="4">
        <v>0</v>
      </c>
      <c r="AA376" s="4">
        <f t="shared" si="131"/>
        <v>1075.5999999999999</v>
      </c>
      <c r="AB376" s="26">
        <v>72.8</v>
      </c>
      <c r="AC376" s="26">
        <v>2.4</v>
      </c>
      <c r="AD376" s="26">
        <v>1</v>
      </c>
      <c r="AE376" s="26">
        <v>0.3</v>
      </c>
      <c r="AF376" s="4">
        <f t="shared" si="132"/>
        <v>76.5</v>
      </c>
      <c r="AG376" s="26">
        <v>6.5</v>
      </c>
      <c r="AH376" s="26">
        <v>124</v>
      </c>
      <c r="AI376" s="26">
        <v>197.9</v>
      </c>
      <c r="AJ376" s="26">
        <v>42.7</v>
      </c>
      <c r="AK376" s="4">
        <f t="shared" si="133"/>
        <v>371.09999999999997</v>
      </c>
      <c r="AL376" s="26">
        <v>573.5</v>
      </c>
      <c r="AM376" s="26">
        <v>326.3</v>
      </c>
      <c r="AN376" s="26">
        <v>481.6</v>
      </c>
      <c r="AO376" s="26">
        <v>24.8</v>
      </c>
      <c r="AP376" s="4">
        <f t="shared" si="134"/>
        <v>1406.2</v>
      </c>
      <c r="AU376" s="4">
        <f t="shared" si="135"/>
        <v>0</v>
      </c>
      <c r="AV376" s="4">
        <v>0</v>
      </c>
      <c r="AW376" s="4">
        <v>0</v>
      </c>
      <c r="AX376" s="4">
        <v>0</v>
      </c>
      <c r="AY376" s="4">
        <v>0</v>
      </c>
      <c r="AZ376" s="4">
        <f t="shared" si="136"/>
        <v>0</v>
      </c>
      <c r="BA376" s="26">
        <v>0.2</v>
      </c>
      <c r="BB376" s="26">
        <v>0</v>
      </c>
      <c r="BC376" s="26">
        <v>0.1</v>
      </c>
      <c r="BD376" s="26">
        <v>0.3</v>
      </c>
      <c r="BE376" s="4">
        <f t="shared" si="137"/>
        <v>0.60000000000000009</v>
      </c>
      <c r="BF376" s="26" t="s">
        <v>136</v>
      </c>
      <c r="BG376" s="26" t="s">
        <v>137</v>
      </c>
      <c r="BH376" s="26" t="s">
        <v>138</v>
      </c>
      <c r="BI376" s="26" t="s">
        <v>139</v>
      </c>
      <c r="BJ376" s="4">
        <f t="shared" si="138"/>
        <v>0</v>
      </c>
      <c r="BK376" s="4">
        <v>0</v>
      </c>
      <c r="BL376" s="4">
        <v>0</v>
      </c>
      <c r="BM376" s="4">
        <v>0</v>
      </c>
      <c r="BN376" s="4">
        <v>0</v>
      </c>
      <c r="BO376" s="4">
        <f t="shared" si="139"/>
        <v>0</v>
      </c>
      <c r="BP376" s="4">
        <v>0</v>
      </c>
      <c r="BQ376" s="4">
        <v>0</v>
      </c>
      <c r="BR376" s="4">
        <v>0.3</v>
      </c>
      <c r="BS376" s="4">
        <v>0</v>
      </c>
      <c r="BT376" s="4">
        <f t="shared" si="140"/>
        <v>0.3</v>
      </c>
      <c r="BU376" s="26">
        <v>10.7</v>
      </c>
      <c r="BV376" s="26">
        <v>7.8</v>
      </c>
      <c r="BW376" s="26">
        <v>7.8</v>
      </c>
      <c r="BX376" s="26">
        <v>2.6</v>
      </c>
      <c r="BY376" s="4">
        <f t="shared" si="141"/>
        <v>28.900000000000002</v>
      </c>
      <c r="BZ376" s="4">
        <f t="shared" si="142"/>
        <v>1898.4</v>
      </c>
      <c r="CA376" s="4">
        <f t="shared" si="143"/>
        <v>1324.5</v>
      </c>
      <c r="CB376" s="4">
        <f t="shared" si="144"/>
        <v>877.6</v>
      </c>
      <c r="CC376" s="4">
        <f t="shared" si="145"/>
        <v>68.900000000000006</v>
      </c>
      <c r="CD376" s="4">
        <f t="shared" si="146"/>
        <v>4169.3999999999996</v>
      </c>
      <c r="CE376" s="4">
        <f t="shared" si="147"/>
        <v>12.899999999999999</v>
      </c>
      <c r="CF376" s="4">
        <f t="shared" si="148"/>
        <v>93.3</v>
      </c>
      <c r="CG376" s="4">
        <f t="shared" si="149"/>
        <v>27.1</v>
      </c>
      <c r="CH376" s="4">
        <f t="shared" si="150"/>
        <v>26.700000000000003</v>
      </c>
      <c r="CI376" s="4">
        <f t="shared" si="151"/>
        <v>160</v>
      </c>
      <c r="CJ376" s="11">
        <v>833.8</v>
      </c>
      <c r="CK376" s="11">
        <v>763.4</v>
      </c>
      <c r="CL376" s="11">
        <v>107.4</v>
      </c>
      <c r="CM376" s="11">
        <v>1.1000000000000001</v>
      </c>
      <c r="CN376" s="11">
        <v>268.89999999999998</v>
      </c>
      <c r="CO376" s="4">
        <f t="shared" si="126"/>
        <v>1974.6</v>
      </c>
    </row>
    <row r="377" spans="1:93">
      <c r="A377" s="2">
        <v>1998</v>
      </c>
      <c r="B377" s="3" t="s">
        <v>96</v>
      </c>
      <c r="C377" s="11">
        <v>2464.6</v>
      </c>
      <c r="D377" s="11">
        <v>402.5</v>
      </c>
      <c r="E377" s="11">
        <v>1.7</v>
      </c>
      <c r="F377" s="11">
        <v>0</v>
      </c>
      <c r="G377" s="4">
        <f t="shared" si="127"/>
        <v>2868.7999999999997</v>
      </c>
      <c r="H377" s="11">
        <v>876.8</v>
      </c>
      <c r="I377" s="11">
        <v>349.2</v>
      </c>
      <c r="J377" s="11">
        <v>1107.7</v>
      </c>
      <c r="K377" s="11">
        <v>128.5</v>
      </c>
      <c r="L377" s="4">
        <f t="shared" si="128"/>
        <v>2462.1999999999998</v>
      </c>
      <c r="M377" s="11">
        <v>73.599999999999994</v>
      </c>
      <c r="N377" s="11">
        <v>125.9</v>
      </c>
      <c r="O377" s="11">
        <v>34.700000000000003</v>
      </c>
      <c r="P377" s="11">
        <v>0</v>
      </c>
      <c r="Q377" s="4">
        <f t="shared" si="129"/>
        <v>234.2</v>
      </c>
      <c r="R377" s="11">
        <v>28.3</v>
      </c>
      <c r="S377" s="11">
        <v>3.8</v>
      </c>
      <c r="T377" s="11">
        <v>5.2</v>
      </c>
      <c r="U377" s="11">
        <v>0</v>
      </c>
      <c r="V377" s="4">
        <f t="shared" si="130"/>
        <v>37.300000000000004</v>
      </c>
      <c r="W377" s="11">
        <v>1252.9000000000001</v>
      </c>
      <c r="X377" s="11">
        <v>1257.8</v>
      </c>
      <c r="Y377" s="11">
        <v>0</v>
      </c>
      <c r="Z377" s="4">
        <v>0</v>
      </c>
      <c r="AA377" s="4">
        <f t="shared" si="131"/>
        <v>2510.6999999999998</v>
      </c>
      <c r="AB377" s="11">
        <v>647</v>
      </c>
      <c r="AC377" s="11">
        <v>16.2</v>
      </c>
      <c r="AD377" s="11">
        <v>47.5</v>
      </c>
      <c r="AE377" s="11">
        <v>28.9</v>
      </c>
      <c r="AF377" s="4">
        <f t="shared" si="132"/>
        <v>739.6</v>
      </c>
      <c r="AG377" s="11">
        <v>0</v>
      </c>
      <c r="AH377" s="11">
        <v>441.2</v>
      </c>
      <c r="AI377" s="11">
        <v>1711.5</v>
      </c>
      <c r="AJ377" s="11">
        <v>0</v>
      </c>
      <c r="AK377" s="4">
        <f t="shared" si="133"/>
        <v>2152.6999999999998</v>
      </c>
      <c r="AL377" s="11">
        <v>2516</v>
      </c>
      <c r="AM377" s="11">
        <v>853.3</v>
      </c>
      <c r="AN377" s="11">
        <v>1328.3</v>
      </c>
      <c r="AO377" s="11">
        <v>262.60000000000002</v>
      </c>
      <c r="AP377" s="4">
        <f t="shared" si="134"/>
        <v>4960.2000000000007</v>
      </c>
      <c r="AU377" s="4">
        <f t="shared" si="135"/>
        <v>0</v>
      </c>
      <c r="AV377" s="11">
        <v>0</v>
      </c>
      <c r="AW377" s="11">
        <v>0</v>
      </c>
      <c r="AX377" s="11">
        <v>30</v>
      </c>
      <c r="AY377" s="11">
        <v>128.5</v>
      </c>
      <c r="AZ377" s="4">
        <f t="shared" si="136"/>
        <v>158.5</v>
      </c>
      <c r="BA377" s="11">
        <v>0</v>
      </c>
      <c r="BB377" s="11">
        <v>12.3</v>
      </c>
      <c r="BC377" s="11">
        <v>0</v>
      </c>
      <c r="BD377" s="11">
        <v>28.9</v>
      </c>
      <c r="BE377" s="4">
        <f t="shared" si="137"/>
        <v>41.2</v>
      </c>
      <c r="BF377" s="11">
        <v>0</v>
      </c>
      <c r="BG377" s="11">
        <v>429.7</v>
      </c>
      <c r="BH377" s="11">
        <v>412.1</v>
      </c>
      <c r="BI377" s="11">
        <v>0</v>
      </c>
      <c r="BJ377" s="4">
        <f t="shared" si="138"/>
        <v>841.8</v>
      </c>
      <c r="BK377" s="11">
        <v>13</v>
      </c>
      <c r="BL377" s="11">
        <v>0</v>
      </c>
      <c r="BM377" s="11">
        <v>15.5</v>
      </c>
      <c r="BN377" s="11">
        <v>16.7</v>
      </c>
      <c r="BO377" s="4">
        <f t="shared" si="139"/>
        <v>45.2</v>
      </c>
      <c r="BP377" s="11">
        <v>11.9</v>
      </c>
      <c r="BQ377" s="11">
        <v>0.8</v>
      </c>
      <c r="BR377" s="11">
        <v>147.30000000000001</v>
      </c>
      <c r="BS377" s="11">
        <v>27.7</v>
      </c>
      <c r="BT377" s="4">
        <f t="shared" si="140"/>
        <v>187.7</v>
      </c>
      <c r="BU377" s="11">
        <v>58.9</v>
      </c>
      <c r="BV377" s="11">
        <v>4.4000000000000004</v>
      </c>
      <c r="BW377" s="11">
        <v>31.3</v>
      </c>
      <c r="BX377" s="11">
        <v>218.2</v>
      </c>
      <c r="BY377" s="4">
        <f t="shared" si="141"/>
        <v>312.79999999999995</v>
      </c>
      <c r="BZ377" s="4">
        <f t="shared" si="142"/>
        <v>7859.2</v>
      </c>
      <c r="CA377" s="4">
        <f t="shared" si="143"/>
        <v>3449.8999999999996</v>
      </c>
      <c r="CB377" s="4">
        <f t="shared" si="144"/>
        <v>4236.6000000000004</v>
      </c>
      <c r="CC377" s="4">
        <f t="shared" si="145"/>
        <v>420</v>
      </c>
      <c r="CD377" s="4">
        <f t="shared" si="146"/>
        <v>15965.699999999999</v>
      </c>
      <c r="CE377" s="4">
        <f t="shared" si="147"/>
        <v>83.8</v>
      </c>
      <c r="CF377" s="4">
        <f t="shared" si="148"/>
        <v>447.2</v>
      </c>
      <c r="CG377" s="4">
        <f t="shared" si="149"/>
        <v>636.20000000000005</v>
      </c>
      <c r="CH377" s="4">
        <f t="shared" si="150"/>
        <v>420</v>
      </c>
      <c r="CI377" s="4">
        <f t="shared" si="151"/>
        <v>1587.2</v>
      </c>
      <c r="CJ377" s="12">
        <v>2161.1999999999998</v>
      </c>
      <c r="CK377" s="12">
        <v>4156.1000000000004</v>
      </c>
      <c r="CL377" s="12">
        <v>268.3</v>
      </c>
      <c r="CM377" s="12">
        <v>0</v>
      </c>
      <c r="CN377" s="12">
        <v>1465.4</v>
      </c>
      <c r="CO377" s="4">
        <f t="shared" si="126"/>
        <v>8051</v>
      </c>
    </row>
    <row r="378" spans="1:93">
      <c r="A378" s="2">
        <v>1998</v>
      </c>
      <c r="B378" s="3" t="s">
        <v>97</v>
      </c>
      <c r="C378" s="7">
        <v>2831.3</v>
      </c>
      <c r="D378" s="7">
        <v>419.6</v>
      </c>
      <c r="E378" s="7">
        <v>23.1</v>
      </c>
      <c r="F378" s="7">
        <v>5.9</v>
      </c>
      <c r="G378" s="4">
        <f t="shared" si="127"/>
        <v>3279.9</v>
      </c>
      <c r="H378" s="7">
        <v>897.4</v>
      </c>
      <c r="I378" s="7">
        <v>220.7</v>
      </c>
      <c r="J378" s="7">
        <v>13</v>
      </c>
      <c r="K378" s="7">
        <v>0</v>
      </c>
      <c r="L378" s="4">
        <f t="shared" si="128"/>
        <v>1131.0999999999999</v>
      </c>
      <c r="M378" s="7">
        <v>217.8</v>
      </c>
      <c r="N378" s="7">
        <v>222.3</v>
      </c>
      <c r="O378" s="7">
        <v>0</v>
      </c>
      <c r="P378" s="7">
        <v>0</v>
      </c>
      <c r="Q378" s="4">
        <f t="shared" si="129"/>
        <v>440.1</v>
      </c>
      <c r="R378" s="7">
        <v>258.89999999999998</v>
      </c>
      <c r="S378" s="7">
        <v>40.1</v>
      </c>
      <c r="T378" s="7">
        <v>0</v>
      </c>
      <c r="U378" s="7">
        <v>0</v>
      </c>
      <c r="V378" s="4">
        <f t="shared" si="130"/>
        <v>299</v>
      </c>
      <c r="W378" s="7">
        <v>2182.6</v>
      </c>
      <c r="X378" s="7">
        <v>2146.6</v>
      </c>
      <c r="Y378" s="7">
        <v>135.9</v>
      </c>
      <c r="Z378" s="4">
        <v>0</v>
      </c>
      <c r="AA378" s="4">
        <f t="shared" si="131"/>
        <v>4465.0999999999995</v>
      </c>
      <c r="AB378" s="7">
        <v>642.4</v>
      </c>
      <c r="AC378" s="7">
        <v>0</v>
      </c>
      <c r="AD378" s="7">
        <v>0.2</v>
      </c>
      <c r="AE378" s="7">
        <v>4</v>
      </c>
      <c r="AF378" s="4">
        <f t="shared" si="132"/>
        <v>646.6</v>
      </c>
      <c r="AG378" s="7">
        <v>610.79999999999995</v>
      </c>
      <c r="AH378" s="7">
        <v>874.7</v>
      </c>
      <c r="AI378" s="7">
        <v>681.6</v>
      </c>
      <c r="AJ378" s="7">
        <v>462.3</v>
      </c>
      <c r="AK378" s="4">
        <f t="shared" si="133"/>
        <v>2629.4</v>
      </c>
      <c r="AL378" s="7">
        <v>7576.4</v>
      </c>
      <c r="AM378" s="7">
        <v>1697.9</v>
      </c>
      <c r="AN378" s="7">
        <v>367.7</v>
      </c>
      <c r="AO378" s="7">
        <v>527.79999999999995</v>
      </c>
      <c r="AP378" s="4">
        <f t="shared" si="134"/>
        <v>10169.799999999999</v>
      </c>
      <c r="AU378" s="4">
        <f t="shared" si="135"/>
        <v>0</v>
      </c>
      <c r="AV378" s="7">
        <v>40.799999999999997</v>
      </c>
      <c r="AW378" s="7">
        <v>0</v>
      </c>
      <c r="AX378" s="7">
        <v>7.7</v>
      </c>
      <c r="AY378" s="7">
        <v>0</v>
      </c>
      <c r="AZ378" s="4">
        <f t="shared" si="136"/>
        <v>48.5</v>
      </c>
      <c r="BA378" s="7">
        <v>0.3</v>
      </c>
      <c r="BB378" s="7">
        <v>0</v>
      </c>
      <c r="BC378" s="7">
        <v>0</v>
      </c>
      <c r="BD378" s="7">
        <v>4</v>
      </c>
      <c r="BE378" s="4">
        <f t="shared" si="137"/>
        <v>4.3</v>
      </c>
      <c r="BF378" s="7">
        <v>93.2</v>
      </c>
      <c r="BG378" s="7">
        <v>874.5</v>
      </c>
      <c r="BH378" s="7">
        <v>681.4</v>
      </c>
      <c r="BI378" s="7">
        <v>462.3</v>
      </c>
      <c r="BJ378" s="4">
        <f t="shared" si="138"/>
        <v>2111.4</v>
      </c>
      <c r="BK378" s="7">
        <v>9.9</v>
      </c>
      <c r="BL378" s="7">
        <v>0</v>
      </c>
      <c r="BM378" s="7">
        <v>0</v>
      </c>
      <c r="BN378" s="7">
        <v>69.900000000000006</v>
      </c>
      <c r="BO378" s="4">
        <f t="shared" si="139"/>
        <v>79.800000000000011</v>
      </c>
      <c r="BP378" s="7">
        <v>50.1</v>
      </c>
      <c r="BQ378" s="7">
        <v>0</v>
      </c>
      <c r="BR378" s="7">
        <v>0</v>
      </c>
      <c r="BS378" s="7">
        <v>101</v>
      </c>
      <c r="BT378" s="4">
        <f t="shared" si="140"/>
        <v>151.1</v>
      </c>
      <c r="BU378" s="7">
        <v>8</v>
      </c>
      <c r="BV378" s="7">
        <v>12.7</v>
      </c>
      <c r="BW378" s="7">
        <v>19</v>
      </c>
      <c r="BX378" s="7">
        <v>362.8</v>
      </c>
      <c r="BY378" s="4">
        <f t="shared" si="141"/>
        <v>402.5</v>
      </c>
      <c r="BZ378" s="4">
        <f t="shared" si="142"/>
        <v>15217.599999999999</v>
      </c>
      <c r="CA378" s="4">
        <f t="shared" si="143"/>
        <v>5621.9</v>
      </c>
      <c r="CB378" s="4">
        <f t="shared" si="144"/>
        <v>1221.5</v>
      </c>
      <c r="CC378" s="4">
        <f t="shared" si="145"/>
        <v>1000</v>
      </c>
      <c r="CD378" s="4">
        <f t="shared" si="146"/>
        <v>23061</v>
      </c>
      <c r="CE378" s="4">
        <f t="shared" si="147"/>
        <v>202.3</v>
      </c>
      <c r="CF378" s="4">
        <f t="shared" si="148"/>
        <v>887.2</v>
      </c>
      <c r="CG378" s="4">
        <f t="shared" si="149"/>
        <v>708.1</v>
      </c>
      <c r="CH378" s="4">
        <f t="shared" si="150"/>
        <v>1000</v>
      </c>
      <c r="CI378" s="4">
        <f t="shared" si="151"/>
        <v>2797.6</v>
      </c>
      <c r="CJ378" s="7">
        <v>2876.1</v>
      </c>
      <c r="CK378" s="7">
        <v>7181.8</v>
      </c>
      <c r="CL378" s="7">
        <v>963.9</v>
      </c>
      <c r="CM378" s="7">
        <v>15.1</v>
      </c>
      <c r="CN378" s="7">
        <v>2587</v>
      </c>
      <c r="CO378" s="4">
        <f t="shared" si="126"/>
        <v>13623.9</v>
      </c>
    </row>
    <row r="379" spans="1:93">
      <c r="A379" s="2">
        <v>1998</v>
      </c>
      <c r="B379" s="3" t="s">
        <v>98</v>
      </c>
      <c r="C379" s="4">
        <v>406.9</v>
      </c>
      <c r="D379" s="4">
        <v>809.4</v>
      </c>
      <c r="E379" s="4">
        <v>8923.5</v>
      </c>
      <c r="F379" s="4">
        <v>0</v>
      </c>
      <c r="G379" s="4">
        <f t="shared" si="127"/>
        <v>10139.799999999999</v>
      </c>
      <c r="H379" s="4">
        <v>1866.1</v>
      </c>
      <c r="I379" s="4">
        <v>3.2</v>
      </c>
      <c r="J379" s="4">
        <v>0</v>
      </c>
      <c r="K379" s="4">
        <v>97.8</v>
      </c>
      <c r="L379" s="4">
        <f t="shared" si="128"/>
        <v>1967.1</v>
      </c>
      <c r="M379" s="4">
        <v>273.5</v>
      </c>
      <c r="N379" s="4">
        <v>225.5</v>
      </c>
      <c r="O379" s="4">
        <v>66.099999999999994</v>
      </c>
      <c r="P379" s="4">
        <v>0</v>
      </c>
      <c r="Q379" s="4">
        <f t="shared" si="129"/>
        <v>565.1</v>
      </c>
      <c r="R379" s="4">
        <v>111.3</v>
      </c>
      <c r="S379" s="4">
        <v>2.2000000000000002</v>
      </c>
      <c r="T379" s="4">
        <v>5.7</v>
      </c>
      <c r="U379" s="4">
        <v>0</v>
      </c>
      <c r="V379" s="4">
        <f t="shared" si="130"/>
        <v>119.2</v>
      </c>
      <c r="W379" s="4">
        <v>1631.9</v>
      </c>
      <c r="X379" s="4">
        <v>3081.4</v>
      </c>
      <c r="Y379" s="4">
        <v>1027.2</v>
      </c>
      <c r="Z379" s="4">
        <v>0</v>
      </c>
      <c r="AA379" s="4">
        <f t="shared" si="131"/>
        <v>5740.5</v>
      </c>
      <c r="AB379" s="4">
        <v>1305.8</v>
      </c>
      <c r="AC379" s="4">
        <v>12.4</v>
      </c>
      <c r="AD379" s="4">
        <v>87</v>
      </c>
      <c r="AE379" s="4">
        <v>35.9</v>
      </c>
      <c r="AF379" s="4">
        <f t="shared" si="132"/>
        <v>1441.1000000000001</v>
      </c>
      <c r="AG379" s="4">
        <v>2.7</v>
      </c>
      <c r="AH379" s="4">
        <v>682.2</v>
      </c>
      <c r="AI379" s="4">
        <v>1758</v>
      </c>
      <c r="AJ379" s="4">
        <v>26.2</v>
      </c>
      <c r="AK379" s="4">
        <f t="shared" si="133"/>
        <v>2469.1</v>
      </c>
      <c r="AL379" s="4">
        <v>3087.6</v>
      </c>
      <c r="AM379" s="4">
        <v>2280.6999999999998</v>
      </c>
      <c r="AN379" s="4">
        <v>4496.1000000000004</v>
      </c>
      <c r="AO379" s="4">
        <v>0.2</v>
      </c>
      <c r="AP379" s="4">
        <f t="shared" si="134"/>
        <v>9864.6</v>
      </c>
      <c r="AU379" s="4">
        <f t="shared" si="135"/>
        <v>0</v>
      </c>
      <c r="AV379" s="4">
        <v>34.1</v>
      </c>
      <c r="AW379" s="4">
        <v>0</v>
      </c>
      <c r="AX379" s="4">
        <v>0</v>
      </c>
      <c r="AY379" s="4">
        <v>97.8</v>
      </c>
      <c r="AZ379" s="4">
        <f t="shared" si="136"/>
        <v>131.9</v>
      </c>
      <c r="BA379" s="4">
        <v>11</v>
      </c>
      <c r="BB379" s="4">
        <v>0.03</v>
      </c>
      <c r="BC379" s="4">
        <v>0</v>
      </c>
      <c r="BD379" s="4">
        <v>35.9</v>
      </c>
      <c r="BE379" s="4">
        <f t="shared" si="137"/>
        <v>46.93</v>
      </c>
      <c r="BF379" s="4">
        <v>2.7</v>
      </c>
      <c r="BG379" s="4">
        <v>669</v>
      </c>
      <c r="BH379" s="4">
        <v>1230.7</v>
      </c>
      <c r="BI379" s="4">
        <v>26.2</v>
      </c>
      <c r="BJ379" s="4">
        <f t="shared" si="138"/>
        <v>1928.6000000000001</v>
      </c>
      <c r="BK379" s="4">
        <v>0</v>
      </c>
      <c r="BL379" s="4">
        <v>51.6</v>
      </c>
      <c r="BM379" s="4">
        <v>13.8</v>
      </c>
      <c r="BN379" s="4">
        <v>0.2</v>
      </c>
      <c r="BO379" s="4">
        <f t="shared" si="139"/>
        <v>65.600000000000009</v>
      </c>
      <c r="BP379" s="4">
        <v>38</v>
      </c>
      <c r="BQ379" s="4">
        <v>100.6</v>
      </c>
      <c r="BR379" s="4">
        <v>156.19999999999999</v>
      </c>
      <c r="BS379" s="4">
        <v>0</v>
      </c>
      <c r="BT379" s="4">
        <f t="shared" si="140"/>
        <v>294.79999999999995</v>
      </c>
      <c r="BU379" s="4">
        <v>244.4</v>
      </c>
      <c r="BV379" s="4">
        <v>22.3</v>
      </c>
      <c r="BW379" s="4">
        <v>11</v>
      </c>
      <c r="BX379" s="4">
        <v>0</v>
      </c>
      <c r="BY379" s="4">
        <f t="shared" si="141"/>
        <v>277.7</v>
      </c>
      <c r="BZ379" s="4">
        <f t="shared" si="142"/>
        <v>8685.8000000000011</v>
      </c>
      <c r="CA379" s="4">
        <f t="shared" si="143"/>
        <v>7096.9999999999991</v>
      </c>
      <c r="CB379" s="4">
        <f t="shared" si="144"/>
        <v>16363.600000000002</v>
      </c>
      <c r="CC379" s="4">
        <f t="shared" si="145"/>
        <v>160.09999999999997</v>
      </c>
      <c r="CD379" s="4">
        <f t="shared" si="146"/>
        <v>32306.5</v>
      </c>
      <c r="CE379" s="4">
        <f t="shared" si="147"/>
        <v>330.2</v>
      </c>
      <c r="CF379" s="4">
        <f t="shared" si="148"/>
        <v>843.53</v>
      </c>
      <c r="CG379" s="4">
        <f t="shared" si="149"/>
        <v>1411.7</v>
      </c>
      <c r="CH379" s="4">
        <f t="shared" si="150"/>
        <v>160.09999999999997</v>
      </c>
      <c r="CI379" s="4">
        <f t="shared" si="151"/>
        <v>2745.53</v>
      </c>
      <c r="CJ379" s="4">
        <v>861.6</v>
      </c>
      <c r="CK379" s="4">
        <v>4603.8999999999996</v>
      </c>
      <c r="CL379" s="4">
        <v>2322.5</v>
      </c>
      <c r="CM379" s="4">
        <v>7</v>
      </c>
      <c r="CN379" s="4">
        <v>968.6</v>
      </c>
      <c r="CO379" s="4">
        <f t="shared" si="126"/>
        <v>8763.6</v>
      </c>
    </row>
    <row r="380" spans="1:93">
      <c r="A380" s="2">
        <v>1998</v>
      </c>
      <c r="B380" s="3" t="s">
        <v>99</v>
      </c>
      <c r="C380" s="26">
        <v>3369.8</v>
      </c>
      <c r="D380" s="26">
        <v>456.1</v>
      </c>
      <c r="E380" s="26">
        <v>30.3</v>
      </c>
      <c r="F380" s="26">
        <v>10.199999999999999</v>
      </c>
      <c r="G380" s="4">
        <f t="shared" si="127"/>
        <v>3866.4</v>
      </c>
      <c r="H380" s="26">
        <v>1626</v>
      </c>
      <c r="I380" s="26">
        <v>40.299999999999997</v>
      </c>
      <c r="J380" s="26">
        <v>19.5</v>
      </c>
      <c r="K380" s="26">
        <v>89.7</v>
      </c>
      <c r="L380" s="4">
        <f t="shared" si="128"/>
        <v>1775.5</v>
      </c>
      <c r="M380" s="26">
        <v>116.9</v>
      </c>
      <c r="N380" s="26">
        <v>186</v>
      </c>
      <c r="O380" s="26">
        <v>0</v>
      </c>
      <c r="P380" s="26">
        <v>0</v>
      </c>
      <c r="Q380" s="4">
        <f t="shared" si="129"/>
        <v>302.89999999999998</v>
      </c>
      <c r="R380" s="26">
        <v>63.7</v>
      </c>
      <c r="S380" s="26">
        <v>0</v>
      </c>
      <c r="T380" s="26">
        <v>0</v>
      </c>
      <c r="U380" s="26">
        <v>0</v>
      </c>
      <c r="V380" s="4">
        <f t="shared" si="130"/>
        <v>63.7</v>
      </c>
      <c r="W380" s="26">
        <v>1475.9</v>
      </c>
      <c r="X380" s="26">
        <v>1540.5</v>
      </c>
      <c r="Y380" s="26">
        <v>0</v>
      </c>
      <c r="Z380" s="4">
        <v>0</v>
      </c>
      <c r="AA380" s="4">
        <f t="shared" si="131"/>
        <v>3016.4</v>
      </c>
      <c r="AB380" s="26">
        <v>316.7</v>
      </c>
      <c r="AC380" s="26">
        <v>10.7</v>
      </c>
      <c r="AD380" s="26">
        <v>11.6</v>
      </c>
      <c r="AE380" s="26">
        <v>30.9</v>
      </c>
      <c r="AF380" s="4">
        <f t="shared" si="132"/>
        <v>369.9</v>
      </c>
      <c r="AG380" s="26">
        <v>67</v>
      </c>
      <c r="AH380" s="26">
        <v>124.3</v>
      </c>
      <c r="AI380" s="26">
        <v>1292.9000000000001</v>
      </c>
      <c r="AJ380" s="26">
        <v>9.1</v>
      </c>
      <c r="AK380" s="4">
        <f t="shared" si="133"/>
        <v>1493.3</v>
      </c>
      <c r="AL380" s="26">
        <v>3400</v>
      </c>
      <c r="AM380" s="26">
        <v>1053.2</v>
      </c>
      <c r="AN380" s="26">
        <v>1063.9000000000001</v>
      </c>
      <c r="AO380" s="26">
        <v>186.6</v>
      </c>
      <c r="AP380" s="4">
        <f t="shared" si="134"/>
        <v>5703.7000000000007</v>
      </c>
      <c r="AU380" s="4">
        <f t="shared" si="135"/>
        <v>0</v>
      </c>
      <c r="AV380" s="26">
        <v>87.2</v>
      </c>
      <c r="AW380" s="26">
        <v>5.8</v>
      </c>
      <c r="AX380" s="26">
        <v>0.3</v>
      </c>
      <c r="AY380" s="26">
        <v>89.7</v>
      </c>
      <c r="AZ380" s="4">
        <f t="shared" si="136"/>
        <v>183</v>
      </c>
      <c r="BA380" s="26">
        <v>4.9000000000000004</v>
      </c>
      <c r="BB380" s="26">
        <v>0.2</v>
      </c>
      <c r="BC380" s="26">
        <v>0.5</v>
      </c>
      <c r="BD380" s="26">
        <v>30.9</v>
      </c>
      <c r="BE380" s="4">
        <f t="shared" si="137"/>
        <v>36.5</v>
      </c>
      <c r="BF380" s="26">
        <v>5.7</v>
      </c>
      <c r="BG380" s="26">
        <v>83.7</v>
      </c>
      <c r="BH380" s="26">
        <v>461.4</v>
      </c>
      <c r="BI380" s="26">
        <v>9.1</v>
      </c>
      <c r="BJ380" s="4">
        <f t="shared" si="138"/>
        <v>559.9</v>
      </c>
      <c r="BK380" s="4">
        <v>6</v>
      </c>
      <c r="BL380" s="4">
        <v>0</v>
      </c>
      <c r="BM380" s="4">
        <v>0</v>
      </c>
      <c r="BN380" s="4">
        <v>0</v>
      </c>
      <c r="BO380" s="4">
        <f t="shared" si="139"/>
        <v>6</v>
      </c>
      <c r="BP380" s="26">
        <v>125.1</v>
      </c>
      <c r="BQ380" s="26">
        <v>1.6</v>
      </c>
      <c r="BR380" s="26">
        <v>22.9</v>
      </c>
      <c r="BS380" s="26">
        <v>28.1</v>
      </c>
      <c r="BT380" s="4">
        <f t="shared" si="140"/>
        <v>177.7</v>
      </c>
      <c r="BU380" s="26">
        <v>135</v>
      </c>
      <c r="BV380" s="26">
        <v>20.399999999999999</v>
      </c>
      <c r="BW380" s="26">
        <v>18.600000000000001</v>
      </c>
      <c r="BX380" s="26">
        <v>168.7</v>
      </c>
      <c r="BY380" s="4">
        <f t="shared" si="141"/>
        <v>342.7</v>
      </c>
      <c r="BZ380" s="4">
        <f t="shared" si="142"/>
        <v>10436</v>
      </c>
      <c r="CA380" s="4">
        <f t="shared" si="143"/>
        <v>3411.1000000000004</v>
      </c>
      <c r="CB380" s="4">
        <f t="shared" si="144"/>
        <v>2418.2000000000003</v>
      </c>
      <c r="CC380" s="4">
        <f t="shared" si="145"/>
        <v>326.5</v>
      </c>
      <c r="CD380" s="4">
        <f t="shared" si="146"/>
        <v>16591.800000000003</v>
      </c>
      <c r="CE380" s="4">
        <f t="shared" si="147"/>
        <v>363.9</v>
      </c>
      <c r="CF380" s="4">
        <f t="shared" si="148"/>
        <v>111.69999999999999</v>
      </c>
      <c r="CG380" s="4">
        <f t="shared" si="149"/>
        <v>503.7</v>
      </c>
      <c r="CH380" s="4">
        <f t="shared" si="150"/>
        <v>326.5</v>
      </c>
      <c r="CI380" s="4">
        <f t="shared" si="151"/>
        <v>1305.8</v>
      </c>
      <c r="CJ380" s="12">
        <v>3252</v>
      </c>
      <c r="CK380" s="12">
        <v>4747</v>
      </c>
      <c r="CL380" s="12">
        <v>752</v>
      </c>
      <c r="CM380" s="12">
        <v>65</v>
      </c>
      <c r="CN380" s="12">
        <v>1442</v>
      </c>
      <c r="CO380" s="4">
        <f t="shared" si="126"/>
        <v>10258</v>
      </c>
    </row>
    <row r="381" spans="1:93">
      <c r="A381" s="2">
        <v>1998</v>
      </c>
      <c r="B381" s="3" t="s">
        <v>100</v>
      </c>
      <c r="C381" s="26">
        <v>1146.44</v>
      </c>
      <c r="D381" s="26">
        <v>356</v>
      </c>
      <c r="E381" s="26">
        <v>248</v>
      </c>
      <c r="F381" s="26">
        <v>0</v>
      </c>
      <c r="G381" s="4">
        <f t="shared" si="127"/>
        <v>1750.44</v>
      </c>
      <c r="H381" s="4">
        <v>507.26</v>
      </c>
      <c r="I381" s="4">
        <v>67</v>
      </c>
      <c r="J381" s="4">
        <v>746</v>
      </c>
      <c r="K381" s="4">
        <v>32.4</v>
      </c>
      <c r="L381" s="4">
        <f t="shared" si="128"/>
        <v>1352.66</v>
      </c>
      <c r="M381" s="4">
        <v>6</v>
      </c>
      <c r="N381" s="4">
        <v>51</v>
      </c>
      <c r="O381" s="4">
        <v>0</v>
      </c>
      <c r="P381" s="4">
        <v>0</v>
      </c>
      <c r="Q381" s="4">
        <f t="shared" si="129"/>
        <v>57</v>
      </c>
      <c r="R381" s="26">
        <v>0</v>
      </c>
      <c r="S381" s="26">
        <v>3</v>
      </c>
      <c r="T381" s="26">
        <v>0</v>
      </c>
      <c r="U381" s="26">
        <v>0</v>
      </c>
      <c r="V381" s="4">
        <f t="shared" si="130"/>
        <v>3</v>
      </c>
      <c r="W381" s="26">
        <v>214.77</v>
      </c>
      <c r="X381" s="26">
        <v>1327</v>
      </c>
      <c r="Y381" s="26">
        <v>240</v>
      </c>
      <c r="Z381" s="4">
        <v>0</v>
      </c>
      <c r="AA381" s="4">
        <f t="shared" si="131"/>
        <v>1781.77</v>
      </c>
      <c r="AB381" s="26">
        <v>192.38</v>
      </c>
      <c r="AC381" s="26">
        <v>2</v>
      </c>
      <c r="AD381" s="26">
        <v>8</v>
      </c>
      <c r="AE381" s="26">
        <v>0</v>
      </c>
      <c r="AF381" s="4">
        <f t="shared" si="132"/>
        <v>202.38</v>
      </c>
      <c r="AG381" s="26">
        <v>25</v>
      </c>
      <c r="AH381" s="26">
        <v>230</v>
      </c>
      <c r="AI381" s="26">
        <v>586</v>
      </c>
      <c r="AJ381" s="26">
        <v>0</v>
      </c>
      <c r="AK381" s="4">
        <f t="shared" si="133"/>
        <v>841</v>
      </c>
      <c r="AL381" s="26">
        <v>854</v>
      </c>
      <c r="AM381" s="4">
        <v>634</v>
      </c>
      <c r="AN381" s="26">
        <v>518</v>
      </c>
      <c r="AO381" s="4">
        <v>21</v>
      </c>
      <c r="AP381" s="4">
        <f t="shared" si="134"/>
        <v>2027</v>
      </c>
      <c r="AU381" s="4">
        <f t="shared" si="135"/>
        <v>0</v>
      </c>
      <c r="AV381" s="4">
        <v>0</v>
      </c>
      <c r="AW381" s="4">
        <v>0</v>
      </c>
      <c r="AX381" s="4">
        <v>0</v>
      </c>
      <c r="AY381" s="4">
        <v>32.4</v>
      </c>
      <c r="AZ381" s="4">
        <f t="shared" si="136"/>
        <v>32.4</v>
      </c>
      <c r="BA381" s="4">
        <v>0</v>
      </c>
      <c r="BB381" s="4">
        <v>0</v>
      </c>
      <c r="BC381" s="4">
        <v>7.33</v>
      </c>
      <c r="BD381" s="4">
        <v>0</v>
      </c>
      <c r="BE381" s="4">
        <f t="shared" si="137"/>
        <v>7.33</v>
      </c>
      <c r="BF381" s="26">
        <v>0</v>
      </c>
      <c r="BG381" s="26">
        <v>0</v>
      </c>
      <c r="BH381" s="26">
        <v>500.13</v>
      </c>
      <c r="BI381" s="26">
        <v>0</v>
      </c>
      <c r="BJ381" s="4">
        <f t="shared" si="138"/>
        <v>500.13</v>
      </c>
      <c r="BK381" s="4">
        <v>0</v>
      </c>
      <c r="BL381" s="4">
        <v>0</v>
      </c>
      <c r="BM381" s="4">
        <v>0</v>
      </c>
      <c r="BN381" s="4">
        <v>0</v>
      </c>
      <c r="BO381" s="4">
        <f t="shared" si="139"/>
        <v>0</v>
      </c>
      <c r="BT381" s="4">
        <f t="shared" si="140"/>
        <v>0</v>
      </c>
      <c r="BY381" s="4">
        <f t="shared" si="141"/>
        <v>0</v>
      </c>
      <c r="BZ381" s="4">
        <f t="shared" si="142"/>
        <v>2945.85</v>
      </c>
      <c r="CA381" s="4">
        <f t="shared" si="143"/>
        <v>2670</v>
      </c>
      <c r="CB381" s="4">
        <f t="shared" si="144"/>
        <v>2346</v>
      </c>
      <c r="CC381" s="4">
        <f t="shared" si="145"/>
        <v>53.4</v>
      </c>
      <c r="CD381" s="4">
        <f t="shared" si="146"/>
        <v>8015.25</v>
      </c>
      <c r="CE381" s="4">
        <f t="shared" si="147"/>
        <v>0</v>
      </c>
      <c r="CF381" s="4">
        <f t="shared" si="148"/>
        <v>0</v>
      </c>
      <c r="CG381" s="4">
        <f t="shared" si="149"/>
        <v>507.46</v>
      </c>
      <c r="CH381" s="4">
        <f t="shared" si="150"/>
        <v>32.4</v>
      </c>
      <c r="CI381" s="4">
        <f t="shared" si="151"/>
        <v>539.86</v>
      </c>
      <c r="CJ381" s="12">
        <v>1227.9000000000001</v>
      </c>
      <c r="CK381" s="12">
        <v>881.6</v>
      </c>
      <c r="CL381" s="12">
        <v>286.3</v>
      </c>
      <c r="CM381" s="12">
        <v>126.9</v>
      </c>
      <c r="CN381" s="12">
        <v>526.70000000000005</v>
      </c>
      <c r="CO381" s="4">
        <f t="shared" si="126"/>
        <v>3049.4000000000005</v>
      </c>
    </row>
    <row r="382" spans="1:93">
      <c r="A382" s="2">
        <v>1998</v>
      </c>
      <c r="B382" s="3" t="s">
        <v>101</v>
      </c>
      <c r="C382" s="12">
        <v>2157</v>
      </c>
      <c r="D382" s="12">
        <v>455</v>
      </c>
      <c r="E382" s="12">
        <v>920</v>
      </c>
      <c r="F382" s="12">
        <v>0</v>
      </c>
      <c r="G382" s="4">
        <f t="shared" si="127"/>
        <v>3532</v>
      </c>
      <c r="H382" s="12">
        <v>758</v>
      </c>
      <c r="I382" s="12">
        <v>1</v>
      </c>
      <c r="J382" s="12">
        <v>170</v>
      </c>
      <c r="K382" s="12">
        <v>0</v>
      </c>
      <c r="L382" s="4">
        <f t="shared" si="128"/>
        <v>929</v>
      </c>
      <c r="M382" s="12">
        <v>44</v>
      </c>
      <c r="N382" s="12">
        <v>145</v>
      </c>
      <c r="O382" s="12">
        <v>0</v>
      </c>
      <c r="P382" s="12">
        <v>0</v>
      </c>
      <c r="Q382" s="4">
        <f t="shared" si="129"/>
        <v>189</v>
      </c>
      <c r="R382" s="12">
        <v>30</v>
      </c>
      <c r="S382" s="12">
        <v>1</v>
      </c>
      <c r="T382" s="12">
        <v>14</v>
      </c>
      <c r="U382" s="12">
        <v>0</v>
      </c>
      <c r="V382" s="4">
        <f t="shared" si="130"/>
        <v>45</v>
      </c>
      <c r="W382" s="12">
        <v>492</v>
      </c>
      <c r="X382" s="12">
        <v>1686</v>
      </c>
      <c r="Y382" s="12">
        <v>347</v>
      </c>
      <c r="Z382" s="4">
        <v>0</v>
      </c>
      <c r="AA382" s="4">
        <f t="shared" si="131"/>
        <v>2525</v>
      </c>
      <c r="AB382" s="12">
        <v>520</v>
      </c>
      <c r="AC382" s="12">
        <v>3</v>
      </c>
      <c r="AD382" s="12">
        <v>36</v>
      </c>
      <c r="AE382" s="12">
        <v>2</v>
      </c>
      <c r="AF382" s="4">
        <f t="shared" si="132"/>
        <v>561</v>
      </c>
      <c r="AG382" s="12">
        <v>10</v>
      </c>
      <c r="AH382" s="12">
        <v>30</v>
      </c>
      <c r="AI382" s="12">
        <v>1061</v>
      </c>
      <c r="AJ382" s="12">
        <v>0</v>
      </c>
      <c r="AK382" s="4">
        <f t="shared" si="133"/>
        <v>1101</v>
      </c>
      <c r="AL382" s="12">
        <v>2568</v>
      </c>
      <c r="AM382" s="12">
        <v>1031</v>
      </c>
      <c r="AN382" s="12">
        <v>1394</v>
      </c>
      <c r="AO382" s="12">
        <v>38</v>
      </c>
      <c r="AP382" s="4">
        <f t="shared" si="134"/>
        <v>5031</v>
      </c>
      <c r="AU382" s="4">
        <f t="shared" si="135"/>
        <v>0</v>
      </c>
      <c r="AV382" s="12">
        <v>30</v>
      </c>
      <c r="AW382" s="12">
        <v>0</v>
      </c>
      <c r="AX382" s="12">
        <v>16</v>
      </c>
      <c r="AY382" s="12">
        <v>0</v>
      </c>
      <c r="AZ382" s="4">
        <f t="shared" si="136"/>
        <v>46</v>
      </c>
      <c r="BA382" s="12">
        <v>155</v>
      </c>
      <c r="BB382" s="12">
        <v>0</v>
      </c>
      <c r="BC382" s="12">
        <v>0</v>
      </c>
      <c r="BD382" s="12">
        <v>2</v>
      </c>
      <c r="BE382" s="4">
        <f t="shared" si="137"/>
        <v>157</v>
      </c>
      <c r="BF382" s="12">
        <v>0</v>
      </c>
      <c r="BG382" s="12">
        <v>0</v>
      </c>
      <c r="BH382" s="12">
        <v>1061</v>
      </c>
      <c r="BI382" s="12">
        <v>0</v>
      </c>
      <c r="BJ382" s="4">
        <f t="shared" si="138"/>
        <v>1061</v>
      </c>
      <c r="BK382" s="4">
        <v>0</v>
      </c>
      <c r="BL382" s="4">
        <v>0</v>
      </c>
      <c r="BM382" s="4">
        <v>0</v>
      </c>
      <c r="BN382" s="4">
        <v>0</v>
      </c>
      <c r="BO382" s="4">
        <f t="shared" si="139"/>
        <v>0</v>
      </c>
      <c r="BP382" s="12">
        <v>0</v>
      </c>
      <c r="BQ382" s="12">
        <v>0</v>
      </c>
      <c r="BR382" s="12">
        <v>0</v>
      </c>
      <c r="BS382" s="12">
        <v>35</v>
      </c>
      <c r="BT382" s="4">
        <f t="shared" si="140"/>
        <v>35</v>
      </c>
      <c r="BU382" s="12">
        <v>35</v>
      </c>
      <c r="BV382" s="12">
        <v>22</v>
      </c>
      <c r="BW382" s="12">
        <v>82</v>
      </c>
      <c r="BX382" s="12">
        <v>3</v>
      </c>
      <c r="BY382" s="4">
        <f t="shared" si="141"/>
        <v>142</v>
      </c>
      <c r="BZ382" s="4">
        <f t="shared" si="142"/>
        <v>6579</v>
      </c>
      <c r="CA382" s="4">
        <f t="shared" si="143"/>
        <v>3352</v>
      </c>
      <c r="CB382" s="4">
        <f t="shared" si="144"/>
        <v>3942</v>
      </c>
      <c r="CC382" s="4">
        <f t="shared" si="145"/>
        <v>40</v>
      </c>
      <c r="CD382" s="4">
        <f t="shared" si="146"/>
        <v>13913</v>
      </c>
      <c r="CE382" s="4">
        <f t="shared" si="147"/>
        <v>220</v>
      </c>
      <c r="CF382" s="4">
        <f t="shared" si="148"/>
        <v>22</v>
      </c>
      <c r="CG382" s="4">
        <f t="shared" si="149"/>
        <v>1159</v>
      </c>
      <c r="CH382" s="4">
        <f t="shared" si="150"/>
        <v>40</v>
      </c>
      <c r="CI382" s="4">
        <f t="shared" si="151"/>
        <v>1441</v>
      </c>
      <c r="CJ382" s="7">
        <v>1706</v>
      </c>
      <c r="CK382" s="7">
        <v>3765</v>
      </c>
      <c r="CL382" s="7">
        <v>449</v>
      </c>
      <c r="CM382" s="4">
        <v>0</v>
      </c>
      <c r="CN382" s="7">
        <v>730</v>
      </c>
      <c r="CO382" s="4">
        <f t="shared" si="126"/>
        <v>6650</v>
      </c>
    </row>
    <row r="383" spans="1:93">
      <c r="A383" s="2">
        <v>1998</v>
      </c>
      <c r="B383" s="3" t="s">
        <v>102</v>
      </c>
      <c r="C383" s="12">
        <v>482</v>
      </c>
      <c r="D383" s="12">
        <v>68</v>
      </c>
      <c r="E383" s="12">
        <v>2</v>
      </c>
      <c r="F383" s="12">
        <v>0</v>
      </c>
      <c r="G383" s="4">
        <f t="shared" si="127"/>
        <v>552</v>
      </c>
      <c r="H383" s="12">
        <v>114</v>
      </c>
      <c r="I383" s="12">
        <v>14</v>
      </c>
      <c r="J383" s="12">
        <v>115</v>
      </c>
      <c r="K383" s="4">
        <v>0</v>
      </c>
      <c r="L383" s="4">
        <f t="shared" si="128"/>
        <v>243</v>
      </c>
      <c r="M383" s="12">
        <v>10</v>
      </c>
      <c r="N383" s="12">
        <v>25</v>
      </c>
      <c r="O383" s="12">
        <v>0</v>
      </c>
      <c r="P383" s="12">
        <v>0</v>
      </c>
      <c r="Q383" s="4">
        <f t="shared" si="129"/>
        <v>35</v>
      </c>
      <c r="R383" s="4">
        <v>0</v>
      </c>
      <c r="S383" s="4">
        <v>0</v>
      </c>
      <c r="T383" s="4">
        <v>0</v>
      </c>
      <c r="U383" s="4">
        <v>0</v>
      </c>
      <c r="V383" s="4">
        <f t="shared" si="130"/>
        <v>0</v>
      </c>
      <c r="W383" s="12">
        <v>107</v>
      </c>
      <c r="X383" s="12">
        <v>280</v>
      </c>
      <c r="Y383" s="12">
        <v>0</v>
      </c>
      <c r="Z383" s="4">
        <v>0</v>
      </c>
      <c r="AA383" s="4">
        <f t="shared" si="131"/>
        <v>387</v>
      </c>
      <c r="AB383" s="12">
        <v>75</v>
      </c>
      <c r="AC383" s="12">
        <v>1</v>
      </c>
      <c r="AD383" s="12">
        <v>6</v>
      </c>
      <c r="AE383" s="12">
        <v>0</v>
      </c>
      <c r="AF383" s="4">
        <f t="shared" si="132"/>
        <v>82</v>
      </c>
      <c r="AG383" s="12">
        <v>8</v>
      </c>
      <c r="AH383" s="12">
        <v>178</v>
      </c>
      <c r="AI383" s="12">
        <v>167</v>
      </c>
      <c r="AJ383" s="12">
        <v>0</v>
      </c>
      <c r="AK383" s="4">
        <f t="shared" si="133"/>
        <v>353</v>
      </c>
      <c r="AL383" s="12">
        <v>225</v>
      </c>
      <c r="AM383" s="12">
        <v>281</v>
      </c>
      <c r="AN383" s="12">
        <v>274</v>
      </c>
      <c r="AO383" s="4">
        <v>0</v>
      </c>
      <c r="AP383" s="4">
        <f t="shared" si="134"/>
        <v>780</v>
      </c>
      <c r="AU383" s="4">
        <f t="shared" si="135"/>
        <v>0</v>
      </c>
      <c r="AV383" s="4">
        <v>0</v>
      </c>
      <c r="AW383" s="4">
        <v>0</v>
      </c>
      <c r="AX383" s="4">
        <v>0</v>
      </c>
      <c r="AY383" s="4">
        <v>0</v>
      </c>
      <c r="AZ383" s="4">
        <f t="shared" si="136"/>
        <v>0</v>
      </c>
      <c r="BA383" s="4">
        <v>0</v>
      </c>
      <c r="BB383" s="4">
        <v>0</v>
      </c>
      <c r="BC383" s="4">
        <v>0</v>
      </c>
      <c r="BD383" s="4">
        <v>0</v>
      </c>
      <c r="BE383" s="4">
        <f t="shared" si="137"/>
        <v>0</v>
      </c>
      <c r="BF383" s="4">
        <v>0</v>
      </c>
      <c r="BG383" s="4">
        <v>0</v>
      </c>
      <c r="BH383" s="4">
        <v>0</v>
      </c>
      <c r="BI383" s="4">
        <v>0</v>
      </c>
      <c r="BJ383" s="4">
        <f t="shared" si="138"/>
        <v>0</v>
      </c>
      <c r="BK383" s="4">
        <v>0</v>
      </c>
      <c r="BL383" s="4">
        <v>0</v>
      </c>
      <c r="BM383" s="4">
        <v>0</v>
      </c>
      <c r="BN383" s="4">
        <v>0</v>
      </c>
      <c r="BO383" s="4">
        <f t="shared" si="139"/>
        <v>0</v>
      </c>
      <c r="BP383" s="4">
        <v>0</v>
      </c>
      <c r="BQ383" s="4">
        <v>0</v>
      </c>
      <c r="BR383" s="4">
        <v>0</v>
      </c>
      <c r="BS383" s="4">
        <v>0</v>
      </c>
      <c r="BT383" s="4">
        <f t="shared" si="140"/>
        <v>0</v>
      </c>
      <c r="BU383" s="4">
        <v>0</v>
      </c>
      <c r="BV383" s="4">
        <v>0</v>
      </c>
      <c r="BW383" s="4">
        <v>0</v>
      </c>
      <c r="BX383" s="4">
        <v>0</v>
      </c>
      <c r="BY383" s="4">
        <f t="shared" si="141"/>
        <v>0</v>
      </c>
      <c r="BZ383" s="4">
        <f t="shared" si="142"/>
        <v>1021</v>
      </c>
      <c r="CA383" s="4">
        <f t="shared" si="143"/>
        <v>847</v>
      </c>
      <c r="CB383" s="4">
        <f t="shared" si="144"/>
        <v>564</v>
      </c>
      <c r="CC383" s="4">
        <f t="shared" si="145"/>
        <v>0</v>
      </c>
      <c r="CD383" s="4">
        <f t="shared" si="146"/>
        <v>2432</v>
      </c>
      <c r="CE383" s="4">
        <f t="shared" si="147"/>
        <v>0</v>
      </c>
      <c r="CF383" s="4">
        <f t="shared" si="148"/>
        <v>0</v>
      </c>
      <c r="CG383" s="4">
        <f t="shared" si="149"/>
        <v>0</v>
      </c>
      <c r="CH383" s="4">
        <f t="shared" si="150"/>
        <v>0</v>
      </c>
      <c r="CI383" s="4">
        <f t="shared" si="151"/>
        <v>0</v>
      </c>
      <c r="CJ383" s="8" t="s">
        <v>130</v>
      </c>
      <c r="CK383" s="12">
        <v>444</v>
      </c>
      <c r="CL383" s="12">
        <v>70</v>
      </c>
      <c r="CM383" s="12">
        <v>12</v>
      </c>
      <c r="CN383" s="12">
        <v>508</v>
      </c>
      <c r="CO383" s="4">
        <f t="shared" si="126"/>
        <v>1034</v>
      </c>
    </row>
    <row r="384" spans="1:93">
      <c r="A384" s="2">
        <v>1998</v>
      </c>
      <c r="B384" s="3" t="s">
        <v>103</v>
      </c>
      <c r="C384" s="26">
        <v>607.70000000000005</v>
      </c>
      <c r="D384" s="26">
        <v>153.1</v>
      </c>
      <c r="E384" s="26">
        <v>39.6</v>
      </c>
      <c r="F384" s="4">
        <v>0</v>
      </c>
      <c r="G384" s="4">
        <f t="shared" si="127"/>
        <v>800.40000000000009</v>
      </c>
      <c r="H384" s="26">
        <v>431.4</v>
      </c>
      <c r="I384" s="26">
        <v>112.9</v>
      </c>
      <c r="J384" s="26">
        <v>606.70000000000005</v>
      </c>
      <c r="K384" s="26">
        <v>0.1</v>
      </c>
      <c r="L384" s="4">
        <f t="shared" si="128"/>
        <v>1151.0999999999999</v>
      </c>
      <c r="M384" s="26">
        <v>19.7</v>
      </c>
      <c r="N384" s="26">
        <v>31.7</v>
      </c>
      <c r="O384" s="4">
        <v>0</v>
      </c>
      <c r="P384" s="4">
        <v>0</v>
      </c>
      <c r="Q384" s="4">
        <f t="shared" si="129"/>
        <v>51.4</v>
      </c>
      <c r="R384" s="26">
        <v>5.5</v>
      </c>
      <c r="S384" s="4">
        <v>0</v>
      </c>
      <c r="T384" s="4">
        <v>0</v>
      </c>
      <c r="U384" s="4">
        <v>0</v>
      </c>
      <c r="V384" s="4">
        <f t="shared" si="130"/>
        <v>5.5</v>
      </c>
      <c r="W384" s="26">
        <v>273.2</v>
      </c>
      <c r="X384" s="26">
        <v>510.1</v>
      </c>
      <c r="Y384" s="4">
        <v>0</v>
      </c>
      <c r="Z384" s="4">
        <v>0</v>
      </c>
      <c r="AA384" s="4">
        <f t="shared" si="131"/>
        <v>783.3</v>
      </c>
      <c r="AB384" s="26">
        <v>85.5</v>
      </c>
      <c r="AC384" s="26">
        <v>9</v>
      </c>
      <c r="AD384" s="26">
        <v>26.1</v>
      </c>
      <c r="AE384" s="26">
        <v>0</v>
      </c>
      <c r="AF384" s="4">
        <f t="shared" si="132"/>
        <v>120.6</v>
      </c>
      <c r="AG384" s="26">
        <v>0.7</v>
      </c>
      <c r="AH384" s="26">
        <v>1.7</v>
      </c>
      <c r="AI384" s="26">
        <v>433.7</v>
      </c>
      <c r="AJ384" s="26">
        <v>0</v>
      </c>
      <c r="AK384" s="4">
        <f t="shared" si="133"/>
        <v>436.09999999999997</v>
      </c>
      <c r="AL384" s="26">
        <v>508.5</v>
      </c>
      <c r="AM384" s="26">
        <v>405.5</v>
      </c>
      <c r="AN384" s="26">
        <v>521.9</v>
      </c>
      <c r="AO384" s="4">
        <v>0</v>
      </c>
      <c r="AP384" s="4">
        <f t="shared" si="134"/>
        <v>1435.9</v>
      </c>
      <c r="AU384" s="4">
        <f t="shared" si="135"/>
        <v>0</v>
      </c>
      <c r="AV384" s="26">
        <v>16.3</v>
      </c>
      <c r="AW384" s="26">
        <v>0.2</v>
      </c>
      <c r="AX384" s="26">
        <v>82.3</v>
      </c>
      <c r="AY384" s="26">
        <v>0.1</v>
      </c>
      <c r="AZ384" s="4">
        <f t="shared" si="136"/>
        <v>98.899999999999991</v>
      </c>
      <c r="BA384" s="26">
        <v>3.2</v>
      </c>
      <c r="BB384" s="4">
        <v>0</v>
      </c>
      <c r="BC384" s="26">
        <v>8.4</v>
      </c>
      <c r="BD384" s="4">
        <v>0</v>
      </c>
      <c r="BE384" s="4">
        <f t="shared" si="137"/>
        <v>11.600000000000001</v>
      </c>
      <c r="BF384" s="4">
        <v>0</v>
      </c>
      <c r="BG384" s="4">
        <v>0</v>
      </c>
      <c r="BH384" s="26">
        <v>405.9</v>
      </c>
      <c r="BI384" s="4">
        <v>0</v>
      </c>
      <c r="BJ384" s="4">
        <f t="shared" si="138"/>
        <v>405.9</v>
      </c>
      <c r="BK384" s="4">
        <v>0</v>
      </c>
      <c r="BL384" s="4">
        <v>0</v>
      </c>
      <c r="BM384" s="4">
        <v>0</v>
      </c>
      <c r="BN384" s="4">
        <v>0</v>
      </c>
      <c r="BO384" s="4">
        <f t="shared" si="139"/>
        <v>0</v>
      </c>
      <c r="BP384" s="4">
        <v>0</v>
      </c>
      <c r="BQ384" s="4">
        <v>0</v>
      </c>
      <c r="BR384" s="4">
        <v>0</v>
      </c>
      <c r="BS384" s="4">
        <v>0</v>
      </c>
      <c r="BT384" s="4">
        <f t="shared" si="140"/>
        <v>0</v>
      </c>
      <c r="BU384" s="26">
        <v>8.6999999999999993</v>
      </c>
      <c r="BV384" s="26">
        <v>1.5</v>
      </c>
      <c r="BW384" s="26">
        <v>7.6</v>
      </c>
      <c r="BX384" s="4">
        <v>0</v>
      </c>
      <c r="BY384" s="4">
        <f t="shared" si="141"/>
        <v>17.799999999999997</v>
      </c>
      <c r="BZ384" s="4">
        <f t="shared" si="142"/>
        <v>1932.2</v>
      </c>
      <c r="CA384" s="4">
        <f t="shared" si="143"/>
        <v>1224</v>
      </c>
      <c r="CB384" s="4">
        <f t="shared" si="144"/>
        <v>1628</v>
      </c>
      <c r="CC384" s="4">
        <f t="shared" si="145"/>
        <v>0.1</v>
      </c>
      <c r="CD384" s="4">
        <f t="shared" si="146"/>
        <v>4784.3</v>
      </c>
      <c r="CE384" s="4">
        <f t="shared" si="147"/>
        <v>28.2</v>
      </c>
      <c r="CF384" s="4">
        <f t="shared" si="148"/>
        <v>1.7</v>
      </c>
      <c r="CG384" s="4">
        <f t="shared" si="149"/>
        <v>504.2</v>
      </c>
      <c r="CH384" s="4">
        <f t="shared" si="150"/>
        <v>0.1</v>
      </c>
      <c r="CI384" s="4">
        <f t="shared" si="151"/>
        <v>534.20000000000005</v>
      </c>
      <c r="CJ384" s="12">
        <v>803.8</v>
      </c>
      <c r="CK384" s="12">
        <v>981.6</v>
      </c>
      <c r="CL384" s="12">
        <v>142.1</v>
      </c>
      <c r="CM384" s="12"/>
      <c r="CN384" s="12">
        <v>178</v>
      </c>
      <c r="CO384" s="4">
        <f t="shared" ref="CO384:CO447" si="152">SUM(CJ384:CN384)</f>
        <v>2105.5</v>
      </c>
    </row>
    <row r="385" spans="1:93">
      <c r="A385" s="2">
        <v>1998</v>
      </c>
      <c r="B385" s="3" t="s">
        <v>104</v>
      </c>
      <c r="C385" s="26">
        <v>489.4</v>
      </c>
      <c r="D385" s="26">
        <v>68</v>
      </c>
      <c r="E385" s="26">
        <v>156.1</v>
      </c>
      <c r="F385" s="26">
        <v>0</v>
      </c>
      <c r="G385" s="4">
        <f t="shared" si="127"/>
        <v>713.5</v>
      </c>
      <c r="H385" s="26">
        <v>302</v>
      </c>
      <c r="I385" s="26">
        <v>4.9000000000000004</v>
      </c>
      <c r="J385" s="26">
        <v>105.3</v>
      </c>
      <c r="K385" s="4">
        <v>23.3</v>
      </c>
      <c r="L385" s="4">
        <f t="shared" si="128"/>
        <v>435.5</v>
      </c>
      <c r="M385" s="26">
        <v>6.3</v>
      </c>
      <c r="N385" s="26">
        <v>28</v>
      </c>
      <c r="O385" s="26">
        <v>0</v>
      </c>
      <c r="P385" s="26">
        <v>0</v>
      </c>
      <c r="Q385" s="4">
        <f t="shared" si="129"/>
        <v>34.299999999999997</v>
      </c>
      <c r="R385" s="4">
        <v>4.4000000000000004</v>
      </c>
      <c r="S385" s="4">
        <v>0</v>
      </c>
      <c r="T385" s="4">
        <v>0</v>
      </c>
      <c r="U385" s="4">
        <v>0</v>
      </c>
      <c r="V385" s="4">
        <f t="shared" si="130"/>
        <v>4.4000000000000004</v>
      </c>
      <c r="W385" s="26">
        <v>200.1</v>
      </c>
      <c r="X385" s="26">
        <v>253.7</v>
      </c>
      <c r="Y385" s="26">
        <v>50.5</v>
      </c>
      <c r="Z385" s="4">
        <v>0</v>
      </c>
      <c r="AA385" s="4">
        <f t="shared" si="131"/>
        <v>504.29999999999995</v>
      </c>
      <c r="AB385" s="26">
        <v>155.9</v>
      </c>
      <c r="AC385" s="26">
        <v>5</v>
      </c>
      <c r="AD385" s="26">
        <v>22</v>
      </c>
      <c r="AE385" s="26">
        <v>16.399999999999999</v>
      </c>
      <c r="AF385" s="4">
        <f t="shared" si="132"/>
        <v>199.3</v>
      </c>
      <c r="AG385" s="26">
        <v>0</v>
      </c>
      <c r="AH385" s="26">
        <v>131.5</v>
      </c>
      <c r="AI385" s="26">
        <v>202</v>
      </c>
      <c r="AJ385" s="26">
        <v>0</v>
      </c>
      <c r="AK385" s="4">
        <f t="shared" si="133"/>
        <v>333.5</v>
      </c>
      <c r="AL385" s="26">
        <v>329.5</v>
      </c>
      <c r="AM385" s="26">
        <v>298.2</v>
      </c>
      <c r="AN385" s="26">
        <v>3171</v>
      </c>
      <c r="AO385" s="26">
        <v>13.4</v>
      </c>
      <c r="AP385" s="4">
        <f t="shared" si="134"/>
        <v>3812.1</v>
      </c>
      <c r="AU385" s="4">
        <f t="shared" si="135"/>
        <v>0</v>
      </c>
      <c r="AV385" s="26">
        <v>17.2</v>
      </c>
      <c r="AW385" s="26">
        <v>2.6</v>
      </c>
      <c r="AX385" s="26">
        <v>0.9</v>
      </c>
      <c r="AY385" s="26">
        <v>23.3</v>
      </c>
      <c r="AZ385" s="4">
        <f t="shared" si="136"/>
        <v>44</v>
      </c>
      <c r="BA385" s="4">
        <v>12.1</v>
      </c>
      <c r="BB385" s="4">
        <v>1.8</v>
      </c>
      <c r="BC385" s="4">
        <v>0.62</v>
      </c>
      <c r="BD385" s="4">
        <v>16.399999999999999</v>
      </c>
      <c r="BE385" s="4">
        <f t="shared" si="137"/>
        <v>30.919999999999998</v>
      </c>
      <c r="BF385" s="26">
        <v>0</v>
      </c>
      <c r="BG385" s="26">
        <v>109</v>
      </c>
      <c r="BH385" s="26">
        <v>95.4</v>
      </c>
      <c r="BI385" s="26">
        <v>0</v>
      </c>
      <c r="BJ385" s="4">
        <f t="shared" si="138"/>
        <v>204.4</v>
      </c>
      <c r="BK385" s="4">
        <v>0</v>
      </c>
      <c r="BL385" s="4">
        <v>0</v>
      </c>
      <c r="BM385" s="4">
        <v>0</v>
      </c>
      <c r="BN385" s="4">
        <v>0</v>
      </c>
      <c r="BO385" s="4">
        <f t="shared" si="139"/>
        <v>0</v>
      </c>
      <c r="BP385" s="4">
        <v>0</v>
      </c>
      <c r="BQ385" s="4">
        <v>0</v>
      </c>
      <c r="BR385" s="4">
        <v>0</v>
      </c>
      <c r="BS385" s="4">
        <v>0</v>
      </c>
      <c r="BT385" s="4">
        <f t="shared" si="140"/>
        <v>0</v>
      </c>
      <c r="BU385" s="26">
        <v>9.8000000000000007</v>
      </c>
      <c r="BV385" s="26">
        <v>1.5</v>
      </c>
      <c r="BW385" s="26">
        <v>0.5</v>
      </c>
      <c r="BX385" s="26">
        <v>13.4</v>
      </c>
      <c r="BY385" s="4">
        <f t="shared" si="141"/>
        <v>25.200000000000003</v>
      </c>
      <c r="BZ385" s="4">
        <f t="shared" si="142"/>
        <v>1487.6</v>
      </c>
      <c r="CA385" s="4">
        <f t="shared" si="143"/>
        <v>789.3</v>
      </c>
      <c r="CB385" s="4">
        <f t="shared" si="144"/>
        <v>3706.9</v>
      </c>
      <c r="CC385" s="4">
        <f t="shared" si="145"/>
        <v>53.1</v>
      </c>
      <c r="CD385" s="4">
        <f t="shared" si="146"/>
        <v>6036.9</v>
      </c>
      <c r="CE385" s="4">
        <f t="shared" si="147"/>
        <v>39.099999999999994</v>
      </c>
      <c r="CF385" s="4">
        <f t="shared" si="148"/>
        <v>114.89999999999999</v>
      </c>
      <c r="CG385" s="4">
        <f t="shared" si="149"/>
        <v>97.420000000000016</v>
      </c>
      <c r="CH385" s="4">
        <f t="shared" si="150"/>
        <v>53.1</v>
      </c>
      <c r="CI385" s="4">
        <f t="shared" si="151"/>
        <v>304.52000000000004</v>
      </c>
      <c r="CJ385" s="27">
        <v>525.1</v>
      </c>
      <c r="CK385" s="12"/>
      <c r="CL385" s="12"/>
      <c r="CM385" s="27">
        <v>491.8</v>
      </c>
      <c r="CN385" s="27">
        <v>431.7</v>
      </c>
      <c r="CO385" s="4">
        <f t="shared" si="152"/>
        <v>1448.6000000000001</v>
      </c>
    </row>
    <row r="386" spans="1:93">
      <c r="A386" s="2">
        <v>1998</v>
      </c>
      <c r="B386" s="3" t="s">
        <v>105</v>
      </c>
      <c r="C386" s="12">
        <v>73.5</v>
      </c>
      <c r="D386" s="12">
        <v>82.6</v>
      </c>
      <c r="E386" s="12">
        <v>49.6</v>
      </c>
      <c r="F386" s="12">
        <v>3.5</v>
      </c>
      <c r="G386" s="4">
        <f t="shared" ref="G386:G449" si="153">SUM(C386:F386)</f>
        <v>209.2</v>
      </c>
      <c r="H386" s="12">
        <v>85.5</v>
      </c>
      <c r="I386" s="12">
        <v>9.5</v>
      </c>
      <c r="J386" s="12">
        <v>31.6</v>
      </c>
      <c r="K386" s="12">
        <v>22.3</v>
      </c>
      <c r="L386" s="4">
        <f t="shared" ref="L386:L449" si="154">SUM(H386:K386)</f>
        <v>148.9</v>
      </c>
      <c r="M386" s="12">
        <v>15.7</v>
      </c>
      <c r="N386" s="12">
        <v>18.8</v>
      </c>
      <c r="O386" s="12">
        <v>5.3</v>
      </c>
      <c r="P386" s="12">
        <v>0</v>
      </c>
      <c r="Q386" s="4">
        <f t="shared" ref="Q386:Q449" si="155">SUM(M386:P386)</f>
        <v>39.799999999999997</v>
      </c>
      <c r="R386" s="12">
        <v>6.2</v>
      </c>
      <c r="S386" s="12">
        <v>0.5</v>
      </c>
      <c r="T386" s="12">
        <v>5.3</v>
      </c>
      <c r="U386" s="12">
        <v>0</v>
      </c>
      <c r="V386" s="4">
        <f t="shared" ref="V386:V449" si="156">SUM(R386:U386)</f>
        <v>12</v>
      </c>
      <c r="W386" s="12">
        <v>247.9</v>
      </c>
      <c r="X386" s="12">
        <v>369.8</v>
      </c>
      <c r="Y386" s="12">
        <v>120.5</v>
      </c>
      <c r="Z386" s="4">
        <v>0</v>
      </c>
      <c r="AA386" s="4">
        <f t="shared" ref="AA386:AA449" si="157">SUM(W386:Z386)</f>
        <v>738.2</v>
      </c>
      <c r="AB386" s="12">
        <v>48.1</v>
      </c>
      <c r="AC386" s="12">
        <v>1.3</v>
      </c>
      <c r="AD386" s="12">
        <v>1.9</v>
      </c>
      <c r="AE386" s="12">
        <v>0.4</v>
      </c>
      <c r="AF386" s="4">
        <f t="shared" ref="AF386:AF449" si="158">SUM(AB386:AE386)</f>
        <v>51.699999999999996</v>
      </c>
      <c r="AG386" s="12">
        <v>2.5</v>
      </c>
      <c r="AH386" s="12">
        <v>99.4</v>
      </c>
      <c r="AI386" s="12">
        <v>224.7</v>
      </c>
      <c r="AJ386" s="12">
        <v>2.8</v>
      </c>
      <c r="AK386" s="4">
        <f t="shared" ref="AK386:AK449" si="159">SUM(AG386:AJ386)</f>
        <v>329.40000000000003</v>
      </c>
      <c r="AL386" s="12">
        <v>437</v>
      </c>
      <c r="AM386" s="12">
        <v>251.1</v>
      </c>
      <c r="AN386" s="12">
        <v>160.1</v>
      </c>
      <c r="AO386" s="12">
        <v>30.2</v>
      </c>
      <c r="AP386" s="4">
        <f t="shared" ref="AP386:AP449" si="160">SUM(AL386:AO386)</f>
        <v>878.40000000000009</v>
      </c>
      <c r="AU386" s="4">
        <f t="shared" ref="AU386:AU449" si="161">SUM(AQ386:AT386)</f>
        <v>0</v>
      </c>
      <c r="AV386" s="4">
        <v>0</v>
      </c>
      <c r="AW386" s="4">
        <v>0</v>
      </c>
      <c r="AX386" s="4">
        <v>0</v>
      </c>
      <c r="AY386" s="12">
        <v>22.3</v>
      </c>
      <c r="AZ386" s="4">
        <f t="shared" ref="AZ386:AZ449" si="162">SUM(AV386:AY386)</f>
        <v>22.3</v>
      </c>
      <c r="BA386" s="4">
        <v>0</v>
      </c>
      <c r="BB386" s="4">
        <v>0</v>
      </c>
      <c r="BC386" s="4">
        <v>0</v>
      </c>
      <c r="BD386" s="12">
        <v>0.4</v>
      </c>
      <c r="BE386" s="4">
        <f t="shared" ref="BE386:BE449" si="163">SUM(BA386:BD386)</f>
        <v>0.4</v>
      </c>
      <c r="BF386" s="4">
        <v>0</v>
      </c>
      <c r="BG386" s="12">
        <v>4.4000000000000004</v>
      </c>
      <c r="BH386" s="12">
        <v>114.4</v>
      </c>
      <c r="BI386" s="12">
        <v>2.8</v>
      </c>
      <c r="BJ386" s="4">
        <f t="shared" ref="BJ386:BJ449" si="164">SUM(BF386:BI386)</f>
        <v>121.60000000000001</v>
      </c>
      <c r="BK386" s="4">
        <v>0</v>
      </c>
      <c r="BL386" s="4">
        <v>0</v>
      </c>
      <c r="BM386" s="4">
        <v>0</v>
      </c>
      <c r="BN386" s="4">
        <v>0</v>
      </c>
      <c r="BO386" s="4">
        <f t="shared" ref="BO386:BO449" si="165">SUM(BK386:BN386)</f>
        <v>0</v>
      </c>
      <c r="BP386" s="4">
        <v>0</v>
      </c>
      <c r="BQ386" s="4">
        <v>0</v>
      </c>
      <c r="BR386" s="4">
        <v>0</v>
      </c>
      <c r="BS386" s="12">
        <v>6</v>
      </c>
      <c r="BT386" s="4">
        <f t="shared" ref="BT386:BT449" si="166">SUM(BP386:BS386)</f>
        <v>6</v>
      </c>
      <c r="BU386" s="12">
        <v>0</v>
      </c>
      <c r="BV386" s="12">
        <v>2.1</v>
      </c>
      <c r="BW386" s="12">
        <v>0</v>
      </c>
      <c r="BX386" s="12">
        <v>27.7</v>
      </c>
      <c r="BY386" s="4">
        <f t="shared" ref="BY386:BY449" si="167">SUM(BU386:BX386)</f>
        <v>29.8</v>
      </c>
      <c r="BZ386" s="4">
        <f t="shared" ref="BZ386:BZ449" si="168">+C386+H386+M386+R386+W386+AB386+AG386+AL386</f>
        <v>916.4</v>
      </c>
      <c r="CA386" s="4">
        <f t="shared" ref="CA386:CA449" si="169">+D386+I386+N386+S386+X386+AC386+AH386+AM386</f>
        <v>833</v>
      </c>
      <c r="CB386" s="4">
        <f t="shared" ref="CB386:CB449" si="170">+E386+J386+O386+T386+Y386+AD386+AI386+AN386</f>
        <v>599</v>
      </c>
      <c r="CC386" s="4">
        <f t="shared" ref="CC386:CC449" si="171">+F386+K386+P386+U386+Z386+AE386+AJ386+AO386</f>
        <v>59.2</v>
      </c>
      <c r="CD386" s="4">
        <f t="shared" ref="CD386:CD449" si="172">SUM(BZ386:CC386)</f>
        <v>2407.6</v>
      </c>
      <c r="CE386" s="4">
        <f t="shared" ref="CE386:CE449" si="173">BF386+BA386+AV386+BK386+BP386+BU386+AQ386</f>
        <v>0</v>
      </c>
      <c r="CF386" s="4">
        <f t="shared" ref="CF386:CF449" si="174">BG386+BB386+AW386+BL386+BQ386+BV386+AR386</f>
        <v>6.5</v>
      </c>
      <c r="CG386" s="4">
        <f t="shared" ref="CG386:CG449" si="175">BH386+BC386+AX386+BM386+BR386+BW386+AS386</f>
        <v>114.4</v>
      </c>
      <c r="CH386" s="4">
        <f t="shared" ref="CH386:CH449" si="176">BI386+BD386+AY386+BN386+BS386+BX386+AT386</f>
        <v>59.2</v>
      </c>
      <c r="CI386" s="4">
        <f t="shared" ref="CI386:CI449" si="177">SUM(CE386:CH386)</f>
        <v>180.10000000000002</v>
      </c>
      <c r="CJ386" s="7">
        <v>0</v>
      </c>
      <c r="CK386" s="7">
        <v>0</v>
      </c>
      <c r="CL386" s="7">
        <v>238.5</v>
      </c>
      <c r="CM386" s="12">
        <v>3.25</v>
      </c>
      <c r="CN386" s="7">
        <v>731.25</v>
      </c>
      <c r="CO386" s="4">
        <f t="shared" si="152"/>
        <v>973</v>
      </c>
    </row>
    <row r="387" spans="1:93">
      <c r="A387" s="2">
        <v>1998</v>
      </c>
      <c r="B387" s="3" t="s">
        <v>106</v>
      </c>
      <c r="C387" s="12">
        <v>5341.9</v>
      </c>
      <c r="D387" s="12">
        <v>367.3</v>
      </c>
      <c r="E387" s="12">
        <v>10.5</v>
      </c>
      <c r="F387" s="12">
        <v>0</v>
      </c>
      <c r="G387" s="4">
        <f t="shared" si="153"/>
        <v>5719.7</v>
      </c>
      <c r="H387" s="12">
        <v>1436.4</v>
      </c>
      <c r="I387" s="12">
        <v>16.100000000000001</v>
      </c>
      <c r="J387" s="12">
        <v>485.6</v>
      </c>
      <c r="K387" s="12">
        <v>3.4</v>
      </c>
      <c r="L387" s="4">
        <f t="shared" si="154"/>
        <v>1941.5</v>
      </c>
      <c r="M387" s="12">
        <v>119.8</v>
      </c>
      <c r="N387" s="12">
        <v>198.6</v>
      </c>
      <c r="O387" s="12">
        <v>0</v>
      </c>
      <c r="P387" s="12">
        <v>0</v>
      </c>
      <c r="Q387" s="4">
        <f t="shared" si="155"/>
        <v>318.39999999999998</v>
      </c>
      <c r="R387" s="12">
        <v>189.7</v>
      </c>
      <c r="S387" s="12">
        <v>33.6</v>
      </c>
      <c r="T387" s="12">
        <v>0</v>
      </c>
      <c r="U387" s="12">
        <v>0</v>
      </c>
      <c r="V387" s="4">
        <f t="shared" si="156"/>
        <v>223.29999999999998</v>
      </c>
      <c r="W387" s="12">
        <v>2482.4</v>
      </c>
      <c r="X387" s="12">
        <v>2735.6</v>
      </c>
      <c r="Y387" s="12">
        <v>456</v>
      </c>
      <c r="Z387" s="12">
        <v>0</v>
      </c>
      <c r="AA387" s="4">
        <f t="shared" si="157"/>
        <v>5674</v>
      </c>
      <c r="AB387" s="12">
        <v>911.6</v>
      </c>
      <c r="AC387" s="12">
        <v>13.5</v>
      </c>
      <c r="AD387" s="12">
        <v>13.3</v>
      </c>
      <c r="AE387" s="12">
        <v>0</v>
      </c>
      <c r="AF387" s="4">
        <f t="shared" si="158"/>
        <v>938.4</v>
      </c>
      <c r="AG387" s="12">
        <v>725</v>
      </c>
      <c r="AH387" s="12">
        <v>610</v>
      </c>
      <c r="AI387" s="12">
        <v>166.3</v>
      </c>
      <c r="AJ387" s="12">
        <v>451.2</v>
      </c>
      <c r="AK387" s="4">
        <f t="shared" si="159"/>
        <v>1952.5</v>
      </c>
      <c r="AL387" s="12">
        <v>5545.8</v>
      </c>
      <c r="AM387" s="12">
        <v>1135.7</v>
      </c>
      <c r="AN387" s="12">
        <v>1415.9</v>
      </c>
      <c r="AO387" s="12">
        <v>336</v>
      </c>
      <c r="AP387" s="4">
        <f t="shared" si="160"/>
        <v>8433.4</v>
      </c>
      <c r="AU387" s="4">
        <f t="shared" si="161"/>
        <v>0</v>
      </c>
      <c r="AV387" s="12">
        <v>5.8</v>
      </c>
      <c r="AW387" s="12">
        <v>0</v>
      </c>
      <c r="AX387" s="12">
        <v>0</v>
      </c>
      <c r="AY387" s="12">
        <v>3.4</v>
      </c>
      <c r="AZ387" s="4">
        <f t="shared" si="162"/>
        <v>9.1999999999999993</v>
      </c>
      <c r="BA387" s="12">
        <v>3.3</v>
      </c>
      <c r="BB387" s="12">
        <v>0</v>
      </c>
      <c r="BC387" s="12">
        <v>0</v>
      </c>
      <c r="BD387" s="12">
        <v>11.7</v>
      </c>
      <c r="BE387" s="4">
        <f t="shared" si="163"/>
        <v>15</v>
      </c>
      <c r="BF387" s="12">
        <v>380</v>
      </c>
      <c r="BG387" s="12">
        <v>598.9</v>
      </c>
      <c r="BH387" s="12">
        <v>144</v>
      </c>
      <c r="BI387" s="12">
        <v>451.2</v>
      </c>
      <c r="BJ387" s="4">
        <f t="shared" si="164"/>
        <v>1574.1000000000001</v>
      </c>
      <c r="BK387" s="4">
        <v>0</v>
      </c>
      <c r="BL387" s="4">
        <v>0</v>
      </c>
      <c r="BM387" s="4">
        <v>0</v>
      </c>
      <c r="BN387" s="4">
        <v>0</v>
      </c>
      <c r="BO387" s="4">
        <f t="shared" si="165"/>
        <v>0</v>
      </c>
      <c r="BP387" s="12">
        <v>73.099999999999994</v>
      </c>
      <c r="BQ387" s="12">
        <v>10.4</v>
      </c>
      <c r="BR387" s="12">
        <v>0</v>
      </c>
      <c r="BS387" s="12">
        <v>275.7</v>
      </c>
      <c r="BT387" s="4">
        <f t="shared" si="166"/>
        <v>359.2</v>
      </c>
      <c r="BU387" s="12">
        <v>34.5</v>
      </c>
      <c r="BV387" s="12">
        <v>0</v>
      </c>
      <c r="BW387" s="12">
        <v>0</v>
      </c>
      <c r="BX387" s="12">
        <v>48.6</v>
      </c>
      <c r="BY387" s="4">
        <f t="shared" si="167"/>
        <v>83.1</v>
      </c>
      <c r="BZ387" s="4">
        <f t="shared" si="168"/>
        <v>16752.599999999999</v>
      </c>
      <c r="CA387" s="4">
        <f t="shared" si="169"/>
        <v>5110.3999999999996</v>
      </c>
      <c r="CB387" s="4">
        <f t="shared" si="170"/>
        <v>2547.6000000000004</v>
      </c>
      <c r="CC387" s="4">
        <f t="shared" si="171"/>
        <v>790.59999999999991</v>
      </c>
      <c r="CD387" s="4">
        <f t="shared" si="172"/>
        <v>25201.199999999997</v>
      </c>
      <c r="CE387" s="4">
        <f t="shared" si="173"/>
        <v>496.70000000000005</v>
      </c>
      <c r="CF387" s="4">
        <f t="shared" si="174"/>
        <v>609.29999999999995</v>
      </c>
      <c r="CG387" s="4">
        <f t="shared" si="175"/>
        <v>144</v>
      </c>
      <c r="CH387" s="4">
        <f t="shared" si="176"/>
        <v>790.6</v>
      </c>
      <c r="CI387" s="4">
        <f t="shared" si="177"/>
        <v>2040.6</v>
      </c>
      <c r="CJ387" s="12">
        <v>4766.2</v>
      </c>
      <c r="CK387" s="12">
        <v>5590.6</v>
      </c>
      <c r="CL387" s="12">
        <v>1231.5999999999999</v>
      </c>
      <c r="CM387" s="12">
        <v>658.4</v>
      </c>
      <c r="CN387" s="12">
        <v>4793.8999999999996</v>
      </c>
      <c r="CO387" s="4">
        <f t="shared" si="152"/>
        <v>17040.699999999997</v>
      </c>
    </row>
    <row r="388" spans="1:93">
      <c r="A388" s="2">
        <v>1998</v>
      </c>
      <c r="B388" s="3" t="s">
        <v>107</v>
      </c>
      <c r="C388" s="11">
        <v>1424.4</v>
      </c>
      <c r="D388" s="11">
        <v>182.9</v>
      </c>
      <c r="E388" s="11">
        <v>53.8</v>
      </c>
      <c r="F388" s="11">
        <v>121.6</v>
      </c>
      <c r="G388" s="4">
        <f t="shared" si="153"/>
        <v>1782.7</v>
      </c>
      <c r="H388" s="11">
        <v>464.7</v>
      </c>
      <c r="I388" s="11">
        <v>245.9</v>
      </c>
      <c r="J388" s="11">
        <v>570.6</v>
      </c>
      <c r="K388" s="11">
        <v>94.6</v>
      </c>
      <c r="L388" s="4">
        <f t="shared" si="154"/>
        <v>1375.8</v>
      </c>
      <c r="M388" s="11">
        <v>27.2</v>
      </c>
      <c r="N388" s="11">
        <v>86</v>
      </c>
      <c r="O388" s="11">
        <v>5.3</v>
      </c>
      <c r="P388" s="11">
        <v>0</v>
      </c>
      <c r="Q388" s="4">
        <f t="shared" si="155"/>
        <v>118.5</v>
      </c>
      <c r="R388" s="11">
        <v>4</v>
      </c>
      <c r="S388" s="11">
        <v>158</v>
      </c>
      <c r="T388" s="11">
        <v>1.1000000000000001</v>
      </c>
      <c r="U388" s="11">
        <v>0</v>
      </c>
      <c r="V388" s="4">
        <f t="shared" si="156"/>
        <v>163.1</v>
      </c>
      <c r="W388" s="11">
        <v>244.4</v>
      </c>
      <c r="X388" s="11">
        <v>767.6</v>
      </c>
      <c r="Y388" s="11">
        <v>52.6</v>
      </c>
      <c r="Z388" s="11">
        <v>0</v>
      </c>
      <c r="AA388" s="4">
        <f t="shared" si="157"/>
        <v>1064.5999999999999</v>
      </c>
      <c r="AB388" s="11">
        <v>140.69999999999999</v>
      </c>
      <c r="AC388" s="11">
        <v>2.2000000000000002</v>
      </c>
      <c r="AD388" s="11">
        <v>16.100000000000001</v>
      </c>
      <c r="AE388" s="11">
        <v>0</v>
      </c>
      <c r="AF388" s="4">
        <f t="shared" si="158"/>
        <v>158.99999999999997</v>
      </c>
      <c r="AG388" s="11">
        <v>0</v>
      </c>
      <c r="AH388" s="11">
        <v>273.3</v>
      </c>
      <c r="AI388" s="11">
        <v>370.3</v>
      </c>
      <c r="AJ388" s="11">
        <v>0</v>
      </c>
      <c r="AK388" s="4">
        <f t="shared" si="159"/>
        <v>643.6</v>
      </c>
      <c r="AL388" s="11">
        <v>768.2</v>
      </c>
      <c r="AM388" s="4">
        <v>0</v>
      </c>
      <c r="AN388" s="11">
        <v>1052.8</v>
      </c>
      <c r="AO388" s="4">
        <v>0</v>
      </c>
      <c r="AP388" s="4">
        <f t="shared" si="160"/>
        <v>1821</v>
      </c>
      <c r="AU388" s="4">
        <f t="shared" si="161"/>
        <v>0</v>
      </c>
      <c r="AV388" s="11">
        <v>0.1</v>
      </c>
      <c r="AW388" s="11">
        <v>0</v>
      </c>
      <c r="AX388" s="11">
        <v>0</v>
      </c>
      <c r="AY388" s="11">
        <v>69.8</v>
      </c>
      <c r="AZ388" s="4">
        <f t="shared" si="162"/>
        <v>69.899999999999991</v>
      </c>
      <c r="BA388" s="11">
        <v>0</v>
      </c>
      <c r="BB388" s="11">
        <v>0</v>
      </c>
      <c r="BC388" s="11">
        <v>0</v>
      </c>
      <c r="BD388" s="11">
        <v>2.6</v>
      </c>
      <c r="BE388" s="4">
        <f t="shared" si="163"/>
        <v>2.6</v>
      </c>
      <c r="BF388" s="11">
        <v>0.27</v>
      </c>
      <c r="BG388" s="11">
        <v>219</v>
      </c>
      <c r="BH388" s="11">
        <v>91</v>
      </c>
      <c r="BI388" s="11">
        <v>81</v>
      </c>
      <c r="BJ388" s="4">
        <f t="shared" si="164"/>
        <v>391.27</v>
      </c>
      <c r="BK388" s="4">
        <v>0</v>
      </c>
      <c r="BL388" s="4">
        <v>0</v>
      </c>
      <c r="BM388" s="4">
        <v>0</v>
      </c>
      <c r="BN388" s="4">
        <v>0</v>
      </c>
      <c r="BO388" s="4">
        <f t="shared" si="165"/>
        <v>0</v>
      </c>
      <c r="BP388" s="11">
        <v>0</v>
      </c>
      <c r="BQ388" s="11">
        <v>0</v>
      </c>
      <c r="BR388" s="11">
        <v>18.5</v>
      </c>
      <c r="BS388" s="11">
        <v>13.3</v>
      </c>
      <c r="BT388" s="4">
        <f t="shared" si="166"/>
        <v>31.8</v>
      </c>
      <c r="BU388" s="11">
        <v>18.3</v>
      </c>
      <c r="BV388" s="11">
        <v>0</v>
      </c>
      <c r="BW388" s="11">
        <v>9.8000000000000007</v>
      </c>
      <c r="BX388" s="11">
        <v>197.1</v>
      </c>
      <c r="BY388" s="4">
        <f t="shared" si="167"/>
        <v>225.2</v>
      </c>
      <c r="BZ388" s="4">
        <f t="shared" si="168"/>
        <v>3073.6000000000004</v>
      </c>
      <c r="CA388" s="4">
        <f t="shared" si="169"/>
        <v>1715.9</v>
      </c>
      <c r="CB388" s="4">
        <f t="shared" si="170"/>
        <v>2122.6</v>
      </c>
      <c r="CC388" s="4">
        <f t="shared" si="171"/>
        <v>216.2</v>
      </c>
      <c r="CD388" s="4">
        <f t="shared" si="172"/>
        <v>7128.3</v>
      </c>
      <c r="CE388" s="4">
        <f t="shared" si="173"/>
        <v>18.670000000000002</v>
      </c>
      <c r="CF388" s="4">
        <f t="shared" si="174"/>
        <v>219</v>
      </c>
      <c r="CG388" s="4">
        <f t="shared" si="175"/>
        <v>119.3</v>
      </c>
      <c r="CH388" s="4">
        <f t="shared" si="176"/>
        <v>363.79999999999995</v>
      </c>
      <c r="CI388" s="4">
        <f t="shared" si="177"/>
        <v>720.77</v>
      </c>
      <c r="CJ388" s="4">
        <v>1339.9</v>
      </c>
      <c r="CK388" s="4">
        <v>809.3</v>
      </c>
      <c r="CL388" s="4">
        <v>180</v>
      </c>
      <c r="CM388" s="4">
        <v>0</v>
      </c>
      <c r="CN388" s="4">
        <v>828.8</v>
      </c>
      <c r="CO388" s="4">
        <f t="shared" si="152"/>
        <v>3158</v>
      </c>
    </row>
    <row r="389" spans="1:93">
      <c r="A389" s="2">
        <v>1998</v>
      </c>
      <c r="B389" s="3" t="s">
        <v>108</v>
      </c>
      <c r="C389" s="4">
        <v>10060.4</v>
      </c>
      <c r="D389" s="4">
        <v>1655.6</v>
      </c>
      <c r="E389" s="4">
        <v>1649.8</v>
      </c>
      <c r="F389" s="4">
        <v>0</v>
      </c>
      <c r="G389" s="4">
        <f t="shared" si="153"/>
        <v>13365.8</v>
      </c>
      <c r="H389" s="4">
        <v>2479.1999999999998</v>
      </c>
      <c r="I389" s="4">
        <v>157.19999999999999</v>
      </c>
      <c r="J389" s="4">
        <v>1821</v>
      </c>
      <c r="K389" s="4">
        <v>168.4</v>
      </c>
      <c r="L389" s="4">
        <f t="shared" si="154"/>
        <v>4625.7999999999993</v>
      </c>
      <c r="M389" s="4">
        <v>757</v>
      </c>
      <c r="N389" s="4">
        <v>1834</v>
      </c>
      <c r="O389" s="4">
        <v>757</v>
      </c>
      <c r="P389" s="4">
        <v>0</v>
      </c>
      <c r="Q389" s="4">
        <f t="shared" si="155"/>
        <v>3348</v>
      </c>
      <c r="R389" s="4">
        <v>1046</v>
      </c>
      <c r="S389" s="4">
        <v>113.6</v>
      </c>
      <c r="T389" s="4">
        <v>673</v>
      </c>
      <c r="U389" s="4">
        <v>0</v>
      </c>
      <c r="V389" s="4">
        <f t="shared" si="156"/>
        <v>1832.6</v>
      </c>
      <c r="W389" s="4">
        <v>5456.8</v>
      </c>
      <c r="X389" s="4">
        <v>13180.4</v>
      </c>
      <c r="Y389" s="4">
        <v>5021.6000000000004</v>
      </c>
      <c r="Z389" s="4">
        <v>0</v>
      </c>
      <c r="AA389" s="4">
        <f t="shared" si="157"/>
        <v>23658.800000000003</v>
      </c>
      <c r="AB389" s="4">
        <v>2348.6</v>
      </c>
      <c r="AC389" s="4">
        <v>71</v>
      </c>
      <c r="AD389" s="4">
        <v>19</v>
      </c>
      <c r="AE389" s="4">
        <v>230.4</v>
      </c>
      <c r="AF389" s="4">
        <f t="shared" si="158"/>
        <v>2669</v>
      </c>
      <c r="AG389" s="4">
        <v>389.6</v>
      </c>
      <c r="AH389" s="4">
        <v>930.5</v>
      </c>
      <c r="AI389" s="4">
        <v>1964.7</v>
      </c>
      <c r="AJ389" s="4">
        <v>589.70000000000005</v>
      </c>
      <c r="AK389" s="4">
        <f t="shared" si="159"/>
        <v>3874.5</v>
      </c>
      <c r="AL389" s="4">
        <v>8906.4</v>
      </c>
      <c r="AM389" s="4">
        <v>3980.6</v>
      </c>
      <c r="AN389" s="4">
        <v>4893.1000000000004</v>
      </c>
      <c r="AO389" s="4">
        <v>541</v>
      </c>
      <c r="AP389" s="4">
        <f t="shared" si="160"/>
        <v>18321.099999999999</v>
      </c>
      <c r="AU389" s="4">
        <f t="shared" si="161"/>
        <v>0</v>
      </c>
      <c r="AV389" s="4">
        <v>0</v>
      </c>
      <c r="AW389" s="4">
        <v>0</v>
      </c>
      <c r="AX389" s="4">
        <v>53.8</v>
      </c>
      <c r="AY389" s="4">
        <v>168.4</v>
      </c>
      <c r="AZ389" s="4">
        <f t="shared" si="162"/>
        <v>222.2</v>
      </c>
      <c r="BA389" s="4">
        <v>0</v>
      </c>
      <c r="BB389" s="4">
        <v>29.9</v>
      </c>
      <c r="BC389" s="4">
        <v>3.7</v>
      </c>
      <c r="BD389" s="4">
        <v>230.4</v>
      </c>
      <c r="BE389" s="4">
        <f t="shared" si="163"/>
        <v>264</v>
      </c>
      <c r="BF389" s="4">
        <v>0</v>
      </c>
      <c r="BG389" s="4">
        <v>909.1</v>
      </c>
      <c r="BH389" s="4">
        <v>638.29999999999995</v>
      </c>
      <c r="BI389" s="4">
        <v>589.70000000000005</v>
      </c>
      <c r="BJ389" s="4">
        <f t="shared" si="164"/>
        <v>2137.1000000000004</v>
      </c>
      <c r="BK389" s="4">
        <v>0</v>
      </c>
      <c r="BL389" s="4">
        <v>11.6</v>
      </c>
      <c r="BM389" s="4">
        <v>2.4</v>
      </c>
      <c r="BN389" s="4">
        <v>44.9</v>
      </c>
      <c r="BO389" s="4">
        <f t="shared" si="165"/>
        <v>58.9</v>
      </c>
      <c r="BP389" s="4">
        <v>0</v>
      </c>
      <c r="BQ389" s="4">
        <v>177.9</v>
      </c>
      <c r="BR389" s="4">
        <v>90.8</v>
      </c>
      <c r="BS389" s="4">
        <v>148.80000000000001</v>
      </c>
      <c r="BT389" s="4">
        <f t="shared" si="166"/>
        <v>417.5</v>
      </c>
      <c r="BU389" s="4">
        <v>0</v>
      </c>
      <c r="BV389" s="4">
        <v>0.6</v>
      </c>
      <c r="BW389" s="4">
        <v>116.2</v>
      </c>
      <c r="BX389" s="4">
        <v>347.3</v>
      </c>
      <c r="BY389" s="4">
        <f t="shared" si="167"/>
        <v>464.1</v>
      </c>
      <c r="BZ389" s="4">
        <f t="shared" si="168"/>
        <v>31443.999999999993</v>
      </c>
      <c r="CA389" s="4">
        <f t="shared" si="169"/>
        <v>21922.899999999998</v>
      </c>
      <c r="CB389" s="4">
        <f t="shared" si="170"/>
        <v>16799.200000000004</v>
      </c>
      <c r="CC389" s="4">
        <f t="shared" si="171"/>
        <v>1529.5</v>
      </c>
      <c r="CD389" s="4">
        <f t="shared" si="172"/>
        <v>71695.600000000006</v>
      </c>
      <c r="CE389" s="4">
        <f t="shared" si="173"/>
        <v>0</v>
      </c>
      <c r="CF389" s="4">
        <f t="shared" si="174"/>
        <v>1129.0999999999999</v>
      </c>
      <c r="CG389" s="4">
        <f t="shared" si="175"/>
        <v>905.19999999999993</v>
      </c>
      <c r="CH389" s="4">
        <f t="shared" si="176"/>
        <v>1529.5</v>
      </c>
      <c r="CI389" s="4">
        <f t="shared" si="177"/>
        <v>3563.7999999999997</v>
      </c>
      <c r="CJ389" s="4">
        <v>5442</v>
      </c>
      <c r="CK389" s="4">
        <v>17759</v>
      </c>
      <c r="CL389" s="4">
        <v>5047</v>
      </c>
      <c r="CM389" s="4">
        <v>39</v>
      </c>
      <c r="CN389" s="4">
        <v>4247</v>
      </c>
      <c r="CO389" s="4">
        <f t="shared" si="152"/>
        <v>32534</v>
      </c>
    </row>
    <row r="390" spans="1:93">
      <c r="A390" s="2">
        <v>1998</v>
      </c>
      <c r="B390" s="3" t="s">
        <v>109</v>
      </c>
      <c r="C390" s="20">
        <v>4693.2</v>
      </c>
      <c r="D390" s="12">
        <v>489.5</v>
      </c>
      <c r="E390" s="12">
        <v>47.6</v>
      </c>
      <c r="F390" s="12">
        <v>450</v>
      </c>
      <c r="G390" s="4">
        <f t="shared" si="153"/>
        <v>5680.3</v>
      </c>
      <c r="H390" s="12">
        <v>2190.9</v>
      </c>
      <c r="I390" s="12">
        <v>52.4</v>
      </c>
      <c r="J390" s="12">
        <v>978</v>
      </c>
      <c r="K390" s="12">
        <v>0</v>
      </c>
      <c r="L390" s="4">
        <f t="shared" si="154"/>
        <v>3221.3</v>
      </c>
      <c r="M390" s="12">
        <v>70</v>
      </c>
      <c r="N390" s="12">
        <v>292</v>
      </c>
      <c r="O390" s="12">
        <v>69</v>
      </c>
      <c r="P390" s="12">
        <v>0</v>
      </c>
      <c r="Q390" s="4">
        <f t="shared" si="155"/>
        <v>431</v>
      </c>
      <c r="R390" s="12">
        <v>49.3</v>
      </c>
      <c r="S390" s="12">
        <v>0</v>
      </c>
      <c r="T390" s="12">
        <v>48.9</v>
      </c>
      <c r="U390" s="12">
        <v>0</v>
      </c>
      <c r="V390" s="4">
        <f t="shared" si="156"/>
        <v>98.199999999999989</v>
      </c>
      <c r="W390" s="12">
        <v>1098.9000000000001</v>
      </c>
      <c r="X390" s="12">
        <v>2925.4</v>
      </c>
      <c r="Y390" s="12">
        <v>221.5</v>
      </c>
      <c r="Z390" s="12">
        <v>0</v>
      </c>
      <c r="AA390" s="4">
        <f t="shared" si="157"/>
        <v>4245.8</v>
      </c>
      <c r="AB390" s="12">
        <v>824.5</v>
      </c>
      <c r="AC390" s="12">
        <v>0.1</v>
      </c>
      <c r="AD390" s="12">
        <v>26.4</v>
      </c>
      <c r="AE390" s="12">
        <v>0</v>
      </c>
      <c r="AF390" s="4">
        <f t="shared" si="158"/>
        <v>851</v>
      </c>
      <c r="AG390" s="12">
        <v>10.6</v>
      </c>
      <c r="AH390" s="12">
        <v>668.1</v>
      </c>
      <c r="AI390" s="12">
        <v>1592.1</v>
      </c>
      <c r="AJ390" s="12">
        <v>250</v>
      </c>
      <c r="AK390" s="4">
        <f t="shared" si="159"/>
        <v>2520.8000000000002</v>
      </c>
      <c r="AL390" s="12">
        <v>2558.1</v>
      </c>
      <c r="AM390" s="12">
        <v>1501.9</v>
      </c>
      <c r="AN390" s="12">
        <v>1010.3</v>
      </c>
      <c r="AO390" s="4">
        <v>0</v>
      </c>
      <c r="AP390" s="4">
        <f t="shared" si="160"/>
        <v>5070.3</v>
      </c>
      <c r="AU390" s="4">
        <f t="shared" si="161"/>
        <v>0</v>
      </c>
      <c r="AV390" s="12">
        <v>187.6</v>
      </c>
      <c r="AW390" s="12">
        <v>0</v>
      </c>
      <c r="AX390" s="12">
        <v>162</v>
      </c>
      <c r="AY390" s="12">
        <v>0</v>
      </c>
      <c r="AZ390" s="4">
        <f t="shared" si="162"/>
        <v>349.6</v>
      </c>
      <c r="BA390" s="12">
        <v>0.7</v>
      </c>
      <c r="BB390" s="12">
        <v>0.1</v>
      </c>
      <c r="BC390" s="12">
        <v>0</v>
      </c>
      <c r="BD390" s="12">
        <v>0</v>
      </c>
      <c r="BE390" s="4">
        <f t="shared" si="163"/>
        <v>0.79999999999999993</v>
      </c>
      <c r="BF390" s="12">
        <v>0</v>
      </c>
      <c r="BG390" s="12">
        <v>0</v>
      </c>
      <c r="BH390" s="12">
        <v>12.1</v>
      </c>
      <c r="BI390" s="12">
        <v>250</v>
      </c>
      <c r="BJ390" s="4">
        <f t="shared" si="164"/>
        <v>262.10000000000002</v>
      </c>
      <c r="BK390" s="4">
        <v>0</v>
      </c>
      <c r="BL390" s="4">
        <v>0</v>
      </c>
      <c r="BM390" s="4">
        <v>0</v>
      </c>
      <c r="BN390" s="4">
        <v>0</v>
      </c>
      <c r="BO390" s="4">
        <f t="shared" si="165"/>
        <v>0</v>
      </c>
      <c r="BP390" s="12">
        <v>44.9</v>
      </c>
      <c r="BQ390" s="12">
        <v>0</v>
      </c>
      <c r="BR390" s="12">
        <v>0</v>
      </c>
      <c r="BS390" s="12">
        <v>0</v>
      </c>
      <c r="BT390" s="4">
        <f t="shared" si="166"/>
        <v>44.9</v>
      </c>
      <c r="BU390" s="12">
        <v>94</v>
      </c>
      <c r="BV390" s="12">
        <v>0</v>
      </c>
      <c r="BW390" s="12">
        <v>0</v>
      </c>
      <c r="BX390" s="12">
        <v>450</v>
      </c>
      <c r="BY390" s="4">
        <f t="shared" si="167"/>
        <v>544</v>
      </c>
      <c r="BZ390" s="4">
        <f t="shared" si="168"/>
        <v>11495.500000000002</v>
      </c>
      <c r="CA390" s="4">
        <f t="shared" si="169"/>
        <v>5929.4</v>
      </c>
      <c r="CB390" s="4">
        <f t="shared" si="170"/>
        <v>3993.8</v>
      </c>
      <c r="CC390" s="4">
        <f t="shared" si="171"/>
        <v>700</v>
      </c>
      <c r="CD390" s="4">
        <f t="shared" si="172"/>
        <v>22118.7</v>
      </c>
      <c r="CE390" s="4">
        <f t="shared" si="173"/>
        <v>327.2</v>
      </c>
      <c r="CF390" s="4">
        <f t="shared" si="174"/>
        <v>0.1</v>
      </c>
      <c r="CG390" s="4">
        <f t="shared" si="175"/>
        <v>174.1</v>
      </c>
      <c r="CH390" s="4">
        <f t="shared" si="176"/>
        <v>700</v>
      </c>
      <c r="CI390" s="4">
        <f t="shared" si="177"/>
        <v>1201.4000000000001</v>
      </c>
      <c r="CJ390" s="21">
        <v>3255</v>
      </c>
      <c r="CK390" s="12">
        <v>6029</v>
      </c>
      <c r="CL390" s="12">
        <v>696</v>
      </c>
      <c r="CM390" s="12">
        <v>0</v>
      </c>
      <c r="CN390" s="12">
        <v>1747</v>
      </c>
      <c r="CO390" s="4">
        <f t="shared" si="152"/>
        <v>11727</v>
      </c>
    </row>
    <row r="391" spans="1:93">
      <c r="A391" s="2">
        <v>1998</v>
      </c>
      <c r="B391" s="3" t="s">
        <v>110</v>
      </c>
      <c r="C391" s="11">
        <v>263.7</v>
      </c>
      <c r="D391" s="11">
        <v>65.3</v>
      </c>
      <c r="E391" s="11">
        <v>28.7</v>
      </c>
      <c r="F391" s="11">
        <v>0</v>
      </c>
      <c r="G391" s="4">
        <f t="shared" si="153"/>
        <v>357.7</v>
      </c>
      <c r="H391" s="11">
        <v>147.1</v>
      </c>
      <c r="I391" s="11">
        <v>0.4</v>
      </c>
      <c r="J391" s="11">
        <v>88.1</v>
      </c>
      <c r="K391" s="11">
        <v>5.7</v>
      </c>
      <c r="L391" s="4">
        <f t="shared" si="154"/>
        <v>241.29999999999998</v>
      </c>
      <c r="M391" s="11">
        <v>2.2999999999999998</v>
      </c>
      <c r="N391" s="11">
        <v>15.3</v>
      </c>
      <c r="O391" s="11">
        <v>2.9</v>
      </c>
      <c r="P391" s="11">
        <v>0</v>
      </c>
      <c r="Q391" s="4">
        <f t="shared" si="155"/>
        <v>20.5</v>
      </c>
      <c r="R391" s="11">
        <v>0</v>
      </c>
      <c r="S391" s="11">
        <v>0.2</v>
      </c>
      <c r="T391" s="11">
        <v>0</v>
      </c>
      <c r="U391" s="11">
        <v>0</v>
      </c>
      <c r="V391" s="4">
        <f t="shared" si="156"/>
        <v>0.2</v>
      </c>
      <c r="W391" s="11">
        <v>91</v>
      </c>
      <c r="X391" s="11">
        <v>230.9</v>
      </c>
      <c r="Y391" s="11">
        <v>6</v>
      </c>
      <c r="Z391" s="11">
        <v>0</v>
      </c>
      <c r="AA391" s="4">
        <f t="shared" si="157"/>
        <v>327.9</v>
      </c>
      <c r="AB391" s="11">
        <v>21.3</v>
      </c>
      <c r="AC391" s="11">
        <v>7.6</v>
      </c>
      <c r="AD391" s="11">
        <v>4.0999999999999996</v>
      </c>
      <c r="AE391" s="11">
        <v>1.4</v>
      </c>
      <c r="AF391" s="4">
        <f t="shared" si="158"/>
        <v>34.4</v>
      </c>
      <c r="AG391" s="11">
        <v>0</v>
      </c>
      <c r="AH391" s="11">
        <v>180.8</v>
      </c>
      <c r="AI391" s="11">
        <v>124.3</v>
      </c>
      <c r="AJ391" s="11">
        <v>0</v>
      </c>
      <c r="AK391" s="4">
        <f t="shared" si="159"/>
        <v>305.10000000000002</v>
      </c>
      <c r="AL391" s="11">
        <v>183.4</v>
      </c>
      <c r="AM391" s="11">
        <v>308</v>
      </c>
      <c r="AN391" s="11">
        <v>254.5</v>
      </c>
      <c r="AO391" s="11">
        <v>0</v>
      </c>
      <c r="AP391" s="4">
        <f t="shared" si="160"/>
        <v>745.9</v>
      </c>
      <c r="AU391" s="4">
        <f t="shared" si="161"/>
        <v>0</v>
      </c>
      <c r="AV391" s="11">
        <v>4.9000000000000004</v>
      </c>
      <c r="AW391" s="11">
        <v>0</v>
      </c>
      <c r="AX391" s="11">
        <v>2.4</v>
      </c>
      <c r="AY391" s="11">
        <v>5.7</v>
      </c>
      <c r="AZ391" s="4">
        <f t="shared" si="162"/>
        <v>13</v>
      </c>
      <c r="BA391" s="11">
        <v>0.5</v>
      </c>
      <c r="BB391" s="11">
        <v>4.8</v>
      </c>
      <c r="BC391" s="11">
        <v>0.1</v>
      </c>
      <c r="BD391" s="11">
        <v>1.4</v>
      </c>
      <c r="BE391" s="4">
        <f t="shared" si="163"/>
        <v>6.7999999999999989</v>
      </c>
      <c r="BF391" s="11">
        <v>0</v>
      </c>
      <c r="BG391" s="11">
        <v>144.4</v>
      </c>
      <c r="BH391" s="11">
        <v>60.6</v>
      </c>
      <c r="BI391" s="11">
        <v>0</v>
      </c>
      <c r="BJ391" s="4">
        <f t="shared" si="164"/>
        <v>205</v>
      </c>
      <c r="BK391" s="4">
        <v>0</v>
      </c>
      <c r="BL391" s="4">
        <v>0</v>
      </c>
      <c r="BM391" s="4">
        <v>0</v>
      </c>
      <c r="BN391" s="4">
        <v>0</v>
      </c>
      <c r="BO391" s="4">
        <f t="shared" si="165"/>
        <v>0</v>
      </c>
      <c r="BP391" s="11">
        <v>0.9</v>
      </c>
      <c r="BQ391" s="11">
        <v>0.9</v>
      </c>
      <c r="BR391" s="11">
        <v>1.7</v>
      </c>
      <c r="BS391" s="11">
        <v>0</v>
      </c>
      <c r="BT391" s="4">
        <f t="shared" si="166"/>
        <v>3.5</v>
      </c>
      <c r="BU391" s="11">
        <v>8.6</v>
      </c>
      <c r="BV391" s="11">
        <v>3.4</v>
      </c>
      <c r="BW391" s="11">
        <v>5.5</v>
      </c>
      <c r="BX391" s="11">
        <v>0</v>
      </c>
      <c r="BY391" s="4">
        <f t="shared" si="167"/>
        <v>17.5</v>
      </c>
      <c r="BZ391" s="4">
        <f t="shared" si="168"/>
        <v>708.8</v>
      </c>
      <c r="CA391" s="4">
        <f t="shared" si="169"/>
        <v>808.5</v>
      </c>
      <c r="CB391" s="4">
        <f t="shared" si="170"/>
        <v>508.6</v>
      </c>
      <c r="CC391" s="4">
        <f t="shared" si="171"/>
        <v>7.1</v>
      </c>
      <c r="CD391" s="4">
        <f t="shared" si="172"/>
        <v>2033</v>
      </c>
      <c r="CE391" s="4">
        <f t="shared" si="173"/>
        <v>14.9</v>
      </c>
      <c r="CF391" s="4">
        <f t="shared" si="174"/>
        <v>153.50000000000003</v>
      </c>
      <c r="CG391" s="4">
        <f t="shared" si="175"/>
        <v>70.3</v>
      </c>
      <c r="CH391" s="4">
        <f t="shared" si="176"/>
        <v>7.1</v>
      </c>
      <c r="CI391" s="4">
        <f t="shared" si="177"/>
        <v>245.80000000000004</v>
      </c>
      <c r="CJ391" s="4">
        <v>319.60000000000002</v>
      </c>
      <c r="CK391" s="4">
        <v>177.5</v>
      </c>
      <c r="CL391" s="4">
        <v>65.5</v>
      </c>
      <c r="CM391" s="4">
        <v>11.7</v>
      </c>
      <c r="CN391" s="4">
        <v>169</v>
      </c>
      <c r="CO391" s="4">
        <f t="shared" si="152"/>
        <v>743.30000000000007</v>
      </c>
    </row>
    <row r="392" spans="1:93">
      <c r="A392" s="2">
        <v>1998</v>
      </c>
      <c r="B392" s="3" t="s">
        <v>111</v>
      </c>
      <c r="C392" s="27">
        <v>4290.3999999999996</v>
      </c>
      <c r="D392" s="12">
        <v>806.6</v>
      </c>
      <c r="E392" s="12">
        <v>875.6</v>
      </c>
      <c r="F392" s="12">
        <v>95.4</v>
      </c>
      <c r="G392" s="4">
        <f t="shared" si="153"/>
        <v>6068</v>
      </c>
      <c r="H392" s="12">
        <v>2208.9</v>
      </c>
      <c r="I392" s="12">
        <v>11.6</v>
      </c>
      <c r="J392" s="12">
        <v>2</v>
      </c>
      <c r="K392" s="12">
        <v>329.7</v>
      </c>
      <c r="L392" s="4">
        <f t="shared" si="154"/>
        <v>2552.1999999999998</v>
      </c>
      <c r="M392" s="12">
        <v>562.70000000000005</v>
      </c>
      <c r="N392" s="12">
        <v>0</v>
      </c>
      <c r="O392" s="12">
        <v>0</v>
      </c>
      <c r="P392" s="12">
        <v>0</v>
      </c>
      <c r="Q392" s="4">
        <f t="shared" si="155"/>
        <v>562.70000000000005</v>
      </c>
      <c r="R392" s="12">
        <v>19.399999999999999</v>
      </c>
      <c r="S392" s="12">
        <v>0</v>
      </c>
      <c r="T392" s="12">
        <v>0</v>
      </c>
      <c r="U392" s="12">
        <v>0</v>
      </c>
      <c r="V392" s="4">
        <f t="shared" si="156"/>
        <v>19.399999999999999</v>
      </c>
      <c r="W392" s="12">
        <v>5421</v>
      </c>
      <c r="X392" s="12">
        <v>1488.6</v>
      </c>
      <c r="Y392" s="12">
        <v>296.2</v>
      </c>
      <c r="Z392" s="12">
        <v>0</v>
      </c>
      <c r="AA392" s="4">
        <f t="shared" si="157"/>
        <v>7205.8</v>
      </c>
      <c r="AB392" s="12">
        <v>1293.0999999999999</v>
      </c>
      <c r="AC392" s="12">
        <v>16.600000000000001</v>
      </c>
      <c r="AD392" s="12">
        <v>147.69999999999999</v>
      </c>
      <c r="AE392" s="12">
        <v>122.9</v>
      </c>
      <c r="AF392" s="4">
        <f t="shared" si="158"/>
        <v>1580.3</v>
      </c>
      <c r="AG392" s="12">
        <v>37.799999999999997</v>
      </c>
      <c r="AH392" s="12">
        <v>659.3</v>
      </c>
      <c r="AI392" s="12">
        <v>1983.5</v>
      </c>
      <c r="AJ392" s="12">
        <v>303.7</v>
      </c>
      <c r="AK392" s="4">
        <f t="shared" si="159"/>
        <v>2984.2999999999997</v>
      </c>
      <c r="AL392" s="12">
        <v>3816</v>
      </c>
      <c r="AM392" s="12">
        <v>1237</v>
      </c>
      <c r="AN392" s="12">
        <v>8772.7999999999993</v>
      </c>
      <c r="AO392" s="12">
        <v>216.7</v>
      </c>
      <c r="AP392" s="4">
        <f t="shared" si="160"/>
        <v>14042.5</v>
      </c>
      <c r="AU392" s="4">
        <f t="shared" si="161"/>
        <v>0</v>
      </c>
      <c r="AV392" s="12">
        <v>0</v>
      </c>
      <c r="AW392" s="12">
        <v>0</v>
      </c>
      <c r="AX392" s="12">
        <v>0</v>
      </c>
      <c r="AY392" s="12">
        <v>329.7</v>
      </c>
      <c r="AZ392" s="4">
        <f t="shared" si="162"/>
        <v>329.7</v>
      </c>
      <c r="BA392" s="12">
        <v>0</v>
      </c>
      <c r="BB392" s="12">
        <v>0</v>
      </c>
      <c r="BC392" s="12">
        <v>0</v>
      </c>
      <c r="BD392" s="12">
        <v>122.9</v>
      </c>
      <c r="BE392" s="4">
        <f t="shared" si="163"/>
        <v>122.9</v>
      </c>
      <c r="BF392" s="12">
        <v>6.5</v>
      </c>
      <c r="BG392" s="12">
        <v>659.3</v>
      </c>
      <c r="BH392" s="12">
        <v>414.3</v>
      </c>
      <c r="BI392" s="12">
        <v>303.7</v>
      </c>
      <c r="BJ392" s="4">
        <f t="shared" si="164"/>
        <v>1383.8</v>
      </c>
      <c r="BK392" s="4">
        <v>0</v>
      </c>
      <c r="BL392" s="4">
        <v>0</v>
      </c>
      <c r="BM392" s="4">
        <v>0</v>
      </c>
      <c r="BN392" s="4">
        <v>0</v>
      </c>
      <c r="BO392" s="4">
        <f t="shared" si="165"/>
        <v>0</v>
      </c>
      <c r="BP392" s="12">
        <v>0.8</v>
      </c>
      <c r="BQ392" s="12">
        <v>0</v>
      </c>
      <c r="BR392" s="12">
        <v>5.2</v>
      </c>
      <c r="BS392" s="12">
        <v>95.7</v>
      </c>
      <c r="BT392" s="4">
        <f t="shared" si="166"/>
        <v>101.7</v>
      </c>
      <c r="BU392" s="12">
        <v>3.3</v>
      </c>
      <c r="BV392" s="12">
        <v>0.3</v>
      </c>
      <c r="BW392" s="12">
        <v>0.9</v>
      </c>
      <c r="BX392" s="12">
        <v>121</v>
      </c>
      <c r="BY392" s="4">
        <f t="shared" si="167"/>
        <v>125.5</v>
      </c>
      <c r="BZ392" s="4">
        <f t="shared" si="168"/>
        <v>17649.299999999996</v>
      </c>
      <c r="CA392" s="4">
        <f t="shared" si="169"/>
        <v>4219.7</v>
      </c>
      <c r="CB392" s="4">
        <f t="shared" si="170"/>
        <v>12077.8</v>
      </c>
      <c r="CC392" s="4">
        <f t="shared" si="171"/>
        <v>1068.4000000000001</v>
      </c>
      <c r="CD392" s="4">
        <f t="shared" si="172"/>
        <v>35015.199999999997</v>
      </c>
      <c r="CE392" s="4">
        <f t="shared" si="173"/>
        <v>10.6</v>
      </c>
      <c r="CF392" s="4">
        <f t="shared" si="174"/>
        <v>659.59999999999991</v>
      </c>
      <c r="CG392" s="4">
        <f t="shared" si="175"/>
        <v>420.4</v>
      </c>
      <c r="CH392" s="4">
        <f t="shared" si="176"/>
        <v>973</v>
      </c>
      <c r="CI392" s="4">
        <f t="shared" si="177"/>
        <v>2063.6</v>
      </c>
      <c r="CJ392" s="10">
        <v>5265.5</v>
      </c>
      <c r="CK392" s="10">
        <v>6212.5</v>
      </c>
      <c r="CL392" s="10">
        <v>1196.5999999999999</v>
      </c>
      <c r="CM392" s="10">
        <v>0</v>
      </c>
      <c r="CN392" s="10">
        <v>2172.3000000000002</v>
      </c>
      <c r="CO392" s="4">
        <f t="shared" si="152"/>
        <v>14846.900000000001</v>
      </c>
    </row>
    <row r="393" spans="1:93">
      <c r="A393" s="2">
        <v>1998</v>
      </c>
      <c r="B393" s="3" t="s">
        <v>112</v>
      </c>
      <c r="C393" s="12">
        <v>1629.5</v>
      </c>
      <c r="D393" s="12">
        <v>276.39999999999998</v>
      </c>
      <c r="E393" s="12">
        <v>434.3</v>
      </c>
      <c r="F393" s="12">
        <v>3.6</v>
      </c>
      <c r="G393" s="4">
        <f t="shared" si="153"/>
        <v>2343.8000000000002</v>
      </c>
      <c r="H393" s="12">
        <v>783.7</v>
      </c>
      <c r="I393" s="12">
        <v>234.9</v>
      </c>
      <c r="J393" s="12">
        <v>489.9</v>
      </c>
      <c r="K393" s="12">
        <v>12.6</v>
      </c>
      <c r="L393" s="4">
        <f t="shared" si="154"/>
        <v>1521.1</v>
      </c>
      <c r="M393" s="12">
        <v>29.5</v>
      </c>
      <c r="N393" s="12">
        <v>47.3</v>
      </c>
      <c r="O393" s="12">
        <v>0</v>
      </c>
      <c r="P393" s="12">
        <v>0</v>
      </c>
      <c r="Q393" s="4">
        <f t="shared" si="155"/>
        <v>76.8</v>
      </c>
      <c r="R393" s="12">
        <v>37.9</v>
      </c>
      <c r="S393" s="12">
        <v>0</v>
      </c>
      <c r="T393" s="12">
        <v>0</v>
      </c>
      <c r="U393" s="12">
        <v>0</v>
      </c>
      <c r="V393" s="4">
        <f t="shared" si="156"/>
        <v>37.9</v>
      </c>
      <c r="W393" s="12">
        <v>396.6</v>
      </c>
      <c r="X393" s="12">
        <v>838.4</v>
      </c>
      <c r="Y393" s="12">
        <v>90.5</v>
      </c>
      <c r="Z393" s="12">
        <v>0</v>
      </c>
      <c r="AA393" s="4">
        <f t="shared" si="157"/>
        <v>1325.5</v>
      </c>
      <c r="AB393" s="12">
        <v>281.3</v>
      </c>
      <c r="AC393" s="12">
        <v>0.3</v>
      </c>
      <c r="AD393" s="12">
        <v>53.1</v>
      </c>
      <c r="AE393" s="12">
        <v>0</v>
      </c>
      <c r="AF393" s="4">
        <f t="shared" si="158"/>
        <v>334.70000000000005</v>
      </c>
      <c r="AG393" s="12">
        <v>36</v>
      </c>
      <c r="AH393" s="12">
        <v>231.6</v>
      </c>
      <c r="AI393" s="12">
        <v>572.9</v>
      </c>
      <c r="AJ393" s="12">
        <v>0</v>
      </c>
      <c r="AK393" s="4">
        <f t="shared" si="159"/>
        <v>840.5</v>
      </c>
      <c r="AL393" s="12">
        <v>892.4</v>
      </c>
      <c r="AM393" s="12">
        <v>887.2</v>
      </c>
      <c r="AN393" s="12">
        <v>980.8</v>
      </c>
      <c r="AO393" s="12">
        <v>38.299999999999997</v>
      </c>
      <c r="AP393" s="4">
        <f t="shared" si="160"/>
        <v>2798.7</v>
      </c>
      <c r="AU393" s="4">
        <f t="shared" si="161"/>
        <v>0</v>
      </c>
      <c r="AV393" s="12">
        <v>0.4</v>
      </c>
      <c r="AW393" s="12">
        <v>0.1</v>
      </c>
      <c r="AX393" s="12">
        <v>71.400000000000006</v>
      </c>
      <c r="AY393" s="12">
        <v>7.9</v>
      </c>
      <c r="AZ393" s="4">
        <f t="shared" si="162"/>
        <v>79.800000000000011</v>
      </c>
      <c r="BA393" s="12">
        <v>6</v>
      </c>
      <c r="BB393" s="12">
        <v>0</v>
      </c>
      <c r="BC393" s="12">
        <v>0.9</v>
      </c>
      <c r="BD393" s="12">
        <v>0</v>
      </c>
      <c r="BE393" s="4">
        <f t="shared" si="163"/>
        <v>6.9</v>
      </c>
      <c r="BF393" s="12">
        <v>28.3</v>
      </c>
      <c r="BG393" s="12">
        <v>231.6</v>
      </c>
      <c r="BH393" s="12">
        <v>350.2</v>
      </c>
      <c r="BI393" s="12">
        <v>0</v>
      </c>
      <c r="BJ393" s="4">
        <f t="shared" si="164"/>
        <v>610.09999999999991</v>
      </c>
      <c r="BK393" s="4">
        <v>0</v>
      </c>
      <c r="BL393" s="4">
        <v>0</v>
      </c>
      <c r="BM393" s="4">
        <v>0</v>
      </c>
      <c r="BN393" s="4">
        <v>0</v>
      </c>
      <c r="BO393" s="4">
        <f t="shared" si="165"/>
        <v>0</v>
      </c>
      <c r="BP393" s="12">
        <v>2.9</v>
      </c>
      <c r="BQ393" s="12">
        <v>35.1</v>
      </c>
      <c r="BR393" s="12">
        <v>3</v>
      </c>
      <c r="BS393" s="12">
        <v>0.6</v>
      </c>
      <c r="BT393" s="4">
        <f t="shared" si="166"/>
        <v>41.6</v>
      </c>
      <c r="BU393" s="12">
        <v>2.9</v>
      </c>
      <c r="BV393" s="12">
        <v>10.9</v>
      </c>
      <c r="BW393" s="12">
        <v>42</v>
      </c>
      <c r="BX393" s="12">
        <v>37.700000000000003</v>
      </c>
      <c r="BY393" s="4">
        <f t="shared" si="167"/>
        <v>93.5</v>
      </c>
      <c r="BZ393" s="4">
        <f t="shared" si="168"/>
        <v>4086.9</v>
      </c>
      <c r="CA393" s="4">
        <f t="shared" si="169"/>
        <v>2516.1</v>
      </c>
      <c r="CB393" s="4">
        <f t="shared" si="170"/>
        <v>2621.5</v>
      </c>
      <c r="CC393" s="4">
        <f t="shared" si="171"/>
        <v>54.5</v>
      </c>
      <c r="CD393" s="4">
        <f t="shared" si="172"/>
        <v>9279</v>
      </c>
      <c r="CE393" s="4">
        <f t="shared" si="173"/>
        <v>40.499999999999993</v>
      </c>
      <c r="CF393" s="4">
        <f t="shared" si="174"/>
        <v>277.7</v>
      </c>
      <c r="CG393" s="4">
        <f t="shared" si="175"/>
        <v>467.5</v>
      </c>
      <c r="CH393" s="4">
        <f t="shared" si="176"/>
        <v>46.2</v>
      </c>
      <c r="CI393" s="4">
        <f t="shared" si="177"/>
        <v>831.90000000000009</v>
      </c>
      <c r="CJ393" s="7">
        <v>1189</v>
      </c>
      <c r="CK393" s="7">
        <v>1704</v>
      </c>
      <c r="CL393" s="7">
        <v>183</v>
      </c>
      <c r="CM393" s="7">
        <v>15</v>
      </c>
      <c r="CN393" s="7">
        <v>786</v>
      </c>
      <c r="CO393" s="4">
        <f t="shared" si="152"/>
        <v>3877</v>
      </c>
    </row>
    <row r="394" spans="1:93">
      <c r="A394" s="2">
        <v>1998</v>
      </c>
      <c r="B394" s="3" t="s">
        <v>113</v>
      </c>
      <c r="C394" s="7">
        <v>2059.1999999999998</v>
      </c>
      <c r="D394" s="7">
        <v>282.10000000000002</v>
      </c>
      <c r="E394" s="7">
        <v>243.9</v>
      </c>
      <c r="F394" s="7">
        <v>0</v>
      </c>
      <c r="G394" s="4">
        <f t="shared" si="153"/>
        <v>2585.1999999999998</v>
      </c>
      <c r="H394" s="7">
        <v>516.79999999999995</v>
      </c>
      <c r="I394" s="7">
        <v>34.1</v>
      </c>
      <c r="J394" s="7">
        <v>839.4</v>
      </c>
      <c r="K394" s="7">
        <v>0</v>
      </c>
      <c r="L394" s="4">
        <f t="shared" si="154"/>
        <v>1390.3</v>
      </c>
      <c r="M394" s="7">
        <v>75.099999999999994</v>
      </c>
      <c r="N394" s="7">
        <v>145</v>
      </c>
      <c r="O394" s="7">
        <v>4.9000000000000004</v>
      </c>
      <c r="P394" s="7">
        <v>0</v>
      </c>
      <c r="Q394" s="4">
        <f t="shared" si="155"/>
        <v>225</v>
      </c>
      <c r="R394" s="7">
        <v>14.7</v>
      </c>
      <c r="S394" s="7">
        <v>0</v>
      </c>
      <c r="T394" s="7">
        <v>3.9</v>
      </c>
      <c r="U394" s="7">
        <v>0</v>
      </c>
      <c r="V394" s="4">
        <f t="shared" si="156"/>
        <v>18.599999999999998</v>
      </c>
      <c r="W394" s="7">
        <v>635.79999999999995</v>
      </c>
      <c r="X394" s="7">
        <v>1099.7</v>
      </c>
      <c r="Y394" s="7">
        <v>69.2</v>
      </c>
      <c r="Z394" s="4">
        <v>0</v>
      </c>
      <c r="AA394" s="4">
        <f t="shared" si="157"/>
        <v>1804.7</v>
      </c>
      <c r="AB394" s="7">
        <v>415.7</v>
      </c>
      <c r="AC394" s="7">
        <v>5.0999999999999996</v>
      </c>
      <c r="AD394" s="7">
        <v>31.3</v>
      </c>
      <c r="AE394" s="7">
        <v>0</v>
      </c>
      <c r="AF394" s="4">
        <f t="shared" si="158"/>
        <v>452.1</v>
      </c>
      <c r="AG394" s="7">
        <v>0.2</v>
      </c>
      <c r="AH394" s="7">
        <v>7.1</v>
      </c>
      <c r="AI394" s="7">
        <v>779</v>
      </c>
      <c r="AJ394" s="7">
        <v>0</v>
      </c>
      <c r="AK394" s="4">
        <f t="shared" si="159"/>
        <v>786.3</v>
      </c>
      <c r="AL394" s="7">
        <v>730.4</v>
      </c>
      <c r="AM394" s="7">
        <v>655.6</v>
      </c>
      <c r="AN394" s="7">
        <v>3992.1</v>
      </c>
      <c r="AO394" s="4">
        <v>0</v>
      </c>
      <c r="AP394" s="4">
        <f t="shared" si="160"/>
        <v>5378.1</v>
      </c>
      <c r="AU394" s="4">
        <f t="shared" si="161"/>
        <v>0</v>
      </c>
      <c r="AV394" s="4">
        <v>0</v>
      </c>
      <c r="AW394" s="4">
        <v>0</v>
      </c>
      <c r="AX394" s="4">
        <v>0</v>
      </c>
      <c r="AY394" s="4">
        <v>0</v>
      </c>
      <c r="AZ394" s="4">
        <f t="shared" si="162"/>
        <v>0</v>
      </c>
      <c r="BA394" s="4">
        <v>0</v>
      </c>
      <c r="BB394" s="4">
        <v>0</v>
      </c>
      <c r="BC394" s="4">
        <v>0</v>
      </c>
      <c r="BD394" s="4">
        <v>0</v>
      </c>
      <c r="BE394" s="4">
        <f t="shared" si="163"/>
        <v>0</v>
      </c>
      <c r="BF394" s="4">
        <v>0</v>
      </c>
      <c r="BG394" s="4">
        <v>0</v>
      </c>
      <c r="BH394" s="4">
        <v>0</v>
      </c>
      <c r="BI394" s="4">
        <v>0</v>
      </c>
      <c r="BJ394" s="4">
        <f t="shared" si="164"/>
        <v>0</v>
      </c>
      <c r="BK394" s="4">
        <v>0</v>
      </c>
      <c r="BL394" s="4">
        <v>0</v>
      </c>
      <c r="BM394" s="4">
        <v>0</v>
      </c>
      <c r="BN394" s="4">
        <v>0</v>
      </c>
      <c r="BO394" s="4">
        <f t="shared" si="165"/>
        <v>0</v>
      </c>
      <c r="BP394" s="4">
        <v>0</v>
      </c>
      <c r="BQ394" s="4">
        <v>0</v>
      </c>
      <c r="BR394" s="4">
        <v>0</v>
      </c>
      <c r="BS394" s="4">
        <v>0</v>
      </c>
      <c r="BT394" s="4">
        <f t="shared" si="166"/>
        <v>0</v>
      </c>
      <c r="BU394" s="4">
        <v>0</v>
      </c>
      <c r="BV394" s="4">
        <v>0</v>
      </c>
      <c r="BW394" s="4">
        <v>0</v>
      </c>
      <c r="BX394" s="4">
        <v>0</v>
      </c>
      <c r="BY394" s="4">
        <f t="shared" si="167"/>
        <v>0</v>
      </c>
      <c r="BZ394" s="4">
        <f t="shared" si="168"/>
        <v>4447.8999999999987</v>
      </c>
      <c r="CA394" s="4">
        <f t="shared" si="169"/>
        <v>2228.6999999999998</v>
      </c>
      <c r="CB394" s="4">
        <f t="shared" si="170"/>
        <v>5963.7</v>
      </c>
      <c r="CC394" s="4">
        <f t="shared" si="171"/>
        <v>0</v>
      </c>
      <c r="CD394" s="4">
        <f t="shared" si="172"/>
        <v>12640.3</v>
      </c>
      <c r="CE394" s="4">
        <f t="shared" si="173"/>
        <v>0</v>
      </c>
      <c r="CF394" s="4">
        <f t="shared" si="174"/>
        <v>0</v>
      </c>
      <c r="CG394" s="4">
        <f t="shared" si="175"/>
        <v>0</v>
      </c>
      <c r="CH394" s="4">
        <f t="shared" si="176"/>
        <v>0</v>
      </c>
      <c r="CI394" s="4">
        <f t="shared" si="177"/>
        <v>0</v>
      </c>
      <c r="CJ394" s="11">
        <v>0</v>
      </c>
      <c r="CK394" s="11">
        <v>4221.2</v>
      </c>
      <c r="CL394" s="11">
        <v>275.2</v>
      </c>
      <c r="CM394" s="11">
        <v>0</v>
      </c>
      <c r="CN394" s="11">
        <v>300.8</v>
      </c>
      <c r="CO394" s="4">
        <f t="shared" si="152"/>
        <v>4797.2</v>
      </c>
    </row>
    <row r="395" spans="1:93">
      <c r="A395" s="2">
        <v>1998</v>
      </c>
      <c r="B395" s="3" t="s">
        <v>114</v>
      </c>
      <c r="C395" s="28">
        <v>5884</v>
      </c>
      <c r="D395" s="7">
        <v>917</v>
      </c>
      <c r="E395" s="7">
        <v>2</v>
      </c>
      <c r="F395" s="7">
        <v>0</v>
      </c>
      <c r="G395" s="4">
        <f t="shared" si="153"/>
        <v>6803</v>
      </c>
      <c r="H395" s="28">
        <v>1573</v>
      </c>
      <c r="I395" s="7">
        <v>376</v>
      </c>
      <c r="J395" s="7">
        <v>114</v>
      </c>
      <c r="K395" s="7">
        <v>109</v>
      </c>
      <c r="L395" s="4">
        <f t="shared" si="154"/>
        <v>2172</v>
      </c>
      <c r="M395" s="7">
        <v>187</v>
      </c>
      <c r="N395" s="7">
        <v>437</v>
      </c>
      <c r="O395" s="7">
        <v>0</v>
      </c>
      <c r="P395" s="7">
        <v>0</v>
      </c>
      <c r="Q395" s="4">
        <f t="shared" si="155"/>
        <v>624</v>
      </c>
      <c r="R395" s="7">
        <v>255</v>
      </c>
      <c r="S395" s="7">
        <v>123</v>
      </c>
      <c r="T395" s="7">
        <v>27</v>
      </c>
      <c r="U395" s="7">
        <v>0</v>
      </c>
      <c r="V395" s="4">
        <f t="shared" si="156"/>
        <v>405</v>
      </c>
      <c r="W395" s="28">
        <v>3524</v>
      </c>
      <c r="X395" s="7">
        <v>4706</v>
      </c>
      <c r="Y395" s="28">
        <v>765</v>
      </c>
      <c r="Z395" s="7">
        <v>0</v>
      </c>
      <c r="AA395" s="4">
        <f t="shared" si="157"/>
        <v>8995</v>
      </c>
      <c r="AB395" s="7">
        <v>1149</v>
      </c>
      <c r="AC395" s="7">
        <v>25</v>
      </c>
      <c r="AD395" s="7">
        <v>53</v>
      </c>
      <c r="AE395" s="7">
        <v>83</v>
      </c>
      <c r="AF395" s="4">
        <f t="shared" si="158"/>
        <v>1310</v>
      </c>
      <c r="AG395" s="7">
        <v>286</v>
      </c>
      <c r="AH395" s="7">
        <v>819</v>
      </c>
      <c r="AI395" s="7">
        <v>2401</v>
      </c>
      <c r="AJ395" s="7">
        <v>132</v>
      </c>
      <c r="AK395" s="4">
        <f t="shared" si="159"/>
        <v>3638</v>
      </c>
      <c r="AL395" s="28">
        <v>4372</v>
      </c>
      <c r="AM395" s="28">
        <v>1982</v>
      </c>
      <c r="AN395" s="7">
        <v>3645</v>
      </c>
      <c r="AO395" s="7">
        <v>134</v>
      </c>
      <c r="AP395" s="4">
        <f t="shared" si="160"/>
        <v>10133</v>
      </c>
      <c r="AU395" s="4">
        <f t="shared" si="161"/>
        <v>0</v>
      </c>
      <c r="AV395" s="4">
        <v>0</v>
      </c>
      <c r="AW395" s="4">
        <v>0</v>
      </c>
      <c r="AX395" s="4">
        <v>0</v>
      </c>
      <c r="AY395" s="7">
        <v>109</v>
      </c>
      <c r="AZ395" s="4">
        <f t="shared" si="162"/>
        <v>109</v>
      </c>
      <c r="BA395" s="4">
        <v>0</v>
      </c>
      <c r="BB395" s="4">
        <v>0</v>
      </c>
      <c r="BC395" s="4">
        <v>0</v>
      </c>
      <c r="BD395" s="7">
        <v>83</v>
      </c>
      <c r="BE395" s="4">
        <f t="shared" si="163"/>
        <v>83</v>
      </c>
      <c r="BF395" s="4">
        <v>0</v>
      </c>
      <c r="BG395" s="4">
        <v>0</v>
      </c>
      <c r="BH395" s="4">
        <v>0</v>
      </c>
      <c r="BI395" s="7">
        <v>132</v>
      </c>
      <c r="BJ395" s="4">
        <f t="shared" si="164"/>
        <v>132</v>
      </c>
      <c r="BK395" s="4">
        <v>0</v>
      </c>
      <c r="BL395" s="4">
        <v>0</v>
      </c>
      <c r="BM395" s="4">
        <v>0</v>
      </c>
      <c r="BN395" s="4">
        <v>0</v>
      </c>
      <c r="BO395" s="4">
        <f t="shared" si="165"/>
        <v>0</v>
      </c>
      <c r="BP395" s="4">
        <v>0</v>
      </c>
      <c r="BQ395" s="4">
        <v>0</v>
      </c>
      <c r="BR395" s="4">
        <v>0</v>
      </c>
      <c r="BS395" s="7">
        <v>11</v>
      </c>
      <c r="BT395" s="4">
        <f t="shared" si="166"/>
        <v>11</v>
      </c>
      <c r="BU395" s="4">
        <v>0</v>
      </c>
      <c r="BV395" s="4">
        <v>0</v>
      </c>
      <c r="BW395" s="4">
        <v>0</v>
      </c>
      <c r="BX395" s="7">
        <v>123</v>
      </c>
      <c r="BY395" s="4">
        <f t="shared" si="167"/>
        <v>123</v>
      </c>
      <c r="BZ395" s="4">
        <f t="shared" si="168"/>
        <v>17230</v>
      </c>
      <c r="CA395" s="4">
        <f t="shared" si="169"/>
        <v>9385</v>
      </c>
      <c r="CB395" s="4">
        <f t="shared" si="170"/>
        <v>7007</v>
      </c>
      <c r="CC395" s="4">
        <f t="shared" si="171"/>
        <v>458</v>
      </c>
      <c r="CD395" s="4">
        <f t="shared" si="172"/>
        <v>34080</v>
      </c>
      <c r="CE395" s="4">
        <f t="shared" si="173"/>
        <v>0</v>
      </c>
      <c r="CF395" s="4">
        <f t="shared" si="174"/>
        <v>0</v>
      </c>
      <c r="CG395" s="4">
        <f t="shared" si="175"/>
        <v>0</v>
      </c>
      <c r="CH395" s="4">
        <f t="shared" si="176"/>
        <v>458</v>
      </c>
      <c r="CI395" s="4">
        <f t="shared" si="177"/>
        <v>458</v>
      </c>
      <c r="CJ395" s="4">
        <v>6152.1</v>
      </c>
      <c r="CK395" s="4">
        <v>6236.3</v>
      </c>
      <c r="CL395" s="4">
        <v>1703.2</v>
      </c>
      <c r="CM395" s="29" t="s">
        <v>129</v>
      </c>
      <c r="CN395" s="4">
        <v>4031.5</v>
      </c>
      <c r="CO395" s="4">
        <f t="shared" si="152"/>
        <v>18123.100000000002</v>
      </c>
    </row>
    <row r="396" spans="1:93">
      <c r="A396" s="2">
        <v>1998</v>
      </c>
      <c r="B396" s="3" t="s">
        <v>127</v>
      </c>
      <c r="C396" s="30">
        <v>1375</v>
      </c>
      <c r="D396" s="26">
        <v>533</v>
      </c>
      <c r="E396" s="26">
        <v>110</v>
      </c>
      <c r="F396" s="26">
        <v>36</v>
      </c>
      <c r="G396" s="4">
        <f t="shared" si="153"/>
        <v>2054</v>
      </c>
      <c r="H396" s="26">
        <v>496</v>
      </c>
      <c r="I396" s="26">
        <v>153</v>
      </c>
      <c r="J396" s="26">
        <v>240</v>
      </c>
      <c r="K396" s="26">
        <v>0</v>
      </c>
      <c r="L396" s="4">
        <f t="shared" si="154"/>
        <v>889</v>
      </c>
      <c r="M396" s="26">
        <v>38</v>
      </c>
      <c r="N396" s="26">
        <v>89</v>
      </c>
      <c r="O396" s="26" t="s">
        <v>140</v>
      </c>
      <c r="P396" s="26" t="s">
        <v>140</v>
      </c>
      <c r="Q396" s="4">
        <f t="shared" si="155"/>
        <v>127</v>
      </c>
      <c r="R396" s="26">
        <v>32</v>
      </c>
      <c r="S396" s="30">
        <v>1109</v>
      </c>
      <c r="T396" s="26">
        <v>0</v>
      </c>
      <c r="U396" s="26">
        <v>0</v>
      </c>
      <c r="V396" s="4">
        <f t="shared" si="156"/>
        <v>1141</v>
      </c>
      <c r="W396" s="26">
        <v>394</v>
      </c>
      <c r="X396" s="26">
        <v>167</v>
      </c>
      <c r="Y396" s="30">
        <v>1074</v>
      </c>
      <c r="Z396" s="26">
        <v>0</v>
      </c>
      <c r="AA396" s="4">
        <f t="shared" si="157"/>
        <v>1635</v>
      </c>
      <c r="AB396" s="26">
        <v>352</v>
      </c>
      <c r="AC396" s="26">
        <v>8</v>
      </c>
      <c r="AD396" s="26">
        <v>113</v>
      </c>
      <c r="AE396" s="26">
        <v>50</v>
      </c>
      <c r="AF396" s="4">
        <f t="shared" si="158"/>
        <v>523</v>
      </c>
      <c r="AG396" s="26">
        <v>67</v>
      </c>
      <c r="AH396" s="26">
        <v>117</v>
      </c>
      <c r="AI396" s="30">
        <v>1249</v>
      </c>
      <c r="AJ396" s="26">
        <v>64</v>
      </c>
      <c r="AK396" s="4">
        <f t="shared" si="159"/>
        <v>1497</v>
      </c>
      <c r="AL396" s="29">
        <v>3226</v>
      </c>
      <c r="AM396" s="29">
        <v>1131</v>
      </c>
      <c r="AN396" s="29">
        <v>5749</v>
      </c>
      <c r="AO396" s="26">
        <v>350</v>
      </c>
      <c r="AP396" s="4">
        <f t="shared" si="160"/>
        <v>10456</v>
      </c>
      <c r="AU396" s="4">
        <f t="shared" si="161"/>
        <v>0</v>
      </c>
      <c r="AV396" s="26">
        <v>0</v>
      </c>
      <c r="AW396" s="26">
        <v>0</v>
      </c>
      <c r="AX396" s="26">
        <v>54</v>
      </c>
      <c r="AY396" s="26">
        <v>0</v>
      </c>
      <c r="AZ396" s="4">
        <f t="shared" si="162"/>
        <v>54</v>
      </c>
      <c r="BA396" s="26">
        <v>0</v>
      </c>
      <c r="BB396" s="26">
        <v>1</v>
      </c>
      <c r="BC396" s="26">
        <v>111</v>
      </c>
      <c r="BD396" s="26">
        <v>50</v>
      </c>
      <c r="BE396" s="4">
        <f t="shared" si="163"/>
        <v>162</v>
      </c>
      <c r="BF396" s="26">
        <v>0</v>
      </c>
      <c r="BG396" s="26">
        <v>114</v>
      </c>
      <c r="BH396" s="26">
        <v>740</v>
      </c>
      <c r="BI396" s="26">
        <v>64</v>
      </c>
      <c r="BJ396" s="4">
        <f t="shared" si="164"/>
        <v>918</v>
      </c>
      <c r="BK396" s="26">
        <v>0</v>
      </c>
      <c r="BL396" s="26">
        <v>100</v>
      </c>
      <c r="BM396" s="26">
        <v>75</v>
      </c>
      <c r="BN396" s="26">
        <v>3</v>
      </c>
      <c r="BO396" s="4">
        <f t="shared" si="165"/>
        <v>178</v>
      </c>
      <c r="BP396" s="26">
        <v>0</v>
      </c>
      <c r="BQ396" s="26">
        <v>0</v>
      </c>
      <c r="BR396" s="26">
        <v>23</v>
      </c>
      <c r="BS396" s="26">
        <v>47</v>
      </c>
      <c r="BT396" s="4">
        <f t="shared" si="166"/>
        <v>70</v>
      </c>
      <c r="BU396" s="26">
        <v>3</v>
      </c>
      <c r="BV396" s="26">
        <v>103</v>
      </c>
      <c r="BW396" s="30">
        <v>1464</v>
      </c>
      <c r="BX396" s="26">
        <v>336</v>
      </c>
      <c r="BY396" s="4">
        <f t="shared" si="167"/>
        <v>1906</v>
      </c>
      <c r="BZ396" s="4">
        <f t="shared" si="168"/>
        <v>5980</v>
      </c>
      <c r="CA396" s="4">
        <f t="shared" si="169"/>
        <v>3307</v>
      </c>
      <c r="CB396" s="4">
        <f t="shared" si="170"/>
        <v>8535</v>
      </c>
      <c r="CC396" s="4">
        <f t="shared" si="171"/>
        <v>500</v>
      </c>
      <c r="CD396" s="4">
        <f t="shared" si="172"/>
        <v>18322</v>
      </c>
      <c r="CE396" s="4">
        <f t="shared" si="173"/>
        <v>3</v>
      </c>
      <c r="CF396" s="4">
        <f t="shared" si="174"/>
        <v>318</v>
      </c>
      <c r="CG396" s="4">
        <f t="shared" si="175"/>
        <v>2467</v>
      </c>
      <c r="CH396" s="4">
        <f t="shared" si="176"/>
        <v>500</v>
      </c>
      <c r="CI396" s="4">
        <f t="shared" si="177"/>
        <v>3288</v>
      </c>
      <c r="CJ396" s="11">
        <v>468</v>
      </c>
      <c r="CK396" s="11">
        <v>2027</v>
      </c>
      <c r="CL396" s="11">
        <v>1527</v>
      </c>
      <c r="CM396" s="11">
        <v>113</v>
      </c>
      <c r="CN396" s="11">
        <v>2016</v>
      </c>
      <c r="CO396" s="4">
        <f t="shared" si="152"/>
        <v>6151</v>
      </c>
    </row>
    <row r="397" spans="1:93">
      <c r="A397" s="2">
        <v>1998</v>
      </c>
      <c r="B397" s="3" t="s">
        <v>115</v>
      </c>
      <c r="C397" s="12">
        <v>521.1</v>
      </c>
      <c r="D397" s="12">
        <v>79.7</v>
      </c>
      <c r="E397" s="12">
        <v>0.7</v>
      </c>
      <c r="F397" s="12">
        <v>0.1</v>
      </c>
      <c r="G397" s="4">
        <f t="shared" si="153"/>
        <v>601.60000000000014</v>
      </c>
      <c r="H397" s="12">
        <v>152</v>
      </c>
      <c r="I397" s="12">
        <v>2.5</v>
      </c>
      <c r="J397" s="12">
        <v>237.1</v>
      </c>
      <c r="K397" s="12">
        <v>0.3</v>
      </c>
      <c r="L397" s="4">
        <f t="shared" si="154"/>
        <v>391.90000000000003</v>
      </c>
      <c r="M397" s="12">
        <v>43.6</v>
      </c>
      <c r="N397" s="12">
        <v>75.7</v>
      </c>
      <c r="O397" s="12">
        <v>0</v>
      </c>
      <c r="P397" s="12">
        <v>0</v>
      </c>
      <c r="Q397" s="4">
        <f t="shared" si="155"/>
        <v>119.30000000000001</v>
      </c>
      <c r="R397" s="12">
        <v>28.1</v>
      </c>
      <c r="S397" s="12">
        <v>0</v>
      </c>
      <c r="T397" s="12">
        <v>0</v>
      </c>
      <c r="U397" s="12">
        <v>0</v>
      </c>
      <c r="V397" s="4">
        <f t="shared" si="156"/>
        <v>28.1</v>
      </c>
      <c r="W397" s="12">
        <v>391.1</v>
      </c>
      <c r="X397" s="12">
        <v>447</v>
      </c>
      <c r="Y397" s="12">
        <v>133.9</v>
      </c>
      <c r="Z397" s="12">
        <v>0</v>
      </c>
      <c r="AA397" s="4">
        <f t="shared" si="157"/>
        <v>972</v>
      </c>
      <c r="AB397" s="12">
        <v>125.3</v>
      </c>
      <c r="AC397" s="12">
        <v>1.6</v>
      </c>
      <c r="AD397" s="12">
        <v>1.9</v>
      </c>
      <c r="AE397" s="12">
        <v>0</v>
      </c>
      <c r="AF397" s="4">
        <f t="shared" si="158"/>
        <v>128.79999999999998</v>
      </c>
      <c r="AG397" s="12">
        <v>1.9</v>
      </c>
      <c r="AH397" s="12">
        <v>91.3</v>
      </c>
      <c r="AI397" s="12">
        <v>83</v>
      </c>
      <c r="AJ397" s="12">
        <v>15.8</v>
      </c>
      <c r="AK397" s="4">
        <f t="shared" si="159"/>
        <v>192</v>
      </c>
      <c r="AL397" s="12">
        <v>510.5</v>
      </c>
      <c r="AM397" s="12">
        <v>330.5</v>
      </c>
      <c r="AN397" s="12">
        <v>424.1</v>
      </c>
      <c r="AO397" s="12">
        <v>18.5</v>
      </c>
      <c r="AP397" s="4">
        <f t="shared" si="160"/>
        <v>1283.5999999999999</v>
      </c>
      <c r="AU397" s="4">
        <f t="shared" si="161"/>
        <v>0</v>
      </c>
      <c r="AV397" s="12">
        <v>12.1</v>
      </c>
      <c r="AW397" s="12">
        <v>0</v>
      </c>
      <c r="AX397" s="12">
        <v>6</v>
      </c>
      <c r="AY397" s="12">
        <v>0.3</v>
      </c>
      <c r="AZ397" s="4">
        <f t="shared" si="162"/>
        <v>18.400000000000002</v>
      </c>
      <c r="BA397" s="12">
        <v>12.1</v>
      </c>
      <c r="BB397" s="12">
        <v>0.1</v>
      </c>
      <c r="BC397" s="12">
        <v>0.3</v>
      </c>
      <c r="BD397" s="12">
        <v>0</v>
      </c>
      <c r="BE397" s="4">
        <f t="shared" si="163"/>
        <v>12.5</v>
      </c>
      <c r="BF397" s="12">
        <v>0.7</v>
      </c>
      <c r="BG397" s="12">
        <v>25.5</v>
      </c>
      <c r="BH397" s="12">
        <v>38</v>
      </c>
      <c r="BI397" s="12">
        <v>15.8</v>
      </c>
      <c r="BJ397" s="4">
        <f t="shared" si="164"/>
        <v>80</v>
      </c>
      <c r="BK397" s="4">
        <v>0</v>
      </c>
      <c r="BL397" s="4">
        <v>0</v>
      </c>
      <c r="BM397" s="4">
        <v>0</v>
      </c>
      <c r="BN397" s="4">
        <v>0</v>
      </c>
      <c r="BO397" s="4">
        <f t="shared" si="165"/>
        <v>0</v>
      </c>
      <c r="BP397" s="12">
        <v>2.6</v>
      </c>
      <c r="BQ397" s="12">
        <v>1.3</v>
      </c>
      <c r="BR397" s="12">
        <v>25.6</v>
      </c>
      <c r="BS397" s="12">
        <v>13.3</v>
      </c>
      <c r="BT397" s="4">
        <f t="shared" si="166"/>
        <v>42.8</v>
      </c>
      <c r="BU397" s="12">
        <v>43.5</v>
      </c>
      <c r="BV397" s="12">
        <v>0</v>
      </c>
      <c r="BW397" s="12">
        <v>15.4</v>
      </c>
      <c r="BX397" s="12">
        <v>5.3</v>
      </c>
      <c r="BY397" s="4">
        <f t="shared" si="167"/>
        <v>64.2</v>
      </c>
      <c r="BZ397" s="4">
        <f t="shared" si="168"/>
        <v>1773.6000000000001</v>
      </c>
      <c r="CA397" s="4">
        <f t="shared" si="169"/>
        <v>1028.3</v>
      </c>
      <c r="CB397" s="4">
        <f t="shared" si="170"/>
        <v>880.7</v>
      </c>
      <c r="CC397" s="4">
        <f t="shared" si="171"/>
        <v>34.700000000000003</v>
      </c>
      <c r="CD397" s="4">
        <f t="shared" si="172"/>
        <v>3717.3</v>
      </c>
      <c r="CE397" s="4">
        <f t="shared" si="173"/>
        <v>71</v>
      </c>
      <c r="CF397" s="4">
        <f t="shared" si="174"/>
        <v>26.900000000000002</v>
      </c>
      <c r="CG397" s="4">
        <f t="shared" si="175"/>
        <v>85.300000000000011</v>
      </c>
      <c r="CH397" s="4">
        <f t="shared" si="176"/>
        <v>34.700000000000003</v>
      </c>
      <c r="CI397" s="4">
        <f t="shared" si="177"/>
        <v>217.90000000000003</v>
      </c>
      <c r="CJ397" s="7">
        <v>530.6</v>
      </c>
      <c r="CK397" s="7">
        <v>722.8</v>
      </c>
      <c r="CL397" s="7">
        <v>71.5</v>
      </c>
      <c r="CM397" s="7">
        <v>121.1</v>
      </c>
      <c r="CN397" s="7">
        <v>548.4</v>
      </c>
      <c r="CO397" s="4">
        <f t="shared" si="152"/>
        <v>1994.4</v>
      </c>
    </row>
    <row r="398" spans="1:93">
      <c r="A398" s="2">
        <v>1998</v>
      </c>
      <c r="B398" s="3" t="s">
        <v>116</v>
      </c>
      <c r="C398" s="11">
        <v>1471.7</v>
      </c>
      <c r="D398" s="11">
        <v>327.2</v>
      </c>
      <c r="E398" s="11">
        <v>461.6</v>
      </c>
      <c r="F398" s="11"/>
      <c r="G398" s="4">
        <f t="shared" si="153"/>
        <v>2260.5</v>
      </c>
      <c r="H398" s="11">
        <v>693.1</v>
      </c>
      <c r="I398" s="11">
        <v>10.6</v>
      </c>
      <c r="J398" s="11">
        <v>37.9</v>
      </c>
      <c r="K398" s="11">
        <v>88.8</v>
      </c>
      <c r="L398" s="4">
        <f t="shared" si="154"/>
        <v>830.4</v>
      </c>
      <c r="M398" s="11">
        <v>16.7</v>
      </c>
      <c r="N398" s="11">
        <v>48.2</v>
      </c>
      <c r="O398" s="11">
        <v>0</v>
      </c>
      <c r="P398" s="11">
        <v>0</v>
      </c>
      <c r="Q398" s="4">
        <f t="shared" si="155"/>
        <v>64.900000000000006</v>
      </c>
      <c r="R398" s="11">
        <v>3.5</v>
      </c>
      <c r="S398" s="11">
        <v>0</v>
      </c>
      <c r="T398" s="11">
        <v>0</v>
      </c>
      <c r="U398" s="11">
        <v>0</v>
      </c>
      <c r="V398" s="4">
        <f t="shared" si="156"/>
        <v>3.5</v>
      </c>
      <c r="W398" s="11">
        <v>509.8</v>
      </c>
      <c r="X398" s="11">
        <v>1601.7</v>
      </c>
      <c r="Y398" s="11">
        <v>179.5</v>
      </c>
      <c r="Z398" s="11">
        <v>0</v>
      </c>
      <c r="AA398" s="4">
        <f t="shared" si="157"/>
        <v>2291</v>
      </c>
      <c r="AB398" s="11">
        <v>381.9</v>
      </c>
      <c r="AC398" s="11">
        <v>5.3</v>
      </c>
      <c r="AD398" s="11">
        <v>80.3</v>
      </c>
      <c r="AE398" s="11">
        <v>2.8</v>
      </c>
      <c r="AF398" s="4">
        <f t="shared" si="158"/>
        <v>470.3</v>
      </c>
      <c r="AG398" s="11">
        <v>0</v>
      </c>
      <c r="AH398" s="11">
        <v>0</v>
      </c>
      <c r="AI398" s="11">
        <v>287</v>
      </c>
      <c r="AJ398" s="11">
        <v>0</v>
      </c>
      <c r="AK398" s="4">
        <f t="shared" si="159"/>
        <v>287</v>
      </c>
      <c r="AL398" s="11">
        <v>1892</v>
      </c>
      <c r="AM398" s="11">
        <v>1763.5</v>
      </c>
      <c r="AN398" s="11">
        <v>3030.6</v>
      </c>
      <c r="AO398" s="11">
        <v>39</v>
      </c>
      <c r="AP398" s="4">
        <f t="shared" si="160"/>
        <v>6725.1</v>
      </c>
      <c r="AU398" s="4">
        <f t="shared" si="161"/>
        <v>0</v>
      </c>
      <c r="AV398" s="11">
        <v>1</v>
      </c>
      <c r="AW398" s="11">
        <v>1.1000000000000001</v>
      </c>
      <c r="AX398" s="11">
        <v>35</v>
      </c>
      <c r="AY398" s="11">
        <v>63.5</v>
      </c>
      <c r="AZ398" s="4">
        <f t="shared" si="162"/>
        <v>100.6</v>
      </c>
      <c r="BA398" s="11">
        <v>10.1</v>
      </c>
      <c r="BB398" s="11">
        <v>1.2</v>
      </c>
      <c r="BC398" s="11">
        <v>0.6</v>
      </c>
      <c r="BD398" s="11">
        <v>2.8</v>
      </c>
      <c r="BE398" s="4">
        <f t="shared" si="163"/>
        <v>14.7</v>
      </c>
      <c r="BF398" s="11">
        <v>0</v>
      </c>
      <c r="BG398" s="11">
        <v>0</v>
      </c>
      <c r="BH398" s="11">
        <v>287</v>
      </c>
      <c r="BI398" s="11">
        <v>42.6</v>
      </c>
      <c r="BJ398" s="4">
        <f t="shared" si="164"/>
        <v>329.6</v>
      </c>
      <c r="BK398" s="4">
        <v>0</v>
      </c>
      <c r="BL398" s="4">
        <v>0</v>
      </c>
      <c r="BM398" s="4">
        <v>0</v>
      </c>
      <c r="BN398" s="4">
        <v>0</v>
      </c>
      <c r="BO398" s="4">
        <f t="shared" si="165"/>
        <v>0</v>
      </c>
      <c r="BP398" s="11">
        <v>0.6</v>
      </c>
      <c r="BQ398" s="11">
        <v>0.7</v>
      </c>
      <c r="BR398" s="11">
        <v>4.0999999999999996</v>
      </c>
      <c r="BS398" s="11">
        <v>10.8</v>
      </c>
      <c r="BT398" s="4">
        <f t="shared" si="166"/>
        <v>16.2</v>
      </c>
      <c r="BU398" s="11">
        <v>34.5</v>
      </c>
      <c r="BV398" s="11">
        <v>11.9</v>
      </c>
      <c r="BW398" s="11">
        <v>22.7</v>
      </c>
      <c r="BX398" s="11">
        <v>10.9</v>
      </c>
      <c r="BY398" s="4">
        <f t="shared" si="167"/>
        <v>80</v>
      </c>
      <c r="BZ398" s="4">
        <f t="shared" si="168"/>
        <v>4968.7000000000007</v>
      </c>
      <c r="CA398" s="4">
        <f t="shared" si="169"/>
        <v>3756.5</v>
      </c>
      <c r="CB398" s="4">
        <f t="shared" si="170"/>
        <v>4076.8999999999996</v>
      </c>
      <c r="CC398" s="4">
        <f t="shared" si="171"/>
        <v>130.6</v>
      </c>
      <c r="CD398" s="4">
        <f t="shared" si="172"/>
        <v>12932.7</v>
      </c>
      <c r="CE398" s="4">
        <f t="shared" si="173"/>
        <v>46.2</v>
      </c>
      <c r="CF398" s="4">
        <f t="shared" si="174"/>
        <v>14.9</v>
      </c>
      <c r="CG398" s="4">
        <f t="shared" si="175"/>
        <v>349.40000000000003</v>
      </c>
      <c r="CH398" s="4">
        <f t="shared" si="176"/>
        <v>130.6</v>
      </c>
      <c r="CI398" s="4">
        <f t="shared" si="177"/>
        <v>541.1</v>
      </c>
      <c r="CJ398" s="12">
        <v>1741.8</v>
      </c>
      <c r="CK398" s="12">
        <v>2087.5</v>
      </c>
      <c r="CL398" s="12">
        <v>193.8</v>
      </c>
      <c r="CM398" s="12"/>
      <c r="CN398" s="12">
        <v>822.6</v>
      </c>
      <c r="CO398" s="4">
        <f t="shared" si="152"/>
        <v>4845.7000000000007</v>
      </c>
    </row>
    <row r="399" spans="1:93">
      <c r="A399" s="2">
        <v>1998</v>
      </c>
      <c r="B399" s="3" t="s">
        <v>117</v>
      </c>
      <c r="C399" s="4">
        <v>270.89999999999998</v>
      </c>
      <c r="D399" s="4">
        <v>0</v>
      </c>
      <c r="E399" s="4">
        <v>0.1</v>
      </c>
      <c r="F399" s="4">
        <v>0</v>
      </c>
      <c r="G399" s="4">
        <f t="shared" si="153"/>
        <v>271</v>
      </c>
      <c r="H399" s="12">
        <v>112.8</v>
      </c>
      <c r="I399" s="12">
        <v>47.3</v>
      </c>
      <c r="J399" s="12">
        <v>136.9</v>
      </c>
      <c r="K399" s="12">
        <v>0.5</v>
      </c>
      <c r="L399" s="4">
        <f t="shared" si="154"/>
        <v>297.5</v>
      </c>
      <c r="M399" s="12">
        <v>9.5</v>
      </c>
      <c r="N399" s="12">
        <v>15.4</v>
      </c>
      <c r="O399" s="4">
        <v>0</v>
      </c>
      <c r="P399" s="4">
        <v>0</v>
      </c>
      <c r="Q399" s="4">
        <f t="shared" si="155"/>
        <v>24.9</v>
      </c>
      <c r="R399" s="4">
        <v>0</v>
      </c>
      <c r="S399" s="4">
        <v>0</v>
      </c>
      <c r="T399" s="4">
        <v>0</v>
      </c>
      <c r="U399" s="4">
        <v>0</v>
      </c>
      <c r="V399" s="4">
        <f t="shared" si="156"/>
        <v>0</v>
      </c>
      <c r="W399" s="12">
        <v>111.7</v>
      </c>
      <c r="X399" s="12">
        <v>246.3</v>
      </c>
      <c r="Y399" s="4">
        <v>0</v>
      </c>
      <c r="Z399" s="4">
        <v>0</v>
      </c>
      <c r="AA399" s="4">
        <f t="shared" si="157"/>
        <v>358</v>
      </c>
      <c r="AB399" s="12">
        <v>41.4</v>
      </c>
      <c r="AC399" s="12">
        <v>3.1</v>
      </c>
      <c r="AD399" s="12">
        <v>3.2</v>
      </c>
      <c r="AE399" s="4">
        <v>0</v>
      </c>
      <c r="AF399" s="4">
        <f t="shared" si="158"/>
        <v>47.7</v>
      </c>
      <c r="AG399" s="12">
        <v>0.4</v>
      </c>
      <c r="AH399" s="12">
        <v>188.2</v>
      </c>
      <c r="AI399" s="12">
        <v>138.4</v>
      </c>
      <c r="AJ399" s="4">
        <v>0</v>
      </c>
      <c r="AK399" s="4">
        <f t="shared" si="159"/>
        <v>327</v>
      </c>
      <c r="AL399" s="12">
        <v>156.30000000000001</v>
      </c>
      <c r="AM399" s="12">
        <v>271.10000000000002</v>
      </c>
      <c r="AN399" s="12">
        <v>204.2</v>
      </c>
      <c r="AO399" s="4">
        <v>0</v>
      </c>
      <c r="AP399" s="4">
        <f t="shared" si="160"/>
        <v>631.6</v>
      </c>
      <c r="AU399" s="4">
        <f t="shared" si="161"/>
        <v>0</v>
      </c>
      <c r="AV399" s="12">
        <v>3.2</v>
      </c>
      <c r="AW399" s="12">
        <v>5.4</v>
      </c>
      <c r="AX399" s="12">
        <v>17.3</v>
      </c>
      <c r="AY399" s="12">
        <v>0.5</v>
      </c>
      <c r="AZ399" s="4">
        <f t="shared" si="162"/>
        <v>26.400000000000002</v>
      </c>
      <c r="BA399" s="12">
        <v>3.1</v>
      </c>
      <c r="BB399" s="12">
        <v>0.1</v>
      </c>
      <c r="BC399" s="12">
        <v>0.1</v>
      </c>
      <c r="BD399" s="4">
        <v>0</v>
      </c>
      <c r="BE399" s="4">
        <f t="shared" si="163"/>
        <v>3.3000000000000003</v>
      </c>
      <c r="BF399" s="4">
        <v>0</v>
      </c>
      <c r="BG399" s="12">
        <v>175</v>
      </c>
      <c r="BH399" s="12">
        <v>66</v>
      </c>
      <c r="BI399" s="4">
        <v>0</v>
      </c>
      <c r="BJ399" s="4">
        <f t="shared" si="164"/>
        <v>241</v>
      </c>
      <c r="BK399" s="4">
        <v>0</v>
      </c>
      <c r="BL399" s="4">
        <v>0</v>
      </c>
      <c r="BM399" s="4">
        <v>0</v>
      </c>
      <c r="BN399" s="4">
        <v>0</v>
      </c>
      <c r="BO399" s="4">
        <f t="shared" si="165"/>
        <v>0</v>
      </c>
      <c r="BP399" s="4">
        <v>0</v>
      </c>
      <c r="BQ399" s="12">
        <v>0.1</v>
      </c>
      <c r="BR399" s="12">
        <v>0.2</v>
      </c>
      <c r="BS399" s="4">
        <v>0</v>
      </c>
      <c r="BT399" s="4">
        <f t="shared" si="166"/>
        <v>0.30000000000000004</v>
      </c>
      <c r="BU399" s="12">
        <v>1.7</v>
      </c>
      <c r="BV399" s="12">
        <v>9.5</v>
      </c>
      <c r="BW399" s="12">
        <v>16.100000000000001</v>
      </c>
      <c r="BX399" s="4">
        <v>0</v>
      </c>
      <c r="BY399" s="4">
        <f t="shared" si="167"/>
        <v>27.3</v>
      </c>
      <c r="BZ399" s="4">
        <f t="shared" si="168"/>
        <v>703</v>
      </c>
      <c r="CA399" s="4">
        <f t="shared" si="169"/>
        <v>771.40000000000009</v>
      </c>
      <c r="CB399" s="4">
        <f t="shared" si="170"/>
        <v>482.8</v>
      </c>
      <c r="CC399" s="4">
        <f t="shared" si="171"/>
        <v>0.5</v>
      </c>
      <c r="CD399" s="4">
        <f t="shared" si="172"/>
        <v>1957.7</v>
      </c>
      <c r="CE399" s="4">
        <f t="shared" si="173"/>
        <v>8</v>
      </c>
      <c r="CF399" s="4">
        <f t="shared" si="174"/>
        <v>190.1</v>
      </c>
      <c r="CG399" s="4">
        <f t="shared" si="175"/>
        <v>99.699999999999989</v>
      </c>
      <c r="CH399" s="4">
        <f t="shared" si="176"/>
        <v>0.5</v>
      </c>
      <c r="CI399" s="4">
        <f t="shared" si="177"/>
        <v>298.29999999999995</v>
      </c>
      <c r="CJ399" s="12">
        <v>389</v>
      </c>
      <c r="CK399" s="12"/>
      <c r="CL399" s="12"/>
      <c r="CM399" s="12">
        <v>89.1</v>
      </c>
      <c r="CN399" s="12">
        <v>239.7</v>
      </c>
      <c r="CO399" s="4">
        <f t="shared" si="152"/>
        <v>717.8</v>
      </c>
    </row>
    <row r="400" spans="1:93">
      <c r="A400" s="2">
        <v>1998</v>
      </c>
      <c r="B400" s="3" t="s">
        <v>118</v>
      </c>
      <c r="C400" s="12">
        <v>2297.1999999999998</v>
      </c>
      <c r="D400" s="12">
        <v>420.5</v>
      </c>
      <c r="E400" s="12">
        <v>12.3</v>
      </c>
      <c r="F400" s="12">
        <v>0</v>
      </c>
      <c r="G400" s="4">
        <f t="shared" si="153"/>
        <v>2730</v>
      </c>
      <c r="H400" s="12">
        <v>911.4</v>
      </c>
      <c r="I400" s="12">
        <v>91.7</v>
      </c>
      <c r="J400" s="12">
        <v>727.9</v>
      </c>
      <c r="K400" s="12">
        <v>24.8</v>
      </c>
      <c r="L400" s="4">
        <f t="shared" si="154"/>
        <v>1755.8</v>
      </c>
      <c r="M400" s="12">
        <v>32.200000000000003</v>
      </c>
      <c r="N400" s="12">
        <v>69.099999999999994</v>
      </c>
      <c r="O400" s="12">
        <v>7.2</v>
      </c>
      <c r="P400" s="12">
        <v>0</v>
      </c>
      <c r="Q400" s="4">
        <f t="shared" si="155"/>
        <v>108.5</v>
      </c>
      <c r="R400" s="4">
        <v>0</v>
      </c>
      <c r="S400" s="4">
        <v>0</v>
      </c>
      <c r="T400" s="4">
        <v>0</v>
      </c>
      <c r="U400" s="4">
        <v>0</v>
      </c>
      <c r="V400" s="4">
        <f t="shared" si="156"/>
        <v>0</v>
      </c>
      <c r="W400" s="12">
        <v>1057.5</v>
      </c>
      <c r="X400" s="12">
        <v>2497</v>
      </c>
      <c r="Y400" s="12">
        <v>37.4</v>
      </c>
      <c r="Z400" s="12">
        <v>0</v>
      </c>
      <c r="AA400" s="4">
        <f t="shared" si="157"/>
        <v>3591.9</v>
      </c>
      <c r="AB400" s="12">
        <v>356.2</v>
      </c>
      <c r="AC400" s="12">
        <v>7.7</v>
      </c>
      <c r="AD400" s="12">
        <v>44</v>
      </c>
      <c r="AE400" s="12">
        <v>0</v>
      </c>
      <c r="AF400" s="4">
        <f t="shared" si="158"/>
        <v>407.9</v>
      </c>
      <c r="AG400" s="12">
        <v>0</v>
      </c>
      <c r="AH400" s="12">
        <v>458.3</v>
      </c>
      <c r="AI400" s="12">
        <v>472.2</v>
      </c>
      <c r="AJ400" s="12">
        <v>0</v>
      </c>
      <c r="AK400" s="4">
        <f t="shared" si="159"/>
        <v>930.5</v>
      </c>
      <c r="AL400" s="12">
        <v>1358</v>
      </c>
      <c r="AM400" s="12">
        <v>1829.5</v>
      </c>
      <c r="AN400" s="12">
        <v>1795.5</v>
      </c>
      <c r="AO400" s="12">
        <v>36</v>
      </c>
      <c r="AP400" s="4">
        <f t="shared" si="160"/>
        <v>5019</v>
      </c>
      <c r="AU400" s="4">
        <f t="shared" si="161"/>
        <v>0</v>
      </c>
      <c r="AV400" s="12">
        <v>0</v>
      </c>
      <c r="AW400" s="12">
        <v>6</v>
      </c>
      <c r="AX400" s="12">
        <v>0.8</v>
      </c>
      <c r="AY400" s="12">
        <v>24.8</v>
      </c>
      <c r="AZ400" s="4">
        <f t="shared" si="162"/>
        <v>31.6</v>
      </c>
      <c r="BA400" s="12">
        <v>0</v>
      </c>
      <c r="BB400" s="12">
        <v>7.5</v>
      </c>
      <c r="BC400" s="12">
        <v>12.3</v>
      </c>
      <c r="BD400" s="12">
        <v>0</v>
      </c>
      <c r="BE400" s="4">
        <f t="shared" si="163"/>
        <v>19.8</v>
      </c>
      <c r="BF400" s="12">
        <v>0</v>
      </c>
      <c r="BG400" s="12">
        <v>458.3</v>
      </c>
      <c r="BH400" s="12">
        <v>472.2</v>
      </c>
      <c r="BI400" s="12">
        <v>0</v>
      </c>
      <c r="BJ400" s="4">
        <f t="shared" si="164"/>
        <v>930.5</v>
      </c>
      <c r="BK400" s="4">
        <v>0</v>
      </c>
      <c r="BL400" s="4">
        <v>0</v>
      </c>
      <c r="BM400" s="4">
        <v>0</v>
      </c>
      <c r="BN400" s="4">
        <v>0</v>
      </c>
      <c r="BO400" s="4">
        <f t="shared" si="165"/>
        <v>0</v>
      </c>
      <c r="BP400" s="4">
        <v>0</v>
      </c>
      <c r="BQ400" s="4">
        <v>0</v>
      </c>
      <c r="BR400" s="4">
        <v>0</v>
      </c>
      <c r="BS400" s="4">
        <v>0</v>
      </c>
      <c r="BT400" s="4">
        <f t="shared" si="166"/>
        <v>0</v>
      </c>
      <c r="BU400" s="12">
        <v>0</v>
      </c>
      <c r="BV400" s="12">
        <v>0.6</v>
      </c>
      <c r="BW400" s="12">
        <v>0.7</v>
      </c>
      <c r="BX400" s="12">
        <v>36</v>
      </c>
      <c r="BY400" s="4">
        <f t="shared" si="167"/>
        <v>37.299999999999997</v>
      </c>
      <c r="BZ400" s="4">
        <f t="shared" si="168"/>
        <v>6012.4999999999991</v>
      </c>
      <c r="CA400" s="4">
        <f t="shared" si="169"/>
        <v>5373.8</v>
      </c>
      <c r="CB400" s="4">
        <f t="shared" si="170"/>
        <v>3096.5</v>
      </c>
      <c r="CC400" s="4">
        <f t="shared" si="171"/>
        <v>60.8</v>
      </c>
      <c r="CD400" s="4">
        <f t="shared" si="172"/>
        <v>14543.599999999999</v>
      </c>
      <c r="CE400" s="4">
        <f t="shared" si="173"/>
        <v>0</v>
      </c>
      <c r="CF400" s="4">
        <f t="shared" si="174"/>
        <v>472.40000000000003</v>
      </c>
      <c r="CG400" s="4">
        <f t="shared" si="175"/>
        <v>486</v>
      </c>
      <c r="CH400" s="4">
        <f t="shared" si="176"/>
        <v>60.8</v>
      </c>
      <c r="CI400" s="4">
        <f t="shared" si="177"/>
        <v>1019.2</v>
      </c>
      <c r="CJ400" s="12">
        <v>3890</v>
      </c>
      <c r="CK400" s="12">
        <v>103.6</v>
      </c>
      <c r="CL400" s="12">
        <v>489.9</v>
      </c>
      <c r="CM400" s="12">
        <v>0</v>
      </c>
      <c r="CN400" s="12">
        <v>1479.6</v>
      </c>
      <c r="CO400" s="4">
        <f t="shared" si="152"/>
        <v>5963.1</v>
      </c>
    </row>
    <row r="401" spans="1:107">
      <c r="A401" s="2">
        <v>1998</v>
      </c>
      <c r="B401" s="3" t="s">
        <v>119</v>
      </c>
      <c r="C401" s="20">
        <v>9677</v>
      </c>
      <c r="D401" s="20">
        <v>1995</v>
      </c>
      <c r="E401" s="12">
        <v>367</v>
      </c>
      <c r="F401" s="4">
        <v>0</v>
      </c>
      <c r="G401" s="4">
        <f t="shared" si="153"/>
        <v>12039</v>
      </c>
      <c r="H401" s="20">
        <v>4866</v>
      </c>
      <c r="I401" s="12">
        <v>102</v>
      </c>
      <c r="J401" s="12">
        <v>356</v>
      </c>
      <c r="K401" s="4">
        <v>0</v>
      </c>
      <c r="L401" s="4">
        <f t="shared" si="154"/>
        <v>5324</v>
      </c>
      <c r="M401" s="12">
        <v>146</v>
      </c>
      <c r="N401" s="12">
        <v>167</v>
      </c>
      <c r="O401" s="12">
        <v>4</v>
      </c>
      <c r="P401" s="4">
        <v>0</v>
      </c>
      <c r="Q401" s="4">
        <f t="shared" si="155"/>
        <v>317</v>
      </c>
      <c r="R401" s="4">
        <v>0</v>
      </c>
      <c r="S401" s="4">
        <v>0</v>
      </c>
      <c r="T401" s="4">
        <v>0</v>
      </c>
      <c r="U401" s="4">
        <v>0</v>
      </c>
      <c r="V401" s="4">
        <f t="shared" si="156"/>
        <v>0</v>
      </c>
      <c r="W401" s="20">
        <v>3278</v>
      </c>
      <c r="X401" s="20">
        <v>6124</v>
      </c>
      <c r="Y401" s="12">
        <v>402</v>
      </c>
      <c r="Z401" s="4">
        <v>0</v>
      </c>
      <c r="AA401" s="4">
        <f t="shared" si="157"/>
        <v>9804</v>
      </c>
      <c r="AB401" s="12">
        <v>2202</v>
      </c>
      <c r="AC401" s="12">
        <v>62</v>
      </c>
      <c r="AD401" s="12">
        <v>91</v>
      </c>
      <c r="AE401" s="12">
        <v>88</v>
      </c>
      <c r="AF401" s="4">
        <f t="shared" si="158"/>
        <v>2443</v>
      </c>
      <c r="AG401" s="12">
        <v>30</v>
      </c>
      <c r="AH401" s="20">
        <v>1083</v>
      </c>
      <c r="AI401" s="20">
        <v>2309</v>
      </c>
      <c r="AJ401" s="4">
        <v>0</v>
      </c>
      <c r="AK401" s="4">
        <f t="shared" si="159"/>
        <v>3422</v>
      </c>
      <c r="AL401" s="20">
        <v>3542</v>
      </c>
      <c r="AM401" s="20">
        <v>2621</v>
      </c>
      <c r="AN401" s="20">
        <v>3125</v>
      </c>
      <c r="AO401" s="4">
        <v>0</v>
      </c>
      <c r="AP401" s="4">
        <f t="shared" si="160"/>
        <v>9288</v>
      </c>
      <c r="AU401" s="4">
        <f t="shared" si="161"/>
        <v>0</v>
      </c>
      <c r="AV401" s="12">
        <v>225</v>
      </c>
      <c r="AW401" s="4">
        <v>0</v>
      </c>
      <c r="AX401" s="4">
        <v>0</v>
      </c>
      <c r="AY401" s="4">
        <v>0</v>
      </c>
      <c r="AZ401" s="4">
        <f t="shared" si="162"/>
        <v>225</v>
      </c>
      <c r="BA401" s="12">
        <v>2</v>
      </c>
      <c r="BB401" s="12">
        <v>11</v>
      </c>
      <c r="BC401" s="12">
        <v>0</v>
      </c>
      <c r="BD401" s="12">
        <v>79</v>
      </c>
      <c r="BE401" s="4">
        <f t="shared" si="163"/>
        <v>92</v>
      </c>
      <c r="BF401" s="12">
        <v>0</v>
      </c>
      <c r="BG401" s="12">
        <v>0</v>
      </c>
      <c r="BH401" s="12">
        <v>69</v>
      </c>
      <c r="BI401" s="4">
        <v>0</v>
      </c>
      <c r="BJ401" s="4">
        <f t="shared" si="164"/>
        <v>69</v>
      </c>
      <c r="BK401" s="12">
        <v>0.2</v>
      </c>
      <c r="BL401" s="12">
        <v>0.4</v>
      </c>
      <c r="BM401" s="12">
        <v>0.4</v>
      </c>
      <c r="BN401" s="4">
        <v>0</v>
      </c>
      <c r="BO401" s="4">
        <f t="shared" si="165"/>
        <v>1</v>
      </c>
      <c r="BP401" s="12">
        <v>6</v>
      </c>
      <c r="BQ401" s="12">
        <v>0</v>
      </c>
      <c r="BR401" s="12">
        <v>22</v>
      </c>
      <c r="BS401" s="12">
        <v>30</v>
      </c>
      <c r="BT401" s="4">
        <f t="shared" si="166"/>
        <v>58</v>
      </c>
      <c r="BU401" s="4">
        <v>0</v>
      </c>
      <c r="BV401" s="4">
        <v>0</v>
      </c>
      <c r="BW401" s="12">
        <v>161.19999999999999</v>
      </c>
      <c r="BX401" s="4">
        <v>0</v>
      </c>
      <c r="BY401" s="4">
        <f t="shared" si="167"/>
        <v>161.19999999999999</v>
      </c>
      <c r="BZ401" s="4">
        <f t="shared" si="168"/>
        <v>23741</v>
      </c>
      <c r="CA401" s="4">
        <f t="shared" si="169"/>
        <v>12154</v>
      </c>
      <c r="CB401" s="4">
        <f t="shared" si="170"/>
        <v>6654</v>
      </c>
      <c r="CC401" s="4">
        <f t="shared" si="171"/>
        <v>88</v>
      </c>
      <c r="CD401" s="4">
        <f t="shared" si="172"/>
        <v>42637</v>
      </c>
      <c r="CE401" s="4">
        <f t="shared" si="173"/>
        <v>233.2</v>
      </c>
      <c r="CF401" s="4">
        <f t="shared" si="174"/>
        <v>11.4</v>
      </c>
      <c r="CG401" s="4">
        <f t="shared" si="175"/>
        <v>252.6</v>
      </c>
      <c r="CH401" s="4">
        <f t="shared" si="176"/>
        <v>109</v>
      </c>
      <c r="CI401" s="4">
        <f t="shared" si="177"/>
        <v>606.20000000000005</v>
      </c>
      <c r="CJ401" s="21">
        <v>14706</v>
      </c>
      <c r="CK401" s="12">
        <v>0</v>
      </c>
      <c r="CL401" s="21">
        <v>1938</v>
      </c>
      <c r="CM401" s="12">
        <v>0</v>
      </c>
      <c r="CN401" s="21">
        <v>8885</v>
      </c>
      <c r="CO401" s="4">
        <f t="shared" si="152"/>
        <v>25529</v>
      </c>
    </row>
    <row r="402" spans="1:107">
      <c r="A402" s="2">
        <v>1998</v>
      </c>
      <c r="B402" s="3" t="s">
        <v>120</v>
      </c>
      <c r="C402" s="11">
        <v>1432.2</v>
      </c>
      <c r="D402" s="11">
        <v>191.4</v>
      </c>
      <c r="E402" s="11">
        <v>291</v>
      </c>
      <c r="F402" s="11">
        <v>0</v>
      </c>
      <c r="G402" s="4">
        <f t="shared" si="153"/>
        <v>1914.6000000000001</v>
      </c>
      <c r="H402" s="11">
        <v>478.6</v>
      </c>
      <c r="I402" s="11">
        <v>4.5999999999999996</v>
      </c>
      <c r="J402" s="11">
        <v>164.2</v>
      </c>
      <c r="K402" s="11">
        <v>34.799999999999997</v>
      </c>
      <c r="L402" s="4">
        <f t="shared" si="154"/>
        <v>682.2</v>
      </c>
      <c r="M402" s="11">
        <v>15.3</v>
      </c>
      <c r="N402" s="11">
        <v>65.8</v>
      </c>
      <c r="O402" s="11">
        <v>0</v>
      </c>
      <c r="P402" s="11">
        <v>0</v>
      </c>
      <c r="Q402" s="4">
        <f t="shared" si="155"/>
        <v>81.099999999999994</v>
      </c>
      <c r="R402" s="11">
        <v>5.0999999999999996</v>
      </c>
      <c r="S402" s="11">
        <v>0</v>
      </c>
      <c r="T402" s="11">
        <v>0</v>
      </c>
      <c r="U402" s="11">
        <v>0</v>
      </c>
      <c r="V402" s="4">
        <f t="shared" si="156"/>
        <v>5.0999999999999996</v>
      </c>
      <c r="W402" s="11">
        <v>130.1</v>
      </c>
      <c r="X402" s="11">
        <v>477.3</v>
      </c>
      <c r="Y402" s="11">
        <v>74.8</v>
      </c>
      <c r="Z402" s="11">
        <v>0</v>
      </c>
      <c r="AA402" s="4">
        <f t="shared" si="157"/>
        <v>682.19999999999993</v>
      </c>
      <c r="AB402" s="11">
        <v>192.2</v>
      </c>
      <c r="AC402" s="11">
        <v>2.4</v>
      </c>
      <c r="AD402" s="11">
        <v>9.1</v>
      </c>
      <c r="AE402" s="11">
        <v>3.8</v>
      </c>
      <c r="AF402" s="4">
        <f t="shared" si="158"/>
        <v>207.5</v>
      </c>
      <c r="AG402" s="11">
        <v>81.2</v>
      </c>
      <c r="AH402" s="11">
        <v>148.5</v>
      </c>
      <c r="AI402" s="11">
        <v>411.8</v>
      </c>
      <c r="AJ402" s="11">
        <v>600</v>
      </c>
      <c r="AK402" s="4">
        <f t="shared" si="159"/>
        <v>1241.5</v>
      </c>
      <c r="AL402" s="11">
        <v>706.9</v>
      </c>
      <c r="AM402" s="11">
        <v>402.2</v>
      </c>
      <c r="AN402" s="11">
        <v>436.5</v>
      </c>
      <c r="AO402" s="11">
        <v>25</v>
      </c>
      <c r="AP402" s="4">
        <f t="shared" si="160"/>
        <v>1570.6</v>
      </c>
      <c r="AU402" s="4">
        <f t="shared" si="161"/>
        <v>0</v>
      </c>
      <c r="AV402" s="11">
        <v>8.6999999999999993</v>
      </c>
      <c r="AW402" s="11">
        <v>0</v>
      </c>
      <c r="AX402" s="11">
        <v>0</v>
      </c>
      <c r="AY402" s="11">
        <v>34.799999999999997</v>
      </c>
      <c r="AZ402" s="4">
        <f t="shared" si="162"/>
        <v>43.5</v>
      </c>
      <c r="BA402" s="11">
        <v>0</v>
      </c>
      <c r="BB402" s="11">
        <v>0</v>
      </c>
      <c r="BC402" s="11">
        <v>0</v>
      </c>
      <c r="BD402" s="11">
        <v>3.8</v>
      </c>
      <c r="BE402" s="4">
        <f t="shared" si="163"/>
        <v>3.8</v>
      </c>
      <c r="BF402" s="11">
        <v>80.099999999999994</v>
      </c>
      <c r="BG402" s="11">
        <v>113.4</v>
      </c>
      <c r="BH402" s="11">
        <v>261.10000000000002</v>
      </c>
      <c r="BI402" s="11">
        <v>600</v>
      </c>
      <c r="BJ402" s="4">
        <f t="shared" si="164"/>
        <v>1054.5999999999999</v>
      </c>
      <c r="BK402" s="11">
        <v>3.1</v>
      </c>
      <c r="BL402" s="11">
        <v>0.4</v>
      </c>
      <c r="BM402" s="11">
        <v>-2</v>
      </c>
      <c r="BN402" s="11">
        <v>0</v>
      </c>
      <c r="BO402" s="4">
        <f t="shared" si="165"/>
        <v>1.5</v>
      </c>
      <c r="BP402" s="11">
        <v>0</v>
      </c>
      <c r="BQ402" s="11">
        <v>30.6</v>
      </c>
      <c r="BR402" s="11">
        <v>18.899999999999999</v>
      </c>
      <c r="BS402" s="11">
        <v>0</v>
      </c>
      <c r="BT402" s="4">
        <f t="shared" si="166"/>
        <v>49.5</v>
      </c>
      <c r="BU402" s="11">
        <v>68.2</v>
      </c>
      <c r="BV402" s="11">
        <v>68.2</v>
      </c>
      <c r="BW402" s="11">
        <v>9.4</v>
      </c>
      <c r="BX402" s="11">
        <v>25</v>
      </c>
      <c r="BY402" s="4">
        <f t="shared" si="167"/>
        <v>170.8</v>
      </c>
      <c r="BZ402" s="4">
        <f t="shared" si="168"/>
        <v>3041.6</v>
      </c>
      <c r="CA402" s="4">
        <f t="shared" si="169"/>
        <v>1292.2</v>
      </c>
      <c r="CB402" s="4">
        <f t="shared" si="170"/>
        <v>1387.4</v>
      </c>
      <c r="CC402" s="4">
        <f t="shared" si="171"/>
        <v>663.6</v>
      </c>
      <c r="CD402" s="4">
        <f t="shared" si="172"/>
        <v>6384.8000000000011</v>
      </c>
      <c r="CE402" s="4">
        <f t="shared" si="173"/>
        <v>160.1</v>
      </c>
      <c r="CF402" s="4">
        <f t="shared" si="174"/>
        <v>212.60000000000002</v>
      </c>
      <c r="CG402" s="4">
        <f t="shared" si="175"/>
        <v>287.39999999999998</v>
      </c>
      <c r="CH402" s="4">
        <f t="shared" si="176"/>
        <v>663.59999999999991</v>
      </c>
      <c r="CI402" s="4">
        <f t="shared" si="177"/>
        <v>1323.6999999999998</v>
      </c>
      <c r="CJ402" s="12">
        <v>1251.8</v>
      </c>
      <c r="CK402" s="12">
        <v>1377.5</v>
      </c>
      <c r="CL402" s="12">
        <v>189.1</v>
      </c>
      <c r="CM402" s="12">
        <v>0</v>
      </c>
      <c r="CN402" s="12">
        <v>241.3</v>
      </c>
      <c r="CO402" s="4">
        <f t="shared" si="152"/>
        <v>3059.7000000000003</v>
      </c>
    </row>
    <row r="403" spans="1:107">
      <c r="A403" s="2">
        <v>1998</v>
      </c>
      <c r="B403" s="3" t="s">
        <v>121</v>
      </c>
      <c r="C403" s="4">
        <v>250.2</v>
      </c>
      <c r="D403" s="4">
        <v>56.2</v>
      </c>
      <c r="E403" s="4">
        <v>1.9</v>
      </c>
      <c r="F403" s="4">
        <v>16.899999999999999</v>
      </c>
      <c r="G403" s="4">
        <f t="shared" si="153"/>
        <v>325.19999999999993</v>
      </c>
      <c r="H403" s="4">
        <v>56.3</v>
      </c>
      <c r="I403" s="4">
        <v>0</v>
      </c>
      <c r="J403" s="4">
        <v>0</v>
      </c>
      <c r="K403" s="4">
        <v>1.7</v>
      </c>
      <c r="L403" s="4">
        <f t="shared" si="154"/>
        <v>58</v>
      </c>
      <c r="M403" s="4">
        <v>24.2</v>
      </c>
      <c r="N403" s="4">
        <v>29.8</v>
      </c>
      <c r="O403" s="4">
        <v>1.3</v>
      </c>
      <c r="P403" s="4">
        <v>0</v>
      </c>
      <c r="Q403" s="4">
        <f t="shared" si="155"/>
        <v>55.3</v>
      </c>
      <c r="R403" s="4">
        <v>13.6</v>
      </c>
      <c r="S403" s="4">
        <v>5.6</v>
      </c>
      <c r="T403" s="4">
        <v>0</v>
      </c>
      <c r="U403" s="4">
        <v>0</v>
      </c>
      <c r="V403" s="4">
        <f t="shared" si="156"/>
        <v>19.2</v>
      </c>
      <c r="W403" s="4">
        <v>106.7</v>
      </c>
      <c r="X403" s="4">
        <v>246</v>
      </c>
      <c r="Y403" s="4">
        <v>44.1</v>
      </c>
      <c r="Z403" s="4">
        <v>0</v>
      </c>
      <c r="AA403" s="4">
        <f t="shared" si="157"/>
        <v>396.8</v>
      </c>
      <c r="AB403" s="4">
        <v>49.5</v>
      </c>
      <c r="AC403" s="4">
        <v>0.2</v>
      </c>
      <c r="AD403" s="4">
        <v>2</v>
      </c>
      <c r="AE403" s="4">
        <v>0</v>
      </c>
      <c r="AF403" s="4">
        <f t="shared" si="158"/>
        <v>51.7</v>
      </c>
      <c r="AG403" s="4">
        <v>0</v>
      </c>
      <c r="AH403" s="4">
        <v>107.3</v>
      </c>
      <c r="AI403" s="4">
        <v>105.2</v>
      </c>
      <c r="AJ403" s="4">
        <v>0.9</v>
      </c>
      <c r="AK403" s="4">
        <f t="shared" si="159"/>
        <v>213.4</v>
      </c>
      <c r="AL403" s="4">
        <v>232.7</v>
      </c>
      <c r="AM403" s="4">
        <v>203</v>
      </c>
      <c r="AN403" s="4">
        <v>210.9</v>
      </c>
      <c r="AO403" s="4">
        <v>31.1</v>
      </c>
      <c r="AP403" s="4">
        <f t="shared" si="160"/>
        <v>677.7</v>
      </c>
      <c r="AU403" s="4">
        <f t="shared" si="161"/>
        <v>0</v>
      </c>
      <c r="AV403" s="4">
        <v>0</v>
      </c>
      <c r="AW403" s="4">
        <v>0</v>
      </c>
      <c r="AX403" s="4">
        <v>0</v>
      </c>
      <c r="AY403" s="4">
        <v>1.7</v>
      </c>
      <c r="AZ403" s="4">
        <f t="shared" si="162"/>
        <v>1.7</v>
      </c>
      <c r="BA403" s="4">
        <v>0</v>
      </c>
      <c r="BB403" s="4">
        <v>0</v>
      </c>
      <c r="BC403" s="4">
        <v>0</v>
      </c>
      <c r="BD403" s="4">
        <v>0</v>
      </c>
      <c r="BE403" s="4">
        <f t="shared" si="163"/>
        <v>0</v>
      </c>
      <c r="BF403" s="4">
        <v>0</v>
      </c>
      <c r="BG403" s="4">
        <v>0</v>
      </c>
      <c r="BH403" s="4">
        <v>0</v>
      </c>
      <c r="BI403" s="4">
        <v>0.9</v>
      </c>
      <c r="BJ403" s="4">
        <f t="shared" si="164"/>
        <v>0.9</v>
      </c>
      <c r="BK403" s="4">
        <v>0</v>
      </c>
      <c r="BL403" s="4">
        <v>0</v>
      </c>
      <c r="BM403" s="4">
        <v>0</v>
      </c>
      <c r="BN403" s="4">
        <v>4</v>
      </c>
      <c r="BO403" s="4">
        <f t="shared" si="165"/>
        <v>4</v>
      </c>
      <c r="BP403" s="4">
        <v>0</v>
      </c>
      <c r="BQ403" s="4">
        <v>0</v>
      </c>
      <c r="BR403" s="4">
        <v>0</v>
      </c>
      <c r="BS403" s="4">
        <v>9.4</v>
      </c>
      <c r="BT403" s="4">
        <f t="shared" si="166"/>
        <v>9.4</v>
      </c>
      <c r="BU403" s="4">
        <v>0</v>
      </c>
      <c r="BV403" s="4">
        <v>0</v>
      </c>
      <c r="BW403" s="4">
        <v>0</v>
      </c>
      <c r="BX403" s="4">
        <v>34.6</v>
      </c>
      <c r="BY403" s="4">
        <f t="shared" si="167"/>
        <v>34.6</v>
      </c>
      <c r="BZ403" s="4">
        <f t="shared" si="168"/>
        <v>733.2</v>
      </c>
      <c r="CA403" s="4">
        <f t="shared" si="169"/>
        <v>648.1</v>
      </c>
      <c r="CB403" s="4">
        <f t="shared" si="170"/>
        <v>365.4</v>
      </c>
      <c r="CC403" s="4">
        <f t="shared" si="171"/>
        <v>50.599999999999994</v>
      </c>
      <c r="CD403" s="4">
        <f t="shared" si="172"/>
        <v>1797.3000000000002</v>
      </c>
      <c r="CE403" s="4">
        <f t="shared" si="173"/>
        <v>0</v>
      </c>
      <c r="CF403" s="4">
        <f t="shared" si="174"/>
        <v>0</v>
      </c>
      <c r="CG403" s="4">
        <f t="shared" si="175"/>
        <v>0</v>
      </c>
      <c r="CH403" s="4">
        <f t="shared" si="176"/>
        <v>50.6</v>
      </c>
      <c r="CI403" s="4">
        <f t="shared" si="177"/>
        <v>50.6</v>
      </c>
      <c r="CJ403" s="4">
        <v>201.9</v>
      </c>
      <c r="CK403" s="4">
        <v>365.6</v>
      </c>
      <c r="CL403" s="4">
        <v>51</v>
      </c>
      <c r="CM403" s="10" t="s">
        <v>129</v>
      </c>
      <c r="CN403" s="4">
        <v>230.9</v>
      </c>
      <c r="CO403" s="4">
        <f t="shared" si="152"/>
        <v>849.4</v>
      </c>
    </row>
    <row r="404" spans="1:107">
      <c r="A404" s="2">
        <v>1998</v>
      </c>
      <c r="B404" s="3" t="s">
        <v>122</v>
      </c>
      <c r="C404" s="12">
        <v>3113.1</v>
      </c>
      <c r="D404" s="12">
        <v>224.6</v>
      </c>
      <c r="E404" s="12">
        <v>36.9</v>
      </c>
      <c r="F404" s="12">
        <v>0</v>
      </c>
      <c r="G404" s="4">
        <f t="shared" si="153"/>
        <v>3374.6</v>
      </c>
      <c r="H404" s="12">
        <v>1173.7</v>
      </c>
      <c r="I404" s="12">
        <v>299.2</v>
      </c>
      <c r="J404" s="12">
        <v>1121.0999999999999</v>
      </c>
      <c r="K404" s="12">
        <v>218</v>
      </c>
      <c r="L404" s="4">
        <f t="shared" si="154"/>
        <v>2812</v>
      </c>
      <c r="M404" s="12">
        <v>68.2</v>
      </c>
      <c r="N404" s="12">
        <v>63</v>
      </c>
      <c r="O404" s="12">
        <v>0</v>
      </c>
      <c r="P404" s="12">
        <v>0</v>
      </c>
      <c r="Q404" s="4">
        <f t="shared" si="155"/>
        <v>131.19999999999999</v>
      </c>
      <c r="R404" s="12">
        <v>8.8000000000000007</v>
      </c>
      <c r="S404" s="12">
        <v>21.8</v>
      </c>
      <c r="T404" s="12">
        <v>0</v>
      </c>
      <c r="U404" s="12">
        <v>0</v>
      </c>
      <c r="V404" s="4">
        <f t="shared" si="156"/>
        <v>30.6</v>
      </c>
      <c r="W404" s="12">
        <v>1139.5999999999999</v>
      </c>
      <c r="X404" s="12">
        <v>1202.9000000000001</v>
      </c>
      <c r="Y404" s="12">
        <v>0</v>
      </c>
      <c r="Z404" s="12">
        <v>0</v>
      </c>
      <c r="AA404" s="4">
        <f t="shared" si="157"/>
        <v>2342.5</v>
      </c>
      <c r="AB404" s="12">
        <v>757.8</v>
      </c>
      <c r="AC404" s="12">
        <v>25</v>
      </c>
      <c r="AD404" s="12">
        <v>9.4</v>
      </c>
      <c r="AE404" s="12">
        <v>90.7</v>
      </c>
      <c r="AF404" s="4">
        <f t="shared" si="158"/>
        <v>882.9</v>
      </c>
      <c r="AG404" s="12">
        <v>0</v>
      </c>
      <c r="AH404" s="12">
        <v>456.9</v>
      </c>
      <c r="AI404" s="12">
        <v>2116.9</v>
      </c>
      <c r="AJ404" s="12">
        <v>86.6</v>
      </c>
      <c r="AK404" s="4">
        <f t="shared" si="159"/>
        <v>2660.4</v>
      </c>
      <c r="AL404" s="12">
        <v>2242.5</v>
      </c>
      <c r="AM404" s="12">
        <v>975.2</v>
      </c>
      <c r="AN404" s="12">
        <v>3526.7</v>
      </c>
      <c r="AO404" s="12">
        <v>85.2</v>
      </c>
      <c r="AP404" s="4">
        <f t="shared" si="160"/>
        <v>6829.5999999999995</v>
      </c>
      <c r="AU404" s="4">
        <f t="shared" si="161"/>
        <v>0</v>
      </c>
      <c r="AV404" s="12">
        <v>38.6</v>
      </c>
      <c r="AW404" s="12">
        <v>1</v>
      </c>
      <c r="AX404" s="12">
        <v>67.900000000000006</v>
      </c>
      <c r="AY404" s="12">
        <v>217</v>
      </c>
      <c r="AZ404" s="4">
        <f t="shared" si="162"/>
        <v>324.5</v>
      </c>
      <c r="BA404" s="12">
        <v>10.7</v>
      </c>
      <c r="BB404" s="12">
        <v>1.2</v>
      </c>
      <c r="BC404" s="12">
        <v>1.1000000000000001</v>
      </c>
      <c r="BD404" s="12">
        <v>90.7</v>
      </c>
      <c r="BE404" s="4">
        <f t="shared" si="163"/>
        <v>103.7</v>
      </c>
      <c r="BF404" s="12">
        <v>0</v>
      </c>
      <c r="BG404" s="12">
        <v>0</v>
      </c>
      <c r="BH404" s="12">
        <v>23.2</v>
      </c>
      <c r="BI404" s="12">
        <v>30.4</v>
      </c>
      <c r="BJ404" s="4">
        <f t="shared" si="164"/>
        <v>53.599999999999994</v>
      </c>
      <c r="BK404" s="4">
        <v>0</v>
      </c>
      <c r="BL404" s="4">
        <v>0</v>
      </c>
      <c r="BM404" s="4">
        <v>0</v>
      </c>
      <c r="BN404" s="4">
        <v>0</v>
      </c>
      <c r="BO404" s="4">
        <f t="shared" si="165"/>
        <v>0</v>
      </c>
      <c r="BP404" s="12">
        <v>0.2</v>
      </c>
      <c r="BQ404" s="12">
        <v>2.1</v>
      </c>
      <c r="BR404" s="12">
        <v>3.8</v>
      </c>
      <c r="BS404" s="12">
        <v>24.7</v>
      </c>
      <c r="BT404" s="4">
        <f t="shared" si="166"/>
        <v>30.799999999999997</v>
      </c>
      <c r="BU404" s="12">
        <v>10.8</v>
      </c>
      <c r="BV404" s="12">
        <v>0.1</v>
      </c>
      <c r="BW404" s="12">
        <v>14.6</v>
      </c>
      <c r="BX404" s="12">
        <v>14.8</v>
      </c>
      <c r="BY404" s="4">
        <f t="shared" si="167"/>
        <v>40.299999999999997</v>
      </c>
      <c r="BZ404" s="4">
        <f t="shared" si="168"/>
        <v>8503.7000000000007</v>
      </c>
      <c r="CA404" s="4">
        <f t="shared" si="169"/>
        <v>3268.6000000000004</v>
      </c>
      <c r="CB404" s="4">
        <f t="shared" si="170"/>
        <v>6811</v>
      </c>
      <c r="CC404" s="4">
        <f t="shared" si="171"/>
        <v>480.49999999999994</v>
      </c>
      <c r="CD404" s="4">
        <f t="shared" si="172"/>
        <v>19063.800000000003</v>
      </c>
      <c r="CE404" s="4">
        <f t="shared" si="173"/>
        <v>60.3</v>
      </c>
      <c r="CF404" s="4">
        <f t="shared" si="174"/>
        <v>4.4000000000000004</v>
      </c>
      <c r="CG404" s="4">
        <f t="shared" si="175"/>
        <v>110.6</v>
      </c>
      <c r="CH404" s="4">
        <f t="shared" si="176"/>
        <v>377.6</v>
      </c>
      <c r="CI404" s="4">
        <f t="shared" si="177"/>
        <v>552.90000000000009</v>
      </c>
      <c r="CJ404" s="12">
        <v>1919.2</v>
      </c>
      <c r="CK404" s="12">
        <v>5405.4</v>
      </c>
      <c r="CL404" s="12">
        <v>450.8</v>
      </c>
      <c r="CM404" s="12">
        <v>0</v>
      </c>
      <c r="CN404" s="12">
        <v>998.1</v>
      </c>
      <c r="CO404" s="4">
        <f t="shared" si="152"/>
        <v>8773.5</v>
      </c>
    </row>
    <row r="405" spans="1:107">
      <c r="A405" s="2">
        <v>1998</v>
      </c>
      <c r="B405" s="3" t="s">
        <v>123</v>
      </c>
      <c r="C405" s="26">
        <v>4315.8</v>
      </c>
      <c r="D405" s="26">
        <v>311.8</v>
      </c>
      <c r="E405" s="26">
        <v>136.19999999999999</v>
      </c>
      <c r="F405" s="26">
        <v>13</v>
      </c>
      <c r="G405" s="4">
        <f t="shared" si="153"/>
        <v>4776.8</v>
      </c>
      <c r="H405" s="26">
        <v>1072.0999999999999</v>
      </c>
      <c r="I405" s="26">
        <v>654.6</v>
      </c>
      <c r="J405" s="26">
        <v>984.9</v>
      </c>
      <c r="K405" s="26">
        <v>264.89999999999998</v>
      </c>
      <c r="L405" s="4">
        <f t="shared" si="154"/>
        <v>2976.5</v>
      </c>
      <c r="M405" s="26">
        <v>300.39999999999998</v>
      </c>
      <c r="N405" s="26">
        <v>221.1</v>
      </c>
      <c r="O405" s="4">
        <v>0</v>
      </c>
      <c r="P405" s="4">
        <v>0</v>
      </c>
      <c r="Q405" s="4">
        <f t="shared" si="155"/>
        <v>521.5</v>
      </c>
      <c r="R405" s="26">
        <v>86.3</v>
      </c>
      <c r="S405" s="26">
        <v>3.3</v>
      </c>
      <c r="T405" s="4">
        <v>0</v>
      </c>
      <c r="U405" s="4">
        <v>0</v>
      </c>
      <c r="V405" s="4">
        <f t="shared" si="156"/>
        <v>89.6</v>
      </c>
      <c r="W405" s="26">
        <v>1393.6</v>
      </c>
      <c r="X405" s="26">
        <v>1737.7</v>
      </c>
      <c r="Y405" s="26">
        <v>167.6</v>
      </c>
      <c r="Z405" s="4">
        <v>0</v>
      </c>
      <c r="AA405" s="4">
        <f t="shared" si="157"/>
        <v>3298.9</v>
      </c>
      <c r="AB405" s="26">
        <v>489.3</v>
      </c>
      <c r="AC405" s="26">
        <v>20.399999999999999</v>
      </c>
      <c r="AD405" s="26">
        <v>20.8</v>
      </c>
      <c r="AE405" s="26">
        <v>32.700000000000003</v>
      </c>
      <c r="AF405" s="4">
        <f t="shared" si="158"/>
        <v>563.20000000000005</v>
      </c>
      <c r="AG405" s="26">
        <v>4.7</v>
      </c>
      <c r="AH405" s="26">
        <v>257.39999999999998</v>
      </c>
      <c r="AI405" s="26">
        <v>1044.7</v>
      </c>
      <c r="AJ405" s="26">
        <v>58.4</v>
      </c>
      <c r="AK405" s="4">
        <f t="shared" si="159"/>
        <v>1365.2</v>
      </c>
      <c r="AL405" s="26">
        <v>1669.5</v>
      </c>
      <c r="AM405" s="26">
        <v>1273.0999999999999</v>
      </c>
      <c r="AN405" s="26">
        <v>2353.9</v>
      </c>
      <c r="AO405" s="26">
        <v>140.6</v>
      </c>
      <c r="AP405" s="4">
        <f t="shared" si="160"/>
        <v>5437.1</v>
      </c>
      <c r="AU405" s="4">
        <f t="shared" si="161"/>
        <v>0</v>
      </c>
      <c r="AV405" s="4">
        <v>0</v>
      </c>
      <c r="AW405" s="26">
        <v>0.6</v>
      </c>
      <c r="AX405" s="26">
        <v>24.1</v>
      </c>
      <c r="AY405" s="26">
        <v>264.89999999999998</v>
      </c>
      <c r="AZ405" s="4">
        <f t="shared" si="162"/>
        <v>289.59999999999997</v>
      </c>
      <c r="BA405" s="4">
        <v>0</v>
      </c>
      <c r="BB405" s="26">
        <v>4.0999999999999996</v>
      </c>
      <c r="BC405" s="26">
        <v>7.4</v>
      </c>
      <c r="BD405" s="26">
        <v>32.700000000000003</v>
      </c>
      <c r="BE405" s="4">
        <f t="shared" si="163"/>
        <v>44.2</v>
      </c>
      <c r="BF405" s="4">
        <v>0</v>
      </c>
      <c r="BG405" s="26">
        <v>247.9</v>
      </c>
      <c r="BH405" s="26">
        <v>517.20000000000005</v>
      </c>
      <c r="BI405" s="26">
        <v>58.4</v>
      </c>
      <c r="BJ405" s="4">
        <f t="shared" si="164"/>
        <v>823.5</v>
      </c>
      <c r="BK405" s="4">
        <v>0</v>
      </c>
      <c r="BL405" s="4">
        <v>0</v>
      </c>
      <c r="BM405" s="4">
        <v>0</v>
      </c>
      <c r="BN405" s="4">
        <v>29.8</v>
      </c>
      <c r="BO405" s="4">
        <f t="shared" si="165"/>
        <v>29.8</v>
      </c>
      <c r="BP405" s="4">
        <v>0</v>
      </c>
      <c r="BQ405" s="4">
        <v>38.799999999999997</v>
      </c>
      <c r="BR405" s="4">
        <v>8.6</v>
      </c>
      <c r="BS405" s="4">
        <v>8</v>
      </c>
      <c r="BT405" s="4">
        <f t="shared" si="166"/>
        <v>55.4</v>
      </c>
      <c r="BU405" s="4">
        <v>0</v>
      </c>
      <c r="BV405" s="26">
        <v>14</v>
      </c>
      <c r="BW405" s="26">
        <v>278.5</v>
      </c>
      <c r="BX405" s="26">
        <v>115.8</v>
      </c>
      <c r="BY405" s="4">
        <f t="shared" si="167"/>
        <v>408.3</v>
      </c>
      <c r="BZ405" s="4">
        <f t="shared" si="168"/>
        <v>9331.6999999999989</v>
      </c>
      <c r="CA405" s="4">
        <f t="shared" si="169"/>
        <v>4479.3999999999996</v>
      </c>
      <c r="CB405" s="4">
        <f t="shared" si="170"/>
        <v>4708.1000000000004</v>
      </c>
      <c r="CC405" s="4">
        <f t="shared" si="171"/>
        <v>509.59999999999991</v>
      </c>
      <c r="CD405" s="4">
        <f t="shared" si="172"/>
        <v>19028.799999999996</v>
      </c>
      <c r="CE405" s="4">
        <f t="shared" si="173"/>
        <v>0</v>
      </c>
      <c r="CF405" s="4">
        <f t="shared" si="174"/>
        <v>305.39999999999998</v>
      </c>
      <c r="CG405" s="4">
        <f t="shared" si="175"/>
        <v>835.80000000000007</v>
      </c>
      <c r="CH405" s="4">
        <f t="shared" si="176"/>
        <v>509.6</v>
      </c>
      <c r="CI405" s="4">
        <f t="shared" si="177"/>
        <v>1650.8000000000002</v>
      </c>
      <c r="CJ405" s="31">
        <v>4988.5</v>
      </c>
      <c r="CK405" s="4">
        <v>0</v>
      </c>
      <c r="CL405" s="4">
        <v>0</v>
      </c>
      <c r="CM405" s="4">
        <v>0</v>
      </c>
      <c r="CN405" s="12">
        <v>4652.5</v>
      </c>
      <c r="CO405" s="4">
        <f t="shared" si="152"/>
        <v>9641</v>
      </c>
    </row>
    <row r="406" spans="1:107">
      <c r="A406" s="2">
        <v>1998</v>
      </c>
      <c r="B406" s="3" t="s">
        <v>124</v>
      </c>
      <c r="C406" s="12">
        <v>1326.2</v>
      </c>
      <c r="D406" s="12">
        <v>212.1</v>
      </c>
      <c r="E406" s="12">
        <v>28.1</v>
      </c>
      <c r="F406" s="12">
        <v>162</v>
      </c>
      <c r="G406" s="4">
        <f t="shared" si="153"/>
        <v>1728.3999999999999</v>
      </c>
      <c r="H406" s="12">
        <v>372.6</v>
      </c>
      <c r="I406" s="12">
        <v>223.3</v>
      </c>
      <c r="J406" s="12">
        <v>450.5</v>
      </c>
      <c r="K406" s="12">
        <v>29.2</v>
      </c>
      <c r="L406" s="4">
        <f t="shared" si="154"/>
        <v>1075.6000000000001</v>
      </c>
      <c r="M406" s="12">
        <v>31.9</v>
      </c>
      <c r="N406" s="12">
        <v>31.9</v>
      </c>
      <c r="O406" s="12">
        <v>4.5</v>
      </c>
      <c r="P406" s="12">
        <v>0</v>
      </c>
      <c r="Q406" s="4">
        <f t="shared" si="155"/>
        <v>68.3</v>
      </c>
      <c r="R406" s="12">
        <v>1.3</v>
      </c>
      <c r="S406" s="12">
        <v>1.1000000000000001</v>
      </c>
      <c r="T406" s="12">
        <v>0</v>
      </c>
      <c r="U406" s="12">
        <v>0</v>
      </c>
      <c r="V406" s="4">
        <f t="shared" si="156"/>
        <v>2.4000000000000004</v>
      </c>
      <c r="W406" s="12">
        <v>156.19999999999999</v>
      </c>
      <c r="X406" s="12">
        <v>974.9</v>
      </c>
      <c r="Y406" s="12">
        <v>187.6</v>
      </c>
      <c r="Z406" s="12">
        <v>0</v>
      </c>
      <c r="AA406" s="4">
        <f t="shared" si="157"/>
        <v>1318.6999999999998</v>
      </c>
      <c r="AB406" s="12">
        <v>61.6</v>
      </c>
      <c r="AC406" s="12">
        <v>0</v>
      </c>
      <c r="AD406" s="12">
        <v>4.5999999999999996</v>
      </c>
      <c r="AE406" s="12">
        <v>0.7</v>
      </c>
      <c r="AF406" s="4">
        <f t="shared" si="158"/>
        <v>66.900000000000006</v>
      </c>
      <c r="AG406" s="12">
        <v>3.5</v>
      </c>
      <c r="AH406" s="12">
        <v>304.7</v>
      </c>
      <c r="AI406" s="12">
        <v>496.9</v>
      </c>
      <c r="AJ406" s="12">
        <v>5.9</v>
      </c>
      <c r="AK406" s="4">
        <f t="shared" si="159"/>
        <v>810.99999999999989</v>
      </c>
      <c r="AL406" s="12">
        <v>61</v>
      </c>
      <c r="AM406" s="12">
        <v>234.5</v>
      </c>
      <c r="AN406" s="12">
        <v>375.7</v>
      </c>
      <c r="AO406" s="4">
        <v>0</v>
      </c>
      <c r="AP406" s="4">
        <f t="shared" si="160"/>
        <v>671.2</v>
      </c>
      <c r="AU406" s="4">
        <f t="shared" si="161"/>
        <v>0</v>
      </c>
      <c r="AV406" s="12">
        <v>0</v>
      </c>
      <c r="AW406" s="12">
        <v>0</v>
      </c>
      <c r="AX406" s="12">
        <v>47.7</v>
      </c>
      <c r="AY406" s="12">
        <v>29.2</v>
      </c>
      <c r="AZ406" s="4">
        <f t="shared" si="162"/>
        <v>76.900000000000006</v>
      </c>
      <c r="BA406" s="12">
        <v>0.3</v>
      </c>
      <c r="BB406" s="12">
        <v>0</v>
      </c>
      <c r="BC406" s="12">
        <v>0.2</v>
      </c>
      <c r="BD406" s="12">
        <v>0.7</v>
      </c>
      <c r="BE406" s="4">
        <f t="shared" si="163"/>
        <v>1.2</v>
      </c>
      <c r="BF406" s="12">
        <v>2</v>
      </c>
      <c r="BG406" s="12">
        <v>302.39999999999998</v>
      </c>
      <c r="BH406" s="12">
        <v>211.2</v>
      </c>
      <c r="BI406" s="12">
        <v>5.9</v>
      </c>
      <c r="BJ406" s="4">
        <f t="shared" si="164"/>
        <v>521.49999999999989</v>
      </c>
      <c r="BK406" s="4">
        <v>0</v>
      </c>
      <c r="BL406" s="4">
        <v>0</v>
      </c>
      <c r="BM406" s="4">
        <v>0</v>
      </c>
      <c r="BN406" s="4">
        <v>0</v>
      </c>
      <c r="BO406" s="4">
        <f t="shared" si="165"/>
        <v>0</v>
      </c>
      <c r="BP406" s="12">
        <v>0</v>
      </c>
      <c r="BQ406" s="12">
        <v>24</v>
      </c>
      <c r="BR406" s="12">
        <v>7.6</v>
      </c>
      <c r="BS406" s="12">
        <v>0</v>
      </c>
      <c r="BT406" s="4">
        <f t="shared" si="166"/>
        <v>31.6</v>
      </c>
      <c r="BU406" s="12">
        <v>19</v>
      </c>
      <c r="BV406" s="12">
        <v>4.5999999999999996</v>
      </c>
      <c r="BW406" s="12">
        <v>34.9</v>
      </c>
      <c r="BX406" s="12">
        <v>0</v>
      </c>
      <c r="BY406" s="4">
        <f t="shared" si="167"/>
        <v>58.5</v>
      </c>
      <c r="BZ406" s="4">
        <f t="shared" si="168"/>
        <v>2014.3000000000002</v>
      </c>
      <c r="CA406" s="4">
        <f t="shared" si="169"/>
        <v>1982.5</v>
      </c>
      <c r="CB406" s="4">
        <f t="shared" si="170"/>
        <v>1547.9</v>
      </c>
      <c r="CC406" s="4">
        <f t="shared" si="171"/>
        <v>197.79999999999998</v>
      </c>
      <c r="CD406" s="4">
        <f t="shared" si="172"/>
        <v>5742.5000000000009</v>
      </c>
      <c r="CE406" s="4">
        <f t="shared" si="173"/>
        <v>21.3</v>
      </c>
      <c r="CF406" s="4">
        <f t="shared" si="174"/>
        <v>331</v>
      </c>
      <c r="CG406" s="4">
        <f t="shared" si="175"/>
        <v>301.59999999999997</v>
      </c>
      <c r="CH406" s="4">
        <f t="shared" si="176"/>
        <v>35.799999999999997</v>
      </c>
      <c r="CI406" s="4">
        <f t="shared" si="177"/>
        <v>689.69999999999993</v>
      </c>
      <c r="CJ406" s="11">
        <v>794.3</v>
      </c>
      <c r="CK406" s="11">
        <v>866.1</v>
      </c>
      <c r="CL406" s="11">
        <v>140.1</v>
      </c>
      <c r="CM406" s="11">
        <v>0</v>
      </c>
      <c r="CN406" s="11">
        <v>702.8</v>
      </c>
      <c r="CO406" s="4">
        <f t="shared" si="152"/>
        <v>2503.3000000000002</v>
      </c>
    </row>
    <row r="407" spans="1:107">
      <c r="A407" s="2">
        <v>1998</v>
      </c>
      <c r="B407" s="3" t="s">
        <v>125</v>
      </c>
      <c r="C407" s="32">
        <v>4176</v>
      </c>
      <c r="D407" s="26">
        <v>325.89999999999998</v>
      </c>
      <c r="E407" s="26">
        <v>229.3</v>
      </c>
      <c r="F407" s="4">
        <v>0</v>
      </c>
      <c r="G407" s="4">
        <f t="shared" si="153"/>
        <v>4731.2</v>
      </c>
      <c r="H407" s="29">
        <v>1076.0999999999999</v>
      </c>
      <c r="I407" s="29">
        <v>515</v>
      </c>
      <c r="J407" s="29">
        <v>1191.9000000000001</v>
      </c>
      <c r="K407" s="29">
        <v>0</v>
      </c>
      <c r="L407" s="4">
        <f t="shared" si="154"/>
        <v>2783</v>
      </c>
      <c r="M407" s="4">
        <v>66</v>
      </c>
      <c r="N407" s="4">
        <v>38</v>
      </c>
      <c r="O407" s="4">
        <v>0</v>
      </c>
      <c r="P407" s="4">
        <v>0</v>
      </c>
      <c r="Q407" s="4">
        <f t="shared" si="155"/>
        <v>104</v>
      </c>
      <c r="R407" s="4">
        <v>132</v>
      </c>
      <c r="S407" s="4">
        <v>16</v>
      </c>
      <c r="T407" s="4">
        <v>0</v>
      </c>
      <c r="U407" s="4">
        <v>0</v>
      </c>
      <c r="V407" s="4">
        <f t="shared" si="156"/>
        <v>148</v>
      </c>
      <c r="W407" s="29">
        <v>904.8</v>
      </c>
      <c r="X407" s="29">
        <v>1607.2</v>
      </c>
      <c r="Y407" s="29">
        <v>0</v>
      </c>
      <c r="Z407" s="29">
        <v>0</v>
      </c>
      <c r="AA407" s="4">
        <f t="shared" si="157"/>
        <v>2512</v>
      </c>
      <c r="AB407" s="4">
        <v>556.9</v>
      </c>
      <c r="AC407" s="4">
        <v>2.5</v>
      </c>
      <c r="AD407" s="4">
        <v>121.3</v>
      </c>
      <c r="AE407" s="4">
        <v>0</v>
      </c>
      <c r="AF407" s="4">
        <f t="shared" si="158"/>
        <v>680.69999999999993</v>
      </c>
      <c r="AG407" s="26">
        <v>0</v>
      </c>
      <c r="AH407" s="26">
        <v>377.1</v>
      </c>
      <c r="AI407" s="32">
        <v>1200.4000000000001</v>
      </c>
      <c r="AJ407" s="26">
        <v>0</v>
      </c>
      <c r="AK407" s="4">
        <f t="shared" si="159"/>
        <v>1577.5</v>
      </c>
      <c r="AL407" s="32">
        <v>2844</v>
      </c>
      <c r="AM407" s="26">
        <v>961.7</v>
      </c>
      <c r="AN407" s="32">
        <v>4810.1000000000004</v>
      </c>
      <c r="AO407" s="4">
        <v>0</v>
      </c>
      <c r="AP407" s="4">
        <f t="shared" si="160"/>
        <v>8615.7999999999993</v>
      </c>
      <c r="AU407" s="4">
        <f t="shared" si="161"/>
        <v>0</v>
      </c>
      <c r="AV407" s="4">
        <v>0</v>
      </c>
      <c r="AW407" s="4">
        <v>0</v>
      </c>
      <c r="AX407" s="4">
        <v>0</v>
      </c>
      <c r="AY407" s="4">
        <v>0</v>
      </c>
      <c r="AZ407" s="4">
        <f t="shared" si="162"/>
        <v>0</v>
      </c>
      <c r="BA407" s="4">
        <v>0</v>
      </c>
      <c r="BB407" s="4">
        <v>0</v>
      </c>
      <c r="BC407" s="4">
        <v>0</v>
      </c>
      <c r="BD407" s="4">
        <v>0</v>
      </c>
      <c r="BE407" s="4">
        <f t="shared" si="163"/>
        <v>0</v>
      </c>
      <c r="BF407" s="4">
        <v>0</v>
      </c>
      <c r="BG407" s="4">
        <v>0</v>
      </c>
      <c r="BH407" s="4">
        <v>0</v>
      </c>
      <c r="BI407" s="4">
        <v>0</v>
      </c>
      <c r="BJ407" s="4">
        <f t="shared" si="164"/>
        <v>0</v>
      </c>
      <c r="BK407" s="4">
        <v>0</v>
      </c>
      <c r="BL407" s="4">
        <v>0</v>
      </c>
      <c r="BM407" s="4">
        <v>0</v>
      </c>
      <c r="BN407" s="4">
        <v>0</v>
      </c>
      <c r="BO407" s="4">
        <f t="shared" si="165"/>
        <v>0</v>
      </c>
      <c r="BP407" s="4">
        <v>0</v>
      </c>
      <c r="BQ407" s="4">
        <v>0</v>
      </c>
      <c r="BR407" s="4">
        <v>0</v>
      </c>
      <c r="BS407" s="4">
        <v>0</v>
      </c>
      <c r="BT407" s="4">
        <f t="shared" si="166"/>
        <v>0</v>
      </c>
      <c r="BU407" s="4">
        <v>0</v>
      </c>
      <c r="BV407" s="4">
        <v>0</v>
      </c>
      <c r="BW407" s="4">
        <v>0</v>
      </c>
      <c r="BX407" s="4">
        <v>0</v>
      </c>
      <c r="BY407" s="4">
        <f t="shared" si="167"/>
        <v>0</v>
      </c>
      <c r="BZ407" s="4">
        <f t="shared" si="168"/>
        <v>9755.7999999999993</v>
      </c>
      <c r="CA407" s="4">
        <f t="shared" si="169"/>
        <v>3843.3999999999996</v>
      </c>
      <c r="CB407" s="4">
        <f t="shared" si="170"/>
        <v>7553</v>
      </c>
      <c r="CC407" s="4">
        <f t="shared" si="171"/>
        <v>0</v>
      </c>
      <c r="CD407" s="4">
        <f t="shared" si="172"/>
        <v>21152.199999999997</v>
      </c>
      <c r="CE407" s="4">
        <f t="shared" si="173"/>
        <v>0</v>
      </c>
      <c r="CF407" s="4">
        <f t="shared" si="174"/>
        <v>0</v>
      </c>
      <c r="CG407" s="4">
        <f t="shared" si="175"/>
        <v>0</v>
      </c>
      <c r="CH407" s="4">
        <f t="shared" si="176"/>
        <v>0</v>
      </c>
      <c r="CI407" s="4">
        <f t="shared" si="177"/>
        <v>0</v>
      </c>
      <c r="CJ407" s="4">
        <v>3047.4</v>
      </c>
      <c r="CK407" s="4">
        <v>5047.3</v>
      </c>
      <c r="CL407" s="4">
        <v>627</v>
      </c>
      <c r="CM407" s="4">
        <v>2.4</v>
      </c>
      <c r="CN407" s="4">
        <v>976.7</v>
      </c>
      <c r="CO407" s="4">
        <f t="shared" si="152"/>
        <v>9700.8000000000011</v>
      </c>
    </row>
    <row r="408" spans="1:107">
      <c r="A408" s="2">
        <v>1998</v>
      </c>
      <c r="B408" s="3" t="s">
        <v>126</v>
      </c>
      <c r="C408" s="12">
        <v>37.799999999999997</v>
      </c>
      <c r="D408" s="12">
        <v>50.6</v>
      </c>
      <c r="E408" s="12">
        <v>341</v>
      </c>
      <c r="F408" s="12">
        <v>0</v>
      </c>
      <c r="G408" s="4">
        <f t="shared" si="153"/>
        <v>429.4</v>
      </c>
      <c r="H408" s="12">
        <v>130.19999999999999</v>
      </c>
      <c r="I408" s="12">
        <v>2.6</v>
      </c>
      <c r="J408" s="12">
        <v>41.3</v>
      </c>
      <c r="K408" s="12">
        <v>0.3</v>
      </c>
      <c r="L408" s="4">
        <f t="shared" si="154"/>
        <v>174.39999999999998</v>
      </c>
      <c r="M408" s="12">
        <v>7.5</v>
      </c>
      <c r="N408" s="12">
        <v>1</v>
      </c>
      <c r="O408" s="4">
        <v>0</v>
      </c>
      <c r="P408" s="4">
        <v>0</v>
      </c>
      <c r="Q408" s="4">
        <f t="shared" si="155"/>
        <v>8.5</v>
      </c>
      <c r="R408" s="12">
        <v>0</v>
      </c>
      <c r="S408" s="12">
        <v>0</v>
      </c>
      <c r="T408" s="12">
        <v>0</v>
      </c>
      <c r="U408" s="12">
        <v>0</v>
      </c>
      <c r="V408" s="4">
        <f t="shared" si="156"/>
        <v>0</v>
      </c>
      <c r="W408" s="12">
        <v>56.1</v>
      </c>
      <c r="X408" s="12">
        <v>122</v>
      </c>
      <c r="Y408" s="12">
        <v>0</v>
      </c>
      <c r="Z408" s="12">
        <v>0</v>
      </c>
      <c r="AA408" s="4">
        <f t="shared" si="157"/>
        <v>178.1</v>
      </c>
      <c r="AB408" s="12">
        <v>37.4</v>
      </c>
      <c r="AC408" s="12">
        <v>0</v>
      </c>
      <c r="AD408" s="12">
        <v>3</v>
      </c>
      <c r="AE408" s="12">
        <v>0.2</v>
      </c>
      <c r="AF408" s="4">
        <f t="shared" si="158"/>
        <v>40.6</v>
      </c>
      <c r="AG408" s="4">
        <v>0</v>
      </c>
      <c r="AH408" s="12">
        <v>134.1</v>
      </c>
      <c r="AI408" s="12">
        <v>208.8</v>
      </c>
      <c r="AJ408" s="4">
        <v>0</v>
      </c>
      <c r="AK408" s="4">
        <f t="shared" si="159"/>
        <v>342.9</v>
      </c>
      <c r="AL408" s="12">
        <v>249.3</v>
      </c>
      <c r="AM408" s="12">
        <v>165.3</v>
      </c>
      <c r="AN408" s="12">
        <v>373.5</v>
      </c>
      <c r="AO408" s="4">
        <v>1</v>
      </c>
      <c r="AP408" s="4">
        <f t="shared" si="160"/>
        <v>789.1</v>
      </c>
      <c r="AU408" s="4">
        <f t="shared" si="161"/>
        <v>0</v>
      </c>
      <c r="AV408" s="12">
        <v>0</v>
      </c>
      <c r="AW408" s="12">
        <v>0</v>
      </c>
      <c r="AX408" s="12">
        <v>0</v>
      </c>
      <c r="AY408" s="12">
        <v>0</v>
      </c>
      <c r="AZ408" s="4">
        <f t="shared" si="162"/>
        <v>0</v>
      </c>
      <c r="BA408" s="12">
        <v>0</v>
      </c>
      <c r="BB408" s="12">
        <v>0</v>
      </c>
      <c r="BC408" s="12">
        <v>4.9000000000000004</v>
      </c>
      <c r="BD408" s="12">
        <v>0</v>
      </c>
      <c r="BE408" s="4">
        <f t="shared" si="163"/>
        <v>4.9000000000000004</v>
      </c>
      <c r="BF408" s="12">
        <v>0</v>
      </c>
      <c r="BG408" s="12">
        <v>111.7</v>
      </c>
      <c r="BH408" s="12">
        <v>75.5</v>
      </c>
      <c r="BI408" s="12">
        <v>0</v>
      </c>
      <c r="BJ408" s="4">
        <f t="shared" si="164"/>
        <v>187.2</v>
      </c>
      <c r="BK408" s="4">
        <v>0</v>
      </c>
      <c r="BL408" s="4">
        <v>0</v>
      </c>
      <c r="BM408" s="4">
        <v>0</v>
      </c>
      <c r="BN408" s="4">
        <v>0</v>
      </c>
      <c r="BO408" s="4">
        <f t="shared" si="165"/>
        <v>0</v>
      </c>
      <c r="BP408" s="4">
        <v>0</v>
      </c>
      <c r="BQ408" s="4">
        <v>0</v>
      </c>
      <c r="BR408" s="4">
        <v>0</v>
      </c>
      <c r="BS408" s="4">
        <v>0</v>
      </c>
      <c r="BT408" s="4">
        <f t="shared" si="166"/>
        <v>0</v>
      </c>
      <c r="BU408" s="12">
        <v>0</v>
      </c>
      <c r="BV408" s="12">
        <v>0</v>
      </c>
      <c r="BW408" s="12">
        <v>0</v>
      </c>
      <c r="BX408" s="12">
        <v>1.5</v>
      </c>
      <c r="BY408" s="4">
        <f t="shared" si="167"/>
        <v>1.5</v>
      </c>
      <c r="BZ408" s="4">
        <f t="shared" si="168"/>
        <v>518.29999999999995</v>
      </c>
      <c r="CA408" s="4">
        <f t="shared" si="169"/>
        <v>475.59999999999997</v>
      </c>
      <c r="CB408" s="4">
        <f t="shared" si="170"/>
        <v>967.6</v>
      </c>
      <c r="CC408" s="4">
        <f t="shared" si="171"/>
        <v>1.5</v>
      </c>
      <c r="CD408" s="4">
        <f t="shared" si="172"/>
        <v>1963</v>
      </c>
      <c r="CE408" s="4">
        <f t="shared" si="173"/>
        <v>0</v>
      </c>
      <c r="CF408" s="4">
        <f t="shared" si="174"/>
        <v>111.7</v>
      </c>
      <c r="CG408" s="4">
        <f t="shared" si="175"/>
        <v>80.400000000000006</v>
      </c>
      <c r="CH408" s="4">
        <f t="shared" si="176"/>
        <v>1.5</v>
      </c>
      <c r="CI408" s="4">
        <f t="shared" si="177"/>
        <v>193.60000000000002</v>
      </c>
      <c r="CJ408" s="12">
        <v>234.7</v>
      </c>
      <c r="CK408" s="12">
        <v>0</v>
      </c>
      <c r="CL408" s="12">
        <v>0</v>
      </c>
      <c r="CM408" s="12">
        <v>0</v>
      </c>
      <c r="CN408" s="12">
        <v>275.10000000000002</v>
      </c>
      <c r="CO408" s="4">
        <f t="shared" si="152"/>
        <v>509.8</v>
      </c>
    </row>
    <row r="409" spans="1:107">
      <c r="A409" s="2">
        <v>1999</v>
      </c>
      <c r="B409" s="3" t="s">
        <v>77</v>
      </c>
      <c r="C409" s="4">
        <v>2694.1</v>
      </c>
      <c r="D409" s="4">
        <v>457.6</v>
      </c>
      <c r="E409" s="4">
        <v>334.4</v>
      </c>
      <c r="F409" s="4">
        <v>0</v>
      </c>
      <c r="G409" s="4">
        <f t="shared" si="153"/>
        <v>3486.1</v>
      </c>
      <c r="H409" s="4">
        <v>1034.8</v>
      </c>
      <c r="I409" s="4">
        <v>524.5</v>
      </c>
      <c r="J409" s="4">
        <v>1821.2</v>
      </c>
      <c r="K409" s="4">
        <v>0</v>
      </c>
      <c r="L409" s="4">
        <f t="shared" si="154"/>
        <v>3380.5</v>
      </c>
      <c r="M409" s="4">
        <v>1.7</v>
      </c>
      <c r="N409" s="4">
        <v>23.9</v>
      </c>
      <c r="O409" s="4">
        <v>8.9</v>
      </c>
      <c r="P409" s="4">
        <v>0</v>
      </c>
      <c r="Q409" s="4">
        <f t="shared" si="155"/>
        <v>34.5</v>
      </c>
      <c r="R409" s="4">
        <v>3.4000000000000002E-2</v>
      </c>
      <c r="S409" s="4">
        <v>0</v>
      </c>
      <c r="T409" s="4">
        <v>6.5000000000000002E-2</v>
      </c>
      <c r="U409" s="4">
        <v>0</v>
      </c>
      <c r="V409" s="4">
        <f t="shared" si="156"/>
        <v>9.9000000000000005E-2</v>
      </c>
      <c r="W409" s="4">
        <v>205.8</v>
      </c>
      <c r="X409" s="4">
        <v>1774.9</v>
      </c>
      <c r="Y409" s="4">
        <v>600.29999999999995</v>
      </c>
      <c r="Z409" s="4">
        <v>0</v>
      </c>
      <c r="AA409" s="4">
        <f t="shared" si="157"/>
        <v>2581</v>
      </c>
      <c r="AB409" s="4">
        <v>248.6</v>
      </c>
      <c r="AC409" s="4">
        <v>6.7</v>
      </c>
      <c r="AD409" s="4">
        <v>48.9</v>
      </c>
      <c r="AE409" s="4">
        <v>0</v>
      </c>
      <c r="AF409" s="4">
        <f t="shared" si="158"/>
        <v>304.2</v>
      </c>
      <c r="AG409" s="4">
        <v>0.1</v>
      </c>
      <c r="AH409" s="4">
        <v>1400</v>
      </c>
      <c r="AI409" s="4">
        <v>775.2</v>
      </c>
      <c r="AJ409" s="4">
        <v>0</v>
      </c>
      <c r="AK409" s="4">
        <f t="shared" si="159"/>
        <v>2175.3000000000002</v>
      </c>
      <c r="AL409" s="4">
        <v>734.3</v>
      </c>
      <c r="AM409" s="4">
        <v>313.3</v>
      </c>
      <c r="AN409" s="4">
        <v>665.8</v>
      </c>
      <c r="AO409" s="4">
        <v>0</v>
      </c>
      <c r="AP409" s="4">
        <f t="shared" si="160"/>
        <v>1713.3999999999999</v>
      </c>
      <c r="AU409" s="4">
        <f t="shared" si="161"/>
        <v>0</v>
      </c>
      <c r="AV409" s="4">
        <v>0</v>
      </c>
      <c r="AW409" s="4">
        <v>0</v>
      </c>
      <c r="AX409" s="4">
        <v>0</v>
      </c>
      <c r="AY409" s="4">
        <v>0</v>
      </c>
      <c r="AZ409" s="4">
        <f t="shared" si="162"/>
        <v>0</v>
      </c>
      <c r="BA409" s="4">
        <v>0</v>
      </c>
      <c r="BB409" s="4">
        <v>3.7</v>
      </c>
      <c r="BC409" s="4">
        <v>2.1</v>
      </c>
      <c r="BD409" s="4">
        <v>0</v>
      </c>
      <c r="BE409" s="4">
        <f t="shared" si="163"/>
        <v>5.8000000000000007</v>
      </c>
      <c r="BF409" s="4">
        <v>0.1</v>
      </c>
      <c r="BG409" s="4">
        <v>0.1</v>
      </c>
      <c r="BH409" s="4">
        <v>399.9</v>
      </c>
      <c r="BI409" s="4">
        <v>0</v>
      </c>
      <c r="BJ409" s="4">
        <f t="shared" si="164"/>
        <v>400.09999999999997</v>
      </c>
      <c r="BK409" s="4">
        <v>0</v>
      </c>
      <c r="BL409" s="4">
        <v>0</v>
      </c>
      <c r="BM409" s="4">
        <v>0</v>
      </c>
      <c r="BN409" s="4">
        <v>0</v>
      </c>
      <c r="BO409" s="4">
        <f t="shared" si="165"/>
        <v>0</v>
      </c>
      <c r="BP409" s="4">
        <v>0</v>
      </c>
      <c r="BQ409" s="4">
        <v>0</v>
      </c>
      <c r="BR409" s="4">
        <v>0</v>
      </c>
      <c r="BS409" s="4">
        <v>0</v>
      </c>
      <c r="BT409" s="4">
        <f t="shared" si="166"/>
        <v>0</v>
      </c>
      <c r="BU409" s="4">
        <v>1.1000000000000001</v>
      </c>
      <c r="BV409" s="4">
        <v>1.1000000000000001</v>
      </c>
      <c r="BW409" s="4">
        <v>0</v>
      </c>
      <c r="BX409" s="4">
        <v>0</v>
      </c>
      <c r="BY409" s="4">
        <f t="shared" si="167"/>
        <v>2.2000000000000002</v>
      </c>
      <c r="BZ409" s="4">
        <f t="shared" si="168"/>
        <v>4919.4340000000002</v>
      </c>
      <c r="CA409" s="4">
        <f t="shared" si="169"/>
        <v>4500.9000000000005</v>
      </c>
      <c r="CB409" s="4">
        <f t="shared" si="170"/>
        <v>4254.7650000000003</v>
      </c>
      <c r="CC409" s="4">
        <f t="shared" si="171"/>
        <v>0</v>
      </c>
      <c r="CD409" s="4">
        <f t="shared" si="172"/>
        <v>13675.099000000002</v>
      </c>
      <c r="CE409" s="4">
        <f t="shared" si="173"/>
        <v>1.2000000000000002</v>
      </c>
      <c r="CF409" s="4">
        <f t="shared" si="174"/>
        <v>4.9000000000000004</v>
      </c>
      <c r="CG409" s="4">
        <f t="shared" si="175"/>
        <v>402</v>
      </c>
      <c r="CH409" s="4">
        <f t="shared" si="176"/>
        <v>0</v>
      </c>
      <c r="CI409" s="4">
        <f t="shared" si="177"/>
        <v>408.1</v>
      </c>
      <c r="CJ409" s="4">
        <v>1529.5</v>
      </c>
      <c r="CK409" s="4">
        <v>1855.3</v>
      </c>
      <c r="CL409" s="4">
        <v>213.4</v>
      </c>
      <c r="CM409" s="4">
        <v>3.8</v>
      </c>
      <c r="CN409" s="4">
        <v>1338.4</v>
      </c>
      <c r="CO409" s="4">
        <f t="shared" si="152"/>
        <v>4940.4000000000005</v>
      </c>
    </row>
    <row r="410" spans="1:107">
      <c r="A410" s="2">
        <v>1999</v>
      </c>
      <c r="B410" s="3" t="s">
        <v>78</v>
      </c>
      <c r="C410" s="4">
        <v>743.6</v>
      </c>
      <c r="D410" s="4">
        <v>111.1</v>
      </c>
      <c r="E410" s="4">
        <v>34.799999999999997</v>
      </c>
      <c r="F410" s="4">
        <v>0</v>
      </c>
      <c r="G410" s="4">
        <f t="shared" si="153"/>
        <v>889.5</v>
      </c>
      <c r="H410" s="4">
        <v>168.9</v>
      </c>
      <c r="I410" s="4">
        <v>49.6</v>
      </c>
      <c r="J410" s="4">
        <v>197</v>
      </c>
      <c r="K410" s="4">
        <v>54</v>
      </c>
      <c r="L410" s="4">
        <f t="shared" si="154"/>
        <v>469.5</v>
      </c>
      <c r="M410" s="4">
        <v>40</v>
      </c>
      <c r="N410" s="4">
        <v>27.4</v>
      </c>
      <c r="O410" s="4">
        <v>6.9</v>
      </c>
      <c r="P410" s="4">
        <v>0</v>
      </c>
      <c r="Q410" s="4">
        <f t="shared" si="155"/>
        <v>74.300000000000011</v>
      </c>
      <c r="R410" s="4">
        <v>47.3</v>
      </c>
      <c r="S410" s="4">
        <v>0.7</v>
      </c>
      <c r="T410" s="4">
        <v>20.8</v>
      </c>
      <c r="U410" s="4">
        <v>0</v>
      </c>
      <c r="V410" s="4">
        <f t="shared" si="156"/>
        <v>68.8</v>
      </c>
      <c r="W410" s="4">
        <v>132.5</v>
      </c>
      <c r="X410" s="4">
        <v>269.2</v>
      </c>
      <c r="Y410" s="4">
        <v>2.9</v>
      </c>
      <c r="Z410" s="4">
        <v>0</v>
      </c>
      <c r="AA410" s="4">
        <f t="shared" si="157"/>
        <v>404.59999999999997</v>
      </c>
      <c r="AB410" s="4">
        <v>161.4</v>
      </c>
      <c r="AC410" s="4">
        <v>7.4</v>
      </c>
      <c r="AD410" s="4">
        <v>6.7</v>
      </c>
      <c r="AE410" s="4">
        <v>0.8</v>
      </c>
      <c r="AF410" s="4">
        <f t="shared" si="158"/>
        <v>176.3</v>
      </c>
      <c r="AG410" s="4">
        <v>181.8</v>
      </c>
      <c r="AH410" s="4">
        <v>487.2</v>
      </c>
      <c r="AI410" s="4">
        <v>413.9</v>
      </c>
      <c r="AJ410" s="4">
        <v>33.5</v>
      </c>
      <c r="AK410" s="4">
        <f t="shared" si="159"/>
        <v>1116.4000000000001</v>
      </c>
      <c r="AL410" s="4">
        <v>838.4</v>
      </c>
      <c r="AM410" s="4">
        <v>536.29999999999995</v>
      </c>
      <c r="AN410" s="4">
        <v>491.2</v>
      </c>
      <c r="AO410" s="4">
        <v>111.3</v>
      </c>
      <c r="AP410" s="4">
        <f t="shared" si="160"/>
        <v>1977.1999999999998</v>
      </c>
      <c r="AU410" s="4">
        <f t="shared" si="161"/>
        <v>0</v>
      </c>
      <c r="AV410" s="4">
        <v>0.5</v>
      </c>
      <c r="AW410" s="4">
        <v>0</v>
      </c>
      <c r="AX410" s="4">
        <v>7.2</v>
      </c>
      <c r="AY410" s="4">
        <v>54</v>
      </c>
      <c r="AZ410" s="4">
        <f t="shared" si="162"/>
        <v>61.7</v>
      </c>
      <c r="BA410" s="4">
        <v>0.3</v>
      </c>
      <c r="BB410" s="4">
        <v>0.8</v>
      </c>
      <c r="BC410" s="4">
        <v>0</v>
      </c>
      <c r="BD410" s="4">
        <v>0.8</v>
      </c>
      <c r="BE410" s="4">
        <f t="shared" si="163"/>
        <v>1.9000000000000001</v>
      </c>
      <c r="BF410" s="4">
        <v>53.2</v>
      </c>
      <c r="BG410" s="4">
        <v>486.1</v>
      </c>
      <c r="BH410" s="4">
        <v>210.7</v>
      </c>
      <c r="BI410" s="4">
        <v>33.5</v>
      </c>
      <c r="BJ410" s="4">
        <f t="shared" si="164"/>
        <v>783.5</v>
      </c>
      <c r="BK410" s="4">
        <v>0</v>
      </c>
      <c r="BL410" s="4">
        <v>13.2</v>
      </c>
      <c r="BM410" s="4">
        <v>0</v>
      </c>
      <c r="BN410" s="4">
        <v>14.7</v>
      </c>
      <c r="BO410" s="4">
        <f t="shared" si="165"/>
        <v>27.9</v>
      </c>
      <c r="BP410" s="4">
        <v>0.1</v>
      </c>
      <c r="BQ410" s="4">
        <v>12.6</v>
      </c>
      <c r="BR410" s="4">
        <v>41.7</v>
      </c>
      <c r="BS410" s="4">
        <v>11.8</v>
      </c>
      <c r="BT410" s="4">
        <f t="shared" si="166"/>
        <v>66.2</v>
      </c>
      <c r="BU410" s="4">
        <v>31.4</v>
      </c>
      <c r="BV410" s="4">
        <v>73.7</v>
      </c>
      <c r="BW410" s="4">
        <v>45.2</v>
      </c>
      <c r="BX410" s="4">
        <v>111.3</v>
      </c>
      <c r="BY410" s="4">
        <f t="shared" si="167"/>
        <v>261.60000000000002</v>
      </c>
      <c r="BZ410" s="4">
        <f t="shared" si="168"/>
        <v>2313.9</v>
      </c>
      <c r="CA410" s="4">
        <f t="shared" si="169"/>
        <v>1488.8999999999999</v>
      </c>
      <c r="CB410" s="4">
        <f t="shared" si="170"/>
        <v>1174.2</v>
      </c>
      <c r="CC410" s="4">
        <f t="shared" si="171"/>
        <v>199.6</v>
      </c>
      <c r="CD410" s="4">
        <f t="shared" si="172"/>
        <v>5176.6000000000004</v>
      </c>
      <c r="CE410" s="4">
        <f t="shared" si="173"/>
        <v>85.5</v>
      </c>
      <c r="CF410" s="4">
        <f t="shared" si="174"/>
        <v>586.40000000000009</v>
      </c>
      <c r="CG410" s="4">
        <f t="shared" si="175"/>
        <v>304.79999999999995</v>
      </c>
      <c r="CH410" s="4">
        <f t="shared" si="176"/>
        <v>226.1</v>
      </c>
      <c r="CI410" s="4">
        <f t="shared" si="177"/>
        <v>1202.8</v>
      </c>
      <c r="CJ410" s="19" t="s">
        <v>129</v>
      </c>
      <c r="CK410" s="19" t="s">
        <v>129</v>
      </c>
      <c r="CL410" s="4">
        <v>198.9</v>
      </c>
      <c r="CM410" s="4">
        <v>2.2000000000000002</v>
      </c>
      <c r="CN410" s="4">
        <v>1090.2</v>
      </c>
      <c r="CO410" s="4">
        <f t="shared" si="152"/>
        <v>1291.3</v>
      </c>
      <c r="CT410" s="12"/>
      <c r="CU410" s="12"/>
      <c r="CV410" s="12"/>
      <c r="CW410" s="12"/>
      <c r="CX410" s="12"/>
      <c r="CY410" s="12"/>
      <c r="CZ410" s="12"/>
      <c r="DA410" s="12"/>
      <c r="DB410" s="12"/>
      <c r="DC410" s="12"/>
    </row>
    <row r="411" spans="1:107">
      <c r="A411" s="2">
        <v>1999</v>
      </c>
      <c r="B411" s="3" t="s">
        <v>79</v>
      </c>
      <c r="C411" s="4">
        <v>2242.1</v>
      </c>
      <c r="D411" s="4">
        <v>409.8</v>
      </c>
      <c r="E411" s="4">
        <v>87.1</v>
      </c>
      <c r="F411" s="4">
        <v>0</v>
      </c>
      <c r="G411" s="4">
        <f t="shared" si="153"/>
        <v>2739</v>
      </c>
      <c r="H411" s="4">
        <v>890.4</v>
      </c>
      <c r="I411" s="4">
        <v>292.5</v>
      </c>
      <c r="J411" s="4">
        <v>775.8</v>
      </c>
      <c r="K411" s="4">
        <v>0</v>
      </c>
      <c r="L411" s="4">
        <f t="shared" si="154"/>
        <v>1958.7</v>
      </c>
      <c r="M411" s="4">
        <v>37.200000000000003</v>
      </c>
      <c r="N411" s="4">
        <v>82.6</v>
      </c>
      <c r="O411" s="4">
        <v>0</v>
      </c>
      <c r="P411" s="4">
        <v>0</v>
      </c>
      <c r="Q411" s="4">
        <f t="shared" si="155"/>
        <v>119.8</v>
      </c>
      <c r="R411" s="4">
        <v>5.3</v>
      </c>
      <c r="S411" s="4">
        <v>3.7</v>
      </c>
      <c r="T411" s="4">
        <v>0</v>
      </c>
      <c r="U411" s="4">
        <v>0</v>
      </c>
      <c r="V411" s="4">
        <f t="shared" si="156"/>
        <v>9</v>
      </c>
      <c r="W411" s="4">
        <v>461.5</v>
      </c>
      <c r="X411" s="4">
        <v>1377.9</v>
      </c>
      <c r="Y411" s="4">
        <v>255.3</v>
      </c>
      <c r="Z411" s="4">
        <v>0</v>
      </c>
      <c r="AA411" s="4">
        <f t="shared" si="157"/>
        <v>2094.7000000000003</v>
      </c>
      <c r="AB411" s="4">
        <v>585.5</v>
      </c>
      <c r="AC411" s="4">
        <v>22.2</v>
      </c>
      <c r="AD411" s="4">
        <v>97</v>
      </c>
      <c r="AE411" s="4">
        <v>0</v>
      </c>
      <c r="AF411" s="4">
        <f t="shared" si="158"/>
        <v>704.7</v>
      </c>
      <c r="AG411" s="4">
        <v>0.8</v>
      </c>
      <c r="AH411" s="4">
        <v>383.8</v>
      </c>
      <c r="AI411" s="4">
        <v>872.8</v>
      </c>
      <c r="AJ411" s="4">
        <v>224.1</v>
      </c>
      <c r="AK411" s="4">
        <f t="shared" si="159"/>
        <v>1481.5</v>
      </c>
      <c r="AL411" s="4">
        <v>1682.7</v>
      </c>
      <c r="AM411" s="4">
        <v>871.7</v>
      </c>
      <c r="AN411" s="4">
        <v>2709.8</v>
      </c>
      <c r="AO411" s="4">
        <v>0</v>
      </c>
      <c r="AP411" s="4">
        <f t="shared" si="160"/>
        <v>5264.2000000000007</v>
      </c>
      <c r="AU411" s="4">
        <f t="shared" si="161"/>
        <v>0</v>
      </c>
      <c r="AV411" s="4">
        <v>39.700000000000003</v>
      </c>
      <c r="AW411" s="4">
        <v>0</v>
      </c>
      <c r="AX411" s="4">
        <v>0</v>
      </c>
      <c r="AY411" s="4">
        <v>0</v>
      </c>
      <c r="AZ411" s="4">
        <f t="shared" si="162"/>
        <v>39.700000000000003</v>
      </c>
      <c r="BA411" s="4">
        <v>12</v>
      </c>
      <c r="BB411" s="4">
        <v>1.8</v>
      </c>
      <c r="BC411" s="4">
        <v>46.7</v>
      </c>
      <c r="BD411" s="4">
        <v>0</v>
      </c>
      <c r="BE411" s="4">
        <f t="shared" si="163"/>
        <v>60.5</v>
      </c>
      <c r="BF411" s="4">
        <v>0</v>
      </c>
      <c r="BG411" s="4">
        <v>338.7</v>
      </c>
      <c r="BH411" s="4">
        <v>217.9</v>
      </c>
      <c r="BI411" s="4">
        <v>224.1</v>
      </c>
      <c r="BJ411" s="4">
        <f t="shared" si="164"/>
        <v>780.7</v>
      </c>
      <c r="BK411" s="4">
        <v>0</v>
      </c>
      <c r="BL411" s="4">
        <v>0</v>
      </c>
      <c r="BM411" s="4">
        <v>0</v>
      </c>
      <c r="BN411" s="4">
        <v>0</v>
      </c>
      <c r="BO411" s="4">
        <f t="shared" si="165"/>
        <v>0</v>
      </c>
      <c r="BP411" s="4">
        <v>0</v>
      </c>
      <c r="BQ411" s="4">
        <v>0</v>
      </c>
      <c r="BR411" s="4">
        <v>0</v>
      </c>
      <c r="BS411" s="4">
        <v>0</v>
      </c>
      <c r="BT411" s="4">
        <f t="shared" si="166"/>
        <v>0</v>
      </c>
      <c r="BU411" s="4">
        <v>362.7</v>
      </c>
      <c r="BV411" s="4">
        <v>0</v>
      </c>
      <c r="BW411" s="4">
        <v>13.8</v>
      </c>
      <c r="BX411" s="4">
        <v>0</v>
      </c>
      <c r="BY411" s="4">
        <f t="shared" si="167"/>
        <v>376.5</v>
      </c>
      <c r="BZ411" s="4">
        <f t="shared" si="168"/>
        <v>5905.5</v>
      </c>
      <c r="CA411" s="4">
        <f t="shared" si="169"/>
        <v>3444.2</v>
      </c>
      <c r="CB411" s="4">
        <f t="shared" si="170"/>
        <v>4797.8</v>
      </c>
      <c r="CC411" s="4">
        <f t="shared" si="171"/>
        <v>224.1</v>
      </c>
      <c r="CD411" s="4">
        <f t="shared" si="172"/>
        <v>14371.6</v>
      </c>
      <c r="CE411" s="4">
        <f t="shared" si="173"/>
        <v>414.4</v>
      </c>
      <c r="CF411" s="4">
        <f t="shared" si="174"/>
        <v>340.5</v>
      </c>
      <c r="CG411" s="4">
        <f t="shared" si="175"/>
        <v>278.40000000000003</v>
      </c>
      <c r="CH411" s="4">
        <f t="shared" si="176"/>
        <v>224.1</v>
      </c>
      <c r="CI411" s="4">
        <f t="shared" si="177"/>
        <v>1257.3999999999999</v>
      </c>
      <c r="CJ411" s="4">
        <v>2577</v>
      </c>
      <c r="CK411" s="4">
        <v>2097</v>
      </c>
      <c r="CL411" s="4">
        <v>545</v>
      </c>
      <c r="CM411" s="4">
        <v>0</v>
      </c>
      <c r="CN411" s="4">
        <v>416</v>
      </c>
      <c r="CO411" s="4">
        <f t="shared" si="152"/>
        <v>5635</v>
      </c>
      <c r="CT411" s="12"/>
      <c r="CU411" s="12"/>
      <c r="CV411" s="12"/>
      <c r="CW411" s="12"/>
      <c r="CX411" s="12"/>
      <c r="CY411" s="12"/>
      <c r="CZ411" s="12"/>
      <c r="DA411" s="12"/>
      <c r="DB411" s="12"/>
      <c r="DC411" s="12"/>
    </row>
    <row r="412" spans="1:107">
      <c r="A412" s="2">
        <v>1999</v>
      </c>
      <c r="B412" s="3" t="s">
        <v>80</v>
      </c>
      <c r="C412" s="4">
        <v>1431.223</v>
      </c>
      <c r="D412" s="4">
        <v>214.72</v>
      </c>
      <c r="E412" s="4">
        <v>216.91300000000001</v>
      </c>
      <c r="F412" s="4">
        <v>0</v>
      </c>
      <c r="G412" s="4">
        <f t="shared" si="153"/>
        <v>1862.856</v>
      </c>
      <c r="H412" s="4">
        <v>491.87900000000002</v>
      </c>
      <c r="I412" s="4">
        <v>1.4059999999999999</v>
      </c>
      <c r="J412" s="4">
        <v>1002.65</v>
      </c>
      <c r="K412" s="4">
        <v>53.429000000000002</v>
      </c>
      <c r="L412" s="4">
        <f t="shared" si="154"/>
        <v>1549.364</v>
      </c>
      <c r="M412" s="4">
        <v>16.343</v>
      </c>
      <c r="N412" s="4">
        <v>41.587000000000003</v>
      </c>
      <c r="O412" s="4">
        <v>0.105</v>
      </c>
      <c r="P412" s="4">
        <v>0</v>
      </c>
      <c r="Q412" s="4">
        <f t="shared" si="155"/>
        <v>58.035000000000004</v>
      </c>
      <c r="R412" s="4">
        <v>96.075000000000003</v>
      </c>
      <c r="S412" s="4">
        <v>104.911</v>
      </c>
      <c r="T412" s="4">
        <v>4.79</v>
      </c>
      <c r="U412" s="4">
        <v>0</v>
      </c>
      <c r="V412" s="4">
        <f t="shared" si="156"/>
        <v>205.77599999999998</v>
      </c>
      <c r="W412" s="4">
        <v>314.346</v>
      </c>
      <c r="X412" s="4">
        <v>1108.681</v>
      </c>
      <c r="Y412" s="4">
        <v>99.197999999999993</v>
      </c>
      <c r="Z412" s="4">
        <v>0</v>
      </c>
      <c r="AA412" s="4">
        <f t="shared" si="157"/>
        <v>1522.2250000000001</v>
      </c>
      <c r="AB412" s="4">
        <v>148.696</v>
      </c>
      <c r="AC412" s="4">
        <v>1.9650000000000001</v>
      </c>
      <c r="AD412" s="4">
        <v>36.893999999999998</v>
      </c>
      <c r="AE412" s="4">
        <v>0</v>
      </c>
      <c r="AF412" s="4">
        <f t="shared" si="158"/>
        <v>187.55500000000001</v>
      </c>
      <c r="AG412" s="4">
        <v>0.52400000000000002</v>
      </c>
      <c r="AH412" s="4">
        <v>0</v>
      </c>
      <c r="AI412" s="4">
        <v>618.46400000000006</v>
      </c>
      <c r="AJ412" s="4">
        <v>0</v>
      </c>
      <c r="AK412" s="4">
        <f t="shared" si="159"/>
        <v>618.98800000000006</v>
      </c>
      <c r="AL412" s="4">
        <v>482.5</v>
      </c>
      <c r="AM412" s="4">
        <v>563.68799999999999</v>
      </c>
      <c r="AN412" s="4">
        <v>2395.1570000000002</v>
      </c>
      <c r="AO412" s="4">
        <v>43.173000000000002</v>
      </c>
      <c r="AP412" s="4">
        <f t="shared" si="160"/>
        <v>3484.518</v>
      </c>
      <c r="AU412" s="4">
        <f t="shared" si="161"/>
        <v>0</v>
      </c>
      <c r="AV412" s="4">
        <v>0</v>
      </c>
      <c r="AW412" s="4">
        <v>0</v>
      </c>
      <c r="AX412" s="4">
        <v>14.353</v>
      </c>
      <c r="AY412" s="4">
        <v>53.429000000000002</v>
      </c>
      <c r="AZ412" s="4">
        <f t="shared" si="162"/>
        <v>67.781999999999996</v>
      </c>
      <c r="BA412" s="4">
        <v>0</v>
      </c>
      <c r="BB412" s="4">
        <v>1.524246</v>
      </c>
      <c r="BC412" s="4">
        <v>12.287754</v>
      </c>
      <c r="BD412" s="4">
        <v>0</v>
      </c>
      <c r="BE412" s="4">
        <f t="shared" si="163"/>
        <v>13.811999999999999</v>
      </c>
      <c r="BF412" s="4">
        <v>0</v>
      </c>
      <c r="BG412" s="4">
        <v>0</v>
      </c>
      <c r="BH412" s="4">
        <v>0</v>
      </c>
      <c r="BI412" s="4">
        <v>0</v>
      </c>
      <c r="BJ412" s="4">
        <f t="shared" si="164"/>
        <v>0</v>
      </c>
      <c r="BK412" s="4">
        <v>0</v>
      </c>
      <c r="BL412" s="4">
        <v>0</v>
      </c>
      <c r="BM412" s="4">
        <v>0</v>
      </c>
      <c r="BN412" s="4">
        <v>0</v>
      </c>
      <c r="BO412" s="4">
        <f t="shared" si="165"/>
        <v>0</v>
      </c>
      <c r="BP412" s="4">
        <v>0</v>
      </c>
      <c r="BQ412" s="4">
        <v>0</v>
      </c>
      <c r="BR412" s="4">
        <v>0</v>
      </c>
      <c r="BS412" s="4">
        <v>0</v>
      </c>
      <c r="BT412" s="4">
        <f t="shared" si="166"/>
        <v>0</v>
      </c>
      <c r="BU412" s="4">
        <v>2</v>
      </c>
      <c r="BV412" s="4">
        <v>1.9810000000000001</v>
      </c>
      <c r="BW412" s="4">
        <v>62.093000000000004</v>
      </c>
      <c r="BX412" s="4">
        <v>0</v>
      </c>
      <c r="BY412" s="4">
        <f t="shared" si="167"/>
        <v>66.073999999999998</v>
      </c>
      <c r="BZ412" s="4">
        <f t="shared" si="168"/>
        <v>2981.5859999999998</v>
      </c>
      <c r="CA412" s="4">
        <f t="shared" si="169"/>
        <v>2036.9580000000001</v>
      </c>
      <c r="CB412" s="4">
        <f t="shared" si="170"/>
        <v>4374.1710000000003</v>
      </c>
      <c r="CC412" s="4">
        <f t="shared" si="171"/>
        <v>96.602000000000004</v>
      </c>
      <c r="CD412" s="4">
        <f t="shared" si="172"/>
        <v>9489.3170000000009</v>
      </c>
      <c r="CE412" s="4">
        <f t="shared" si="173"/>
        <v>2</v>
      </c>
      <c r="CF412" s="4">
        <f t="shared" si="174"/>
        <v>3.5052460000000001</v>
      </c>
      <c r="CG412" s="4">
        <f t="shared" si="175"/>
        <v>88.733754000000005</v>
      </c>
      <c r="CH412" s="4">
        <f t="shared" si="176"/>
        <v>53.429000000000002</v>
      </c>
      <c r="CI412" s="4">
        <f t="shared" si="177"/>
        <v>147.66800000000001</v>
      </c>
      <c r="CJ412" s="7">
        <v>1532.1</v>
      </c>
      <c r="CK412" s="7">
        <v>1665.2</v>
      </c>
      <c r="CL412" s="7">
        <v>254.2</v>
      </c>
      <c r="CM412" s="7">
        <v>6.2</v>
      </c>
      <c r="CN412" s="7">
        <v>234.7</v>
      </c>
      <c r="CO412" s="4">
        <f t="shared" si="152"/>
        <v>3692.3999999999996</v>
      </c>
    </row>
    <row r="413" spans="1:107">
      <c r="A413" s="2">
        <v>1999</v>
      </c>
      <c r="B413" s="3" t="s">
        <v>81</v>
      </c>
      <c r="C413" s="4">
        <v>23527.5</v>
      </c>
      <c r="D413" s="4">
        <v>3510.8</v>
      </c>
      <c r="E413" s="4">
        <v>55.8</v>
      </c>
      <c r="F413" s="4">
        <v>1848.5</v>
      </c>
      <c r="G413" s="4">
        <f t="shared" si="153"/>
        <v>28942.6</v>
      </c>
      <c r="H413" s="4">
        <v>5142.3</v>
      </c>
      <c r="I413" s="4">
        <v>4710.8</v>
      </c>
      <c r="J413" s="4">
        <v>677.7</v>
      </c>
      <c r="K413" s="4">
        <v>295.2</v>
      </c>
      <c r="L413" s="4">
        <f t="shared" si="154"/>
        <v>10826.000000000002</v>
      </c>
      <c r="M413" s="4">
        <v>2022.4</v>
      </c>
      <c r="N413" s="4">
        <v>3250.1</v>
      </c>
      <c r="O413" s="4">
        <v>0</v>
      </c>
      <c r="P413" s="4">
        <v>0</v>
      </c>
      <c r="Q413" s="4">
        <f t="shared" si="155"/>
        <v>5272.5</v>
      </c>
      <c r="R413" s="4">
        <v>2695.9</v>
      </c>
      <c r="S413" s="4">
        <v>561.29999999999995</v>
      </c>
      <c r="T413" s="4">
        <v>0</v>
      </c>
      <c r="U413" s="4">
        <v>0</v>
      </c>
      <c r="V413" s="4">
        <f t="shared" si="156"/>
        <v>3257.2</v>
      </c>
      <c r="W413" s="4">
        <v>7471</v>
      </c>
      <c r="X413" s="4">
        <v>11022.9</v>
      </c>
      <c r="Y413" s="4">
        <v>0</v>
      </c>
      <c r="Z413" s="4">
        <v>0</v>
      </c>
      <c r="AA413" s="4">
        <f t="shared" si="157"/>
        <v>18493.900000000001</v>
      </c>
      <c r="AB413" s="4">
        <v>4547.3999999999996</v>
      </c>
      <c r="AC413" s="4">
        <v>201.4</v>
      </c>
      <c r="AD413" s="4">
        <v>16.2</v>
      </c>
      <c r="AE413" s="4">
        <v>12.1</v>
      </c>
      <c r="AF413" s="4">
        <f t="shared" si="158"/>
        <v>4777.0999999999995</v>
      </c>
      <c r="AG413" s="4">
        <v>27.3</v>
      </c>
      <c r="AH413" s="4">
        <v>1962.3</v>
      </c>
      <c r="AI413" s="4">
        <v>4726.8999999999996</v>
      </c>
      <c r="AJ413" s="4">
        <v>277.60000000000002</v>
      </c>
      <c r="AK413" s="4">
        <f t="shared" si="159"/>
        <v>6994.1</v>
      </c>
      <c r="AL413" s="4">
        <v>12393.3</v>
      </c>
      <c r="AM413" s="4">
        <v>9155.5</v>
      </c>
      <c r="AN413" s="4">
        <v>9259.2999999999993</v>
      </c>
      <c r="AO413" s="4">
        <v>263.90000000000055</v>
      </c>
      <c r="AP413" s="4">
        <f t="shared" si="160"/>
        <v>31072</v>
      </c>
      <c r="AU413" s="4">
        <f t="shared" si="161"/>
        <v>0</v>
      </c>
      <c r="AV413" s="4">
        <v>15.7</v>
      </c>
      <c r="AW413" s="4">
        <v>0</v>
      </c>
      <c r="AX413" s="4">
        <v>0</v>
      </c>
      <c r="AY413" s="4">
        <v>295.2</v>
      </c>
      <c r="AZ413" s="4">
        <f t="shared" si="162"/>
        <v>310.89999999999998</v>
      </c>
      <c r="BA413" s="4">
        <v>38</v>
      </c>
      <c r="BB413" s="4">
        <v>0</v>
      </c>
      <c r="BC413" s="4">
        <v>0</v>
      </c>
      <c r="BD413" s="4">
        <v>7.4</v>
      </c>
      <c r="BE413" s="4">
        <f t="shared" si="163"/>
        <v>45.4</v>
      </c>
      <c r="BF413" s="12">
        <v>0</v>
      </c>
      <c r="BG413" s="12">
        <v>1167.0999999999999</v>
      </c>
      <c r="BH413" s="12">
        <v>503.9</v>
      </c>
      <c r="BI413" s="12">
        <v>111.4</v>
      </c>
      <c r="BJ413" s="4">
        <f t="shared" si="164"/>
        <v>1782.4</v>
      </c>
      <c r="BK413" s="4">
        <v>0</v>
      </c>
      <c r="BL413" s="4">
        <v>0</v>
      </c>
      <c r="BM413" s="4">
        <v>0</v>
      </c>
      <c r="BN413" s="4">
        <v>0</v>
      </c>
      <c r="BO413" s="4">
        <f t="shared" si="165"/>
        <v>0</v>
      </c>
      <c r="BP413" s="4">
        <v>71.5</v>
      </c>
      <c r="BQ413" s="4">
        <v>0.3</v>
      </c>
      <c r="BR413" s="4">
        <v>9.1999999999999993</v>
      </c>
      <c r="BS413" s="4">
        <v>5.7</v>
      </c>
      <c r="BT413" s="4">
        <f t="shared" si="166"/>
        <v>86.7</v>
      </c>
      <c r="BU413" s="4">
        <v>44</v>
      </c>
      <c r="BV413" s="4">
        <v>27.2</v>
      </c>
      <c r="BW413" s="4">
        <v>0.9</v>
      </c>
      <c r="BX413" s="4">
        <v>155</v>
      </c>
      <c r="BY413" s="4">
        <f t="shared" si="167"/>
        <v>227.10000000000002</v>
      </c>
      <c r="BZ413" s="4">
        <f t="shared" si="168"/>
        <v>57827.100000000006</v>
      </c>
      <c r="CA413" s="4">
        <f t="shared" si="169"/>
        <v>34375.100000000006</v>
      </c>
      <c r="CB413" s="4">
        <f t="shared" si="170"/>
        <v>14735.899999999998</v>
      </c>
      <c r="CC413" s="4">
        <f t="shared" si="171"/>
        <v>2697.3</v>
      </c>
      <c r="CD413" s="4">
        <f t="shared" si="172"/>
        <v>109635.40000000001</v>
      </c>
      <c r="CE413" s="4">
        <f t="shared" si="173"/>
        <v>169.2</v>
      </c>
      <c r="CF413" s="4">
        <f t="shared" si="174"/>
        <v>1194.5999999999999</v>
      </c>
      <c r="CG413" s="4">
        <f t="shared" si="175"/>
        <v>514</v>
      </c>
      <c r="CH413" s="4">
        <f t="shared" si="176"/>
        <v>574.70000000000005</v>
      </c>
      <c r="CI413" s="4">
        <f t="shared" si="177"/>
        <v>2452.5</v>
      </c>
      <c r="CJ413" s="4">
        <v>18957</v>
      </c>
      <c r="CK413" s="4">
        <v>30891</v>
      </c>
      <c r="CL413" s="4">
        <v>5724</v>
      </c>
      <c r="CM413" s="4">
        <v>24</v>
      </c>
      <c r="CN413" s="4">
        <v>3019</v>
      </c>
      <c r="CO413" s="4">
        <f t="shared" si="152"/>
        <v>58615</v>
      </c>
      <c r="CT413" s="12"/>
      <c r="CU413" s="12"/>
      <c r="CV413" s="12"/>
      <c r="CW413" s="12"/>
      <c r="CX413" s="12"/>
      <c r="CY413" s="12"/>
      <c r="CZ413" s="12"/>
      <c r="DA413" s="12"/>
      <c r="DB413" s="12"/>
      <c r="DC413" s="12"/>
    </row>
    <row r="414" spans="1:107">
      <c r="A414" s="2">
        <v>1999</v>
      </c>
      <c r="B414" s="3" t="s">
        <v>82</v>
      </c>
      <c r="C414" s="4">
        <v>1914.3</v>
      </c>
      <c r="D414" s="4">
        <v>222.4</v>
      </c>
      <c r="E414" s="4">
        <v>84.3</v>
      </c>
      <c r="F414" s="4">
        <v>0</v>
      </c>
      <c r="G414" s="4">
        <f t="shared" si="153"/>
        <v>2221</v>
      </c>
      <c r="H414" s="4">
        <v>665.9</v>
      </c>
      <c r="I414" s="4">
        <v>15.3</v>
      </c>
      <c r="J414" s="4">
        <v>666.9</v>
      </c>
      <c r="K414" s="4">
        <v>0</v>
      </c>
      <c r="L414" s="4">
        <f t="shared" si="154"/>
        <v>1348.1</v>
      </c>
      <c r="M414" s="4">
        <v>4</v>
      </c>
      <c r="N414" s="4">
        <v>69</v>
      </c>
      <c r="O414" s="4">
        <v>35</v>
      </c>
      <c r="P414" s="4">
        <v>0</v>
      </c>
      <c r="Q414" s="4">
        <f t="shared" si="155"/>
        <v>108</v>
      </c>
      <c r="R414" s="4">
        <v>11</v>
      </c>
      <c r="S414" s="4">
        <v>163</v>
      </c>
      <c r="T414" s="22">
        <v>70</v>
      </c>
      <c r="U414" s="4">
        <v>0</v>
      </c>
      <c r="V414" s="4">
        <f t="shared" si="156"/>
        <v>244</v>
      </c>
      <c r="W414" s="4">
        <v>890.4</v>
      </c>
      <c r="X414" s="4">
        <v>962.3</v>
      </c>
      <c r="Y414" s="4">
        <v>66.8</v>
      </c>
      <c r="Z414" s="4">
        <v>0</v>
      </c>
      <c r="AA414" s="4">
        <f t="shared" si="157"/>
        <v>1919.4999999999998</v>
      </c>
      <c r="AB414" s="4">
        <v>339.1</v>
      </c>
      <c r="AC414" s="4">
        <v>6.6</v>
      </c>
      <c r="AD414" s="4">
        <v>179.7</v>
      </c>
      <c r="AE414" s="4">
        <v>0</v>
      </c>
      <c r="AF414" s="4">
        <f t="shared" si="158"/>
        <v>525.40000000000009</v>
      </c>
      <c r="AG414" s="22">
        <v>0</v>
      </c>
      <c r="AH414" s="22">
        <v>660.4</v>
      </c>
      <c r="AI414" s="22">
        <v>1112.0999999999999</v>
      </c>
      <c r="AJ414" s="22">
        <v>0</v>
      </c>
      <c r="AK414" s="4">
        <f t="shared" si="159"/>
        <v>1772.5</v>
      </c>
      <c r="AL414" s="22">
        <v>856.1</v>
      </c>
      <c r="AM414" s="22">
        <v>690.6</v>
      </c>
      <c r="AN414" s="22">
        <v>1819.2</v>
      </c>
      <c r="AO414" s="4">
        <v>0</v>
      </c>
      <c r="AP414" s="4">
        <f t="shared" si="160"/>
        <v>3365.9</v>
      </c>
      <c r="AU414" s="4">
        <f t="shared" si="161"/>
        <v>0</v>
      </c>
      <c r="AV414" s="22">
        <v>0</v>
      </c>
      <c r="AW414" s="22">
        <v>1.8</v>
      </c>
      <c r="AX414" s="22">
        <v>296.39999999999998</v>
      </c>
      <c r="AY414" s="22">
        <v>0</v>
      </c>
      <c r="AZ414" s="4">
        <f t="shared" si="162"/>
        <v>298.2</v>
      </c>
      <c r="BA414" s="22">
        <v>0</v>
      </c>
      <c r="BB414" s="22">
        <v>0</v>
      </c>
      <c r="BC414" s="22">
        <v>143</v>
      </c>
      <c r="BD414" s="22">
        <v>0</v>
      </c>
      <c r="BE414" s="4">
        <f t="shared" si="163"/>
        <v>143</v>
      </c>
      <c r="BF414" s="22">
        <v>0</v>
      </c>
      <c r="BG414" s="22">
        <v>328.1</v>
      </c>
      <c r="BH414" s="22">
        <v>498.1</v>
      </c>
      <c r="BI414" s="22">
        <v>0</v>
      </c>
      <c r="BJ414" s="4">
        <f t="shared" si="164"/>
        <v>826.2</v>
      </c>
      <c r="BK414" s="4">
        <v>0</v>
      </c>
      <c r="BL414" s="4">
        <v>0</v>
      </c>
      <c r="BM414" s="4">
        <v>0</v>
      </c>
      <c r="BN414" s="4">
        <v>0</v>
      </c>
      <c r="BO414" s="4">
        <f t="shared" si="165"/>
        <v>0</v>
      </c>
      <c r="BP414" s="22">
        <v>0</v>
      </c>
      <c r="BQ414" s="22">
        <v>0</v>
      </c>
      <c r="BR414" s="22">
        <v>0</v>
      </c>
      <c r="BS414" s="22">
        <v>0</v>
      </c>
      <c r="BT414" s="4">
        <f t="shared" si="166"/>
        <v>0</v>
      </c>
      <c r="BU414" s="22">
        <v>0</v>
      </c>
      <c r="BV414" s="22">
        <v>9.6999999999999993</v>
      </c>
      <c r="BW414" s="22">
        <v>193.3</v>
      </c>
      <c r="BX414" s="22">
        <v>0</v>
      </c>
      <c r="BY414" s="4">
        <f t="shared" si="167"/>
        <v>203</v>
      </c>
      <c r="BZ414" s="4">
        <f t="shared" si="168"/>
        <v>4680.8</v>
      </c>
      <c r="CA414" s="4">
        <f t="shared" si="169"/>
        <v>2789.6</v>
      </c>
      <c r="CB414" s="4">
        <f t="shared" si="170"/>
        <v>4034</v>
      </c>
      <c r="CC414" s="4">
        <f t="shared" si="171"/>
        <v>0</v>
      </c>
      <c r="CD414" s="4">
        <f t="shared" si="172"/>
        <v>11504.4</v>
      </c>
      <c r="CE414" s="4">
        <f t="shared" si="173"/>
        <v>0</v>
      </c>
      <c r="CF414" s="4">
        <f t="shared" si="174"/>
        <v>339.6</v>
      </c>
      <c r="CG414" s="4">
        <f t="shared" si="175"/>
        <v>1130.8</v>
      </c>
      <c r="CH414" s="4">
        <f t="shared" si="176"/>
        <v>0</v>
      </c>
      <c r="CI414" s="4">
        <f t="shared" si="177"/>
        <v>1470.4</v>
      </c>
      <c r="CJ414" s="4">
        <v>1887.3</v>
      </c>
      <c r="CK414" s="4">
        <v>3718.2</v>
      </c>
      <c r="CL414" s="4">
        <v>289.2</v>
      </c>
      <c r="CM414" s="4">
        <v>28.8</v>
      </c>
      <c r="CN414" s="4">
        <v>380</v>
      </c>
      <c r="CO414" s="4">
        <f t="shared" si="152"/>
        <v>6303.5</v>
      </c>
    </row>
    <row r="415" spans="1:107">
      <c r="A415" s="2">
        <v>1999</v>
      </c>
      <c r="B415" s="3" t="s">
        <v>83</v>
      </c>
      <c r="C415" s="4">
        <v>1683.5</v>
      </c>
      <c r="D415" s="4">
        <v>237.4</v>
      </c>
      <c r="E415" s="4">
        <v>14.8</v>
      </c>
      <c r="F415" s="4">
        <v>312.60000000000002</v>
      </c>
      <c r="G415" s="4">
        <f t="shared" si="153"/>
        <v>2248.3000000000002</v>
      </c>
      <c r="H415" s="4">
        <v>498.5</v>
      </c>
      <c r="I415" s="4">
        <v>0</v>
      </c>
      <c r="J415" s="4">
        <v>0</v>
      </c>
      <c r="K415" s="4">
        <v>87.7</v>
      </c>
      <c r="L415" s="4">
        <f t="shared" si="154"/>
        <v>586.20000000000005</v>
      </c>
      <c r="M415" s="4">
        <v>212.5</v>
      </c>
      <c r="N415" s="4">
        <v>266.7</v>
      </c>
      <c r="O415" s="4">
        <v>0</v>
      </c>
      <c r="P415" s="4">
        <v>0</v>
      </c>
      <c r="Q415" s="4">
        <f t="shared" si="155"/>
        <v>479.2</v>
      </c>
      <c r="R415" s="4">
        <v>113.9</v>
      </c>
      <c r="S415" s="4">
        <v>0</v>
      </c>
      <c r="T415" s="4">
        <v>0</v>
      </c>
      <c r="U415" s="4">
        <v>0</v>
      </c>
      <c r="V415" s="4">
        <f t="shared" si="156"/>
        <v>113.9</v>
      </c>
      <c r="W415" s="4">
        <v>2589.3000000000002</v>
      </c>
      <c r="X415" s="4">
        <v>1488.3</v>
      </c>
      <c r="Y415" s="4">
        <v>341.2</v>
      </c>
      <c r="Z415" s="4">
        <v>0</v>
      </c>
      <c r="AA415" s="4">
        <f t="shared" si="157"/>
        <v>4418.8</v>
      </c>
      <c r="AB415" s="4">
        <v>414.8</v>
      </c>
      <c r="AC415" s="4">
        <v>2.9</v>
      </c>
      <c r="AD415" s="4">
        <v>0.3</v>
      </c>
      <c r="AE415" s="4">
        <v>1.2</v>
      </c>
      <c r="AF415" s="4">
        <f t="shared" si="158"/>
        <v>419.2</v>
      </c>
      <c r="AG415" s="4">
        <v>0</v>
      </c>
      <c r="AH415" s="4">
        <v>505.1</v>
      </c>
      <c r="AI415" s="4">
        <v>439.5</v>
      </c>
      <c r="AJ415" s="4">
        <v>166.3</v>
      </c>
      <c r="AK415" s="4">
        <f t="shared" si="159"/>
        <v>1110.9000000000001</v>
      </c>
      <c r="AL415" s="4">
        <v>4738.3</v>
      </c>
      <c r="AM415" s="4">
        <v>338.8</v>
      </c>
      <c r="AN415" s="4">
        <v>729.6</v>
      </c>
      <c r="AO415" s="4">
        <v>576.9</v>
      </c>
      <c r="AP415" s="4">
        <f t="shared" si="160"/>
        <v>6383.6</v>
      </c>
      <c r="AU415" s="4">
        <f t="shared" si="161"/>
        <v>0</v>
      </c>
      <c r="AV415" s="4">
        <v>0</v>
      </c>
      <c r="AW415" s="4">
        <v>0</v>
      </c>
      <c r="AX415" s="4">
        <v>0</v>
      </c>
      <c r="AY415" s="4">
        <v>87.7</v>
      </c>
      <c r="AZ415" s="4">
        <f t="shared" si="162"/>
        <v>87.7</v>
      </c>
      <c r="BA415" s="4">
        <v>0</v>
      </c>
      <c r="BB415" s="4">
        <v>0</v>
      </c>
      <c r="BC415" s="4">
        <v>0</v>
      </c>
      <c r="BD415" s="4">
        <v>1.2</v>
      </c>
      <c r="BE415" s="4">
        <f t="shared" si="163"/>
        <v>1.2</v>
      </c>
      <c r="BF415" s="4">
        <v>0</v>
      </c>
      <c r="BG415" s="4">
        <v>505.1</v>
      </c>
      <c r="BH415" s="4">
        <v>10.199999999999999</v>
      </c>
      <c r="BI415" s="4">
        <v>166.3</v>
      </c>
      <c r="BJ415" s="4">
        <f t="shared" si="164"/>
        <v>681.60000000000014</v>
      </c>
      <c r="BK415" s="4">
        <v>0</v>
      </c>
      <c r="BL415" s="4">
        <v>0</v>
      </c>
      <c r="BM415" s="4">
        <v>0</v>
      </c>
      <c r="BN415" s="4">
        <v>13.9</v>
      </c>
      <c r="BO415" s="4">
        <f t="shared" si="165"/>
        <v>13.9</v>
      </c>
      <c r="BP415" s="4">
        <v>0</v>
      </c>
      <c r="BQ415" s="4">
        <v>0</v>
      </c>
      <c r="BR415" s="4">
        <v>0</v>
      </c>
      <c r="BS415" s="4">
        <v>137.69999999999999</v>
      </c>
      <c r="BT415" s="4">
        <f t="shared" si="166"/>
        <v>137.69999999999999</v>
      </c>
      <c r="BU415" s="4">
        <v>0</v>
      </c>
      <c r="BV415" s="4">
        <v>0</v>
      </c>
      <c r="BW415" s="4">
        <v>0</v>
      </c>
      <c r="BX415" s="4">
        <v>737.9</v>
      </c>
      <c r="BY415" s="4">
        <f t="shared" si="167"/>
        <v>737.9</v>
      </c>
      <c r="BZ415" s="4">
        <f t="shared" si="168"/>
        <v>10250.800000000001</v>
      </c>
      <c r="CA415" s="4">
        <f t="shared" si="169"/>
        <v>2839.2000000000003</v>
      </c>
      <c r="CB415" s="4">
        <f t="shared" si="170"/>
        <v>1525.4</v>
      </c>
      <c r="CC415" s="4">
        <f t="shared" si="171"/>
        <v>1144.6999999999998</v>
      </c>
      <c r="CD415" s="4">
        <f t="shared" si="172"/>
        <v>15760.100000000002</v>
      </c>
      <c r="CE415" s="4">
        <f t="shared" si="173"/>
        <v>0</v>
      </c>
      <c r="CF415" s="4">
        <f t="shared" si="174"/>
        <v>505.1</v>
      </c>
      <c r="CG415" s="4">
        <f t="shared" si="175"/>
        <v>10.199999999999999</v>
      </c>
      <c r="CH415" s="4">
        <f t="shared" si="176"/>
        <v>1144.6999999999998</v>
      </c>
      <c r="CI415" s="4">
        <f t="shared" si="177"/>
        <v>1660</v>
      </c>
      <c r="CJ415" s="12">
        <v>2932.2</v>
      </c>
      <c r="CK415" s="12">
        <v>3820.8</v>
      </c>
      <c r="CL415" s="12">
        <v>619.5</v>
      </c>
      <c r="CM415" s="12">
        <v>569</v>
      </c>
      <c r="CN415" s="12">
        <v>2674.9</v>
      </c>
      <c r="CO415" s="4">
        <f t="shared" si="152"/>
        <v>10616.4</v>
      </c>
      <c r="CT415" s="12"/>
      <c r="CU415" s="12"/>
      <c r="CV415" s="12"/>
      <c r="CW415" s="12"/>
      <c r="CX415" s="12"/>
      <c r="CY415" s="12"/>
      <c r="CZ415" s="12"/>
      <c r="DA415" s="12"/>
      <c r="DB415" s="12"/>
      <c r="DC415" s="12"/>
    </row>
    <row r="416" spans="1:107">
      <c r="A416" s="2">
        <v>1999</v>
      </c>
      <c r="B416" s="3" t="s">
        <v>84</v>
      </c>
      <c r="C416" s="4">
        <v>654.20000000000005</v>
      </c>
      <c r="D416" s="4">
        <v>70</v>
      </c>
      <c r="E416" s="4">
        <v>271.3</v>
      </c>
      <c r="F416" s="4">
        <v>36</v>
      </c>
      <c r="G416" s="4">
        <f t="shared" si="153"/>
        <v>1031.5</v>
      </c>
      <c r="H416" s="4">
        <v>196.6</v>
      </c>
      <c r="I416" s="4">
        <v>17.399999999999999</v>
      </c>
      <c r="J416" s="4">
        <v>33.799999999999997</v>
      </c>
      <c r="K416" s="4">
        <v>17.600000000000001</v>
      </c>
      <c r="L416" s="4">
        <f t="shared" si="154"/>
        <v>265.40000000000003</v>
      </c>
      <c r="M416" s="4">
        <v>5.5</v>
      </c>
      <c r="N416" s="4">
        <v>14.7</v>
      </c>
      <c r="O416" s="4">
        <v>0.5</v>
      </c>
      <c r="P416" s="4">
        <v>0</v>
      </c>
      <c r="Q416" s="4">
        <f t="shared" si="155"/>
        <v>20.7</v>
      </c>
      <c r="R416" s="4">
        <v>23.5</v>
      </c>
      <c r="S416" s="4">
        <v>17.2</v>
      </c>
      <c r="T416" s="4">
        <v>0</v>
      </c>
      <c r="U416" s="4">
        <v>0</v>
      </c>
      <c r="V416" s="4">
        <f t="shared" si="156"/>
        <v>40.700000000000003</v>
      </c>
      <c r="W416" s="4">
        <v>204.7</v>
      </c>
      <c r="X416" s="4">
        <v>225.7</v>
      </c>
      <c r="Y416" s="4">
        <v>15.7</v>
      </c>
      <c r="Z416" s="4">
        <v>0</v>
      </c>
      <c r="AA416" s="4">
        <f t="shared" si="157"/>
        <v>446.09999999999997</v>
      </c>
      <c r="AB416" s="4">
        <v>142</v>
      </c>
      <c r="AC416" s="4">
        <v>5.8</v>
      </c>
      <c r="AD416" s="4">
        <v>1.7</v>
      </c>
      <c r="AE416" s="4">
        <v>29.7</v>
      </c>
      <c r="AF416" s="4">
        <f t="shared" si="158"/>
        <v>179.2</v>
      </c>
      <c r="AG416" s="4">
        <v>0</v>
      </c>
      <c r="AH416" s="4">
        <v>107.1</v>
      </c>
      <c r="AI416" s="4">
        <v>241.9</v>
      </c>
      <c r="AJ416" s="4">
        <v>29.1</v>
      </c>
      <c r="AK416" s="4">
        <f t="shared" si="159"/>
        <v>378.1</v>
      </c>
      <c r="AL416" s="4">
        <v>926</v>
      </c>
      <c r="AM416" s="4">
        <v>224.1</v>
      </c>
      <c r="AN416" s="4">
        <v>1167.8</v>
      </c>
      <c r="AO416" s="4">
        <v>21</v>
      </c>
      <c r="AP416" s="4">
        <f t="shared" si="160"/>
        <v>2338.8999999999996</v>
      </c>
      <c r="AU416" s="4">
        <f t="shared" si="161"/>
        <v>0</v>
      </c>
      <c r="AV416" s="4">
        <v>6.4</v>
      </c>
      <c r="AW416" s="4">
        <v>0</v>
      </c>
      <c r="AX416" s="4">
        <v>1</v>
      </c>
      <c r="AY416" s="4">
        <v>17.600000000000001</v>
      </c>
      <c r="AZ416" s="4">
        <f t="shared" si="162"/>
        <v>25</v>
      </c>
      <c r="BA416" s="4">
        <v>13</v>
      </c>
      <c r="BB416" s="4">
        <v>5.8</v>
      </c>
      <c r="BC416" s="4">
        <v>1</v>
      </c>
      <c r="BD416" s="4">
        <v>29.7</v>
      </c>
      <c r="BE416" s="4">
        <f t="shared" si="163"/>
        <v>49.5</v>
      </c>
      <c r="BF416" s="4">
        <v>0</v>
      </c>
      <c r="BG416" s="4">
        <v>106.6</v>
      </c>
      <c r="BH416" s="4">
        <v>126.6</v>
      </c>
      <c r="BI416" s="4">
        <v>29.1</v>
      </c>
      <c r="BJ416" s="4">
        <f t="shared" si="164"/>
        <v>262.3</v>
      </c>
      <c r="BK416" s="4">
        <v>0</v>
      </c>
      <c r="BL416" s="4">
        <v>0</v>
      </c>
      <c r="BM416" s="4">
        <v>0</v>
      </c>
      <c r="BN416" s="4">
        <v>0</v>
      </c>
      <c r="BO416" s="4">
        <f t="shared" si="165"/>
        <v>0</v>
      </c>
      <c r="BP416" s="4">
        <v>1.8</v>
      </c>
      <c r="BQ416" s="4">
        <v>0</v>
      </c>
      <c r="BR416" s="4">
        <v>39.200000000000003</v>
      </c>
      <c r="BS416" s="4">
        <v>2.6</v>
      </c>
      <c r="BT416" s="4">
        <f t="shared" si="166"/>
        <v>43.6</v>
      </c>
      <c r="BU416" s="4">
        <v>55.6</v>
      </c>
      <c r="BV416" s="4">
        <v>0</v>
      </c>
      <c r="BW416" s="4">
        <v>29</v>
      </c>
      <c r="BX416" s="4">
        <v>54.4</v>
      </c>
      <c r="BY416" s="4">
        <f t="shared" si="167"/>
        <v>139</v>
      </c>
      <c r="BZ416" s="4">
        <f t="shared" si="168"/>
        <v>2152.5</v>
      </c>
      <c r="CA416" s="4">
        <f t="shared" si="169"/>
        <v>682</v>
      </c>
      <c r="CB416" s="4">
        <f t="shared" si="170"/>
        <v>1732.6999999999998</v>
      </c>
      <c r="CC416" s="4">
        <f t="shared" si="171"/>
        <v>133.4</v>
      </c>
      <c r="CD416" s="4">
        <f t="shared" si="172"/>
        <v>4700.5999999999995</v>
      </c>
      <c r="CE416" s="4">
        <f t="shared" si="173"/>
        <v>76.8</v>
      </c>
      <c r="CF416" s="4">
        <f t="shared" si="174"/>
        <v>112.39999999999999</v>
      </c>
      <c r="CG416" s="4">
        <f t="shared" si="175"/>
        <v>196.8</v>
      </c>
      <c r="CH416" s="4">
        <f t="shared" si="176"/>
        <v>133.4</v>
      </c>
      <c r="CI416" s="4">
        <f t="shared" si="177"/>
        <v>519.4</v>
      </c>
      <c r="CJ416" s="4">
        <v>0</v>
      </c>
      <c r="CK416" s="4">
        <v>770.8</v>
      </c>
      <c r="CL416" s="4">
        <v>93.1</v>
      </c>
      <c r="CM416" s="4">
        <v>0</v>
      </c>
      <c r="CN416" s="4">
        <v>1326.8</v>
      </c>
      <c r="CO416" s="4">
        <f t="shared" si="152"/>
        <v>2190.6999999999998</v>
      </c>
    </row>
    <row r="417" spans="1:107">
      <c r="A417" s="14">
        <v>1999</v>
      </c>
      <c r="B417" s="15" t="s">
        <v>85</v>
      </c>
      <c r="C417" s="4">
        <v>6748.6</v>
      </c>
      <c r="D417" s="4">
        <v>948.2</v>
      </c>
      <c r="E417" s="4">
        <v>355.2</v>
      </c>
      <c r="F417" s="4">
        <v>674</v>
      </c>
      <c r="G417" s="4">
        <f t="shared" si="153"/>
        <v>8726</v>
      </c>
      <c r="H417" s="4">
        <v>2746</v>
      </c>
      <c r="I417" s="4">
        <v>144.80000000000001</v>
      </c>
      <c r="J417" s="4">
        <v>1132.3</v>
      </c>
      <c r="K417" s="4">
        <v>493.3</v>
      </c>
      <c r="L417" s="4">
        <f t="shared" si="154"/>
        <v>4516.4000000000005</v>
      </c>
      <c r="M417" s="4">
        <v>278.2</v>
      </c>
      <c r="N417" s="4">
        <v>0.2</v>
      </c>
      <c r="O417" s="4">
        <v>33.6</v>
      </c>
      <c r="P417" s="4">
        <v>0</v>
      </c>
      <c r="Q417" s="4">
        <f t="shared" si="155"/>
        <v>312</v>
      </c>
      <c r="R417" s="16">
        <v>0</v>
      </c>
      <c r="S417" s="16">
        <v>0</v>
      </c>
      <c r="T417" s="16">
        <v>0</v>
      </c>
      <c r="U417" s="16">
        <v>0</v>
      </c>
      <c r="V417" s="4">
        <f t="shared" si="156"/>
        <v>0</v>
      </c>
      <c r="W417" s="4">
        <v>2364.9</v>
      </c>
      <c r="X417" s="4">
        <v>3916.1</v>
      </c>
      <c r="Y417" s="4">
        <v>642.5</v>
      </c>
      <c r="Z417" s="4">
        <v>0</v>
      </c>
      <c r="AA417" s="4">
        <f t="shared" si="157"/>
        <v>6923.5</v>
      </c>
      <c r="AB417" s="4">
        <v>1554.3</v>
      </c>
      <c r="AC417" s="4">
        <v>54.1</v>
      </c>
      <c r="AD417" s="4">
        <v>45.1</v>
      </c>
      <c r="AE417" s="4">
        <v>0</v>
      </c>
      <c r="AF417" s="4">
        <f t="shared" si="158"/>
        <v>1653.4999999999998</v>
      </c>
      <c r="AG417" s="4">
        <v>0.1</v>
      </c>
      <c r="AH417" s="4">
        <v>695.1</v>
      </c>
      <c r="AI417" s="4">
        <v>4152.1000000000004</v>
      </c>
      <c r="AJ417" s="4">
        <v>696.9</v>
      </c>
      <c r="AK417" s="4">
        <f t="shared" si="159"/>
        <v>5544.2</v>
      </c>
      <c r="AL417" s="4">
        <v>3935.1</v>
      </c>
      <c r="AM417" s="4">
        <v>3539</v>
      </c>
      <c r="AN417" s="4">
        <v>10077.6</v>
      </c>
      <c r="AO417" s="4">
        <v>327.60000000000002</v>
      </c>
      <c r="AP417" s="4">
        <f t="shared" si="160"/>
        <v>17879.3</v>
      </c>
      <c r="AU417" s="4">
        <f t="shared" si="161"/>
        <v>0</v>
      </c>
      <c r="AV417" s="4">
        <v>21</v>
      </c>
      <c r="AW417" s="4">
        <v>0</v>
      </c>
      <c r="AX417" s="4">
        <v>66.099999999999994</v>
      </c>
      <c r="AY417" s="4">
        <v>493.3</v>
      </c>
      <c r="AZ417" s="4">
        <f t="shared" si="162"/>
        <v>580.4</v>
      </c>
      <c r="BA417" s="4">
        <v>61.9</v>
      </c>
      <c r="BB417" s="4">
        <v>53.8</v>
      </c>
      <c r="BC417" s="4">
        <v>2.4</v>
      </c>
      <c r="BD417" s="4">
        <v>0</v>
      </c>
      <c r="BE417" s="4">
        <f t="shared" si="163"/>
        <v>118.1</v>
      </c>
      <c r="BF417" s="4">
        <v>0</v>
      </c>
      <c r="BG417" s="4">
        <v>695.1</v>
      </c>
      <c r="BH417" s="4">
        <v>3477.6</v>
      </c>
      <c r="BI417" s="4">
        <v>696.9</v>
      </c>
      <c r="BJ417" s="4">
        <f t="shared" si="164"/>
        <v>4869.5999999999995</v>
      </c>
      <c r="BK417" s="4">
        <v>0</v>
      </c>
      <c r="BL417" s="4">
        <v>0</v>
      </c>
      <c r="BM417" s="4">
        <v>166.9</v>
      </c>
      <c r="BN417" s="4">
        <v>0</v>
      </c>
      <c r="BO417" s="4">
        <f t="shared" si="165"/>
        <v>166.9</v>
      </c>
      <c r="BP417" s="4">
        <v>79.7</v>
      </c>
      <c r="BQ417" s="4">
        <v>214.1</v>
      </c>
      <c r="BR417" s="4">
        <v>302.3</v>
      </c>
      <c r="BS417" s="4">
        <v>300</v>
      </c>
      <c r="BT417" s="4">
        <f t="shared" si="166"/>
        <v>896.1</v>
      </c>
      <c r="BU417" s="4">
        <v>113</v>
      </c>
      <c r="BV417" s="4">
        <v>0</v>
      </c>
      <c r="BW417" s="4">
        <v>1076.7</v>
      </c>
      <c r="BX417" s="4">
        <v>701.6</v>
      </c>
      <c r="BY417" s="4">
        <f t="shared" si="167"/>
        <v>1891.3000000000002</v>
      </c>
      <c r="BZ417" s="4">
        <f t="shared" si="168"/>
        <v>17627.2</v>
      </c>
      <c r="CA417" s="4">
        <f t="shared" si="169"/>
        <v>9297.5</v>
      </c>
      <c r="CB417" s="4">
        <f t="shared" si="170"/>
        <v>16438.400000000001</v>
      </c>
      <c r="CC417" s="4">
        <f t="shared" si="171"/>
        <v>2191.7999999999997</v>
      </c>
      <c r="CD417" s="4">
        <f t="shared" si="172"/>
        <v>45554.900000000009</v>
      </c>
      <c r="CE417" s="4">
        <f t="shared" si="173"/>
        <v>275.60000000000002</v>
      </c>
      <c r="CF417" s="4">
        <f t="shared" si="174"/>
        <v>963</v>
      </c>
      <c r="CG417" s="4">
        <f t="shared" si="175"/>
        <v>5092</v>
      </c>
      <c r="CH417" s="4">
        <f t="shared" si="176"/>
        <v>2191.8000000000002</v>
      </c>
      <c r="CI417" s="4">
        <f t="shared" si="177"/>
        <v>8522.4000000000015</v>
      </c>
      <c r="CJ417" s="4">
        <v>12706.5</v>
      </c>
      <c r="CK417" s="4">
        <v>0</v>
      </c>
      <c r="CL417" s="4">
        <v>1472.2</v>
      </c>
      <c r="CM417" s="4">
        <v>14</v>
      </c>
      <c r="CN417" s="4">
        <v>3676.3</v>
      </c>
      <c r="CO417" s="16">
        <f t="shared" si="152"/>
        <v>17869</v>
      </c>
      <c r="CP417" s="18"/>
      <c r="CQ417" s="18"/>
      <c r="CR417" s="18"/>
      <c r="CS417" s="18"/>
      <c r="CT417" s="12"/>
      <c r="CU417" s="12"/>
      <c r="CV417" s="12"/>
      <c r="CW417" s="12"/>
      <c r="CX417" s="12"/>
      <c r="CY417" s="12"/>
      <c r="CZ417" s="12"/>
      <c r="DA417" s="12"/>
      <c r="DB417" s="12"/>
      <c r="DC417" s="12"/>
    </row>
    <row r="418" spans="1:107">
      <c r="A418" s="2">
        <v>1999</v>
      </c>
      <c r="B418" s="3" t="s">
        <v>86</v>
      </c>
      <c r="C418" s="4">
        <v>4828.8</v>
      </c>
      <c r="D418" s="4">
        <v>814.7</v>
      </c>
      <c r="E418" s="4">
        <v>321.2</v>
      </c>
      <c r="F418" s="4">
        <v>85.9</v>
      </c>
      <c r="G418" s="4">
        <f t="shared" si="153"/>
        <v>6050.5999999999995</v>
      </c>
      <c r="H418" s="4">
        <v>1907.5</v>
      </c>
      <c r="I418" s="4">
        <v>1096.0999999999999</v>
      </c>
      <c r="J418" s="4">
        <v>233.9</v>
      </c>
      <c r="K418" s="4">
        <v>174.3</v>
      </c>
      <c r="L418" s="4">
        <f t="shared" si="154"/>
        <v>3411.8</v>
      </c>
      <c r="M418" s="4">
        <v>181.4</v>
      </c>
      <c r="N418" s="4">
        <v>212.7</v>
      </c>
      <c r="O418" s="4">
        <v>0</v>
      </c>
      <c r="P418" s="4">
        <v>0</v>
      </c>
      <c r="Q418" s="4">
        <f t="shared" si="155"/>
        <v>394.1</v>
      </c>
      <c r="R418" s="4">
        <v>0</v>
      </c>
      <c r="S418" s="4">
        <v>0</v>
      </c>
      <c r="T418" s="4">
        <v>0</v>
      </c>
      <c r="U418" s="4">
        <v>0</v>
      </c>
      <c r="V418" s="4">
        <f t="shared" si="156"/>
        <v>0</v>
      </c>
      <c r="W418" s="4">
        <v>1218.4000000000001</v>
      </c>
      <c r="X418" s="4">
        <v>2075.6999999999998</v>
      </c>
      <c r="Y418" s="4">
        <v>111.8</v>
      </c>
      <c r="Z418" s="4">
        <v>0</v>
      </c>
      <c r="AA418" s="4">
        <f t="shared" si="157"/>
        <v>3405.9</v>
      </c>
      <c r="AB418" s="12">
        <v>1002</v>
      </c>
      <c r="AC418" s="12">
        <v>26.8</v>
      </c>
      <c r="AD418" s="12">
        <v>31.9</v>
      </c>
      <c r="AE418" s="12">
        <v>34.700000000000003</v>
      </c>
      <c r="AF418" s="4">
        <f t="shared" si="158"/>
        <v>1095.4000000000001</v>
      </c>
      <c r="AG418" s="4">
        <v>670.2</v>
      </c>
      <c r="AH418" s="4">
        <v>738.9</v>
      </c>
      <c r="AI418" s="4">
        <v>268.89999999999998</v>
      </c>
      <c r="AJ418" s="4">
        <v>324.89999999999998</v>
      </c>
      <c r="AK418" s="4">
        <f t="shared" si="159"/>
        <v>2002.9</v>
      </c>
      <c r="AL418" s="4">
        <v>3731.6</v>
      </c>
      <c r="AM418" s="4">
        <v>3809.3</v>
      </c>
      <c r="AN418" s="4">
        <v>0</v>
      </c>
      <c r="AO418" s="4">
        <v>334.7</v>
      </c>
      <c r="AP418" s="4">
        <f t="shared" si="160"/>
        <v>7875.5999999999995</v>
      </c>
      <c r="AU418" s="4">
        <f t="shared" si="161"/>
        <v>0</v>
      </c>
      <c r="AV418" s="4">
        <v>0</v>
      </c>
      <c r="AW418" s="4">
        <v>0</v>
      </c>
      <c r="AX418" s="4">
        <v>0</v>
      </c>
      <c r="AY418" s="12">
        <v>174.3</v>
      </c>
      <c r="AZ418" s="4">
        <f t="shared" si="162"/>
        <v>174.3</v>
      </c>
      <c r="BA418" s="4">
        <v>0.9</v>
      </c>
      <c r="BB418" s="4">
        <v>0</v>
      </c>
      <c r="BC418" s="4">
        <v>0</v>
      </c>
      <c r="BD418" s="4">
        <v>34.700000000000003</v>
      </c>
      <c r="BE418" s="4">
        <f t="shared" si="163"/>
        <v>35.6</v>
      </c>
      <c r="BF418" s="4">
        <v>21</v>
      </c>
      <c r="BG418" s="4">
        <v>658.3</v>
      </c>
      <c r="BH418" s="4">
        <v>268.89999999999998</v>
      </c>
      <c r="BI418" s="4">
        <v>324.89999999999998</v>
      </c>
      <c r="BJ418" s="4">
        <f t="shared" si="164"/>
        <v>1273.0999999999999</v>
      </c>
      <c r="BK418" s="4">
        <v>0</v>
      </c>
      <c r="BL418" s="4">
        <v>0</v>
      </c>
      <c r="BM418" s="4">
        <v>0</v>
      </c>
      <c r="BN418" s="4">
        <v>0</v>
      </c>
      <c r="BO418" s="4">
        <f t="shared" si="165"/>
        <v>0</v>
      </c>
      <c r="BP418" s="4">
        <v>0</v>
      </c>
      <c r="BQ418" s="4">
        <v>0</v>
      </c>
      <c r="BR418" s="4">
        <v>0</v>
      </c>
      <c r="BS418" s="4">
        <v>0</v>
      </c>
      <c r="BT418" s="4">
        <f t="shared" si="166"/>
        <v>0</v>
      </c>
      <c r="BU418" s="4">
        <v>0</v>
      </c>
      <c r="BV418" s="4">
        <v>0</v>
      </c>
      <c r="BW418" s="4">
        <v>0</v>
      </c>
      <c r="BX418" s="4">
        <v>420.6</v>
      </c>
      <c r="BY418" s="4">
        <f t="shared" si="167"/>
        <v>420.6</v>
      </c>
      <c r="BZ418" s="4">
        <f t="shared" si="168"/>
        <v>13539.900000000001</v>
      </c>
      <c r="CA418" s="4">
        <f t="shared" si="169"/>
        <v>8774.2000000000007</v>
      </c>
      <c r="CB418" s="4">
        <f t="shared" si="170"/>
        <v>967.69999999999993</v>
      </c>
      <c r="CC418" s="4">
        <f t="shared" si="171"/>
        <v>954.5</v>
      </c>
      <c r="CD418" s="4">
        <f t="shared" si="172"/>
        <v>24236.300000000003</v>
      </c>
      <c r="CE418" s="4">
        <f t="shared" si="173"/>
        <v>21.9</v>
      </c>
      <c r="CF418" s="4">
        <f t="shared" si="174"/>
        <v>658.3</v>
      </c>
      <c r="CG418" s="4">
        <f t="shared" si="175"/>
        <v>268.89999999999998</v>
      </c>
      <c r="CH418" s="4">
        <f t="shared" si="176"/>
        <v>954.5</v>
      </c>
      <c r="CI418" s="4">
        <f t="shared" si="177"/>
        <v>1903.6</v>
      </c>
      <c r="CJ418" s="4">
        <v>4297.1000000000004</v>
      </c>
      <c r="CK418" s="4">
        <v>6513.9</v>
      </c>
      <c r="CL418" s="4">
        <v>0</v>
      </c>
      <c r="CM418" s="4">
        <v>0</v>
      </c>
      <c r="CN418" s="4">
        <v>2728.9</v>
      </c>
      <c r="CO418" s="4">
        <f t="shared" si="152"/>
        <v>13539.9</v>
      </c>
      <c r="CT418" s="12"/>
      <c r="CU418" s="12"/>
      <c r="CV418" s="12"/>
      <c r="CW418" s="12"/>
      <c r="CX418" s="12"/>
      <c r="CY418" s="12"/>
      <c r="CZ418" s="12"/>
      <c r="DA418" s="12"/>
      <c r="DB418" s="12"/>
      <c r="DC418" s="12"/>
    </row>
    <row r="419" spans="1:107">
      <c r="A419" s="2">
        <v>1999</v>
      </c>
      <c r="B419" s="3" t="s">
        <v>87</v>
      </c>
      <c r="C419" s="4">
        <v>938.9</v>
      </c>
      <c r="D419" s="4">
        <v>127.3</v>
      </c>
      <c r="E419" s="4">
        <v>28.3</v>
      </c>
      <c r="F419" s="4">
        <v>124.9</v>
      </c>
      <c r="G419" s="4">
        <f t="shared" si="153"/>
        <v>1219.4000000000001</v>
      </c>
      <c r="H419" s="4">
        <v>306.10000000000002</v>
      </c>
      <c r="I419" s="4">
        <v>19.100000000000001</v>
      </c>
      <c r="J419" s="4">
        <v>214.3</v>
      </c>
      <c r="K419" s="4">
        <v>43.7</v>
      </c>
      <c r="L419" s="4">
        <f t="shared" si="154"/>
        <v>583.20000000000005</v>
      </c>
      <c r="M419" s="4">
        <v>18.899999999999999</v>
      </c>
      <c r="N419" s="4">
        <v>79.400000000000006</v>
      </c>
      <c r="O419" s="4">
        <v>0</v>
      </c>
      <c r="P419" s="4">
        <v>0</v>
      </c>
      <c r="Q419" s="4">
        <f t="shared" si="155"/>
        <v>98.300000000000011</v>
      </c>
      <c r="R419" s="4">
        <v>95.2</v>
      </c>
      <c r="S419" s="4">
        <v>0</v>
      </c>
      <c r="T419" s="4">
        <v>0</v>
      </c>
      <c r="U419" s="4">
        <v>0</v>
      </c>
      <c r="V419" s="4">
        <f t="shared" si="156"/>
        <v>95.2</v>
      </c>
      <c r="W419" s="4">
        <v>311.3</v>
      </c>
      <c r="X419" s="4">
        <v>298.89999999999998</v>
      </c>
      <c r="Y419" s="4">
        <v>3</v>
      </c>
      <c r="Z419" s="4">
        <v>0</v>
      </c>
      <c r="AA419" s="4">
        <f t="shared" si="157"/>
        <v>613.20000000000005</v>
      </c>
      <c r="AB419" s="4">
        <v>145.19999999999999</v>
      </c>
      <c r="AC419" s="4">
        <v>1.8</v>
      </c>
      <c r="AD419" s="4">
        <v>6.8</v>
      </c>
      <c r="AE419" s="4">
        <v>2.9</v>
      </c>
      <c r="AF419" s="4">
        <f t="shared" si="158"/>
        <v>156.70000000000002</v>
      </c>
      <c r="AG419" s="4">
        <v>0</v>
      </c>
      <c r="AH419" s="4">
        <v>79.900000000000006</v>
      </c>
      <c r="AI419" s="4">
        <v>653.6</v>
      </c>
      <c r="AJ419" s="4">
        <v>29.3</v>
      </c>
      <c r="AK419" s="4">
        <f t="shared" si="159"/>
        <v>762.8</v>
      </c>
      <c r="AL419" s="4">
        <v>1435.5</v>
      </c>
      <c r="AM419" s="4">
        <v>408.3</v>
      </c>
      <c r="AN419" s="4">
        <v>1004.8</v>
      </c>
      <c r="AO419" s="4">
        <v>118.5</v>
      </c>
      <c r="AP419" s="4">
        <f t="shared" si="160"/>
        <v>2967.1</v>
      </c>
      <c r="AU419" s="4">
        <f t="shared" si="161"/>
        <v>0</v>
      </c>
      <c r="AV419" s="4">
        <v>0</v>
      </c>
      <c r="AW419" s="4">
        <v>0</v>
      </c>
      <c r="AX419" s="4">
        <v>0.1</v>
      </c>
      <c r="AY419" s="4">
        <v>43.7</v>
      </c>
      <c r="AZ419" s="4">
        <f t="shared" si="162"/>
        <v>43.800000000000004</v>
      </c>
      <c r="BA419" s="4">
        <v>0</v>
      </c>
      <c r="BB419" s="4">
        <v>0.7</v>
      </c>
      <c r="BC419" s="4">
        <v>0</v>
      </c>
      <c r="BD419" s="4">
        <v>2.9</v>
      </c>
      <c r="BE419" s="4">
        <f t="shared" si="163"/>
        <v>3.5999999999999996</v>
      </c>
      <c r="BF419" s="4">
        <v>0</v>
      </c>
      <c r="BG419" s="4">
        <v>76.900000000000006</v>
      </c>
      <c r="BH419" s="4">
        <v>61.6</v>
      </c>
      <c r="BI419" s="4">
        <v>29.3</v>
      </c>
      <c r="BJ419" s="4">
        <f t="shared" si="164"/>
        <v>167.8</v>
      </c>
      <c r="BK419" s="4">
        <v>0</v>
      </c>
      <c r="BL419" s="4">
        <v>0</v>
      </c>
      <c r="BM419" s="4">
        <v>0</v>
      </c>
      <c r="BN419" s="4">
        <v>10.199999999999999</v>
      </c>
      <c r="BO419" s="4">
        <f t="shared" si="165"/>
        <v>10.199999999999999</v>
      </c>
      <c r="BP419" s="4">
        <v>0</v>
      </c>
      <c r="BQ419" s="4">
        <v>0</v>
      </c>
      <c r="BR419" s="4">
        <v>0</v>
      </c>
      <c r="BS419" s="4">
        <v>9.8000000000000007</v>
      </c>
      <c r="BT419" s="4">
        <f t="shared" si="166"/>
        <v>9.8000000000000007</v>
      </c>
      <c r="BU419" s="4">
        <v>0</v>
      </c>
      <c r="BV419" s="4">
        <v>11.3</v>
      </c>
      <c r="BW419" s="4">
        <v>140.19999999999999</v>
      </c>
      <c r="BX419" s="4">
        <v>223.4</v>
      </c>
      <c r="BY419" s="4">
        <f t="shared" si="167"/>
        <v>374.9</v>
      </c>
      <c r="BZ419" s="4">
        <f t="shared" si="168"/>
        <v>3251.1000000000004</v>
      </c>
      <c r="CA419" s="4">
        <f t="shared" si="169"/>
        <v>1014.7</v>
      </c>
      <c r="CB419" s="4">
        <f t="shared" si="170"/>
        <v>1910.8</v>
      </c>
      <c r="CC419" s="4">
        <f t="shared" si="171"/>
        <v>319.30000000000007</v>
      </c>
      <c r="CD419" s="4">
        <f t="shared" si="172"/>
        <v>6495.9000000000005</v>
      </c>
      <c r="CE419" s="4">
        <f t="shared" si="173"/>
        <v>0</v>
      </c>
      <c r="CF419" s="4">
        <f t="shared" si="174"/>
        <v>88.9</v>
      </c>
      <c r="CG419" s="4">
        <f t="shared" si="175"/>
        <v>201.89999999999998</v>
      </c>
      <c r="CH419" s="4">
        <f t="shared" si="176"/>
        <v>319.3</v>
      </c>
      <c r="CI419" s="4">
        <f t="shared" si="177"/>
        <v>610.09999999999991</v>
      </c>
      <c r="CJ419" s="4">
        <v>1442.3</v>
      </c>
      <c r="CK419" s="4">
        <v>1068.5</v>
      </c>
      <c r="CL419" s="4">
        <v>42.6</v>
      </c>
      <c r="CM419" s="4">
        <v>0</v>
      </c>
      <c r="CN419" s="4">
        <v>732.9</v>
      </c>
      <c r="CO419" s="4">
        <f t="shared" si="152"/>
        <v>3286.3</v>
      </c>
      <c r="CT419" s="12"/>
      <c r="CU419" s="12"/>
      <c r="CV419" s="12"/>
      <c r="CW419" s="12"/>
      <c r="CX419" s="12"/>
      <c r="CY419" s="12"/>
      <c r="CZ419" s="12"/>
      <c r="DA419" s="12"/>
      <c r="DB419" s="12"/>
      <c r="DC419" s="12"/>
    </row>
    <row r="420" spans="1:107">
      <c r="A420" s="2">
        <v>1999</v>
      </c>
      <c r="B420" s="3" t="s">
        <v>88</v>
      </c>
      <c r="C420" s="4">
        <v>815.6</v>
      </c>
      <c r="D420" s="4">
        <v>94.2</v>
      </c>
      <c r="E420" s="4">
        <v>68.099999999999994</v>
      </c>
      <c r="F420" s="4">
        <v>0</v>
      </c>
      <c r="G420" s="4">
        <f t="shared" si="153"/>
        <v>977.90000000000009</v>
      </c>
      <c r="H420" s="4">
        <v>246.2</v>
      </c>
      <c r="I420" s="4">
        <v>2.5</v>
      </c>
      <c r="J420" s="4">
        <v>86.9</v>
      </c>
      <c r="K420" s="4">
        <v>0.3</v>
      </c>
      <c r="L420" s="4">
        <f t="shared" si="154"/>
        <v>335.90000000000003</v>
      </c>
      <c r="M420" s="4">
        <v>7.4</v>
      </c>
      <c r="N420" s="4">
        <v>15</v>
      </c>
      <c r="O420" s="4">
        <v>0</v>
      </c>
      <c r="P420" s="4">
        <v>0</v>
      </c>
      <c r="Q420" s="4">
        <f t="shared" si="155"/>
        <v>22.4</v>
      </c>
      <c r="R420" s="4">
        <v>5.8</v>
      </c>
      <c r="S420" s="4">
        <v>3.8</v>
      </c>
      <c r="T420" s="4">
        <v>0</v>
      </c>
      <c r="U420" s="4">
        <v>0</v>
      </c>
      <c r="V420" s="4">
        <f t="shared" si="156"/>
        <v>9.6</v>
      </c>
      <c r="W420" s="11">
        <v>153</v>
      </c>
      <c r="X420" s="11">
        <v>357</v>
      </c>
      <c r="Y420" s="11">
        <v>22.9</v>
      </c>
      <c r="Z420" s="11">
        <v>0</v>
      </c>
      <c r="AA420" s="4">
        <f t="shared" si="157"/>
        <v>532.9</v>
      </c>
      <c r="AB420" s="4">
        <v>107.5</v>
      </c>
      <c r="AC420" s="4">
        <v>6.1</v>
      </c>
      <c r="AD420" s="4">
        <v>22</v>
      </c>
      <c r="AE420" s="4">
        <v>2.6</v>
      </c>
      <c r="AF420" s="4">
        <f t="shared" si="158"/>
        <v>138.19999999999999</v>
      </c>
      <c r="AG420" s="4">
        <v>0</v>
      </c>
      <c r="AH420" s="4">
        <v>140.80000000000001</v>
      </c>
      <c r="AI420" s="4">
        <v>249.6</v>
      </c>
      <c r="AJ420" s="4">
        <v>0</v>
      </c>
      <c r="AK420" s="4">
        <f t="shared" si="159"/>
        <v>390.4</v>
      </c>
      <c r="AL420" s="11">
        <v>275.10000000000002</v>
      </c>
      <c r="AM420" s="11">
        <v>398.5</v>
      </c>
      <c r="AN420" s="11">
        <v>288.8</v>
      </c>
      <c r="AO420" s="11">
        <v>1.8</v>
      </c>
      <c r="AP420" s="4">
        <f t="shared" si="160"/>
        <v>964.2</v>
      </c>
      <c r="AU420" s="4">
        <f t="shared" si="161"/>
        <v>0</v>
      </c>
      <c r="AV420" s="4">
        <v>0</v>
      </c>
      <c r="AW420" s="4">
        <v>0</v>
      </c>
      <c r="AX420" s="4">
        <v>16</v>
      </c>
      <c r="AY420" s="4">
        <v>0.3</v>
      </c>
      <c r="AZ420" s="4">
        <f t="shared" si="162"/>
        <v>16.3</v>
      </c>
      <c r="BA420" s="4">
        <v>0</v>
      </c>
      <c r="BB420" s="4">
        <v>0</v>
      </c>
      <c r="BC420" s="4">
        <v>2</v>
      </c>
      <c r="BD420" s="4">
        <v>2.6</v>
      </c>
      <c r="BE420" s="4">
        <f t="shared" si="163"/>
        <v>4.5999999999999996</v>
      </c>
      <c r="BF420" s="4">
        <v>0</v>
      </c>
      <c r="BG420" s="4">
        <v>112.9</v>
      </c>
      <c r="BH420" s="4">
        <v>41.2</v>
      </c>
      <c r="BI420" s="4">
        <v>0</v>
      </c>
      <c r="BJ420" s="4">
        <f t="shared" si="164"/>
        <v>154.10000000000002</v>
      </c>
      <c r="BK420" s="4">
        <v>0</v>
      </c>
      <c r="BL420" s="4">
        <v>0</v>
      </c>
      <c r="BM420" s="4">
        <v>0</v>
      </c>
      <c r="BN420" s="4">
        <v>0</v>
      </c>
      <c r="BO420" s="4">
        <f t="shared" si="165"/>
        <v>0</v>
      </c>
      <c r="BP420" s="4">
        <v>0</v>
      </c>
      <c r="BQ420" s="4">
        <v>0</v>
      </c>
      <c r="BR420" s="4">
        <v>0</v>
      </c>
      <c r="BS420" s="4">
        <v>0</v>
      </c>
      <c r="BT420" s="4">
        <f t="shared" si="166"/>
        <v>0</v>
      </c>
      <c r="BU420" s="4">
        <v>0</v>
      </c>
      <c r="BV420" s="4">
        <v>0</v>
      </c>
      <c r="BW420" s="4">
        <v>5.8</v>
      </c>
      <c r="BX420" s="4">
        <v>1.8</v>
      </c>
      <c r="BY420" s="4">
        <f t="shared" si="167"/>
        <v>7.6</v>
      </c>
      <c r="BZ420" s="4">
        <f t="shared" si="168"/>
        <v>1610.6</v>
      </c>
      <c r="CA420" s="4">
        <f t="shared" si="169"/>
        <v>1017.9000000000001</v>
      </c>
      <c r="CB420" s="4">
        <f t="shared" si="170"/>
        <v>738.3</v>
      </c>
      <c r="CC420" s="4">
        <f t="shared" si="171"/>
        <v>4.7</v>
      </c>
      <c r="CD420" s="4">
        <f t="shared" si="172"/>
        <v>3371.5</v>
      </c>
      <c r="CE420" s="4">
        <f t="shared" si="173"/>
        <v>0</v>
      </c>
      <c r="CF420" s="4">
        <f t="shared" si="174"/>
        <v>112.9</v>
      </c>
      <c r="CG420" s="4">
        <f t="shared" si="175"/>
        <v>65</v>
      </c>
      <c r="CH420" s="4">
        <f t="shared" si="176"/>
        <v>4.7</v>
      </c>
      <c r="CI420" s="4">
        <f t="shared" si="177"/>
        <v>182.6</v>
      </c>
      <c r="CJ420" s="12">
        <v>588.79999999999995</v>
      </c>
      <c r="CK420" s="12">
        <v>841.9</v>
      </c>
      <c r="CL420" s="12">
        <v>95.4</v>
      </c>
      <c r="CM420" s="12">
        <v>0</v>
      </c>
      <c r="CN420" s="12">
        <v>98.3</v>
      </c>
      <c r="CO420" s="4">
        <f t="shared" si="152"/>
        <v>1624.3999999999999</v>
      </c>
      <c r="CT420" s="12"/>
      <c r="CU420" s="12"/>
      <c r="CV420" s="12"/>
      <c r="CW420" s="12"/>
      <c r="CX420" s="12"/>
      <c r="CY420" s="12"/>
      <c r="CZ420" s="12"/>
      <c r="DA420" s="12"/>
      <c r="DB420" s="12"/>
      <c r="DC420" s="12"/>
    </row>
    <row r="421" spans="1:107">
      <c r="A421" s="2">
        <v>1999</v>
      </c>
      <c r="B421" s="3" t="s">
        <v>89</v>
      </c>
      <c r="C421" s="4">
        <v>5177</v>
      </c>
      <c r="D421" s="4">
        <v>1138.5</v>
      </c>
      <c r="E421" s="4">
        <v>120.7</v>
      </c>
      <c r="F421" s="4">
        <v>91.3</v>
      </c>
      <c r="G421" s="4">
        <f t="shared" si="153"/>
        <v>6527.5</v>
      </c>
      <c r="H421" s="4">
        <v>2231.1</v>
      </c>
      <c r="I421" s="4">
        <v>6.1</v>
      </c>
      <c r="J421" s="4">
        <v>168.6</v>
      </c>
      <c r="K421" s="4">
        <v>101.7</v>
      </c>
      <c r="L421" s="4">
        <f t="shared" si="154"/>
        <v>2507.4999999999995</v>
      </c>
      <c r="M421" s="4">
        <v>257.10000000000002</v>
      </c>
      <c r="N421" s="4">
        <v>271.2</v>
      </c>
      <c r="O421" s="4">
        <v>0</v>
      </c>
      <c r="P421" s="4">
        <v>0</v>
      </c>
      <c r="Q421" s="4">
        <f t="shared" si="155"/>
        <v>528.29999999999995</v>
      </c>
      <c r="R421" s="4">
        <v>44.9</v>
      </c>
      <c r="S421" s="4">
        <v>4.8</v>
      </c>
      <c r="T421" s="4">
        <v>0</v>
      </c>
      <c r="U421" s="4">
        <v>0</v>
      </c>
      <c r="V421" s="4">
        <f t="shared" si="156"/>
        <v>49.699999999999996</v>
      </c>
      <c r="W421" s="4">
        <v>2456.9</v>
      </c>
      <c r="X421" s="4">
        <v>3430.8</v>
      </c>
      <c r="Y421" s="4">
        <v>728.3</v>
      </c>
      <c r="Z421" s="4">
        <v>0</v>
      </c>
      <c r="AA421" s="4">
        <f t="shared" si="157"/>
        <v>6616.0000000000009</v>
      </c>
      <c r="AB421" s="4">
        <v>1038.0999999999999</v>
      </c>
      <c r="AC421" s="4">
        <v>0</v>
      </c>
      <c r="AD421" s="4">
        <v>61.4</v>
      </c>
      <c r="AE421" s="4">
        <v>50</v>
      </c>
      <c r="AF421" s="4">
        <f t="shared" si="158"/>
        <v>1149.5</v>
      </c>
      <c r="AG421" s="7">
        <v>48.8</v>
      </c>
      <c r="AH421" s="7">
        <v>97.3</v>
      </c>
      <c r="AI421" s="7">
        <v>2385</v>
      </c>
      <c r="AJ421" s="7">
        <v>40.200000000000003</v>
      </c>
      <c r="AK421" s="4">
        <f t="shared" si="159"/>
        <v>2571.2999999999997</v>
      </c>
      <c r="AL421" s="4">
        <v>4446.7</v>
      </c>
      <c r="AM421" s="4">
        <v>1880.8</v>
      </c>
      <c r="AN421" s="4">
        <v>4865.7</v>
      </c>
      <c r="AO421" s="4">
        <v>231.7</v>
      </c>
      <c r="AP421" s="4">
        <f t="shared" si="160"/>
        <v>11424.900000000001</v>
      </c>
      <c r="AU421" s="4">
        <f t="shared" si="161"/>
        <v>0</v>
      </c>
      <c r="AV421" s="4">
        <v>4.8</v>
      </c>
      <c r="AW421" s="4">
        <v>0</v>
      </c>
      <c r="AX421" s="4">
        <v>0</v>
      </c>
      <c r="AY421" s="4">
        <v>101.7</v>
      </c>
      <c r="AZ421" s="4">
        <f t="shared" si="162"/>
        <v>106.5</v>
      </c>
      <c r="BA421" s="4">
        <v>11.2</v>
      </c>
      <c r="BB421" s="4">
        <v>0</v>
      </c>
      <c r="BC421" s="4">
        <v>0</v>
      </c>
      <c r="BD421" s="4">
        <v>50</v>
      </c>
      <c r="BE421" s="4">
        <f t="shared" si="163"/>
        <v>61.2</v>
      </c>
      <c r="BF421" s="4">
        <v>0</v>
      </c>
      <c r="BG421" s="4">
        <v>0</v>
      </c>
      <c r="BH421" s="4">
        <v>1042.3</v>
      </c>
      <c r="BI421" s="4">
        <v>40.200000000000003</v>
      </c>
      <c r="BJ421" s="4">
        <f t="shared" si="164"/>
        <v>1082.5</v>
      </c>
      <c r="BK421" s="4">
        <v>0</v>
      </c>
      <c r="BL421" s="4">
        <v>0</v>
      </c>
      <c r="BM421" s="4">
        <v>0</v>
      </c>
      <c r="BN421" s="4">
        <v>0</v>
      </c>
      <c r="BO421" s="4">
        <f t="shared" si="165"/>
        <v>0</v>
      </c>
      <c r="BP421" s="4">
        <v>1.3</v>
      </c>
      <c r="BQ421" s="4">
        <v>0</v>
      </c>
      <c r="BR421" s="4">
        <v>0</v>
      </c>
      <c r="BS421" s="4">
        <v>49.6</v>
      </c>
      <c r="BT421" s="4">
        <f t="shared" si="166"/>
        <v>50.9</v>
      </c>
      <c r="BU421" s="4">
        <v>25.1</v>
      </c>
      <c r="BV421" s="4">
        <v>0</v>
      </c>
      <c r="BW421" s="4">
        <v>9.6999999999999993</v>
      </c>
      <c r="BX421" s="4">
        <v>240.6</v>
      </c>
      <c r="BY421" s="4">
        <f t="shared" si="167"/>
        <v>275.39999999999998</v>
      </c>
      <c r="BZ421" s="4">
        <f t="shared" si="168"/>
        <v>15700.599999999999</v>
      </c>
      <c r="CA421" s="4">
        <f t="shared" si="169"/>
        <v>6829.5</v>
      </c>
      <c r="CB421" s="4">
        <f t="shared" si="170"/>
        <v>8329.7000000000007</v>
      </c>
      <c r="CC421" s="4">
        <f t="shared" si="171"/>
        <v>514.9</v>
      </c>
      <c r="CD421" s="4">
        <f t="shared" si="172"/>
        <v>31374.7</v>
      </c>
      <c r="CE421" s="4">
        <f t="shared" si="173"/>
        <v>42.400000000000006</v>
      </c>
      <c r="CF421" s="4">
        <f t="shared" si="174"/>
        <v>0</v>
      </c>
      <c r="CG421" s="4">
        <f t="shared" si="175"/>
        <v>1052</v>
      </c>
      <c r="CH421" s="4">
        <f t="shared" si="176"/>
        <v>482.1</v>
      </c>
      <c r="CI421" s="4">
        <f t="shared" si="177"/>
        <v>1576.5</v>
      </c>
      <c r="CJ421" s="4">
        <v>5609</v>
      </c>
      <c r="CK421" s="4">
        <v>7226</v>
      </c>
      <c r="CL421" s="4">
        <v>1121</v>
      </c>
      <c r="CM421" s="4">
        <v>787</v>
      </c>
      <c r="CN421" s="4">
        <v>3213</v>
      </c>
      <c r="CO421" s="4">
        <f t="shared" si="152"/>
        <v>17956</v>
      </c>
      <c r="CT421" s="12"/>
      <c r="CU421" s="12"/>
      <c r="CV421" s="12"/>
      <c r="CW421" s="12"/>
      <c r="CX421" s="12"/>
      <c r="CY421" s="12"/>
      <c r="CZ421" s="12"/>
      <c r="DA421" s="12"/>
      <c r="DB421" s="12"/>
      <c r="DC421" s="12"/>
    </row>
    <row r="422" spans="1:107">
      <c r="A422" s="2">
        <v>1999</v>
      </c>
      <c r="B422" s="3" t="s">
        <v>90</v>
      </c>
      <c r="C422" s="4">
        <v>2472.8000000000002</v>
      </c>
      <c r="D422" s="4">
        <v>380</v>
      </c>
      <c r="E422" s="4">
        <v>1248.8</v>
      </c>
      <c r="F422" s="4">
        <v>0</v>
      </c>
      <c r="G422" s="4">
        <f t="shared" si="153"/>
        <v>4101.6000000000004</v>
      </c>
      <c r="H422" s="4">
        <v>1321</v>
      </c>
      <c r="I422" s="4">
        <v>3</v>
      </c>
      <c r="J422" s="4">
        <v>3.5</v>
      </c>
      <c r="K422" s="4">
        <v>26.1</v>
      </c>
      <c r="L422" s="4">
        <f t="shared" si="154"/>
        <v>1353.6</v>
      </c>
      <c r="M422" s="4">
        <v>33.200000000000003</v>
      </c>
      <c r="N422" s="4">
        <v>41.9</v>
      </c>
      <c r="O422" s="4">
        <v>13</v>
      </c>
      <c r="P422" s="4">
        <v>0</v>
      </c>
      <c r="Q422" s="4">
        <f t="shared" si="155"/>
        <v>88.1</v>
      </c>
      <c r="R422" s="4">
        <v>2.7</v>
      </c>
      <c r="S422" s="4">
        <v>0.5</v>
      </c>
      <c r="T422" s="4">
        <v>0</v>
      </c>
      <c r="U422" s="4">
        <v>0</v>
      </c>
      <c r="V422" s="4">
        <f t="shared" si="156"/>
        <v>3.2</v>
      </c>
      <c r="W422" s="4">
        <v>993.2</v>
      </c>
      <c r="X422" s="4">
        <v>1687.4</v>
      </c>
      <c r="Y422" s="4">
        <v>51.5</v>
      </c>
      <c r="Z422" s="4">
        <v>0</v>
      </c>
      <c r="AA422" s="4">
        <f t="shared" si="157"/>
        <v>2732.1000000000004</v>
      </c>
      <c r="AB422" s="4">
        <v>442.7</v>
      </c>
      <c r="AC422" s="4">
        <v>0</v>
      </c>
      <c r="AD422" s="4">
        <v>51.5</v>
      </c>
      <c r="AE422" s="4">
        <v>96.8</v>
      </c>
      <c r="AF422" s="4">
        <f t="shared" si="158"/>
        <v>591</v>
      </c>
      <c r="AG422" s="4">
        <v>90.3</v>
      </c>
      <c r="AH422" s="4">
        <v>256.8</v>
      </c>
      <c r="AI422" s="4">
        <v>1154.5999999999999</v>
      </c>
      <c r="AJ422" s="4">
        <v>0</v>
      </c>
      <c r="AK422" s="4">
        <f t="shared" si="159"/>
        <v>1501.6999999999998</v>
      </c>
      <c r="AL422" s="4">
        <v>1229.2</v>
      </c>
      <c r="AM422" s="4">
        <v>1403.4</v>
      </c>
      <c r="AN422" s="4">
        <v>2130.6999999999998</v>
      </c>
      <c r="AO422" s="4">
        <v>0</v>
      </c>
      <c r="AP422" s="4">
        <f t="shared" si="160"/>
        <v>4763.3</v>
      </c>
      <c r="AU422" s="4">
        <f t="shared" si="161"/>
        <v>0</v>
      </c>
      <c r="AV422" s="4">
        <v>73.3</v>
      </c>
      <c r="AW422" s="4">
        <v>0</v>
      </c>
      <c r="AX422" s="4">
        <v>0</v>
      </c>
      <c r="AY422" s="4">
        <v>26.1</v>
      </c>
      <c r="AZ422" s="4">
        <f t="shared" si="162"/>
        <v>99.4</v>
      </c>
      <c r="BA422" s="4">
        <v>18.600000000000001</v>
      </c>
      <c r="BB422" s="4">
        <v>0</v>
      </c>
      <c r="BC422" s="4">
        <v>22.6</v>
      </c>
      <c r="BD422" s="4">
        <v>96.8</v>
      </c>
      <c r="BE422" s="4">
        <f t="shared" si="163"/>
        <v>138</v>
      </c>
      <c r="BF422" s="4">
        <v>38.299999999999997</v>
      </c>
      <c r="BG422" s="4">
        <v>250.7</v>
      </c>
      <c r="BH422" s="4">
        <v>486.1</v>
      </c>
      <c r="BI422" s="4">
        <v>0</v>
      </c>
      <c r="BJ422" s="4">
        <f t="shared" si="164"/>
        <v>775.1</v>
      </c>
      <c r="BK422" s="4">
        <v>0</v>
      </c>
      <c r="BL422" s="4">
        <v>0</v>
      </c>
      <c r="BM422" s="4">
        <v>0</v>
      </c>
      <c r="BN422" s="4">
        <v>0</v>
      </c>
      <c r="BO422" s="4">
        <f t="shared" si="165"/>
        <v>0</v>
      </c>
      <c r="BP422" s="4">
        <v>0</v>
      </c>
      <c r="BQ422" s="4">
        <v>0</v>
      </c>
      <c r="BR422" s="4">
        <v>0</v>
      </c>
      <c r="BS422" s="4">
        <v>0</v>
      </c>
      <c r="BT422" s="4">
        <f t="shared" si="166"/>
        <v>0</v>
      </c>
      <c r="BU422" s="4">
        <v>61.2</v>
      </c>
      <c r="BV422" s="4">
        <v>0</v>
      </c>
      <c r="BW422" s="4">
        <v>578.5</v>
      </c>
      <c r="BX422" s="4">
        <v>0</v>
      </c>
      <c r="BY422" s="4">
        <f t="shared" si="167"/>
        <v>639.70000000000005</v>
      </c>
      <c r="BZ422" s="4">
        <f t="shared" si="168"/>
        <v>6585.0999999999995</v>
      </c>
      <c r="CA422" s="4">
        <f t="shared" si="169"/>
        <v>3773.0000000000005</v>
      </c>
      <c r="CB422" s="4">
        <f t="shared" si="170"/>
        <v>4653.5999999999995</v>
      </c>
      <c r="CC422" s="4">
        <f t="shared" si="171"/>
        <v>122.9</v>
      </c>
      <c r="CD422" s="4">
        <f t="shared" si="172"/>
        <v>15134.6</v>
      </c>
      <c r="CE422" s="4">
        <f t="shared" si="173"/>
        <v>191.39999999999998</v>
      </c>
      <c r="CF422" s="4">
        <f t="shared" si="174"/>
        <v>250.7</v>
      </c>
      <c r="CG422" s="4">
        <f t="shared" si="175"/>
        <v>1087.2</v>
      </c>
      <c r="CH422" s="4">
        <f t="shared" si="176"/>
        <v>122.9</v>
      </c>
      <c r="CI422" s="4">
        <f t="shared" si="177"/>
        <v>1652.2</v>
      </c>
      <c r="CJ422" s="25">
        <v>3396</v>
      </c>
      <c r="CK422" s="25">
        <v>3699.3</v>
      </c>
      <c r="CL422" s="25">
        <v>1044.4000000000001</v>
      </c>
      <c r="CM422" s="25">
        <v>0</v>
      </c>
      <c r="CN422" s="25">
        <v>743.5</v>
      </c>
      <c r="CO422" s="4">
        <f t="shared" si="152"/>
        <v>8883.2000000000007</v>
      </c>
    </row>
    <row r="423" spans="1:107">
      <c r="A423" s="2">
        <v>1999</v>
      </c>
      <c r="B423" s="3" t="s">
        <v>91</v>
      </c>
      <c r="C423" s="4">
        <v>1824.9</v>
      </c>
      <c r="D423" s="4">
        <v>259.5</v>
      </c>
      <c r="E423" s="4">
        <v>83.8</v>
      </c>
      <c r="F423" s="4">
        <v>0</v>
      </c>
      <c r="G423" s="4">
        <f t="shared" si="153"/>
        <v>2168.2000000000003</v>
      </c>
      <c r="H423" s="4">
        <v>861</v>
      </c>
      <c r="I423" s="4">
        <v>253</v>
      </c>
      <c r="J423" s="4">
        <v>1633.7</v>
      </c>
      <c r="K423" s="4">
        <v>0</v>
      </c>
      <c r="L423" s="4">
        <f t="shared" si="154"/>
        <v>2747.7</v>
      </c>
      <c r="M423" s="4">
        <v>32</v>
      </c>
      <c r="N423" s="4">
        <v>66.599999999999994</v>
      </c>
      <c r="O423" s="4">
        <v>22.9</v>
      </c>
      <c r="P423" s="4">
        <v>0</v>
      </c>
      <c r="Q423" s="4">
        <f t="shared" si="155"/>
        <v>121.5</v>
      </c>
      <c r="R423" s="4">
        <v>0</v>
      </c>
      <c r="S423" s="4">
        <v>0</v>
      </c>
      <c r="T423" s="4">
        <v>0</v>
      </c>
      <c r="U423" s="4">
        <v>0</v>
      </c>
      <c r="V423" s="4">
        <f t="shared" si="156"/>
        <v>0</v>
      </c>
      <c r="W423" s="4">
        <v>388.8</v>
      </c>
      <c r="X423" s="4">
        <v>849</v>
      </c>
      <c r="Y423" s="4">
        <v>166.4</v>
      </c>
      <c r="Z423" s="4">
        <v>0</v>
      </c>
      <c r="AA423" s="4">
        <f t="shared" si="157"/>
        <v>1404.2</v>
      </c>
      <c r="AB423" s="4">
        <v>218.6</v>
      </c>
      <c r="AC423" s="4">
        <v>4.8</v>
      </c>
      <c r="AD423" s="4">
        <v>44.5</v>
      </c>
      <c r="AE423" s="4">
        <v>9.9</v>
      </c>
      <c r="AF423" s="4">
        <f t="shared" si="158"/>
        <v>277.79999999999995</v>
      </c>
      <c r="AG423" s="4">
        <v>13.5</v>
      </c>
      <c r="AH423" s="4">
        <v>283.39999999999998</v>
      </c>
      <c r="AI423" s="4">
        <v>681.5</v>
      </c>
      <c r="AJ423" s="4">
        <v>0</v>
      </c>
      <c r="AK423" s="4">
        <f t="shared" si="159"/>
        <v>978.4</v>
      </c>
      <c r="AL423" s="4">
        <v>1190.5999999999999</v>
      </c>
      <c r="AM423" s="4">
        <v>800</v>
      </c>
      <c r="AN423" s="4">
        <v>970.7</v>
      </c>
      <c r="AO423" s="4">
        <v>24.8</v>
      </c>
      <c r="AP423" s="4">
        <f t="shared" si="160"/>
        <v>2986.1000000000004</v>
      </c>
      <c r="AU423" s="4">
        <f t="shared" si="161"/>
        <v>0</v>
      </c>
      <c r="AV423" s="4">
        <v>0</v>
      </c>
      <c r="AW423" s="4">
        <v>0</v>
      </c>
      <c r="AX423" s="4">
        <v>46.7</v>
      </c>
      <c r="AY423" s="4">
        <v>0</v>
      </c>
      <c r="AZ423" s="4">
        <f t="shared" si="162"/>
        <v>46.7</v>
      </c>
      <c r="BA423" s="4">
        <v>0</v>
      </c>
      <c r="BB423" s="4">
        <v>0</v>
      </c>
      <c r="BC423" s="4">
        <v>8.1999999999999993</v>
      </c>
      <c r="BD423" s="4">
        <v>9.9</v>
      </c>
      <c r="BE423" s="4">
        <f t="shared" si="163"/>
        <v>18.100000000000001</v>
      </c>
      <c r="BF423" s="4">
        <v>0</v>
      </c>
      <c r="BG423" s="4">
        <v>0</v>
      </c>
      <c r="BH423" s="4">
        <v>3.5</v>
      </c>
      <c r="BI423" s="4">
        <v>0</v>
      </c>
      <c r="BJ423" s="4">
        <f t="shared" si="164"/>
        <v>3.5</v>
      </c>
      <c r="BK423" s="4">
        <v>0</v>
      </c>
      <c r="BL423" s="4">
        <v>0</v>
      </c>
      <c r="BM423" s="4">
        <v>0</v>
      </c>
      <c r="BN423" s="4">
        <v>0</v>
      </c>
      <c r="BO423" s="4">
        <f t="shared" si="165"/>
        <v>0</v>
      </c>
      <c r="BP423" s="4">
        <v>0</v>
      </c>
      <c r="BQ423" s="4">
        <v>0</v>
      </c>
      <c r="BR423" s="4">
        <v>13.5</v>
      </c>
      <c r="BS423" s="4">
        <v>0</v>
      </c>
      <c r="BT423" s="4">
        <f t="shared" si="166"/>
        <v>13.5</v>
      </c>
      <c r="BU423" s="4">
        <v>0</v>
      </c>
      <c r="BV423" s="4">
        <v>0</v>
      </c>
      <c r="BW423" s="4">
        <v>51.5</v>
      </c>
      <c r="BX423" s="4">
        <v>24.8</v>
      </c>
      <c r="BY423" s="4">
        <f t="shared" si="167"/>
        <v>76.3</v>
      </c>
      <c r="BZ423" s="4">
        <f t="shared" si="168"/>
        <v>4529.3999999999996</v>
      </c>
      <c r="CA423" s="4">
        <f t="shared" si="169"/>
        <v>2516.2999999999997</v>
      </c>
      <c r="CB423" s="4">
        <f t="shared" si="170"/>
        <v>3603.5</v>
      </c>
      <c r="CC423" s="4">
        <f t="shared" si="171"/>
        <v>34.700000000000003</v>
      </c>
      <c r="CD423" s="4">
        <f t="shared" si="172"/>
        <v>10683.9</v>
      </c>
      <c r="CE423" s="4">
        <f t="shared" si="173"/>
        <v>0</v>
      </c>
      <c r="CF423" s="4">
        <f t="shared" si="174"/>
        <v>0</v>
      </c>
      <c r="CG423" s="4">
        <f t="shared" si="175"/>
        <v>123.4</v>
      </c>
      <c r="CH423" s="4">
        <f t="shared" si="176"/>
        <v>34.700000000000003</v>
      </c>
      <c r="CI423" s="4">
        <f t="shared" si="177"/>
        <v>158.10000000000002</v>
      </c>
      <c r="CJ423" s="4">
        <v>1620.2</v>
      </c>
      <c r="CK423" s="4">
        <v>2233.6999999999998</v>
      </c>
      <c r="CL423" s="4">
        <v>321.8</v>
      </c>
      <c r="CM423" s="4">
        <v>96.8</v>
      </c>
      <c r="CN423" s="4">
        <v>649</v>
      </c>
      <c r="CO423" s="4">
        <f t="shared" si="152"/>
        <v>4921.5</v>
      </c>
      <c r="CT423" s="12"/>
      <c r="CU423" s="12"/>
      <c r="CV423" s="12"/>
      <c r="CW423" s="12"/>
      <c r="CX423" s="12"/>
      <c r="CY423" s="12"/>
      <c r="CZ423" s="12"/>
      <c r="DA423" s="12"/>
      <c r="DB423" s="12"/>
      <c r="DC423" s="12"/>
    </row>
    <row r="424" spans="1:107">
      <c r="A424" s="2">
        <v>1999</v>
      </c>
      <c r="B424" s="3" t="s">
        <v>92</v>
      </c>
      <c r="C424" s="11">
        <v>2178</v>
      </c>
      <c r="D424" s="11">
        <v>227</v>
      </c>
      <c r="E424" s="11">
        <v>46</v>
      </c>
      <c r="F424" s="11">
        <v>0</v>
      </c>
      <c r="G424" s="4">
        <f t="shared" si="153"/>
        <v>2451</v>
      </c>
      <c r="H424" s="11">
        <v>533.29999999999995</v>
      </c>
      <c r="I424" s="11">
        <v>240.2</v>
      </c>
      <c r="J424" s="11">
        <v>598.70000000000005</v>
      </c>
      <c r="K424" s="11">
        <v>6</v>
      </c>
      <c r="L424" s="4">
        <f t="shared" si="154"/>
        <v>1378.2</v>
      </c>
      <c r="M424" s="11">
        <v>35.299999999999997</v>
      </c>
      <c r="N424" s="11">
        <v>10.050000000000001</v>
      </c>
      <c r="O424" s="11">
        <v>0</v>
      </c>
      <c r="P424" s="11">
        <v>0</v>
      </c>
      <c r="Q424" s="4">
        <f t="shared" si="155"/>
        <v>45.349999999999994</v>
      </c>
      <c r="R424" s="11">
        <v>0.7</v>
      </c>
      <c r="S424" s="11">
        <v>0</v>
      </c>
      <c r="T424" s="11">
        <v>3.5</v>
      </c>
      <c r="U424" s="11">
        <v>0</v>
      </c>
      <c r="V424" s="4">
        <f t="shared" si="156"/>
        <v>4.2</v>
      </c>
      <c r="W424" s="11">
        <v>176.2</v>
      </c>
      <c r="X424" s="11">
        <v>336.2</v>
      </c>
      <c r="Y424" s="11">
        <v>318</v>
      </c>
      <c r="Z424" s="11">
        <v>0</v>
      </c>
      <c r="AA424" s="4">
        <f t="shared" si="157"/>
        <v>830.4</v>
      </c>
      <c r="AB424" s="11">
        <v>248.3</v>
      </c>
      <c r="AC424" s="11">
        <v>9.6</v>
      </c>
      <c r="AD424" s="11">
        <v>26.3</v>
      </c>
      <c r="AE424" s="11">
        <v>0</v>
      </c>
      <c r="AF424" s="4">
        <f t="shared" si="158"/>
        <v>284.20000000000005</v>
      </c>
      <c r="AG424" s="11">
        <v>98.9</v>
      </c>
      <c r="AH424" s="11">
        <v>291.3</v>
      </c>
      <c r="AI424" s="11">
        <v>477.4</v>
      </c>
      <c r="AJ424" s="11">
        <v>74</v>
      </c>
      <c r="AK424" s="4">
        <f t="shared" si="159"/>
        <v>941.6</v>
      </c>
      <c r="AL424" s="11">
        <v>925.5</v>
      </c>
      <c r="AM424" s="11">
        <v>974.6</v>
      </c>
      <c r="AN424" s="11">
        <v>436.8</v>
      </c>
      <c r="AO424" s="11">
        <v>34.5</v>
      </c>
      <c r="AP424" s="4">
        <f t="shared" si="160"/>
        <v>2371.4</v>
      </c>
      <c r="AU424" s="4">
        <f t="shared" si="161"/>
        <v>0</v>
      </c>
      <c r="AV424" s="11">
        <v>0.7</v>
      </c>
      <c r="AW424" s="11">
        <v>0</v>
      </c>
      <c r="AX424" s="11">
        <v>34.299999999999997</v>
      </c>
      <c r="AY424" s="11">
        <v>6</v>
      </c>
      <c r="AZ424" s="4">
        <f t="shared" si="162"/>
        <v>41</v>
      </c>
      <c r="BA424" s="11">
        <v>6.6</v>
      </c>
      <c r="BB424" s="11">
        <v>1.2</v>
      </c>
      <c r="BC424" s="11">
        <v>6.7</v>
      </c>
      <c r="BD424" s="11">
        <v>0</v>
      </c>
      <c r="BE424" s="4">
        <f t="shared" si="163"/>
        <v>14.5</v>
      </c>
      <c r="BF424" s="11">
        <v>87.9</v>
      </c>
      <c r="BG424" s="11">
        <v>207.1</v>
      </c>
      <c r="BH424" s="11">
        <v>48.4</v>
      </c>
      <c r="BI424" s="11">
        <v>74</v>
      </c>
      <c r="BJ424" s="4">
        <f t="shared" si="164"/>
        <v>417.4</v>
      </c>
      <c r="BK424" s="10"/>
      <c r="BL424" s="10"/>
      <c r="BM424" s="10"/>
      <c r="BN424" s="10"/>
      <c r="BO424" s="4">
        <f t="shared" si="165"/>
        <v>0</v>
      </c>
      <c r="BP424" s="10"/>
      <c r="BQ424" s="10"/>
      <c r="BR424" s="10"/>
      <c r="BS424" s="10"/>
      <c r="BT424" s="4">
        <f t="shared" si="166"/>
        <v>0</v>
      </c>
      <c r="BU424" s="11">
        <v>6.8</v>
      </c>
      <c r="BV424" s="11">
        <v>14.1</v>
      </c>
      <c r="BW424" s="11">
        <v>18.399999999999999</v>
      </c>
      <c r="BX424" s="11">
        <v>0</v>
      </c>
      <c r="BY424" s="4">
        <f t="shared" si="167"/>
        <v>39.299999999999997</v>
      </c>
      <c r="BZ424" s="4">
        <f t="shared" si="168"/>
        <v>4196.2000000000007</v>
      </c>
      <c r="CA424" s="4">
        <f t="shared" si="169"/>
        <v>2088.9500000000003</v>
      </c>
      <c r="CB424" s="4">
        <f t="shared" si="170"/>
        <v>1906.7</v>
      </c>
      <c r="CC424" s="4">
        <f t="shared" si="171"/>
        <v>114.5</v>
      </c>
      <c r="CD424" s="4">
        <f t="shared" si="172"/>
        <v>8306.3500000000022</v>
      </c>
      <c r="CE424" s="4">
        <f t="shared" si="173"/>
        <v>102</v>
      </c>
      <c r="CF424" s="4">
        <f t="shared" si="174"/>
        <v>222.39999999999998</v>
      </c>
      <c r="CG424" s="4">
        <f t="shared" si="175"/>
        <v>107.80000000000001</v>
      </c>
      <c r="CH424" s="4">
        <f t="shared" si="176"/>
        <v>80</v>
      </c>
      <c r="CI424" s="4">
        <f t="shared" si="177"/>
        <v>512.20000000000005</v>
      </c>
      <c r="CJ424" s="12">
        <v>1598.5</v>
      </c>
      <c r="CK424" s="12">
        <v>1694.8</v>
      </c>
      <c r="CL424" s="12">
        <v>227.4</v>
      </c>
      <c r="CM424" s="12">
        <v>0</v>
      </c>
      <c r="CN424" s="12">
        <v>457.7</v>
      </c>
      <c r="CO424" s="4">
        <f t="shared" si="152"/>
        <v>3978.4</v>
      </c>
      <c r="CT424" s="12"/>
      <c r="CU424" s="12"/>
      <c r="CV424" s="12"/>
      <c r="CW424" s="12"/>
      <c r="CX424" s="12"/>
      <c r="CY424" s="12"/>
      <c r="CZ424" s="12"/>
      <c r="DA424" s="12"/>
      <c r="DB424" s="12"/>
      <c r="DC424" s="12"/>
    </row>
    <row r="425" spans="1:107">
      <c r="A425" s="2">
        <v>1999</v>
      </c>
      <c r="B425" s="3" t="s">
        <v>93</v>
      </c>
      <c r="C425" s="4">
        <v>2821.8</v>
      </c>
      <c r="D425" s="4">
        <v>405.5</v>
      </c>
      <c r="E425" s="4">
        <v>28.4</v>
      </c>
      <c r="F425" s="4">
        <v>0</v>
      </c>
      <c r="G425" s="4">
        <f t="shared" si="153"/>
        <v>3255.7000000000003</v>
      </c>
      <c r="H425" s="4">
        <v>1057</v>
      </c>
      <c r="I425" s="4">
        <v>268.8</v>
      </c>
      <c r="J425" s="4">
        <v>1417.4</v>
      </c>
      <c r="K425" s="4">
        <v>0</v>
      </c>
      <c r="L425" s="4">
        <f t="shared" si="154"/>
        <v>2743.2</v>
      </c>
      <c r="M425" s="4">
        <v>75.099999999999994</v>
      </c>
      <c r="N425" s="4">
        <v>112.3</v>
      </c>
      <c r="O425" s="4">
        <v>0</v>
      </c>
      <c r="P425" s="4">
        <v>0</v>
      </c>
      <c r="Q425" s="4">
        <f t="shared" si="155"/>
        <v>187.39999999999998</v>
      </c>
      <c r="R425" s="4">
        <v>0</v>
      </c>
      <c r="S425" s="4">
        <v>0</v>
      </c>
      <c r="T425" s="4">
        <v>0</v>
      </c>
      <c r="U425" s="4">
        <v>0</v>
      </c>
      <c r="V425" s="4">
        <f t="shared" si="156"/>
        <v>0</v>
      </c>
      <c r="W425" s="4">
        <v>599.1</v>
      </c>
      <c r="X425" s="25">
        <v>1932.8</v>
      </c>
      <c r="Y425" s="4">
        <v>207.3</v>
      </c>
      <c r="Z425" s="4">
        <v>0</v>
      </c>
      <c r="AA425" s="4">
        <f t="shared" si="157"/>
        <v>2739.2000000000003</v>
      </c>
      <c r="AB425" s="4">
        <v>307.2</v>
      </c>
      <c r="AC425" s="4">
        <v>16.8</v>
      </c>
      <c r="AD425" s="4">
        <v>96</v>
      </c>
      <c r="AE425" s="4">
        <v>0</v>
      </c>
      <c r="AF425" s="4">
        <f t="shared" si="158"/>
        <v>420</v>
      </c>
      <c r="AG425" s="4">
        <v>6.3</v>
      </c>
      <c r="AH425" s="4">
        <v>386.3</v>
      </c>
      <c r="AI425" s="25">
        <v>1165.5999999999999</v>
      </c>
      <c r="AJ425" s="4">
        <v>0</v>
      </c>
      <c r="AK425" s="4">
        <f t="shared" si="159"/>
        <v>1558.1999999999998</v>
      </c>
      <c r="AL425" s="25">
        <v>1470.1</v>
      </c>
      <c r="AM425" s="25">
        <v>1098.5999999999999</v>
      </c>
      <c r="AN425" s="25">
        <v>1221.7</v>
      </c>
      <c r="AO425" s="4">
        <v>0</v>
      </c>
      <c r="AP425" s="4">
        <f t="shared" si="160"/>
        <v>3790.3999999999996</v>
      </c>
      <c r="AU425" s="4">
        <f t="shared" si="161"/>
        <v>0</v>
      </c>
      <c r="AV425" s="4">
        <v>0</v>
      </c>
      <c r="AW425" s="4">
        <v>0</v>
      </c>
      <c r="AX425" s="4">
        <v>116.9</v>
      </c>
      <c r="AY425" s="4">
        <v>0</v>
      </c>
      <c r="AZ425" s="4">
        <f t="shared" si="162"/>
        <v>116.9</v>
      </c>
      <c r="BA425" s="4">
        <v>0</v>
      </c>
      <c r="BB425" s="4">
        <v>0</v>
      </c>
      <c r="BC425" s="4">
        <v>30.4</v>
      </c>
      <c r="BD425" s="4">
        <v>0</v>
      </c>
      <c r="BE425" s="4">
        <f t="shared" si="163"/>
        <v>30.4</v>
      </c>
      <c r="BF425" s="4">
        <v>0</v>
      </c>
      <c r="BG425" s="4">
        <v>0</v>
      </c>
      <c r="BH425" s="4">
        <v>9.6999999999999993</v>
      </c>
      <c r="BI425" s="4">
        <v>0</v>
      </c>
      <c r="BJ425" s="4">
        <f t="shared" si="164"/>
        <v>9.6999999999999993</v>
      </c>
      <c r="BK425" s="4">
        <v>0</v>
      </c>
      <c r="BL425" s="4">
        <v>0</v>
      </c>
      <c r="BM425" s="4">
        <v>0</v>
      </c>
      <c r="BN425" s="4">
        <v>0</v>
      </c>
      <c r="BO425" s="4">
        <f t="shared" si="165"/>
        <v>0</v>
      </c>
      <c r="BP425" s="4">
        <v>0</v>
      </c>
      <c r="BQ425" s="4">
        <v>0</v>
      </c>
      <c r="BR425" s="4">
        <v>1.7</v>
      </c>
      <c r="BS425" s="4">
        <v>0</v>
      </c>
      <c r="BT425" s="4">
        <f t="shared" si="166"/>
        <v>1.7</v>
      </c>
      <c r="BU425" s="4">
        <v>0</v>
      </c>
      <c r="BV425" s="4">
        <v>0</v>
      </c>
      <c r="BW425" s="4">
        <v>234.2</v>
      </c>
      <c r="BX425" s="4">
        <v>0</v>
      </c>
      <c r="BY425" s="4">
        <f t="shared" si="167"/>
        <v>234.2</v>
      </c>
      <c r="BZ425" s="4">
        <f t="shared" si="168"/>
        <v>6336.6</v>
      </c>
      <c r="CA425" s="4">
        <f t="shared" si="169"/>
        <v>4221.1000000000004</v>
      </c>
      <c r="CB425" s="4">
        <f t="shared" si="170"/>
        <v>4136.3999999999996</v>
      </c>
      <c r="CC425" s="4">
        <f t="shared" si="171"/>
        <v>0</v>
      </c>
      <c r="CD425" s="4">
        <f t="shared" si="172"/>
        <v>14694.1</v>
      </c>
      <c r="CE425" s="4">
        <f t="shared" si="173"/>
        <v>0</v>
      </c>
      <c r="CF425" s="4">
        <f t="shared" si="174"/>
        <v>0</v>
      </c>
      <c r="CG425" s="4">
        <f t="shared" si="175"/>
        <v>392.9</v>
      </c>
      <c r="CH425" s="4">
        <f t="shared" si="176"/>
        <v>0</v>
      </c>
      <c r="CI425" s="4">
        <f t="shared" si="177"/>
        <v>392.9</v>
      </c>
      <c r="CJ425" s="4">
        <v>2263.5</v>
      </c>
      <c r="CK425" s="4">
        <v>2532</v>
      </c>
      <c r="CL425" s="4">
        <v>312.10000000000002</v>
      </c>
      <c r="CM425" s="4">
        <v>0</v>
      </c>
      <c r="CN425" s="4">
        <v>1085</v>
      </c>
      <c r="CO425" s="4">
        <f t="shared" si="152"/>
        <v>6192.6</v>
      </c>
      <c r="CT425" s="12"/>
      <c r="CU425" s="12"/>
      <c r="CV425" s="12"/>
      <c r="CW425" s="12"/>
      <c r="CX425" s="12"/>
      <c r="CY425" s="12"/>
      <c r="CZ425" s="12"/>
      <c r="DA425" s="12"/>
      <c r="DB425" s="12"/>
      <c r="DC425" s="12"/>
    </row>
    <row r="426" spans="1:107">
      <c r="A426" s="2">
        <v>1999</v>
      </c>
      <c r="B426" s="3" t="s">
        <v>94</v>
      </c>
      <c r="C426" s="4">
        <v>2249.9</v>
      </c>
      <c r="D426" s="4">
        <v>551.9</v>
      </c>
      <c r="E426" s="4">
        <v>224.6</v>
      </c>
      <c r="F426" s="4">
        <v>0</v>
      </c>
      <c r="G426" s="4">
        <f t="shared" si="153"/>
        <v>3026.4</v>
      </c>
      <c r="H426" s="4">
        <v>862.5</v>
      </c>
      <c r="I426" s="4">
        <v>119.9</v>
      </c>
      <c r="J426" s="4">
        <v>910.2</v>
      </c>
      <c r="K426" s="4">
        <v>103.4</v>
      </c>
      <c r="L426" s="4">
        <f t="shared" si="154"/>
        <v>1996</v>
      </c>
      <c r="M426" s="4">
        <v>58.1</v>
      </c>
      <c r="N426" s="4">
        <v>23.4</v>
      </c>
      <c r="O426" s="4">
        <v>0</v>
      </c>
      <c r="P426" s="4">
        <v>0</v>
      </c>
      <c r="Q426" s="4">
        <f t="shared" si="155"/>
        <v>81.5</v>
      </c>
      <c r="R426" s="4">
        <v>0</v>
      </c>
      <c r="S426" s="4">
        <v>0</v>
      </c>
      <c r="T426" s="4">
        <v>0</v>
      </c>
      <c r="U426" s="4">
        <v>0</v>
      </c>
      <c r="V426" s="4">
        <f t="shared" si="156"/>
        <v>0</v>
      </c>
      <c r="W426" s="4">
        <v>818</v>
      </c>
      <c r="X426" s="4">
        <v>2316.1999999999998</v>
      </c>
      <c r="Y426" s="4">
        <v>144.19999999999999</v>
      </c>
      <c r="Z426" s="4">
        <v>0</v>
      </c>
      <c r="AA426" s="4">
        <f t="shared" si="157"/>
        <v>3278.3999999999996</v>
      </c>
      <c r="AB426" s="4">
        <v>458.8</v>
      </c>
      <c r="AC426" s="4">
        <v>3.8</v>
      </c>
      <c r="AD426" s="4">
        <v>83.8</v>
      </c>
      <c r="AE426" s="4">
        <v>19.100000000000001</v>
      </c>
      <c r="AF426" s="4">
        <f t="shared" si="158"/>
        <v>565.5</v>
      </c>
      <c r="AG426" s="4">
        <v>9.8000000000000007</v>
      </c>
      <c r="AH426" s="4">
        <v>387.8</v>
      </c>
      <c r="AI426" s="4">
        <v>632.79999999999995</v>
      </c>
      <c r="AJ426" s="4">
        <v>32.6</v>
      </c>
      <c r="AK426" s="4">
        <f t="shared" si="159"/>
        <v>1063</v>
      </c>
      <c r="AL426" s="4">
        <v>1360.9</v>
      </c>
      <c r="AM426" s="4">
        <v>801.2</v>
      </c>
      <c r="AN426" s="4">
        <v>2861.4</v>
      </c>
      <c r="AO426" s="4">
        <v>207.8</v>
      </c>
      <c r="AP426" s="4">
        <f t="shared" si="160"/>
        <v>5231.3</v>
      </c>
      <c r="AU426" s="4">
        <f t="shared" si="161"/>
        <v>0</v>
      </c>
      <c r="AV426" s="4">
        <v>3.8</v>
      </c>
      <c r="AW426" s="4">
        <v>0</v>
      </c>
      <c r="AX426" s="4">
        <v>220.4</v>
      </c>
      <c r="AY426" s="4">
        <v>103.4</v>
      </c>
      <c r="AZ426" s="4">
        <f t="shared" si="162"/>
        <v>327.60000000000002</v>
      </c>
      <c r="BA426" s="4">
        <v>0</v>
      </c>
      <c r="BB426" s="4">
        <v>0</v>
      </c>
      <c r="BC426" s="4">
        <v>50</v>
      </c>
      <c r="BD426" s="4">
        <v>19.100000000000001</v>
      </c>
      <c r="BE426" s="4">
        <f t="shared" si="163"/>
        <v>69.099999999999994</v>
      </c>
      <c r="BF426" s="4">
        <v>0.5</v>
      </c>
      <c r="BG426" s="4">
        <v>357.4</v>
      </c>
      <c r="BH426" s="4">
        <v>251.9</v>
      </c>
      <c r="BI426" s="4">
        <v>32.6</v>
      </c>
      <c r="BJ426" s="4">
        <f t="shared" si="164"/>
        <v>642.4</v>
      </c>
      <c r="BK426" s="4">
        <v>0</v>
      </c>
      <c r="BL426" s="4">
        <v>0</v>
      </c>
      <c r="BM426" s="4">
        <v>0</v>
      </c>
      <c r="BN426" s="4">
        <v>0</v>
      </c>
      <c r="BO426" s="4">
        <f t="shared" si="165"/>
        <v>0</v>
      </c>
      <c r="BP426" s="4">
        <v>0</v>
      </c>
      <c r="BQ426" s="4">
        <v>0</v>
      </c>
      <c r="BR426" s="4">
        <v>0</v>
      </c>
      <c r="BS426" s="4">
        <v>0</v>
      </c>
      <c r="BT426" s="4">
        <f t="shared" si="166"/>
        <v>0</v>
      </c>
      <c r="BU426" s="4">
        <v>13</v>
      </c>
      <c r="BV426" s="4">
        <v>71.900000000000006</v>
      </c>
      <c r="BW426" s="4">
        <v>6.9</v>
      </c>
      <c r="BX426" s="4">
        <v>207.8</v>
      </c>
      <c r="BY426" s="4">
        <f t="shared" si="167"/>
        <v>299.60000000000002</v>
      </c>
      <c r="BZ426" s="4">
        <f t="shared" si="168"/>
        <v>5818</v>
      </c>
      <c r="CA426" s="4">
        <f t="shared" si="169"/>
        <v>4204.2</v>
      </c>
      <c r="CB426" s="4">
        <f t="shared" si="170"/>
        <v>4857</v>
      </c>
      <c r="CC426" s="4">
        <f t="shared" si="171"/>
        <v>362.9</v>
      </c>
      <c r="CD426" s="4">
        <f t="shared" si="172"/>
        <v>15242.1</v>
      </c>
      <c r="CE426" s="4">
        <f t="shared" si="173"/>
        <v>17.3</v>
      </c>
      <c r="CF426" s="4">
        <f t="shared" si="174"/>
        <v>429.29999999999995</v>
      </c>
      <c r="CG426" s="4">
        <f t="shared" si="175"/>
        <v>529.19999999999993</v>
      </c>
      <c r="CH426" s="4">
        <f t="shared" si="176"/>
        <v>362.90000000000003</v>
      </c>
      <c r="CI426" s="4">
        <f t="shared" si="177"/>
        <v>1338.7</v>
      </c>
      <c r="CJ426" s="4">
        <v>2268.6</v>
      </c>
      <c r="CK426" s="4">
        <v>1535.6</v>
      </c>
      <c r="CL426" s="4">
        <v>582.79999999999995</v>
      </c>
      <c r="CM426" s="4">
        <v>348.6</v>
      </c>
      <c r="CN426" s="4">
        <v>978.2</v>
      </c>
      <c r="CO426" s="4">
        <f t="shared" si="152"/>
        <v>5713.8</v>
      </c>
      <c r="CT426" s="12"/>
      <c r="CU426" s="12"/>
      <c r="CV426" s="12"/>
      <c r="CW426" s="12"/>
      <c r="CX426" s="12"/>
      <c r="CY426" s="12"/>
      <c r="CZ426" s="12"/>
      <c r="DA426" s="12"/>
      <c r="DB426" s="12"/>
      <c r="DC426" s="12"/>
    </row>
    <row r="427" spans="1:107">
      <c r="A427" s="2">
        <v>1999</v>
      </c>
      <c r="B427" s="3" t="s">
        <v>95</v>
      </c>
      <c r="C427" s="4">
        <v>812.7</v>
      </c>
      <c r="D427" s="4">
        <v>94.8</v>
      </c>
      <c r="E427" s="4">
        <v>0.6</v>
      </c>
      <c r="F427" s="4">
        <v>5.4</v>
      </c>
      <c r="G427" s="4">
        <f t="shared" si="153"/>
        <v>913.5</v>
      </c>
      <c r="H427" s="4">
        <v>187.4</v>
      </c>
      <c r="I427" s="4">
        <v>0</v>
      </c>
      <c r="J427" s="4">
        <v>0.6</v>
      </c>
      <c r="K427" s="4">
        <v>4.4000000000000004</v>
      </c>
      <c r="L427" s="4">
        <f t="shared" si="154"/>
        <v>192.4</v>
      </c>
      <c r="M427" s="4">
        <v>21.2</v>
      </c>
      <c r="N427" s="4">
        <v>41.6</v>
      </c>
      <c r="O427" s="4">
        <v>69.599999999999994</v>
      </c>
      <c r="P427" s="4">
        <v>0</v>
      </c>
      <c r="Q427" s="4">
        <f t="shared" si="155"/>
        <v>132.39999999999998</v>
      </c>
      <c r="R427" s="4">
        <v>27.6</v>
      </c>
      <c r="S427" s="4">
        <v>29.8</v>
      </c>
      <c r="T427" s="4">
        <v>2</v>
      </c>
      <c r="U427" s="4">
        <v>0</v>
      </c>
      <c r="V427" s="4">
        <f t="shared" si="156"/>
        <v>59.400000000000006</v>
      </c>
      <c r="W427" s="4">
        <v>363.2</v>
      </c>
      <c r="X427" s="4">
        <v>743.6</v>
      </c>
      <c r="Y427" s="4">
        <v>0</v>
      </c>
      <c r="Z427" s="4">
        <v>0</v>
      </c>
      <c r="AA427" s="4">
        <f t="shared" si="157"/>
        <v>1106.8</v>
      </c>
      <c r="AB427" s="4">
        <v>79.599999999999994</v>
      </c>
      <c r="AC427" s="4">
        <v>1.9</v>
      </c>
      <c r="AD427" s="4">
        <v>2.8</v>
      </c>
      <c r="AE427" s="4">
        <v>0</v>
      </c>
      <c r="AF427" s="4">
        <f t="shared" si="158"/>
        <v>84.3</v>
      </c>
      <c r="AG427" s="4">
        <v>1.9</v>
      </c>
      <c r="AH427" s="4">
        <v>130.19999999999999</v>
      </c>
      <c r="AI427" s="4">
        <v>243.3</v>
      </c>
      <c r="AJ427" s="4">
        <v>40.6</v>
      </c>
      <c r="AK427" s="4">
        <f t="shared" si="159"/>
        <v>416</v>
      </c>
      <c r="AL427" s="4">
        <v>659.9</v>
      </c>
      <c r="AM427" s="4">
        <v>314.23</v>
      </c>
      <c r="AN427" s="4">
        <v>577.9</v>
      </c>
      <c r="AO427" s="4">
        <v>21.6</v>
      </c>
      <c r="AP427" s="4">
        <f t="shared" si="160"/>
        <v>1573.6299999999999</v>
      </c>
      <c r="AU427" s="4">
        <f t="shared" si="161"/>
        <v>0</v>
      </c>
      <c r="AV427" s="4">
        <v>0</v>
      </c>
      <c r="AW427" s="4">
        <v>0</v>
      </c>
      <c r="AX427" s="4">
        <v>0</v>
      </c>
      <c r="AY427" s="4">
        <v>0</v>
      </c>
      <c r="AZ427" s="4">
        <f t="shared" si="162"/>
        <v>0</v>
      </c>
      <c r="BA427" s="4">
        <v>0.1</v>
      </c>
      <c r="BB427" s="4">
        <v>0</v>
      </c>
      <c r="BC427" s="4">
        <v>1.5</v>
      </c>
      <c r="BD427" s="4">
        <v>0.2</v>
      </c>
      <c r="BE427" s="4">
        <f t="shared" si="163"/>
        <v>1.8</v>
      </c>
      <c r="BF427" s="4">
        <v>0</v>
      </c>
      <c r="BG427" s="4">
        <v>94.4</v>
      </c>
      <c r="BH427" s="4">
        <v>26.6</v>
      </c>
      <c r="BI427" s="4">
        <v>26.6</v>
      </c>
      <c r="BJ427" s="4">
        <f t="shared" si="164"/>
        <v>147.6</v>
      </c>
      <c r="BK427" s="4">
        <v>0</v>
      </c>
      <c r="BL427" s="4">
        <v>0</v>
      </c>
      <c r="BM427" s="4">
        <v>0</v>
      </c>
      <c r="BN427" s="4">
        <v>0</v>
      </c>
      <c r="BO427" s="4">
        <f t="shared" si="165"/>
        <v>0</v>
      </c>
      <c r="BP427" s="4">
        <v>0</v>
      </c>
      <c r="BQ427" s="4">
        <v>0.2</v>
      </c>
      <c r="BR427" s="4">
        <v>0.1</v>
      </c>
      <c r="BS427" s="4">
        <v>0</v>
      </c>
      <c r="BT427" s="4">
        <f t="shared" si="166"/>
        <v>0.30000000000000004</v>
      </c>
      <c r="BU427" s="4">
        <v>6</v>
      </c>
      <c r="BV427" s="4">
        <v>5.3</v>
      </c>
      <c r="BW427" s="4">
        <v>9.6</v>
      </c>
      <c r="BX427" s="4">
        <v>3.8</v>
      </c>
      <c r="BY427" s="4">
        <f t="shared" si="167"/>
        <v>24.7</v>
      </c>
      <c r="BZ427" s="4">
        <f t="shared" si="168"/>
        <v>2153.5</v>
      </c>
      <c r="CA427" s="4">
        <f t="shared" si="169"/>
        <v>1356.13</v>
      </c>
      <c r="CB427" s="4">
        <f t="shared" si="170"/>
        <v>896.8</v>
      </c>
      <c r="CC427" s="4">
        <f t="shared" si="171"/>
        <v>72</v>
      </c>
      <c r="CD427" s="4">
        <f t="shared" si="172"/>
        <v>4478.43</v>
      </c>
      <c r="CE427" s="4">
        <f t="shared" si="173"/>
        <v>6.1</v>
      </c>
      <c r="CF427" s="4">
        <f t="shared" si="174"/>
        <v>99.9</v>
      </c>
      <c r="CG427" s="4">
        <f t="shared" si="175"/>
        <v>37.800000000000004</v>
      </c>
      <c r="CH427" s="4">
        <f t="shared" si="176"/>
        <v>30.6</v>
      </c>
      <c r="CI427" s="4">
        <f t="shared" si="177"/>
        <v>174.4</v>
      </c>
      <c r="CJ427" s="11">
        <v>814.3</v>
      </c>
      <c r="CK427" s="11">
        <v>1004.5</v>
      </c>
      <c r="CL427" s="11">
        <v>144.9</v>
      </c>
      <c r="CM427" s="11">
        <v>1.4</v>
      </c>
      <c r="CN427" s="11">
        <v>272</v>
      </c>
      <c r="CO427" s="4">
        <f t="shared" si="152"/>
        <v>2237.1000000000004</v>
      </c>
      <c r="CT427" s="12"/>
      <c r="CU427" s="12"/>
      <c r="CV427" s="12"/>
      <c r="CW427" s="12"/>
      <c r="CX427" s="12"/>
      <c r="CY427" s="12"/>
      <c r="CZ427" s="12"/>
      <c r="DA427" s="12"/>
      <c r="DB427" s="12"/>
      <c r="DC427" s="12"/>
    </row>
    <row r="428" spans="1:107">
      <c r="A428" s="2">
        <v>1999</v>
      </c>
      <c r="B428" s="3" t="s">
        <v>96</v>
      </c>
      <c r="C428" s="4">
        <v>2629.9</v>
      </c>
      <c r="D428" s="4">
        <v>441</v>
      </c>
      <c r="E428" s="4">
        <v>1.4</v>
      </c>
      <c r="F428" s="4">
        <v>0</v>
      </c>
      <c r="G428" s="4">
        <f t="shared" si="153"/>
        <v>3072.3</v>
      </c>
      <c r="H428" s="4">
        <v>952.8</v>
      </c>
      <c r="I428" s="4">
        <v>373.1</v>
      </c>
      <c r="J428" s="4">
        <v>1221.7</v>
      </c>
      <c r="K428" s="4">
        <v>88</v>
      </c>
      <c r="L428" s="4">
        <f t="shared" si="154"/>
        <v>2635.6000000000004</v>
      </c>
      <c r="M428" s="4">
        <v>39.200000000000003</v>
      </c>
      <c r="N428" s="4">
        <v>77.599999999999994</v>
      </c>
      <c r="O428" s="4">
        <v>20.5</v>
      </c>
      <c r="P428" s="4">
        <v>0</v>
      </c>
      <c r="Q428" s="4">
        <f t="shared" si="155"/>
        <v>137.30000000000001</v>
      </c>
      <c r="R428" s="4">
        <v>28</v>
      </c>
      <c r="S428" s="4">
        <v>7.3</v>
      </c>
      <c r="T428" s="4">
        <v>4.2</v>
      </c>
      <c r="U428" s="4">
        <v>0</v>
      </c>
      <c r="V428" s="4">
        <f t="shared" si="156"/>
        <v>39.5</v>
      </c>
      <c r="W428" s="4">
        <v>1417.2</v>
      </c>
      <c r="X428" s="4">
        <v>1430.7</v>
      </c>
      <c r="Y428" s="4">
        <v>25</v>
      </c>
      <c r="Z428" s="4">
        <v>0</v>
      </c>
      <c r="AA428" s="4">
        <f t="shared" si="157"/>
        <v>2872.9</v>
      </c>
      <c r="AB428" s="4">
        <v>648</v>
      </c>
      <c r="AC428" s="4">
        <v>16.100000000000001</v>
      </c>
      <c r="AD428" s="4">
        <v>47.7</v>
      </c>
      <c r="AE428" s="4">
        <v>70.599999999999994</v>
      </c>
      <c r="AF428" s="4">
        <f t="shared" si="158"/>
        <v>782.40000000000009</v>
      </c>
      <c r="AG428" s="4">
        <v>0</v>
      </c>
      <c r="AH428" s="4">
        <v>419.5</v>
      </c>
      <c r="AI428" s="4">
        <v>1900.6</v>
      </c>
      <c r="AJ428" s="4">
        <v>0</v>
      </c>
      <c r="AK428" s="4">
        <f t="shared" si="159"/>
        <v>2320.1</v>
      </c>
      <c r="AL428" s="4">
        <v>2828.8</v>
      </c>
      <c r="AM428" s="4">
        <v>767.4</v>
      </c>
      <c r="AN428" s="4">
        <v>1375.3</v>
      </c>
      <c r="AO428" s="4">
        <v>284.7</v>
      </c>
      <c r="AP428" s="4">
        <f t="shared" si="160"/>
        <v>5256.2</v>
      </c>
      <c r="AU428" s="4">
        <f t="shared" si="161"/>
        <v>0</v>
      </c>
      <c r="AV428" s="4">
        <v>11.5</v>
      </c>
      <c r="AW428" s="4">
        <v>0</v>
      </c>
      <c r="AX428" s="4">
        <v>31.5</v>
      </c>
      <c r="AY428" s="4">
        <v>88</v>
      </c>
      <c r="AZ428" s="4">
        <f t="shared" si="162"/>
        <v>131</v>
      </c>
      <c r="BA428" s="4">
        <v>0</v>
      </c>
      <c r="BB428" s="4">
        <v>0</v>
      </c>
      <c r="BC428" s="4">
        <v>0</v>
      </c>
      <c r="BD428" s="4">
        <v>70.599999999999994</v>
      </c>
      <c r="BE428" s="4">
        <f t="shared" si="163"/>
        <v>70.599999999999994</v>
      </c>
      <c r="BF428" s="4">
        <v>0</v>
      </c>
      <c r="BG428" s="4">
        <v>399.1</v>
      </c>
      <c r="BH428" s="4">
        <v>513.20000000000005</v>
      </c>
      <c r="BI428" s="4">
        <v>0</v>
      </c>
      <c r="BJ428" s="4">
        <f t="shared" si="164"/>
        <v>912.30000000000007</v>
      </c>
      <c r="BK428" s="4">
        <v>18</v>
      </c>
      <c r="BL428" s="4">
        <v>0</v>
      </c>
      <c r="BM428" s="4">
        <v>14.7</v>
      </c>
      <c r="BN428" s="4">
        <v>15.4</v>
      </c>
      <c r="BO428" s="4">
        <f t="shared" si="165"/>
        <v>48.1</v>
      </c>
      <c r="BP428" s="4">
        <v>24.9</v>
      </c>
      <c r="BQ428" s="4">
        <v>0</v>
      </c>
      <c r="BR428" s="4">
        <v>113.8</v>
      </c>
      <c r="BS428" s="4">
        <v>32.4</v>
      </c>
      <c r="BT428" s="4">
        <f t="shared" si="166"/>
        <v>171.1</v>
      </c>
      <c r="BU428" s="4">
        <v>155.30000000000001</v>
      </c>
      <c r="BV428" s="4">
        <v>3.2</v>
      </c>
      <c r="BW428" s="4">
        <v>43.5</v>
      </c>
      <c r="BX428" s="4">
        <v>284.7</v>
      </c>
      <c r="BY428" s="4">
        <f t="shared" si="167"/>
        <v>486.7</v>
      </c>
      <c r="BZ428" s="4">
        <f t="shared" si="168"/>
        <v>8543.9</v>
      </c>
      <c r="CA428" s="4">
        <f t="shared" si="169"/>
        <v>3532.7</v>
      </c>
      <c r="CB428" s="4">
        <f t="shared" si="170"/>
        <v>4596.4000000000005</v>
      </c>
      <c r="CC428" s="4">
        <f t="shared" si="171"/>
        <v>443.29999999999995</v>
      </c>
      <c r="CD428" s="4">
        <f t="shared" si="172"/>
        <v>17116.3</v>
      </c>
      <c r="CE428" s="4">
        <f t="shared" si="173"/>
        <v>209.70000000000002</v>
      </c>
      <c r="CF428" s="4">
        <f t="shared" si="174"/>
        <v>402.3</v>
      </c>
      <c r="CG428" s="4">
        <f t="shared" si="175"/>
        <v>716.7</v>
      </c>
      <c r="CH428" s="4">
        <f t="shared" si="176"/>
        <v>491.1</v>
      </c>
      <c r="CI428" s="4">
        <f t="shared" si="177"/>
        <v>1819.8000000000002</v>
      </c>
      <c r="CJ428" s="4">
        <v>2299</v>
      </c>
      <c r="CK428" s="4">
        <v>4296</v>
      </c>
      <c r="CL428" s="4">
        <v>306</v>
      </c>
      <c r="CM428" s="4">
        <v>352</v>
      </c>
      <c r="CN428" s="4">
        <v>1271</v>
      </c>
      <c r="CO428" s="4">
        <f t="shared" si="152"/>
        <v>8524</v>
      </c>
    </row>
    <row r="429" spans="1:107">
      <c r="A429" s="2">
        <v>1999</v>
      </c>
      <c r="B429" s="3" t="s">
        <v>97</v>
      </c>
      <c r="C429" s="4">
        <v>3158.6</v>
      </c>
      <c r="D429" s="4">
        <v>314.98542300000003</v>
      </c>
      <c r="E429" s="4">
        <v>11.132258</v>
      </c>
      <c r="F429" s="4">
        <v>2.5</v>
      </c>
      <c r="G429" s="4">
        <f t="shared" si="153"/>
        <v>3487.2176810000001</v>
      </c>
      <c r="H429" s="4">
        <v>1001.9</v>
      </c>
      <c r="I429" s="4">
        <v>200.1</v>
      </c>
      <c r="J429" s="4">
        <v>70.8</v>
      </c>
      <c r="K429" s="4">
        <v>38</v>
      </c>
      <c r="L429" s="4">
        <f t="shared" si="154"/>
        <v>1310.8</v>
      </c>
      <c r="M429" s="4">
        <v>186.6</v>
      </c>
      <c r="N429" s="4">
        <v>174.4</v>
      </c>
      <c r="O429" s="4">
        <v>0</v>
      </c>
      <c r="P429" s="4">
        <v>0</v>
      </c>
      <c r="Q429" s="4">
        <f t="shared" si="155"/>
        <v>361</v>
      </c>
      <c r="R429" s="4">
        <v>270.99699999999996</v>
      </c>
      <c r="S429" s="4">
        <v>43.6</v>
      </c>
      <c r="T429" s="4">
        <v>0</v>
      </c>
      <c r="U429" s="4">
        <v>0</v>
      </c>
      <c r="V429" s="4">
        <f t="shared" si="156"/>
        <v>314.59699999999998</v>
      </c>
      <c r="W429" s="4">
        <v>2298.9</v>
      </c>
      <c r="X429" s="4">
        <v>2435.8000000000002</v>
      </c>
      <c r="Y429" s="4">
        <v>145.69999999999999</v>
      </c>
      <c r="Z429" s="4">
        <v>0</v>
      </c>
      <c r="AA429" s="4">
        <f t="shared" si="157"/>
        <v>4880.4000000000005</v>
      </c>
      <c r="AB429" s="4">
        <v>711.9</v>
      </c>
      <c r="AC429" s="4">
        <v>1.3</v>
      </c>
      <c r="AD429" s="4">
        <v>11.4</v>
      </c>
      <c r="AE429" s="4">
        <v>37.200000000000003</v>
      </c>
      <c r="AF429" s="4">
        <f t="shared" si="158"/>
        <v>761.8</v>
      </c>
      <c r="AG429" s="4">
        <v>729</v>
      </c>
      <c r="AH429" s="4">
        <v>580.20000000000005</v>
      </c>
      <c r="AI429" s="4">
        <v>850.2</v>
      </c>
      <c r="AJ429" s="4">
        <v>507.6</v>
      </c>
      <c r="AK429" s="4">
        <f t="shared" si="159"/>
        <v>2667</v>
      </c>
      <c r="AL429" s="4">
        <v>7856.5</v>
      </c>
      <c r="AM429" s="4">
        <v>1705.8</v>
      </c>
      <c r="AN429" s="4">
        <v>398.7</v>
      </c>
      <c r="AO429" s="4">
        <v>414.4</v>
      </c>
      <c r="AP429" s="4">
        <f t="shared" si="160"/>
        <v>10375.4</v>
      </c>
      <c r="AU429" s="4">
        <f t="shared" si="161"/>
        <v>0</v>
      </c>
      <c r="AV429" s="4">
        <v>0</v>
      </c>
      <c r="AW429" s="4">
        <v>0</v>
      </c>
      <c r="AX429" s="4">
        <v>68.7</v>
      </c>
      <c r="AY429" s="4">
        <v>38</v>
      </c>
      <c r="AZ429" s="4">
        <f t="shared" si="162"/>
        <v>106.7</v>
      </c>
      <c r="BA429" s="4">
        <v>0</v>
      </c>
      <c r="BB429" s="4">
        <v>0</v>
      </c>
      <c r="BC429" s="4">
        <v>2.2999999999999998</v>
      </c>
      <c r="BD429" s="4">
        <v>37.200000000000003</v>
      </c>
      <c r="BE429" s="4">
        <f t="shared" si="163"/>
        <v>39.5</v>
      </c>
      <c r="BF429" s="4">
        <v>90.7</v>
      </c>
      <c r="BG429" s="4">
        <v>580.20000000000005</v>
      </c>
      <c r="BH429" s="4">
        <v>850.2</v>
      </c>
      <c r="BI429" s="4">
        <v>507.6</v>
      </c>
      <c r="BJ429" s="4">
        <f t="shared" si="164"/>
        <v>2028.7000000000003</v>
      </c>
      <c r="BK429" s="4">
        <v>0</v>
      </c>
      <c r="BL429" s="4">
        <v>0</v>
      </c>
      <c r="BM429" s="4">
        <v>10.5</v>
      </c>
      <c r="BN429" s="4">
        <v>72.099999999999994</v>
      </c>
      <c r="BO429" s="4">
        <f t="shared" si="165"/>
        <v>82.6</v>
      </c>
      <c r="BP429" s="4">
        <v>18.5</v>
      </c>
      <c r="BQ429" s="4">
        <v>0</v>
      </c>
      <c r="BR429" s="4">
        <v>13.3492</v>
      </c>
      <c r="BS429" s="4">
        <v>125.2</v>
      </c>
      <c r="BT429" s="4">
        <f t="shared" si="166"/>
        <v>157.04920000000001</v>
      </c>
      <c r="BU429" s="4">
        <v>0</v>
      </c>
      <c r="BV429" s="4">
        <v>5.5</v>
      </c>
      <c r="BW429" s="4">
        <v>47.7</v>
      </c>
      <c r="BX429" s="4">
        <v>219.63699999999983</v>
      </c>
      <c r="BY429" s="4">
        <f t="shared" si="167"/>
        <v>272.83699999999982</v>
      </c>
      <c r="BZ429" s="4">
        <f t="shared" si="168"/>
        <v>16214.397000000001</v>
      </c>
      <c r="CA429" s="4">
        <f t="shared" si="169"/>
        <v>5456.1854230000008</v>
      </c>
      <c r="CB429" s="4">
        <f t="shared" si="170"/>
        <v>1487.932258</v>
      </c>
      <c r="CC429" s="4">
        <f t="shared" si="171"/>
        <v>999.7</v>
      </c>
      <c r="CD429" s="4">
        <f t="shared" si="172"/>
        <v>24158.214681000001</v>
      </c>
      <c r="CE429" s="4">
        <f t="shared" si="173"/>
        <v>109.2</v>
      </c>
      <c r="CF429" s="4">
        <f t="shared" si="174"/>
        <v>585.70000000000005</v>
      </c>
      <c r="CG429" s="4">
        <f t="shared" si="175"/>
        <v>992.74920000000009</v>
      </c>
      <c r="CH429" s="4">
        <f t="shared" si="176"/>
        <v>999.73699999999997</v>
      </c>
      <c r="CI429" s="4">
        <f t="shared" si="177"/>
        <v>2687.3862000000004</v>
      </c>
      <c r="CJ429" s="7">
        <v>3268.7</v>
      </c>
      <c r="CK429" s="7">
        <v>8036.6</v>
      </c>
      <c r="CL429" s="7">
        <v>1008.7</v>
      </c>
      <c r="CM429" s="7">
        <v>8.3000000000000007</v>
      </c>
      <c r="CN429" s="7">
        <v>2761.5</v>
      </c>
      <c r="CO429" s="4">
        <f t="shared" si="152"/>
        <v>15083.8</v>
      </c>
    </row>
    <row r="430" spans="1:107">
      <c r="A430" s="2">
        <v>1999</v>
      </c>
      <c r="B430" s="3" t="s">
        <v>98</v>
      </c>
      <c r="C430" s="4">
        <v>462.1</v>
      </c>
      <c r="D430" s="4">
        <v>861.5</v>
      </c>
      <c r="E430" s="4">
        <v>9136.9</v>
      </c>
      <c r="F430" s="4">
        <v>0</v>
      </c>
      <c r="G430" s="4">
        <f t="shared" si="153"/>
        <v>10460.5</v>
      </c>
      <c r="H430" s="4">
        <v>1922.7</v>
      </c>
      <c r="I430" s="4">
        <v>3.1</v>
      </c>
      <c r="J430" s="4">
        <v>0</v>
      </c>
      <c r="K430" s="4">
        <v>45.7</v>
      </c>
      <c r="L430" s="4">
        <f t="shared" si="154"/>
        <v>1971.5</v>
      </c>
      <c r="M430" s="4">
        <v>249.8</v>
      </c>
      <c r="N430" s="4">
        <v>92.4</v>
      </c>
      <c r="O430" s="4">
        <v>56.5</v>
      </c>
      <c r="P430" s="4">
        <v>0</v>
      </c>
      <c r="Q430" s="4">
        <f t="shared" si="155"/>
        <v>398.70000000000005</v>
      </c>
      <c r="R430" s="4">
        <v>109.8</v>
      </c>
      <c r="S430" s="4">
        <v>2.9</v>
      </c>
      <c r="T430" s="4">
        <v>4.9000000000000004</v>
      </c>
      <c r="U430" s="4">
        <v>0</v>
      </c>
      <c r="V430" s="4">
        <f t="shared" si="156"/>
        <v>117.60000000000001</v>
      </c>
      <c r="W430" s="4">
        <v>1841.8</v>
      </c>
      <c r="X430" s="4">
        <v>3308.5</v>
      </c>
      <c r="Y430" s="4">
        <v>1103.9000000000001</v>
      </c>
      <c r="Z430" s="4">
        <v>0</v>
      </c>
      <c r="AA430" s="4">
        <f t="shared" si="157"/>
        <v>6254.2000000000007</v>
      </c>
      <c r="AB430" s="4">
        <v>1407.8</v>
      </c>
      <c r="AC430" s="4">
        <v>30.4</v>
      </c>
      <c r="AD430" s="4">
        <v>92.8</v>
      </c>
      <c r="AE430" s="4">
        <v>86.3</v>
      </c>
      <c r="AF430" s="4">
        <f t="shared" si="158"/>
        <v>1617.3</v>
      </c>
      <c r="AG430" s="4">
        <v>17.7</v>
      </c>
      <c r="AH430" s="4">
        <v>741</v>
      </c>
      <c r="AI430" s="4">
        <v>1938.3</v>
      </c>
      <c r="AJ430" s="4">
        <v>36.4</v>
      </c>
      <c r="AK430" s="4">
        <f t="shared" si="159"/>
        <v>2733.4</v>
      </c>
      <c r="AL430" s="4">
        <v>3261</v>
      </c>
      <c r="AM430" s="4">
        <v>2280.6</v>
      </c>
      <c r="AN430" s="4">
        <v>4464</v>
      </c>
      <c r="AO430" s="4">
        <v>147.69999999999999</v>
      </c>
      <c r="AP430" s="4">
        <f t="shared" si="160"/>
        <v>10153.300000000001</v>
      </c>
      <c r="AU430" s="4">
        <f t="shared" si="161"/>
        <v>0</v>
      </c>
      <c r="AV430" s="4">
        <v>40.200000000000003</v>
      </c>
      <c r="AW430" s="4">
        <v>0</v>
      </c>
      <c r="AX430" s="4">
        <v>0</v>
      </c>
      <c r="AY430" s="4">
        <v>45.7</v>
      </c>
      <c r="AZ430" s="4">
        <f t="shared" si="162"/>
        <v>85.9</v>
      </c>
      <c r="BA430" s="4">
        <v>6</v>
      </c>
      <c r="BB430" s="4">
        <v>8.8000000000000007</v>
      </c>
      <c r="BC430" s="4">
        <v>0</v>
      </c>
      <c r="BD430" s="4">
        <v>86.3</v>
      </c>
      <c r="BE430" s="4">
        <f t="shared" si="163"/>
        <v>101.1</v>
      </c>
      <c r="BF430" s="4">
        <v>17.7</v>
      </c>
      <c r="BG430" s="4">
        <v>722.5</v>
      </c>
      <c r="BH430" s="4">
        <v>1406.2</v>
      </c>
      <c r="BI430" s="4">
        <v>36.4</v>
      </c>
      <c r="BJ430" s="4">
        <f t="shared" si="164"/>
        <v>2182.8000000000002</v>
      </c>
      <c r="BK430" s="4">
        <v>0</v>
      </c>
      <c r="BL430" s="4">
        <v>54.4</v>
      </c>
      <c r="BM430" s="4">
        <v>13.6</v>
      </c>
      <c r="BN430" s="4">
        <v>0.4</v>
      </c>
      <c r="BO430" s="4">
        <f t="shared" si="165"/>
        <v>68.400000000000006</v>
      </c>
      <c r="BP430" s="4">
        <v>37.4</v>
      </c>
      <c r="BQ430" s="4">
        <v>102.2</v>
      </c>
      <c r="BR430" s="4">
        <v>158.30000000000001</v>
      </c>
      <c r="BS430" s="4">
        <v>147.30000000000001</v>
      </c>
      <c r="BT430" s="4">
        <f t="shared" si="166"/>
        <v>445.2</v>
      </c>
      <c r="BU430" s="4">
        <v>341.9</v>
      </c>
      <c r="BV430" s="4">
        <v>2</v>
      </c>
      <c r="BW430" s="4">
        <v>10.1</v>
      </c>
      <c r="BX430" s="4">
        <v>0</v>
      </c>
      <c r="BY430" s="4">
        <f t="shared" si="167"/>
        <v>354</v>
      </c>
      <c r="BZ430" s="4">
        <f t="shared" si="168"/>
        <v>9272.7000000000007</v>
      </c>
      <c r="CA430" s="4">
        <f t="shared" si="169"/>
        <v>7320.4</v>
      </c>
      <c r="CB430" s="4">
        <f t="shared" si="170"/>
        <v>16797.299999999996</v>
      </c>
      <c r="CC430" s="4">
        <f t="shared" si="171"/>
        <v>316.10000000000002</v>
      </c>
      <c r="CD430" s="4">
        <f t="shared" si="172"/>
        <v>33706.499999999993</v>
      </c>
      <c r="CE430" s="4">
        <f t="shared" si="173"/>
        <v>443.2</v>
      </c>
      <c r="CF430" s="4">
        <f t="shared" si="174"/>
        <v>889.9</v>
      </c>
      <c r="CG430" s="4">
        <f t="shared" si="175"/>
        <v>1588.1999999999998</v>
      </c>
      <c r="CH430" s="4">
        <f t="shared" si="176"/>
        <v>316.10000000000002</v>
      </c>
      <c r="CI430" s="4">
        <f t="shared" si="177"/>
        <v>3237.3999999999996</v>
      </c>
      <c r="CJ430" s="4">
        <v>987.8</v>
      </c>
      <c r="CK430" s="4">
        <v>5055.5</v>
      </c>
      <c r="CL430" s="4">
        <v>2284</v>
      </c>
      <c r="CM430" s="4">
        <v>7.3</v>
      </c>
      <c r="CN430" s="10">
        <v>1128.2</v>
      </c>
      <c r="CO430" s="4">
        <f t="shared" si="152"/>
        <v>9462.7999999999993</v>
      </c>
    </row>
    <row r="431" spans="1:107">
      <c r="A431" s="2">
        <v>1999</v>
      </c>
      <c r="B431" s="3" t="s">
        <v>99</v>
      </c>
      <c r="C431" s="26">
        <v>3738</v>
      </c>
      <c r="D431" s="26">
        <v>449</v>
      </c>
      <c r="E431" s="26">
        <v>28</v>
      </c>
      <c r="F431" s="26">
        <v>16.5</v>
      </c>
      <c r="G431" s="4">
        <f t="shared" si="153"/>
        <v>4231.5</v>
      </c>
      <c r="H431" s="29">
        <v>1746</v>
      </c>
      <c r="I431" s="29">
        <v>42</v>
      </c>
      <c r="J431" s="29">
        <v>12</v>
      </c>
      <c r="K431" s="29">
        <v>87.3</v>
      </c>
      <c r="L431" s="4">
        <f t="shared" si="154"/>
        <v>1887.3</v>
      </c>
      <c r="M431" s="4">
        <v>85</v>
      </c>
      <c r="N431" s="4">
        <v>187</v>
      </c>
      <c r="O431" s="4">
        <v>0</v>
      </c>
      <c r="P431" s="4">
        <v>0</v>
      </c>
      <c r="Q431" s="4">
        <f t="shared" si="155"/>
        <v>272</v>
      </c>
      <c r="R431" s="4">
        <v>64</v>
      </c>
      <c r="S431" s="4">
        <v>0</v>
      </c>
      <c r="T431" s="4">
        <v>0</v>
      </c>
      <c r="U431" s="4">
        <v>0</v>
      </c>
      <c r="V431" s="4">
        <f t="shared" si="156"/>
        <v>64</v>
      </c>
      <c r="W431" s="4">
        <v>1548</v>
      </c>
      <c r="X431" s="4">
        <v>1586</v>
      </c>
      <c r="Y431" s="4">
        <v>0</v>
      </c>
      <c r="Z431" s="4">
        <v>0</v>
      </c>
      <c r="AA431" s="4">
        <f t="shared" si="157"/>
        <v>3134</v>
      </c>
      <c r="AB431" s="4">
        <v>345</v>
      </c>
      <c r="AC431" s="4">
        <v>9</v>
      </c>
      <c r="AD431" s="4">
        <v>12</v>
      </c>
      <c r="AE431" s="4">
        <v>44.9</v>
      </c>
      <c r="AF431" s="4">
        <f t="shared" si="158"/>
        <v>410.9</v>
      </c>
      <c r="AG431" s="4">
        <v>76</v>
      </c>
      <c r="AH431" s="4">
        <v>128</v>
      </c>
      <c r="AI431" s="4">
        <v>1438</v>
      </c>
      <c r="AJ431" s="4">
        <v>12.9</v>
      </c>
      <c r="AK431" s="4">
        <f t="shared" si="159"/>
        <v>1654.9</v>
      </c>
      <c r="AL431" s="4">
        <v>3575</v>
      </c>
      <c r="AM431" s="4">
        <v>1032</v>
      </c>
      <c r="AN431" s="4">
        <v>1168</v>
      </c>
      <c r="AO431" s="4">
        <v>145.30000000000001</v>
      </c>
      <c r="AP431" s="4">
        <f t="shared" si="160"/>
        <v>5920.3</v>
      </c>
      <c r="AU431" s="4">
        <f t="shared" si="161"/>
        <v>0</v>
      </c>
      <c r="AV431" s="4">
        <v>35</v>
      </c>
      <c r="AW431" s="4">
        <v>5</v>
      </c>
      <c r="AX431" s="4">
        <v>0</v>
      </c>
      <c r="AY431" s="4">
        <v>87.3</v>
      </c>
      <c r="AZ431" s="4">
        <f t="shared" si="162"/>
        <v>127.3</v>
      </c>
      <c r="BA431" s="4">
        <v>14</v>
      </c>
      <c r="BB431" s="4">
        <v>3</v>
      </c>
      <c r="BC431" s="4">
        <v>1</v>
      </c>
      <c r="BD431" s="4">
        <v>44.9</v>
      </c>
      <c r="BE431" s="4">
        <f t="shared" si="163"/>
        <v>62.9</v>
      </c>
      <c r="BF431" s="4">
        <v>3</v>
      </c>
      <c r="BG431" s="4">
        <v>80</v>
      </c>
      <c r="BH431" s="4">
        <v>528</v>
      </c>
      <c r="BI431" s="4">
        <v>12.9</v>
      </c>
      <c r="BJ431" s="4">
        <f t="shared" si="164"/>
        <v>623.9</v>
      </c>
      <c r="BK431" s="4">
        <v>0</v>
      </c>
      <c r="BL431" s="4">
        <v>0</v>
      </c>
      <c r="BM431" s="4">
        <v>0</v>
      </c>
      <c r="BN431" s="4">
        <v>0</v>
      </c>
      <c r="BO431" s="4">
        <f t="shared" si="165"/>
        <v>0</v>
      </c>
      <c r="BP431" s="4">
        <v>62</v>
      </c>
      <c r="BQ431" s="4">
        <v>3</v>
      </c>
      <c r="BR431" s="4">
        <v>16</v>
      </c>
      <c r="BS431" s="4">
        <v>15.8</v>
      </c>
      <c r="BT431" s="4">
        <f t="shared" si="166"/>
        <v>96.8</v>
      </c>
      <c r="BU431" s="4">
        <v>185</v>
      </c>
      <c r="BV431" s="4">
        <v>15</v>
      </c>
      <c r="BW431" s="4">
        <v>28</v>
      </c>
      <c r="BX431" s="4">
        <v>146</v>
      </c>
      <c r="BY431" s="4">
        <f t="shared" si="167"/>
        <v>374</v>
      </c>
      <c r="BZ431" s="4">
        <f t="shared" si="168"/>
        <v>11177</v>
      </c>
      <c r="CA431" s="4">
        <f t="shared" si="169"/>
        <v>3433</v>
      </c>
      <c r="CB431" s="4">
        <f t="shared" si="170"/>
        <v>2658</v>
      </c>
      <c r="CC431" s="4">
        <f t="shared" si="171"/>
        <v>306.89999999999998</v>
      </c>
      <c r="CD431" s="4">
        <f t="shared" si="172"/>
        <v>17574.900000000001</v>
      </c>
      <c r="CE431" s="4">
        <f t="shared" si="173"/>
        <v>299</v>
      </c>
      <c r="CF431" s="4">
        <f t="shared" si="174"/>
        <v>106</v>
      </c>
      <c r="CG431" s="4">
        <f t="shared" si="175"/>
        <v>573</v>
      </c>
      <c r="CH431" s="4">
        <f t="shared" si="176"/>
        <v>306.89999999999998</v>
      </c>
      <c r="CI431" s="4">
        <f t="shared" si="177"/>
        <v>1284.9000000000001</v>
      </c>
      <c r="CJ431" s="12">
        <v>3432</v>
      </c>
      <c r="CK431" s="12">
        <v>5321</v>
      </c>
      <c r="CL431" s="12">
        <v>777</v>
      </c>
      <c r="CM431" s="12">
        <v>66</v>
      </c>
      <c r="CN431" s="12">
        <v>271</v>
      </c>
      <c r="CO431" s="4">
        <f t="shared" si="152"/>
        <v>9867</v>
      </c>
      <c r="CT431" s="12"/>
      <c r="CU431" s="12"/>
      <c r="CV431" s="12"/>
      <c r="CW431" s="12"/>
      <c r="CX431" s="12"/>
      <c r="CY431" s="12"/>
      <c r="CZ431" s="12"/>
      <c r="DA431" s="12"/>
      <c r="DB431" s="12"/>
      <c r="DC431" s="12"/>
    </row>
    <row r="432" spans="1:107">
      <c r="A432" s="2">
        <v>1999</v>
      </c>
      <c r="B432" s="3" t="s">
        <v>100</v>
      </c>
      <c r="C432" s="4">
        <v>1213.4000000000001</v>
      </c>
      <c r="D432" s="4">
        <v>369.7</v>
      </c>
      <c r="E432" s="4">
        <v>227.7</v>
      </c>
      <c r="F432" s="4">
        <v>0</v>
      </c>
      <c r="G432" s="4">
        <f t="shared" si="153"/>
        <v>1810.8000000000002</v>
      </c>
      <c r="H432" s="4">
        <v>610.20000000000005</v>
      </c>
      <c r="I432" s="4">
        <v>80.400000000000006</v>
      </c>
      <c r="J432" s="4">
        <v>844.5</v>
      </c>
      <c r="K432" s="4">
        <v>51</v>
      </c>
      <c r="L432" s="4">
        <f t="shared" si="154"/>
        <v>1586.1</v>
      </c>
      <c r="M432" s="4">
        <v>5.5</v>
      </c>
      <c r="N432" s="4">
        <v>16.600000000000001</v>
      </c>
      <c r="O432" s="4">
        <v>0</v>
      </c>
      <c r="P432" s="4">
        <v>0</v>
      </c>
      <c r="Q432" s="4">
        <f t="shared" si="155"/>
        <v>22.1</v>
      </c>
      <c r="R432" s="4">
        <v>25.5</v>
      </c>
      <c r="S432" s="4">
        <v>22.6</v>
      </c>
      <c r="T432" s="4">
        <v>0</v>
      </c>
      <c r="U432" s="4">
        <v>0</v>
      </c>
      <c r="V432" s="4">
        <f t="shared" si="156"/>
        <v>48.1</v>
      </c>
      <c r="W432" s="4">
        <v>177.7</v>
      </c>
      <c r="X432" s="4">
        <v>1419</v>
      </c>
      <c r="Y432" s="4">
        <v>246.1</v>
      </c>
      <c r="Z432" s="4">
        <v>0</v>
      </c>
      <c r="AA432" s="4">
        <f t="shared" si="157"/>
        <v>1842.8</v>
      </c>
      <c r="AB432" s="4">
        <v>215.8</v>
      </c>
      <c r="AC432" s="4">
        <v>12.2</v>
      </c>
      <c r="AD432" s="4">
        <v>9.3000000000000007</v>
      </c>
      <c r="AE432" s="4">
        <v>0</v>
      </c>
      <c r="AF432" s="4">
        <f t="shared" si="158"/>
        <v>237.3</v>
      </c>
      <c r="AG432" s="4">
        <v>25</v>
      </c>
      <c r="AH432" s="4">
        <v>252.8</v>
      </c>
      <c r="AI432" s="4">
        <v>597.79999999999995</v>
      </c>
      <c r="AJ432" s="4">
        <v>125</v>
      </c>
      <c r="AK432" s="4">
        <f t="shared" si="159"/>
        <v>1000.5999999999999</v>
      </c>
      <c r="AL432" s="4">
        <v>873.4</v>
      </c>
      <c r="AM432" s="4">
        <v>650.9</v>
      </c>
      <c r="AN432" s="4">
        <v>594</v>
      </c>
      <c r="AO432" s="4">
        <v>153.80000000000001</v>
      </c>
      <c r="AP432" s="4">
        <f t="shared" si="160"/>
        <v>2272.1000000000004</v>
      </c>
      <c r="AU432" s="4">
        <f t="shared" si="161"/>
        <v>0</v>
      </c>
      <c r="AV432" s="4">
        <v>16.600000000000001</v>
      </c>
      <c r="AW432" s="4">
        <v>0.8</v>
      </c>
      <c r="AX432" s="4">
        <v>85</v>
      </c>
      <c r="AY432" s="4">
        <v>51</v>
      </c>
      <c r="AZ432" s="4">
        <f t="shared" si="162"/>
        <v>153.4</v>
      </c>
      <c r="BA432" s="4">
        <v>3.5</v>
      </c>
      <c r="BB432" s="4">
        <v>0</v>
      </c>
      <c r="BC432" s="4">
        <v>1.2</v>
      </c>
      <c r="BD432" s="4">
        <v>0</v>
      </c>
      <c r="BE432" s="4">
        <f t="shared" si="163"/>
        <v>4.7</v>
      </c>
      <c r="BF432" s="4">
        <v>0</v>
      </c>
      <c r="BG432" s="4">
        <v>186.5</v>
      </c>
      <c r="BH432" s="4">
        <v>342.1</v>
      </c>
      <c r="BI432" s="4">
        <v>125</v>
      </c>
      <c r="BJ432" s="4">
        <f t="shared" si="164"/>
        <v>653.6</v>
      </c>
      <c r="BK432" s="4">
        <v>0</v>
      </c>
      <c r="BL432" s="4">
        <v>0</v>
      </c>
      <c r="BM432" s="4">
        <v>0</v>
      </c>
      <c r="BN432" s="4">
        <v>0</v>
      </c>
      <c r="BO432" s="4">
        <f t="shared" si="165"/>
        <v>0</v>
      </c>
      <c r="BP432" s="4">
        <v>2.1</v>
      </c>
      <c r="BQ432" s="4">
        <v>1.7</v>
      </c>
      <c r="BR432" s="4">
        <v>10.4</v>
      </c>
      <c r="BS432" s="4">
        <v>2.1</v>
      </c>
      <c r="BT432" s="4">
        <f t="shared" si="166"/>
        <v>16.3</v>
      </c>
      <c r="BU432" s="4">
        <v>19</v>
      </c>
      <c r="BV432" s="4">
        <v>15.4</v>
      </c>
      <c r="BW432" s="4">
        <v>24.5</v>
      </c>
      <c r="BX432" s="4">
        <v>51.8</v>
      </c>
      <c r="BY432" s="4">
        <f t="shared" si="167"/>
        <v>110.69999999999999</v>
      </c>
      <c r="BZ432" s="4">
        <f t="shared" si="168"/>
        <v>3146.5000000000005</v>
      </c>
      <c r="CA432" s="4">
        <f t="shared" si="169"/>
        <v>2824.2000000000003</v>
      </c>
      <c r="CB432" s="4">
        <f t="shared" si="170"/>
        <v>2519.3999999999996</v>
      </c>
      <c r="CC432" s="4">
        <f t="shared" si="171"/>
        <v>329.8</v>
      </c>
      <c r="CD432" s="4">
        <f t="shared" si="172"/>
        <v>8819.9</v>
      </c>
      <c r="CE432" s="4">
        <f t="shared" si="173"/>
        <v>41.2</v>
      </c>
      <c r="CF432" s="4">
        <f t="shared" si="174"/>
        <v>204.4</v>
      </c>
      <c r="CG432" s="4">
        <f t="shared" si="175"/>
        <v>463.2</v>
      </c>
      <c r="CH432" s="4">
        <f t="shared" si="176"/>
        <v>229.89999999999998</v>
      </c>
      <c r="CI432" s="4">
        <f t="shared" si="177"/>
        <v>938.69999999999993</v>
      </c>
      <c r="CJ432" s="12">
        <v>1480.6</v>
      </c>
      <c r="CK432" s="12">
        <v>973.9</v>
      </c>
      <c r="CL432" s="12">
        <v>298.10000000000002</v>
      </c>
      <c r="CM432" s="12">
        <v>141.80000000000001</v>
      </c>
      <c r="CN432" s="12">
        <v>386.4</v>
      </c>
      <c r="CO432" s="4">
        <f t="shared" si="152"/>
        <v>3280.8</v>
      </c>
      <c r="CT432" s="12"/>
      <c r="CU432" s="12"/>
      <c r="CV432" s="12"/>
      <c r="CW432" s="12"/>
      <c r="CX432" s="12"/>
      <c r="CY432" s="12"/>
      <c r="CZ432" s="12"/>
      <c r="DA432" s="12"/>
      <c r="DB432" s="12"/>
      <c r="DC432" s="12"/>
    </row>
    <row r="433" spans="1:107">
      <c r="A433" s="2">
        <v>1999</v>
      </c>
      <c r="B433" s="3" t="s">
        <v>101</v>
      </c>
      <c r="C433" s="4">
        <v>2214.4</v>
      </c>
      <c r="D433" s="4">
        <v>481.3</v>
      </c>
      <c r="E433" s="4">
        <v>966.5</v>
      </c>
      <c r="F433" s="4">
        <v>0</v>
      </c>
      <c r="G433" s="4">
        <f t="shared" si="153"/>
        <v>3662.2000000000003</v>
      </c>
      <c r="H433" s="4">
        <v>964.9</v>
      </c>
      <c r="I433" s="4">
        <v>1.2</v>
      </c>
      <c r="J433" s="4">
        <v>141.30000000000001</v>
      </c>
      <c r="K433" s="4">
        <v>0</v>
      </c>
      <c r="L433" s="4">
        <f t="shared" si="154"/>
        <v>1107.4000000000001</v>
      </c>
      <c r="M433" s="4">
        <v>30.5</v>
      </c>
      <c r="N433" s="4">
        <v>129.1</v>
      </c>
      <c r="O433" s="4">
        <v>0</v>
      </c>
      <c r="P433" s="4">
        <v>0</v>
      </c>
      <c r="Q433" s="4">
        <f t="shared" si="155"/>
        <v>159.6</v>
      </c>
      <c r="R433" s="4">
        <v>30.9</v>
      </c>
      <c r="S433" s="4">
        <v>0.7</v>
      </c>
      <c r="T433" s="4">
        <v>14.8</v>
      </c>
      <c r="U433" s="4">
        <v>0</v>
      </c>
      <c r="V433" s="4">
        <f t="shared" si="156"/>
        <v>46.4</v>
      </c>
      <c r="W433" s="4">
        <v>560.29999999999995</v>
      </c>
      <c r="X433" s="4">
        <v>1875.4</v>
      </c>
      <c r="Y433" s="4">
        <v>367.9</v>
      </c>
      <c r="Z433" s="4">
        <v>0</v>
      </c>
      <c r="AA433" s="4">
        <f t="shared" si="157"/>
        <v>2803.6</v>
      </c>
      <c r="AB433" s="4">
        <v>428.6</v>
      </c>
      <c r="AC433" s="4">
        <v>2.9</v>
      </c>
      <c r="AD433" s="4">
        <v>32.200000000000003</v>
      </c>
      <c r="AE433" s="4">
        <v>0</v>
      </c>
      <c r="AF433" s="4">
        <f t="shared" si="158"/>
        <v>463.7</v>
      </c>
      <c r="AG433" s="4">
        <v>17.8</v>
      </c>
      <c r="AH433" s="4">
        <v>32.299999999999997</v>
      </c>
      <c r="AI433" s="4">
        <v>1143</v>
      </c>
      <c r="AJ433" s="4">
        <v>0</v>
      </c>
      <c r="AK433" s="4">
        <f t="shared" si="159"/>
        <v>1193.0999999999999</v>
      </c>
      <c r="AL433" s="4">
        <v>2815.8</v>
      </c>
      <c r="AM433" s="4">
        <v>1376.5</v>
      </c>
      <c r="AN433" s="4">
        <v>1536.2</v>
      </c>
      <c r="AO433" s="4">
        <v>64.2</v>
      </c>
      <c r="AP433" s="4">
        <f t="shared" si="160"/>
        <v>5792.7</v>
      </c>
      <c r="AU433" s="4">
        <f t="shared" si="161"/>
        <v>0</v>
      </c>
      <c r="AV433" s="4">
        <v>129.30000000000001</v>
      </c>
      <c r="AW433" s="4">
        <v>0</v>
      </c>
      <c r="AX433" s="4">
        <v>11.2</v>
      </c>
      <c r="AY433" s="4">
        <v>0</v>
      </c>
      <c r="AZ433" s="4">
        <f t="shared" si="162"/>
        <v>140.5</v>
      </c>
      <c r="BA433" s="4">
        <v>30.8</v>
      </c>
      <c r="BB433" s="4">
        <v>0</v>
      </c>
      <c r="BC433" s="4">
        <v>0</v>
      </c>
      <c r="BD433" s="4">
        <v>0</v>
      </c>
      <c r="BE433" s="4">
        <f t="shared" si="163"/>
        <v>30.8</v>
      </c>
      <c r="BF433" s="4">
        <v>0</v>
      </c>
      <c r="BG433" s="4">
        <v>0</v>
      </c>
      <c r="BH433" s="4">
        <v>1143</v>
      </c>
      <c r="BI433" s="4">
        <v>0</v>
      </c>
      <c r="BJ433" s="4">
        <f t="shared" si="164"/>
        <v>1143</v>
      </c>
      <c r="BK433" s="4">
        <v>0</v>
      </c>
      <c r="BL433" s="4">
        <v>0</v>
      </c>
      <c r="BM433" s="4">
        <v>0</v>
      </c>
      <c r="BN433" s="4">
        <v>0</v>
      </c>
      <c r="BO433" s="4">
        <f t="shared" si="165"/>
        <v>0</v>
      </c>
      <c r="BP433" s="4">
        <v>0</v>
      </c>
      <c r="BQ433" s="4">
        <v>0</v>
      </c>
      <c r="BR433" s="4">
        <v>0</v>
      </c>
      <c r="BS433" s="4">
        <v>64.2</v>
      </c>
      <c r="BT433" s="4">
        <f t="shared" si="166"/>
        <v>64.2</v>
      </c>
      <c r="BU433" s="4">
        <v>41.9</v>
      </c>
      <c r="BV433" s="4">
        <v>37</v>
      </c>
      <c r="BW433" s="4">
        <v>79.7</v>
      </c>
      <c r="BX433" s="4">
        <v>0</v>
      </c>
      <c r="BY433" s="4">
        <f t="shared" si="167"/>
        <v>158.60000000000002</v>
      </c>
      <c r="BZ433" s="4">
        <f t="shared" si="168"/>
        <v>7063.2000000000007</v>
      </c>
      <c r="CA433" s="4">
        <f t="shared" si="169"/>
        <v>3899.4000000000005</v>
      </c>
      <c r="CB433" s="4">
        <f t="shared" si="170"/>
        <v>4201.8999999999996</v>
      </c>
      <c r="CC433" s="4">
        <f t="shared" si="171"/>
        <v>64.2</v>
      </c>
      <c r="CD433" s="4">
        <f t="shared" si="172"/>
        <v>15228.700000000003</v>
      </c>
      <c r="CE433" s="4">
        <f t="shared" si="173"/>
        <v>202.00000000000003</v>
      </c>
      <c r="CF433" s="4">
        <f t="shared" si="174"/>
        <v>37</v>
      </c>
      <c r="CG433" s="4">
        <f t="shared" si="175"/>
        <v>1233.9000000000001</v>
      </c>
      <c r="CH433" s="4">
        <f t="shared" si="176"/>
        <v>64.2</v>
      </c>
      <c r="CI433" s="4">
        <f t="shared" si="177"/>
        <v>1537.1000000000001</v>
      </c>
      <c r="CJ433" s="7">
        <v>1618.7</v>
      </c>
      <c r="CK433" s="7">
        <v>3670.1</v>
      </c>
      <c r="CL433" s="7">
        <v>187.8</v>
      </c>
      <c r="CM433" s="4">
        <v>0</v>
      </c>
      <c r="CN433" s="7">
        <v>651.70000000000005</v>
      </c>
      <c r="CO433" s="4">
        <f t="shared" si="152"/>
        <v>6128.3</v>
      </c>
      <c r="CT433" s="12"/>
      <c r="CU433" s="12"/>
      <c r="CV433" s="12"/>
      <c r="CW433" s="12"/>
      <c r="CX433" s="12"/>
      <c r="CY433" s="12"/>
      <c r="CZ433" s="12"/>
      <c r="DA433" s="12"/>
      <c r="DB433" s="12"/>
      <c r="DC433" s="12"/>
    </row>
    <row r="434" spans="1:107">
      <c r="A434" s="2">
        <v>1999</v>
      </c>
      <c r="B434" s="3" t="s">
        <v>102</v>
      </c>
      <c r="C434" s="4">
        <v>469</v>
      </c>
      <c r="D434" s="4">
        <v>73</v>
      </c>
      <c r="E434" s="4">
        <v>2</v>
      </c>
      <c r="F434" s="4">
        <v>0</v>
      </c>
      <c r="G434" s="4">
        <f t="shared" si="153"/>
        <v>544</v>
      </c>
      <c r="H434" s="4">
        <v>116</v>
      </c>
      <c r="I434" s="4">
        <v>36</v>
      </c>
      <c r="J434" s="4">
        <v>124</v>
      </c>
      <c r="K434" s="4">
        <v>0</v>
      </c>
      <c r="L434" s="4">
        <f t="shared" si="154"/>
        <v>276</v>
      </c>
      <c r="M434" s="4">
        <v>10</v>
      </c>
      <c r="N434" s="4">
        <v>21</v>
      </c>
      <c r="O434" s="4">
        <v>0</v>
      </c>
      <c r="P434" s="4">
        <v>0</v>
      </c>
      <c r="Q434" s="4">
        <f t="shared" si="155"/>
        <v>31</v>
      </c>
      <c r="R434" s="4">
        <v>0</v>
      </c>
      <c r="S434" s="4">
        <v>0</v>
      </c>
      <c r="T434" s="4">
        <v>0</v>
      </c>
      <c r="U434" s="4">
        <v>0</v>
      </c>
      <c r="V434" s="4">
        <f t="shared" si="156"/>
        <v>0</v>
      </c>
      <c r="W434" s="4">
        <v>97</v>
      </c>
      <c r="X434" s="4">
        <v>290</v>
      </c>
      <c r="Y434" s="4">
        <v>10</v>
      </c>
      <c r="Z434" s="4">
        <v>0</v>
      </c>
      <c r="AA434" s="4">
        <f t="shared" si="157"/>
        <v>397</v>
      </c>
      <c r="AB434" s="4">
        <v>82</v>
      </c>
      <c r="AC434" s="4">
        <v>1</v>
      </c>
      <c r="AD434" s="4">
        <v>6</v>
      </c>
      <c r="AE434" s="4">
        <v>0</v>
      </c>
      <c r="AF434" s="4">
        <f t="shared" si="158"/>
        <v>89</v>
      </c>
      <c r="AG434" s="4">
        <v>8</v>
      </c>
      <c r="AH434" s="4">
        <v>221</v>
      </c>
      <c r="AI434" s="4">
        <v>178</v>
      </c>
      <c r="AJ434" s="4">
        <v>0</v>
      </c>
      <c r="AK434" s="4">
        <f t="shared" si="159"/>
        <v>407</v>
      </c>
      <c r="AL434" s="4">
        <v>255</v>
      </c>
      <c r="AM434" s="4">
        <v>313</v>
      </c>
      <c r="AN434" s="4">
        <v>305</v>
      </c>
      <c r="AO434" s="4">
        <v>0</v>
      </c>
      <c r="AP434" s="4">
        <f t="shared" si="160"/>
        <v>873</v>
      </c>
      <c r="AU434" s="4">
        <f t="shared" si="161"/>
        <v>0</v>
      </c>
      <c r="AV434" s="4">
        <v>0</v>
      </c>
      <c r="AW434" s="4">
        <v>0</v>
      </c>
      <c r="AX434" s="4">
        <v>0</v>
      </c>
      <c r="AY434" s="4">
        <v>0</v>
      </c>
      <c r="AZ434" s="4">
        <f t="shared" si="162"/>
        <v>0</v>
      </c>
      <c r="BA434" s="4">
        <v>0</v>
      </c>
      <c r="BB434" s="4">
        <v>0</v>
      </c>
      <c r="BC434" s="4">
        <v>0</v>
      </c>
      <c r="BD434" s="4">
        <v>0</v>
      </c>
      <c r="BE434" s="4">
        <f t="shared" si="163"/>
        <v>0</v>
      </c>
      <c r="BF434" s="4">
        <v>0</v>
      </c>
      <c r="BG434" s="4">
        <v>0</v>
      </c>
      <c r="BH434" s="4">
        <v>0</v>
      </c>
      <c r="BI434" s="4">
        <v>0</v>
      </c>
      <c r="BJ434" s="4">
        <f t="shared" si="164"/>
        <v>0</v>
      </c>
      <c r="BK434" s="4">
        <v>0</v>
      </c>
      <c r="BL434" s="4">
        <v>0</v>
      </c>
      <c r="BM434" s="4">
        <v>0</v>
      </c>
      <c r="BN434" s="4">
        <v>0</v>
      </c>
      <c r="BO434" s="4">
        <f t="shared" si="165"/>
        <v>0</v>
      </c>
      <c r="BP434" s="4">
        <v>0</v>
      </c>
      <c r="BQ434" s="4">
        <v>0</v>
      </c>
      <c r="BR434" s="4">
        <v>0</v>
      </c>
      <c r="BS434" s="4">
        <v>0</v>
      </c>
      <c r="BT434" s="4">
        <f t="shared" si="166"/>
        <v>0</v>
      </c>
      <c r="BU434" s="4">
        <v>0</v>
      </c>
      <c r="BV434" s="4">
        <v>0</v>
      </c>
      <c r="BW434" s="4">
        <v>0</v>
      </c>
      <c r="BX434" s="4">
        <v>0</v>
      </c>
      <c r="BY434" s="4">
        <f t="shared" si="167"/>
        <v>0</v>
      </c>
      <c r="BZ434" s="4">
        <f t="shared" si="168"/>
        <v>1037</v>
      </c>
      <c r="CA434" s="4">
        <f t="shared" si="169"/>
        <v>955</v>
      </c>
      <c r="CB434" s="4">
        <f t="shared" si="170"/>
        <v>625</v>
      </c>
      <c r="CC434" s="4">
        <f t="shared" si="171"/>
        <v>0</v>
      </c>
      <c r="CD434" s="4">
        <f t="shared" si="172"/>
        <v>2617</v>
      </c>
      <c r="CE434" s="4">
        <f t="shared" si="173"/>
        <v>0</v>
      </c>
      <c r="CF434" s="4">
        <f t="shared" si="174"/>
        <v>0</v>
      </c>
      <c r="CG434" s="4">
        <f t="shared" si="175"/>
        <v>0</v>
      </c>
      <c r="CH434" s="4">
        <f t="shared" si="176"/>
        <v>0</v>
      </c>
      <c r="CI434" s="4">
        <f t="shared" si="177"/>
        <v>0</v>
      </c>
      <c r="CJ434" s="4">
        <v>0</v>
      </c>
      <c r="CK434" s="4">
        <v>483</v>
      </c>
      <c r="CL434" s="4">
        <v>80</v>
      </c>
      <c r="CM434" s="4">
        <v>13</v>
      </c>
      <c r="CN434" s="4">
        <v>494</v>
      </c>
      <c r="CO434" s="4">
        <f t="shared" si="152"/>
        <v>1070</v>
      </c>
      <c r="CT434" s="12"/>
      <c r="CU434" s="12"/>
      <c r="CV434" s="12"/>
      <c r="CW434" s="12"/>
      <c r="CX434" s="12"/>
      <c r="CY434" s="12"/>
      <c r="CZ434" s="12"/>
      <c r="DA434" s="12"/>
      <c r="DB434" s="12"/>
      <c r="DC434" s="12"/>
    </row>
    <row r="435" spans="1:107">
      <c r="A435" s="2">
        <v>1999</v>
      </c>
      <c r="B435" s="3" t="s">
        <v>103</v>
      </c>
      <c r="C435" s="26">
        <v>752.5</v>
      </c>
      <c r="D435" s="26">
        <v>167.7</v>
      </c>
      <c r="E435" s="26">
        <v>45.4</v>
      </c>
      <c r="F435" s="4">
        <v>0</v>
      </c>
      <c r="G435" s="4">
        <f t="shared" si="153"/>
        <v>965.6</v>
      </c>
      <c r="H435" s="26">
        <v>454.7</v>
      </c>
      <c r="I435" s="26">
        <v>120</v>
      </c>
      <c r="J435" s="26">
        <v>613.5</v>
      </c>
      <c r="K435" s="4">
        <v>0</v>
      </c>
      <c r="L435" s="4">
        <f t="shared" si="154"/>
        <v>1188.2</v>
      </c>
      <c r="M435" s="26">
        <v>19.3</v>
      </c>
      <c r="N435" s="26">
        <v>30.9</v>
      </c>
      <c r="O435" s="4">
        <v>0</v>
      </c>
      <c r="P435" s="4">
        <v>0</v>
      </c>
      <c r="Q435" s="4">
        <f t="shared" si="155"/>
        <v>50.2</v>
      </c>
      <c r="R435" s="26">
        <v>5.6</v>
      </c>
      <c r="S435" s="4">
        <v>0</v>
      </c>
      <c r="T435" s="4">
        <v>0</v>
      </c>
      <c r="U435" s="4">
        <v>0</v>
      </c>
      <c r="V435" s="4">
        <f t="shared" si="156"/>
        <v>5.6</v>
      </c>
      <c r="W435" s="26">
        <v>303.5</v>
      </c>
      <c r="X435" s="26">
        <v>600.6</v>
      </c>
      <c r="Y435" s="4">
        <v>0</v>
      </c>
      <c r="Z435" s="4">
        <v>0</v>
      </c>
      <c r="AA435" s="4">
        <f t="shared" si="157"/>
        <v>904.1</v>
      </c>
      <c r="AB435" s="4">
        <v>102</v>
      </c>
      <c r="AC435" s="4">
        <v>9.8000000000000007</v>
      </c>
      <c r="AD435" s="4">
        <v>20.9</v>
      </c>
      <c r="AE435" s="4">
        <v>0</v>
      </c>
      <c r="AF435" s="4">
        <f t="shared" si="158"/>
        <v>132.69999999999999</v>
      </c>
      <c r="AG435" s="4">
        <v>0.8</v>
      </c>
      <c r="AH435" s="4">
        <v>1.5</v>
      </c>
      <c r="AI435" s="4">
        <v>510.4</v>
      </c>
      <c r="AJ435" s="4">
        <v>0</v>
      </c>
      <c r="AK435" s="4">
        <f t="shared" si="159"/>
        <v>512.69999999999993</v>
      </c>
      <c r="AL435" s="26">
        <v>596.79999999999995</v>
      </c>
      <c r="AM435" s="26">
        <v>424.2</v>
      </c>
      <c r="AN435" s="26">
        <v>578.20000000000005</v>
      </c>
      <c r="AO435" s="4">
        <v>0</v>
      </c>
      <c r="AP435" s="4">
        <f t="shared" si="160"/>
        <v>1599.2</v>
      </c>
      <c r="AU435" s="4">
        <f t="shared" si="161"/>
        <v>0</v>
      </c>
      <c r="AV435" s="26">
        <v>14.7</v>
      </c>
      <c r="AW435" s="4">
        <v>0</v>
      </c>
      <c r="AX435" s="26">
        <v>41.1</v>
      </c>
      <c r="AY435" s="4">
        <v>0</v>
      </c>
      <c r="AZ435" s="4">
        <f t="shared" si="162"/>
        <v>55.8</v>
      </c>
      <c r="BA435" s="26">
        <v>7.3</v>
      </c>
      <c r="BB435" s="4">
        <v>0</v>
      </c>
      <c r="BC435" s="26">
        <v>1.9</v>
      </c>
      <c r="BD435" s="4">
        <v>0</v>
      </c>
      <c r="BE435" s="4">
        <f t="shared" si="163"/>
        <v>9.1999999999999993</v>
      </c>
      <c r="BF435" s="4">
        <v>0</v>
      </c>
      <c r="BG435" s="4">
        <v>0</v>
      </c>
      <c r="BH435" s="26">
        <v>479.7</v>
      </c>
      <c r="BI435" s="4">
        <v>0</v>
      </c>
      <c r="BJ435" s="4">
        <f t="shared" si="164"/>
        <v>479.7</v>
      </c>
      <c r="BK435" s="4">
        <v>0</v>
      </c>
      <c r="BL435" s="4">
        <v>0</v>
      </c>
      <c r="BM435" s="4">
        <v>0</v>
      </c>
      <c r="BN435" s="4">
        <v>0</v>
      </c>
      <c r="BO435" s="4">
        <f t="shared" si="165"/>
        <v>0</v>
      </c>
      <c r="BP435" s="4">
        <v>0</v>
      </c>
      <c r="BQ435" s="4">
        <v>0</v>
      </c>
      <c r="BR435" s="4">
        <v>0</v>
      </c>
      <c r="BS435" s="4">
        <v>0</v>
      </c>
      <c r="BT435" s="4">
        <f t="shared" si="166"/>
        <v>0</v>
      </c>
      <c r="BU435" s="26">
        <v>12.7</v>
      </c>
      <c r="BV435" s="26">
        <v>1.4</v>
      </c>
      <c r="BW435" s="26">
        <v>8.6999999999999993</v>
      </c>
      <c r="BX435" s="4">
        <v>0</v>
      </c>
      <c r="BY435" s="4">
        <f t="shared" si="167"/>
        <v>22.799999999999997</v>
      </c>
      <c r="BZ435" s="4">
        <f t="shared" si="168"/>
        <v>2235.1999999999998</v>
      </c>
      <c r="CA435" s="4">
        <f t="shared" si="169"/>
        <v>1354.7</v>
      </c>
      <c r="CB435" s="4">
        <f t="shared" si="170"/>
        <v>1768.3999999999999</v>
      </c>
      <c r="CC435" s="4">
        <f t="shared" si="171"/>
        <v>0</v>
      </c>
      <c r="CD435" s="4">
        <f t="shared" si="172"/>
        <v>5358.2999999999993</v>
      </c>
      <c r="CE435" s="4">
        <f t="shared" si="173"/>
        <v>34.700000000000003</v>
      </c>
      <c r="CF435" s="4">
        <f t="shared" si="174"/>
        <v>1.4</v>
      </c>
      <c r="CG435" s="4">
        <f t="shared" si="175"/>
        <v>531.4</v>
      </c>
      <c r="CH435" s="4">
        <f t="shared" si="176"/>
        <v>0</v>
      </c>
      <c r="CI435" s="4">
        <f t="shared" si="177"/>
        <v>567.5</v>
      </c>
      <c r="CJ435" s="7">
        <v>744.6</v>
      </c>
      <c r="CK435" s="7">
        <v>1078.5</v>
      </c>
      <c r="CL435" s="7">
        <v>135</v>
      </c>
      <c r="CM435" s="4">
        <v>0</v>
      </c>
      <c r="CN435" s="7">
        <v>165.8</v>
      </c>
      <c r="CO435" s="4">
        <f t="shared" si="152"/>
        <v>2123.9</v>
      </c>
      <c r="CT435" s="12"/>
      <c r="CU435" s="12"/>
      <c r="CV435" s="12"/>
      <c r="CW435" s="12"/>
      <c r="CX435" s="12"/>
      <c r="CY435" s="12"/>
      <c r="CZ435" s="12"/>
      <c r="DA435" s="12"/>
      <c r="DB435" s="12"/>
      <c r="DC435" s="12"/>
    </row>
    <row r="436" spans="1:107">
      <c r="A436" s="2">
        <v>1999</v>
      </c>
      <c r="B436" s="3" t="s">
        <v>104</v>
      </c>
      <c r="C436" s="4">
        <v>507</v>
      </c>
      <c r="D436" s="4">
        <v>68</v>
      </c>
      <c r="E436" s="4">
        <v>197.3</v>
      </c>
      <c r="F436" s="4">
        <v>0</v>
      </c>
      <c r="G436" s="4">
        <f t="shared" si="153"/>
        <v>772.3</v>
      </c>
      <c r="H436" s="4">
        <v>315.5</v>
      </c>
      <c r="I436" s="4">
        <v>8.5</v>
      </c>
      <c r="J436" s="4">
        <v>149.5</v>
      </c>
      <c r="K436" s="4">
        <v>131.9</v>
      </c>
      <c r="L436" s="4">
        <f t="shared" si="154"/>
        <v>605.4</v>
      </c>
      <c r="M436" s="4">
        <v>5.4</v>
      </c>
      <c r="N436" s="4">
        <v>13.3</v>
      </c>
      <c r="O436" s="4">
        <v>0</v>
      </c>
      <c r="P436" s="4">
        <v>0</v>
      </c>
      <c r="Q436" s="4">
        <f t="shared" si="155"/>
        <v>18.700000000000003</v>
      </c>
      <c r="R436" s="4">
        <v>14.3</v>
      </c>
      <c r="S436" s="4">
        <v>0</v>
      </c>
      <c r="T436" s="4">
        <v>0</v>
      </c>
      <c r="U436" s="4">
        <v>0</v>
      </c>
      <c r="V436" s="4">
        <f t="shared" si="156"/>
        <v>14.3</v>
      </c>
      <c r="W436" s="26">
        <v>229</v>
      </c>
      <c r="X436" s="26">
        <v>290.2</v>
      </c>
      <c r="Y436" s="26">
        <v>14.7</v>
      </c>
      <c r="Z436" s="4">
        <v>0</v>
      </c>
      <c r="AA436" s="4">
        <f t="shared" si="157"/>
        <v>533.90000000000009</v>
      </c>
      <c r="AB436" s="4">
        <v>160.9</v>
      </c>
      <c r="AC436" s="4">
        <v>16.3</v>
      </c>
      <c r="AD436" s="4">
        <v>32.799999999999997</v>
      </c>
      <c r="AE436" s="4">
        <v>52.4</v>
      </c>
      <c r="AF436" s="4">
        <f t="shared" si="158"/>
        <v>262.39999999999998</v>
      </c>
      <c r="AG436" s="4">
        <v>0</v>
      </c>
      <c r="AH436" s="4">
        <v>166.4</v>
      </c>
      <c r="AI436" s="4">
        <v>261</v>
      </c>
      <c r="AJ436" s="4">
        <v>0</v>
      </c>
      <c r="AK436" s="4">
        <f t="shared" si="159"/>
        <v>427.4</v>
      </c>
      <c r="AL436" s="4">
        <v>350.4</v>
      </c>
      <c r="AM436" s="4">
        <v>396.7</v>
      </c>
      <c r="AN436" s="4">
        <v>3749.2</v>
      </c>
      <c r="AO436" s="4">
        <v>43.5</v>
      </c>
      <c r="AP436" s="4">
        <f t="shared" si="160"/>
        <v>4539.7999999999993</v>
      </c>
      <c r="AU436" s="4">
        <f t="shared" si="161"/>
        <v>0</v>
      </c>
      <c r="AV436" s="4">
        <v>5.7</v>
      </c>
      <c r="AW436" s="4">
        <v>1</v>
      </c>
      <c r="AX436" s="4">
        <v>33.5</v>
      </c>
      <c r="AY436" s="4">
        <v>85.8</v>
      </c>
      <c r="AZ436" s="4">
        <f t="shared" si="162"/>
        <v>126</v>
      </c>
      <c r="BA436" s="4">
        <v>0</v>
      </c>
      <c r="BB436" s="4">
        <v>11</v>
      </c>
      <c r="BC436" s="4">
        <v>0.2</v>
      </c>
      <c r="BD436" s="4">
        <v>36.9</v>
      </c>
      <c r="BE436" s="4">
        <f t="shared" si="163"/>
        <v>48.099999999999994</v>
      </c>
      <c r="BF436" s="4">
        <v>0</v>
      </c>
      <c r="BG436" s="4">
        <v>150.1</v>
      </c>
      <c r="BH436" s="4">
        <v>129</v>
      </c>
      <c r="BI436" s="4">
        <v>0</v>
      </c>
      <c r="BJ436" s="4">
        <f t="shared" si="164"/>
        <v>279.10000000000002</v>
      </c>
      <c r="BK436" s="4">
        <v>0</v>
      </c>
      <c r="BL436" s="4">
        <v>0</v>
      </c>
      <c r="BM436" s="4">
        <v>0</v>
      </c>
      <c r="BN436" s="4">
        <v>0</v>
      </c>
      <c r="BO436" s="4">
        <f t="shared" si="165"/>
        <v>0</v>
      </c>
      <c r="BP436" s="4">
        <v>0</v>
      </c>
      <c r="BQ436" s="4">
        <v>0</v>
      </c>
      <c r="BR436" s="4">
        <v>0</v>
      </c>
      <c r="BS436" s="4">
        <v>1.8</v>
      </c>
      <c r="BT436" s="4">
        <f t="shared" si="166"/>
        <v>1.8</v>
      </c>
      <c r="BU436" s="4">
        <v>0</v>
      </c>
      <c r="BV436" s="4">
        <v>8.3000000000000007</v>
      </c>
      <c r="BW436" s="4">
        <v>14.3</v>
      </c>
      <c r="BX436" s="4">
        <v>31.9</v>
      </c>
      <c r="BY436" s="4">
        <f t="shared" si="167"/>
        <v>54.5</v>
      </c>
      <c r="BZ436" s="4">
        <f t="shared" si="168"/>
        <v>1582.5</v>
      </c>
      <c r="CA436" s="4">
        <f t="shared" si="169"/>
        <v>959.40000000000009</v>
      </c>
      <c r="CB436" s="4">
        <f t="shared" si="170"/>
        <v>4404.5</v>
      </c>
      <c r="CC436" s="4">
        <f t="shared" si="171"/>
        <v>227.8</v>
      </c>
      <c r="CD436" s="4">
        <f t="shared" si="172"/>
        <v>7174.2</v>
      </c>
      <c r="CE436" s="4">
        <f t="shared" si="173"/>
        <v>5.7</v>
      </c>
      <c r="CF436" s="4">
        <f t="shared" si="174"/>
        <v>170.4</v>
      </c>
      <c r="CG436" s="4">
        <f t="shared" si="175"/>
        <v>177</v>
      </c>
      <c r="CH436" s="4">
        <f t="shared" si="176"/>
        <v>156.39999999999998</v>
      </c>
      <c r="CI436" s="4">
        <f t="shared" si="177"/>
        <v>509.5</v>
      </c>
      <c r="CJ436" s="12"/>
      <c r="CK436" s="12"/>
      <c r="CL436" s="12"/>
      <c r="CM436" s="12"/>
      <c r="CN436" s="12"/>
      <c r="CO436" s="4">
        <f t="shared" si="152"/>
        <v>0</v>
      </c>
      <c r="CT436" s="12"/>
      <c r="CU436" s="12"/>
      <c r="CV436" s="12"/>
      <c r="CW436" s="12"/>
      <c r="CX436" s="12"/>
      <c r="CY436" s="12"/>
      <c r="CZ436" s="12"/>
      <c r="DA436" s="12"/>
      <c r="DB436" s="12"/>
      <c r="DC436" s="12"/>
    </row>
    <row r="437" spans="1:107">
      <c r="A437" s="2">
        <v>1999</v>
      </c>
      <c r="B437" s="3" t="s">
        <v>105</v>
      </c>
      <c r="C437" s="4">
        <v>57.5</v>
      </c>
      <c r="D437" s="4">
        <v>89.6</v>
      </c>
      <c r="E437" s="4">
        <v>64.599999999999994</v>
      </c>
      <c r="F437" s="4">
        <v>4.7</v>
      </c>
      <c r="G437" s="4">
        <f t="shared" si="153"/>
        <v>216.39999999999998</v>
      </c>
      <c r="H437" s="4">
        <v>90.5</v>
      </c>
      <c r="I437" s="4">
        <v>9.1</v>
      </c>
      <c r="J437" s="4">
        <v>32.799999999999997</v>
      </c>
      <c r="K437" s="4">
        <v>5.0999999999999996</v>
      </c>
      <c r="L437" s="4">
        <f t="shared" si="154"/>
        <v>137.49999999999997</v>
      </c>
      <c r="M437" s="4">
        <v>16.600000000000001</v>
      </c>
      <c r="N437" s="4">
        <v>25.9</v>
      </c>
      <c r="O437" s="4">
        <v>0</v>
      </c>
      <c r="P437" s="4">
        <v>0</v>
      </c>
      <c r="Q437" s="4">
        <f t="shared" si="155"/>
        <v>42.5</v>
      </c>
      <c r="R437" s="4">
        <v>5.9</v>
      </c>
      <c r="S437" s="4">
        <v>0</v>
      </c>
      <c r="T437" s="4">
        <v>5.3</v>
      </c>
      <c r="U437" s="4">
        <v>0</v>
      </c>
      <c r="V437" s="4">
        <f t="shared" si="156"/>
        <v>11.2</v>
      </c>
      <c r="W437" s="4">
        <v>258</v>
      </c>
      <c r="X437" s="4">
        <v>411.3</v>
      </c>
      <c r="Y437" s="4">
        <v>133</v>
      </c>
      <c r="Z437" s="4">
        <v>0</v>
      </c>
      <c r="AA437" s="4">
        <f t="shared" si="157"/>
        <v>802.3</v>
      </c>
      <c r="AB437" s="4">
        <v>49.2</v>
      </c>
      <c r="AC437" s="4">
        <v>1.2</v>
      </c>
      <c r="AD437" s="4">
        <v>3.7</v>
      </c>
      <c r="AE437" s="4">
        <v>16.3</v>
      </c>
      <c r="AF437" s="4">
        <f t="shared" si="158"/>
        <v>70.400000000000006</v>
      </c>
      <c r="AG437" s="4">
        <v>2.1</v>
      </c>
      <c r="AH437" s="4">
        <v>125.1</v>
      </c>
      <c r="AI437" s="4">
        <v>231.1</v>
      </c>
      <c r="AJ437" s="4">
        <v>6.9</v>
      </c>
      <c r="AK437" s="4">
        <f t="shared" si="159"/>
        <v>365.19999999999993</v>
      </c>
      <c r="AL437" s="4">
        <v>461</v>
      </c>
      <c r="AM437" s="4">
        <v>261</v>
      </c>
      <c r="AN437" s="4">
        <v>154.30000000000001</v>
      </c>
      <c r="AO437" s="4">
        <v>22.3</v>
      </c>
      <c r="AP437" s="4">
        <f t="shared" si="160"/>
        <v>898.59999999999991</v>
      </c>
      <c r="AU437" s="4">
        <f t="shared" si="161"/>
        <v>0</v>
      </c>
      <c r="AV437" s="4">
        <v>0</v>
      </c>
      <c r="AW437" s="4">
        <v>0</v>
      </c>
      <c r="AX437" s="4">
        <v>0</v>
      </c>
      <c r="AY437" s="4">
        <v>5.0999999999999996</v>
      </c>
      <c r="AZ437" s="4">
        <f t="shared" si="162"/>
        <v>5.0999999999999996</v>
      </c>
      <c r="BA437" s="4">
        <v>0</v>
      </c>
      <c r="BB437" s="4">
        <v>0</v>
      </c>
      <c r="BC437" s="4">
        <v>0</v>
      </c>
      <c r="BD437" s="12">
        <v>16.3</v>
      </c>
      <c r="BE437" s="4">
        <f t="shared" si="163"/>
        <v>16.3</v>
      </c>
      <c r="BF437" s="4">
        <v>0</v>
      </c>
      <c r="BG437" s="4">
        <v>11.7</v>
      </c>
      <c r="BH437" s="4">
        <v>129.6</v>
      </c>
      <c r="BI437" s="4">
        <v>6.9</v>
      </c>
      <c r="BJ437" s="4">
        <f t="shared" si="164"/>
        <v>148.19999999999999</v>
      </c>
      <c r="BK437" s="4">
        <v>0</v>
      </c>
      <c r="BL437" s="4">
        <v>0</v>
      </c>
      <c r="BM437" s="4">
        <v>0</v>
      </c>
      <c r="BN437" s="4">
        <v>0</v>
      </c>
      <c r="BO437" s="4">
        <f t="shared" si="165"/>
        <v>0</v>
      </c>
      <c r="BP437" s="4">
        <v>0</v>
      </c>
      <c r="BQ437" s="4">
        <v>0</v>
      </c>
      <c r="BR437" s="4">
        <v>0</v>
      </c>
      <c r="BS437" s="4">
        <v>5.5</v>
      </c>
      <c r="BT437" s="4">
        <f t="shared" si="166"/>
        <v>5.5</v>
      </c>
      <c r="BU437" s="4">
        <v>0</v>
      </c>
      <c r="BV437" s="4">
        <v>0</v>
      </c>
      <c r="BW437" s="4">
        <v>0</v>
      </c>
      <c r="BX437" s="4">
        <v>21.5</v>
      </c>
      <c r="BY437" s="4">
        <f t="shared" si="167"/>
        <v>21.5</v>
      </c>
      <c r="BZ437" s="4">
        <f t="shared" si="168"/>
        <v>940.8</v>
      </c>
      <c r="CA437" s="4">
        <f t="shared" si="169"/>
        <v>923.2</v>
      </c>
      <c r="CB437" s="4">
        <f t="shared" si="170"/>
        <v>624.79999999999995</v>
      </c>
      <c r="CC437" s="4">
        <f t="shared" si="171"/>
        <v>55.3</v>
      </c>
      <c r="CD437" s="4">
        <f t="shared" si="172"/>
        <v>2544.1000000000004</v>
      </c>
      <c r="CE437" s="4">
        <f t="shared" si="173"/>
        <v>0</v>
      </c>
      <c r="CF437" s="4">
        <f t="shared" si="174"/>
        <v>11.7</v>
      </c>
      <c r="CG437" s="4">
        <f t="shared" si="175"/>
        <v>129.6</v>
      </c>
      <c r="CH437" s="4">
        <f t="shared" si="176"/>
        <v>55.300000000000004</v>
      </c>
      <c r="CI437" s="4">
        <f t="shared" si="177"/>
        <v>196.6</v>
      </c>
      <c r="CJ437" s="4">
        <v>0</v>
      </c>
      <c r="CK437" s="4">
        <v>0</v>
      </c>
      <c r="CL437" s="7">
        <v>257.8</v>
      </c>
      <c r="CM437" s="12">
        <v>3.4</v>
      </c>
      <c r="CN437" s="7">
        <v>777.8</v>
      </c>
      <c r="CO437" s="4">
        <f t="shared" si="152"/>
        <v>1039</v>
      </c>
      <c r="CT437" s="12"/>
      <c r="CU437" s="12"/>
      <c r="CV437" s="12"/>
      <c r="CW437" s="12"/>
      <c r="CX437" s="12"/>
      <c r="CY437" s="12"/>
      <c r="CZ437" s="12"/>
      <c r="DA437" s="12"/>
      <c r="DB437" s="12"/>
      <c r="DC437" s="12"/>
    </row>
    <row r="438" spans="1:107">
      <c r="A438" s="2">
        <v>1999</v>
      </c>
      <c r="B438" s="3" t="s">
        <v>106</v>
      </c>
      <c r="C438" s="4">
        <v>5940</v>
      </c>
      <c r="D438" s="4">
        <v>407</v>
      </c>
      <c r="E438" s="4">
        <v>12</v>
      </c>
      <c r="F438" s="4">
        <v>0</v>
      </c>
      <c r="G438" s="4">
        <f t="shared" si="153"/>
        <v>6359</v>
      </c>
      <c r="H438" s="4">
        <v>1560.3</v>
      </c>
      <c r="I438" s="4">
        <v>14</v>
      </c>
      <c r="J438" s="4">
        <v>532</v>
      </c>
      <c r="K438" s="4">
        <v>13.7</v>
      </c>
      <c r="L438" s="4">
        <f t="shared" si="154"/>
        <v>2120</v>
      </c>
      <c r="M438" s="4">
        <v>128.80000000000001</v>
      </c>
      <c r="N438" s="4">
        <v>166.1</v>
      </c>
      <c r="O438" s="4">
        <v>0</v>
      </c>
      <c r="P438" s="4">
        <v>0</v>
      </c>
      <c r="Q438" s="4">
        <f t="shared" si="155"/>
        <v>294.89999999999998</v>
      </c>
      <c r="R438" s="4">
        <v>134.4</v>
      </c>
      <c r="S438" s="4">
        <v>0</v>
      </c>
      <c r="T438" s="4">
        <v>0</v>
      </c>
      <c r="U438" s="4">
        <v>0</v>
      </c>
      <c r="V438" s="4">
        <f t="shared" si="156"/>
        <v>134.4</v>
      </c>
      <c r="W438" s="4">
        <v>2010</v>
      </c>
      <c r="X438" s="4">
        <v>1941</v>
      </c>
      <c r="Y438" s="4">
        <v>0</v>
      </c>
      <c r="Z438" s="4">
        <v>0</v>
      </c>
      <c r="AA438" s="4">
        <f t="shared" si="157"/>
        <v>3951</v>
      </c>
      <c r="AB438" s="4">
        <v>948.4</v>
      </c>
      <c r="AC438" s="4">
        <v>19.2</v>
      </c>
      <c r="AD438" s="4">
        <v>0</v>
      </c>
      <c r="AE438" s="4">
        <v>0.5</v>
      </c>
      <c r="AF438" s="4">
        <f t="shared" si="158"/>
        <v>968.1</v>
      </c>
      <c r="AG438" s="4">
        <v>924.5</v>
      </c>
      <c r="AH438" s="4">
        <v>580</v>
      </c>
      <c r="AI438" s="4">
        <v>0</v>
      </c>
      <c r="AJ438" s="4">
        <v>530.79999999999995</v>
      </c>
      <c r="AK438" s="4">
        <f t="shared" si="159"/>
        <v>2035.3</v>
      </c>
      <c r="AL438" s="4">
        <v>6423.8</v>
      </c>
      <c r="AM438" s="4">
        <v>2244.8000000000002</v>
      </c>
      <c r="AN438" s="4">
        <v>2125.4</v>
      </c>
      <c r="AO438" s="4">
        <v>298.2</v>
      </c>
      <c r="AP438" s="4">
        <f t="shared" si="160"/>
        <v>11092.2</v>
      </c>
      <c r="AU438" s="4">
        <f t="shared" si="161"/>
        <v>0</v>
      </c>
      <c r="AV438" s="4">
        <v>8.82</v>
      </c>
      <c r="AW438" s="4">
        <v>0</v>
      </c>
      <c r="AX438" s="4">
        <v>0</v>
      </c>
      <c r="AY438" s="4">
        <v>13.7</v>
      </c>
      <c r="AZ438" s="4">
        <f t="shared" si="162"/>
        <v>22.52</v>
      </c>
      <c r="BA438" s="4">
        <v>9.3000000000000007</v>
      </c>
      <c r="BB438" s="4">
        <v>0</v>
      </c>
      <c r="BC438" s="4">
        <v>0</v>
      </c>
      <c r="BD438" s="4">
        <v>0.5</v>
      </c>
      <c r="BE438" s="4">
        <f t="shared" si="163"/>
        <v>9.8000000000000007</v>
      </c>
      <c r="BF438" s="4">
        <v>465.2</v>
      </c>
      <c r="BG438" s="4">
        <v>552.5</v>
      </c>
      <c r="BH438" s="4">
        <v>0</v>
      </c>
      <c r="BI438" s="4">
        <v>530.79999999999995</v>
      </c>
      <c r="BJ438" s="4">
        <f t="shared" si="164"/>
        <v>1548.5</v>
      </c>
      <c r="BK438" s="4">
        <v>0</v>
      </c>
      <c r="BL438" s="4">
        <v>0</v>
      </c>
      <c r="BM438" s="4">
        <v>0</v>
      </c>
      <c r="BN438" s="4">
        <v>0</v>
      </c>
      <c r="BO438" s="4">
        <f t="shared" si="165"/>
        <v>0</v>
      </c>
      <c r="BP438" s="4">
        <v>76.8</v>
      </c>
      <c r="BQ438" s="4">
        <v>5.6</v>
      </c>
      <c r="BR438" s="4">
        <v>0</v>
      </c>
      <c r="BS438" s="4">
        <v>262.3</v>
      </c>
      <c r="BT438" s="4">
        <f t="shared" si="166"/>
        <v>344.7</v>
      </c>
      <c r="BU438" s="4">
        <v>119.5</v>
      </c>
      <c r="BV438" s="4">
        <v>0</v>
      </c>
      <c r="BW438" s="4">
        <v>0</v>
      </c>
      <c r="BX438" s="4">
        <v>35.9</v>
      </c>
      <c r="BY438" s="4">
        <f t="shared" si="167"/>
        <v>155.4</v>
      </c>
      <c r="BZ438" s="4">
        <f t="shared" si="168"/>
        <v>18070.2</v>
      </c>
      <c r="CA438" s="4">
        <f t="shared" si="169"/>
        <v>5372.1</v>
      </c>
      <c r="CB438" s="4">
        <f t="shared" si="170"/>
        <v>2669.4</v>
      </c>
      <c r="CC438" s="4">
        <f t="shared" si="171"/>
        <v>843.2</v>
      </c>
      <c r="CD438" s="4">
        <f t="shared" si="172"/>
        <v>26954.900000000005</v>
      </c>
      <c r="CE438" s="4">
        <f t="shared" si="173"/>
        <v>679.62</v>
      </c>
      <c r="CF438" s="4">
        <f t="shared" si="174"/>
        <v>558.1</v>
      </c>
      <c r="CG438" s="4">
        <f t="shared" si="175"/>
        <v>0</v>
      </c>
      <c r="CH438" s="4">
        <f t="shared" si="176"/>
        <v>843.19999999999993</v>
      </c>
      <c r="CI438" s="4">
        <f t="shared" si="177"/>
        <v>2080.92</v>
      </c>
      <c r="CJ438" s="11">
        <v>5054</v>
      </c>
      <c r="CK438" s="11">
        <v>6324</v>
      </c>
      <c r="CL438" s="11">
        <v>1465</v>
      </c>
      <c r="CM438" s="11">
        <v>668</v>
      </c>
      <c r="CN438" s="11">
        <v>4653</v>
      </c>
      <c r="CO438" s="4">
        <f t="shared" si="152"/>
        <v>18164</v>
      </c>
      <c r="CT438" s="12"/>
      <c r="CU438" s="12"/>
      <c r="CV438" s="12"/>
      <c r="CW438" s="12"/>
      <c r="CX438" s="12"/>
      <c r="CY438" s="12"/>
      <c r="CZ438" s="12"/>
      <c r="DA438" s="12"/>
      <c r="DB438" s="12"/>
      <c r="DC438" s="12"/>
    </row>
    <row r="439" spans="1:107">
      <c r="A439" s="2">
        <v>1999</v>
      </c>
      <c r="B439" s="3" t="s">
        <v>107</v>
      </c>
      <c r="C439" s="11">
        <v>1647</v>
      </c>
      <c r="D439" s="11">
        <v>143.1</v>
      </c>
      <c r="E439" s="11">
        <v>62.4</v>
      </c>
      <c r="F439" s="11"/>
      <c r="G439" s="4">
        <f t="shared" si="153"/>
        <v>1852.5</v>
      </c>
      <c r="H439" s="11">
        <v>516.9</v>
      </c>
      <c r="I439" s="11">
        <v>195.8</v>
      </c>
      <c r="J439" s="11">
        <v>856.8</v>
      </c>
      <c r="K439" s="11"/>
      <c r="L439" s="4">
        <f t="shared" si="154"/>
        <v>1569.5</v>
      </c>
      <c r="M439" s="11">
        <v>7.9</v>
      </c>
      <c r="N439" s="11">
        <v>118.4</v>
      </c>
      <c r="O439" s="11">
        <v>0</v>
      </c>
      <c r="P439" s="11">
        <v>0</v>
      </c>
      <c r="Q439" s="4">
        <f t="shared" si="155"/>
        <v>126.30000000000001</v>
      </c>
      <c r="R439" s="4">
        <v>8.1999999999999993</v>
      </c>
      <c r="S439" s="4">
        <v>169.6</v>
      </c>
      <c r="T439" s="4">
        <v>0</v>
      </c>
      <c r="V439" s="4">
        <f t="shared" si="156"/>
        <v>177.79999999999998</v>
      </c>
      <c r="W439" s="4">
        <v>232.1</v>
      </c>
      <c r="X439" s="4">
        <v>794.7</v>
      </c>
      <c r="Y439" s="4">
        <v>50.1</v>
      </c>
      <c r="Z439" s="11">
        <v>0</v>
      </c>
      <c r="AA439" s="4">
        <f t="shared" si="157"/>
        <v>1076.8999999999999</v>
      </c>
      <c r="AB439" s="11">
        <v>148.4</v>
      </c>
      <c r="AC439" s="11">
        <v>1.3</v>
      </c>
      <c r="AD439" s="11">
        <v>18.399999999999999</v>
      </c>
      <c r="AE439" s="11"/>
      <c r="AF439" s="4">
        <f t="shared" si="158"/>
        <v>168.10000000000002</v>
      </c>
      <c r="AG439" s="11">
        <v>0</v>
      </c>
      <c r="AH439" s="11">
        <v>358.6</v>
      </c>
      <c r="AI439" s="11">
        <v>351.8</v>
      </c>
      <c r="AJ439" s="11"/>
      <c r="AK439" s="4">
        <f t="shared" si="159"/>
        <v>710.40000000000009</v>
      </c>
      <c r="AL439" s="11">
        <v>467</v>
      </c>
      <c r="AM439" s="11">
        <v>309</v>
      </c>
      <c r="AN439" s="11">
        <v>399.6</v>
      </c>
      <c r="AO439" s="11"/>
      <c r="AP439" s="4">
        <f t="shared" si="160"/>
        <v>1175.5999999999999</v>
      </c>
      <c r="AU439" s="4">
        <f t="shared" si="161"/>
        <v>0</v>
      </c>
      <c r="AV439" s="11"/>
      <c r="AW439" s="11"/>
      <c r="AX439" s="11"/>
      <c r="AY439" s="11"/>
      <c r="AZ439" s="4">
        <f t="shared" si="162"/>
        <v>0</v>
      </c>
      <c r="BA439" s="11">
        <v>0</v>
      </c>
      <c r="BB439" s="11">
        <v>0</v>
      </c>
      <c r="BC439" s="11">
        <v>4.5</v>
      </c>
      <c r="BD439" s="11"/>
      <c r="BE439" s="4">
        <f t="shared" si="163"/>
        <v>4.5</v>
      </c>
      <c r="BF439" s="4">
        <v>0</v>
      </c>
      <c r="BG439" s="4">
        <v>0</v>
      </c>
      <c r="BH439" s="4">
        <v>274</v>
      </c>
      <c r="BJ439" s="4">
        <f t="shared" si="164"/>
        <v>274</v>
      </c>
      <c r="BK439" s="4">
        <v>0</v>
      </c>
      <c r="BL439" s="4">
        <v>0</v>
      </c>
      <c r="BM439" s="4">
        <v>0</v>
      </c>
      <c r="BN439" s="4">
        <v>0</v>
      </c>
      <c r="BO439" s="4">
        <f t="shared" si="165"/>
        <v>0</v>
      </c>
      <c r="BP439" s="11"/>
      <c r="BQ439" s="11"/>
      <c r="BR439" s="11"/>
      <c r="BS439" s="11"/>
      <c r="BT439" s="4">
        <f t="shared" si="166"/>
        <v>0</v>
      </c>
      <c r="BU439" s="11"/>
      <c r="BV439" s="11"/>
      <c r="BW439" s="11"/>
      <c r="BX439" s="11"/>
      <c r="BY439" s="4">
        <f t="shared" si="167"/>
        <v>0</v>
      </c>
      <c r="BZ439" s="4">
        <f t="shared" si="168"/>
        <v>3027.5</v>
      </c>
      <c r="CA439" s="4">
        <f t="shared" si="169"/>
        <v>2090.5</v>
      </c>
      <c r="CB439" s="4">
        <f t="shared" si="170"/>
        <v>1739.1</v>
      </c>
      <c r="CC439" s="4">
        <f t="shared" si="171"/>
        <v>0</v>
      </c>
      <c r="CD439" s="4">
        <f t="shared" si="172"/>
        <v>6857.1</v>
      </c>
      <c r="CE439" s="4">
        <f t="shared" si="173"/>
        <v>0</v>
      </c>
      <c r="CF439" s="4">
        <f t="shared" si="174"/>
        <v>0</v>
      </c>
      <c r="CG439" s="4">
        <f t="shared" si="175"/>
        <v>278.5</v>
      </c>
      <c r="CH439" s="4">
        <f t="shared" si="176"/>
        <v>0</v>
      </c>
      <c r="CI439" s="4">
        <f t="shared" si="177"/>
        <v>278.5</v>
      </c>
      <c r="CJ439" s="4">
        <v>1362.1</v>
      </c>
      <c r="CK439" s="4">
        <v>803.3</v>
      </c>
      <c r="CL439" s="4">
        <v>160.69999999999999</v>
      </c>
      <c r="CM439" s="4">
        <v>2.2000000000000002</v>
      </c>
      <c r="CN439" s="4">
        <v>190.6</v>
      </c>
      <c r="CO439" s="4">
        <f t="shared" si="152"/>
        <v>2518.8999999999992</v>
      </c>
    </row>
    <row r="440" spans="1:107">
      <c r="A440" s="2">
        <v>1999</v>
      </c>
      <c r="B440" s="3" t="s">
        <v>108</v>
      </c>
      <c r="C440" s="4">
        <v>10975</v>
      </c>
      <c r="D440" s="4">
        <v>1814</v>
      </c>
      <c r="E440" s="4">
        <v>1584</v>
      </c>
      <c r="F440" s="4">
        <v>0</v>
      </c>
      <c r="G440" s="4">
        <f t="shared" si="153"/>
        <v>14373</v>
      </c>
      <c r="H440" s="4">
        <v>2635</v>
      </c>
      <c r="I440" s="4">
        <v>123</v>
      </c>
      <c r="J440" s="4">
        <v>2017</v>
      </c>
      <c r="K440" s="4">
        <v>171</v>
      </c>
      <c r="L440" s="4">
        <f t="shared" si="154"/>
        <v>4946</v>
      </c>
      <c r="M440" s="4">
        <v>429</v>
      </c>
      <c r="N440" s="4">
        <v>978</v>
      </c>
      <c r="O440" s="4">
        <v>422</v>
      </c>
      <c r="P440" s="4">
        <v>0</v>
      </c>
      <c r="Q440" s="4">
        <f t="shared" si="155"/>
        <v>1829</v>
      </c>
      <c r="R440" s="4">
        <v>997</v>
      </c>
      <c r="S440" s="4">
        <v>52</v>
      </c>
      <c r="T440" s="4">
        <v>355</v>
      </c>
      <c r="U440" s="4">
        <v>0</v>
      </c>
      <c r="V440" s="4">
        <f t="shared" si="156"/>
        <v>1404</v>
      </c>
      <c r="W440" s="4">
        <v>5645</v>
      </c>
      <c r="X440" s="4">
        <v>13612</v>
      </c>
      <c r="Y440" s="4">
        <v>4811</v>
      </c>
      <c r="Z440" s="4">
        <v>0</v>
      </c>
      <c r="AA440" s="4">
        <f t="shared" si="157"/>
        <v>24068</v>
      </c>
      <c r="AB440" s="4">
        <v>2401</v>
      </c>
      <c r="AC440" s="4">
        <v>139</v>
      </c>
      <c r="AD440" s="4">
        <v>23</v>
      </c>
      <c r="AE440" s="4">
        <v>336</v>
      </c>
      <c r="AF440" s="4">
        <f t="shared" si="158"/>
        <v>2899</v>
      </c>
      <c r="AG440" s="4">
        <v>383</v>
      </c>
      <c r="AH440" s="4">
        <v>1107</v>
      </c>
      <c r="AI440" s="4">
        <v>2168</v>
      </c>
      <c r="AJ440" s="4">
        <v>780</v>
      </c>
      <c r="AK440" s="4">
        <f t="shared" si="159"/>
        <v>4438</v>
      </c>
      <c r="AL440" s="4">
        <v>10252</v>
      </c>
      <c r="AM440" s="4">
        <v>2855</v>
      </c>
      <c r="AN440" s="4">
        <v>3657</v>
      </c>
      <c r="AO440" s="4">
        <v>619</v>
      </c>
      <c r="AP440" s="4">
        <f t="shared" si="160"/>
        <v>17383</v>
      </c>
      <c r="AU440" s="4">
        <f t="shared" si="161"/>
        <v>0</v>
      </c>
      <c r="AV440" s="4">
        <v>0</v>
      </c>
      <c r="AW440" s="4">
        <v>0</v>
      </c>
      <c r="AX440" s="4">
        <v>60</v>
      </c>
      <c r="AY440" s="4">
        <v>171</v>
      </c>
      <c r="AZ440" s="4">
        <f t="shared" si="162"/>
        <v>231</v>
      </c>
      <c r="BA440" s="4">
        <v>0</v>
      </c>
      <c r="BB440" s="4">
        <v>30</v>
      </c>
      <c r="BC440" s="4">
        <v>3</v>
      </c>
      <c r="BD440" s="4">
        <v>336</v>
      </c>
      <c r="BE440" s="4">
        <f t="shared" si="163"/>
        <v>369</v>
      </c>
      <c r="BF440" s="4">
        <v>0</v>
      </c>
      <c r="BG440" s="4">
        <v>1085</v>
      </c>
      <c r="BH440" s="4">
        <v>619</v>
      </c>
      <c r="BI440" s="4">
        <v>780</v>
      </c>
      <c r="BJ440" s="4">
        <f t="shared" si="164"/>
        <v>2484</v>
      </c>
      <c r="BK440" s="4">
        <v>0</v>
      </c>
      <c r="BL440" s="4">
        <v>6</v>
      </c>
      <c r="BM440" s="4">
        <v>0</v>
      </c>
      <c r="BN440" s="4">
        <v>105</v>
      </c>
      <c r="BO440" s="4">
        <f t="shared" si="165"/>
        <v>111</v>
      </c>
      <c r="BP440" s="4">
        <v>0</v>
      </c>
      <c r="BQ440" s="4">
        <v>72</v>
      </c>
      <c r="BR440" s="4">
        <v>128</v>
      </c>
      <c r="BS440" s="4">
        <v>225</v>
      </c>
      <c r="BT440" s="4">
        <f t="shared" si="166"/>
        <v>425</v>
      </c>
      <c r="BU440" s="4">
        <v>0</v>
      </c>
      <c r="BV440" s="4">
        <v>39</v>
      </c>
      <c r="BW440" s="4">
        <v>114</v>
      </c>
      <c r="BX440" s="4">
        <v>288</v>
      </c>
      <c r="BY440" s="4">
        <f t="shared" si="167"/>
        <v>441</v>
      </c>
      <c r="BZ440" s="4">
        <f t="shared" si="168"/>
        <v>33717</v>
      </c>
      <c r="CA440" s="4">
        <f t="shared" si="169"/>
        <v>20680</v>
      </c>
      <c r="CB440" s="4">
        <f t="shared" si="170"/>
        <v>15037</v>
      </c>
      <c r="CC440" s="4">
        <f t="shared" si="171"/>
        <v>1906</v>
      </c>
      <c r="CD440" s="4">
        <f t="shared" si="172"/>
        <v>71340</v>
      </c>
      <c r="CE440" s="4">
        <f t="shared" si="173"/>
        <v>0</v>
      </c>
      <c r="CF440" s="4">
        <f t="shared" si="174"/>
        <v>1232</v>
      </c>
      <c r="CG440" s="4">
        <f t="shared" si="175"/>
        <v>924</v>
      </c>
      <c r="CH440" s="4">
        <f t="shared" si="176"/>
        <v>1905</v>
      </c>
      <c r="CI440" s="4">
        <f t="shared" si="177"/>
        <v>4061</v>
      </c>
      <c r="CJ440" s="4">
        <v>5697</v>
      </c>
      <c r="CK440" s="4">
        <v>20080</v>
      </c>
      <c r="CL440" s="4">
        <v>4857</v>
      </c>
      <c r="CM440" s="4">
        <v>37</v>
      </c>
      <c r="CN440" s="8">
        <v>2648</v>
      </c>
      <c r="CO440" s="4">
        <f t="shared" si="152"/>
        <v>33319</v>
      </c>
    </row>
    <row r="441" spans="1:107">
      <c r="A441" s="2">
        <v>1999</v>
      </c>
      <c r="B441" s="3" t="s">
        <v>109</v>
      </c>
      <c r="C441" s="4">
        <v>5038.2</v>
      </c>
      <c r="D441" s="4">
        <v>509.9</v>
      </c>
      <c r="E441" s="4">
        <v>53.5</v>
      </c>
      <c r="F441" s="4">
        <v>450</v>
      </c>
      <c r="G441" s="4">
        <f t="shared" si="153"/>
        <v>6051.5999999999995</v>
      </c>
      <c r="H441" s="4">
        <v>2208.9</v>
      </c>
      <c r="I441" s="4">
        <v>36.700000000000003</v>
      </c>
      <c r="J441" s="4">
        <v>900</v>
      </c>
      <c r="K441" s="4">
        <v>0</v>
      </c>
      <c r="L441" s="4">
        <f t="shared" si="154"/>
        <v>3145.6</v>
      </c>
      <c r="M441" s="4">
        <v>62.7</v>
      </c>
      <c r="N441" s="4">
        <v>284.39999999999998</v>
      </c>
      <c r="O441" s="4">
        <v>93.1</v>
      </c>
      <c r="P441" s="4">
        <v>0</v>
      </c>
      <c r="Q441" s="4">
        <f t="shared" si="155"/>
        <v>440.19999999999993</v>
      </c>
      <c r="R441" s="4">
        <v>0</v>
      </c>
      <c r="S441" s="4">
        <v>0</v>
      </c>
      <c r="T441" s="4">
        <v>0</v>
      </c>
      <c r="U441" s="4">
        <v>0</v>
      </c>
      <c r="V441" s="4">
        <f t="shared" si="156"/>
        <v>0</v>
      </c>
      <c r="W441" s="4">
        <v>1301.8</v>
      </c>
      <c r="X441" s="4">
        <v>2988.7</v>
      </c>
      <c r="Y441" s="4">
        <v>643.6</v>
      </c>
      <c r="Z441" s="4">
        <v>0</v>
      </c>
      <c r="AA441" s="4">
        <f t="shared" si="157"/>
        <v>4934.1000000000004</v>
      </c>
      <c r="AB441" s="4">
        <v>887.7</v>
      </c>
      <c r="AC441" s="4">
        <v>4</v>
      </c>
      <c r="AD441" s="4">
        <v>26.4</v>
      </c>
      <c r="AE441" s="4">
        <v>0</v>
      </c>
      <c r="AF441" s="4">
        <f t="shared" si="158"/>
        <v>918.1</v>
      </c>
      <c r="AG441" s="4">
        <v>11.2</v>
      </c>
      <c r="AH441" s="4">
        <v>739.2</v>
      </c>
      <c r="AI441" s="4">
        <v>1701</v>
      </c>
      <c r="AJ441" s="4">
        <v>0</v>
      </c>
      <c r="AK441" s="4">
        <f t="shared" si="159"/>
        <v>2451.4</v>
      </c>
      <c r="AL441" s="4">
        <v>3451.2</v>
      </c>
      <c r="AM441" s="4">
        <v>1558.8</v>
      </c>
      <c r="AN441" s="4">
        <v>744.6</v>
      </c>
      <c r="AO441" s="4">
        <v>0</v>
      </c>
      <c r="AP441" s="4">
        <f t="shared" si="160"/>
        <v>5754.6</v>
      </c>
      <c r="AU441" s="4">
        <f t="shared" si="161"/>
        <v>0</v>
      </c>
      <c r="AV441" s="4">
        <v>188.7</v>
      </c>
      <c r="AW441" s="4">
        <v>0</v>
      </c>
      <c r="AX441" s="4">
        <v>0</v>
      </c>
      <c r="AY441" s="4">
        <v>0</v>
      </c>
      <c r="AZ441" s="4">
        <f t="shared" si="162"/>
        <v>188.7</v>
      </c>
      <c r="BA441" s="4">
        <v>2.5</v>
      </c>
      <c r="BB441" s="4">
        <v>0</v>
      </c>
      <c r="BC441" s="4">
        <v>0</v>
      </c>
      <c r="BD441" s="4">
        <v>0</v>
      </c>
      <c r="BE441" s="4">
        <f t="shared" si="163"/>
        <v>2.5</v>
      </c>
      <c r="BF441" s="4">
        <v>0</v>
      </c>
      <c r="BG441" s="4">
        <v>0</v>
      </c>
      <c r="BH441" s="4">
        <v>4.0999999999999996</v>
      </c>
      <c r="BI441" s="4">
        <v>0</v>
      </c>
      <c r="BJ441" s="4">
        <f t="shared" si="164"/>
        <v>4.0999999999999996</v>
      </c>
      <c r="BK441" s="4">
        <v>0</v>
      </c>
      <c r="BL441" s="4">
        <v>0</v>
      </c>
      <c r="BM441" s="4">
        <v>0</v>
      </c>
      <c r="BN441" s="4">
        <v>0</v>
      </c>
      <c r="BO441" s="4">
        <f t="shared" si="165"/>
        <v>0</v>
      </c>
      <c r="BP441" s="4">
        <v>35.700000000000003</v>
      </c>
      <c r="BQ441" s="4">
        <v>0</v>
      </c>
      <c r="BR441" s="4">
        <v>0</v>
      </c>
      <c r="BS441" s="4">
        <v>0</v>
      </c>
      <c r="BT441" s="4">
        <f t="shared" si="166"/>
        <v>35.700000000000003</v>
      </c>
      <c r="BU441" s="4">
        <v>110.3</v>
      </c>
      <c r="BV441" s="4">
        <v>0</v>
      </c>
      <c r="BW441" s="4">
        <v>0</v>
      </c>
      <c r="BX441" s="4">
        <v>450</v>
      </c>
      <c r="BY441" s="4">
        <f t="shared" si="167"/>
        <v>560.29999999999995</v>
      </c>
      <c r="BZ441" s="4">
        <f t="shared" si="168"/>
        <v>12961.7</v>
      </c>
      <c r="CA441" s="4">
        <f t="shared" si="169"/>
        <v>6121.7</v>
      </c>
      <c r="CB441" s="4">
        <f t="shared" si="170"/>
        <v>4162.2</v>
      </c>
      <c r="CC441" s="4">
        <f t="shared" si="171"/>
        <v>450</v>
      </c>
      <c r="CD441" s="4">
        <f t="shared" si="172"/>
        <v>23695.600000000002</v>
      </c>
      <c r="CE441" s="4">
        <f t="shared" si="173"/>
        <v>337.2</v>
      </c>
      <c r="CF441" s="4">
        <f t="shared" si="174"/>
        <v>0</v>
      </c>
      <c r="CG441" s="4">
        <f t="shared" si="175"/>
        <v>4.0999999999999996</v>
      </c>
      <c r="CH441" s="4">
        <f t="shared" si="176"/>
        <v>450</v>
      </c>
      <c r="CI441" s="4">
        <f t="shared" si="177"/>
        <v>791.3</v>
      </c>
      <c r="CJ441" s="4">
        <v>3376.2</v>
      </c>
      <c r="CK441" s="4">
        <v>6606.5</v>
      </c>
      <c r="CL441" s="4">
        <v>848.5</v>
      </c>
      <c r="CM441" s="4">
        <v>0</v>
      </c>
      <c r="CN441" s="4">
        <v>1902.6</v>
      </c>
      <c r="CO441" s="4">
        <f t="shared" si="152"/>
        <v>12733.800000000001</v>
      </c>
      <c r="CT441" s="12"/>
      <c r="CU441" s="12"/>
      <c r="CV441" s="12"/>
      <c r="CW441" s="12"/>
      <c r="CX441" s="12"/>
      <c r="CY441" s="12"/>
      <c r="CZ441" s="12"/>
      <c r="DA441" s="12"/>
      <c r="DB441" s="12"/>
      <c r="DC441" s="12"/>
    </row>
    <row r="442" spans="1:107">
      <c r="A442" s="2">
        <v>1999</v>
      </c>
      <c r="B442" s="3" t="s">
        <v>110</v>
      </c>
      <c r="C442" s="4">
        <v>267.7</v>
      </c>
      <c r="D442" s="4">
        <v>68.400000000000006</v>
      </c>
      <c r="E442" s="4">
        <v>30.4</v>
      </c>
      <c r="F442" s="4">
        <v>0</v>
      </c>
      <c r="G442" s="4">
        <f t="shared" si="153"/>
        <v>366.5</v>
      </c>
      <c r="H442" s="4">
        <v>159.5</v>
      </c>
      <c r="I442" s="4">
        <v>0.3</v>
      </c>
      <c r="J442" s="4">
        <v>90.2</v>
      </c>
      <c r="K442" s="4">
        <v>3.4</v>
      </c>
      <c r="L442" s="4">
        <f t="shared" si="154"/>
        <v>253.4</v>
      </c>
      <c r="M442" s="4">
        <v>0.2</v>
      </c>
      <c r="N442" s="4">
        <v>12.3</v>
      </c>
      <c r="O442" s="4">
        <v>1.3</v>
      </c>
      <c r="P442" s="4">
        <v>0</v>
      </c>
      <c r="Q442" s="4">
        <f t="shared" si="155"/>
        <v>13.8</v>
      </c>
      <c r="R442" s="11">
        <v>0</v>
      </c>
      <c r="S442" s="11">
        <v>0.1</v>
      </c>
      <c r="T442" s="11">
        <v>0</v>
      </c>
      <c r="U442" s="11">
        <v>0</v>
      </c>
      <c r="V442" s="4">
        <f t="shared" si="156"/>
        <v>0.1</v>
      </c>
      <c r="W442" s="4">
        <v>105.7</v>
      </c>
      <c r="X442" s="4">
        <v>249.8</v>
      </c>
      <c r="Y442" s="4">
        <v>0.2</v>
      </c>
      <c r="Z442" s="4">
        <v>0</v>
      </c>
      <c r="AA442" s="4">
        <f t="shared" si="157"/>
        <v>355.7</v>
      </c>
      <c r="AB442" s="4">
        <v>24.4</v>
      </c>
      <c r="AC442" s="4">
        <v>7.3</v>
      </c>
      <c r="AD442" s="4">
        <v>5.4</v>
      </c>
      <c r="AE442" s="4">
        <v>0</v>
      </c>
      <c r="AF442" s="4">
        <f t="shared" si="158"/>
        <v>37.1</v>
      </c>
      <c r="AG442" s="4">
        <v>0</v>
      </c>
      <c r="AH442" s="4">
        <v>158.4</v>
      </c>
      <c r="AI442" s="4">
        <v>125</v>
      </c>
      <c r="AJ442" s="4">
        <v>0</v>
      </c>
      <c r="AK442" s="4">
        <f t="shared" si="159"/>
        <v>283.39999999999998</v>
      </c>
      <c r="AL442" s="4">
        <v>218.9</v>
      </c>
      <c r="AM442" s="4">
        <v>313.2</v>
      </c>
      <c r="AN442" s="4">
        <v>281.5</v>
      </c>
      <c r="AO442" s="4">
        <v>0</v>
      </c>
      <c r="AP442" s="4">
        <f t="shared" si="160"/>
        <v>813.6</v>
      </c>
      <c r="AU442" s="4">
        <f t="shared" si="161"/>
        <v>0</v>
      </c>
      <c r="AV442" s="4">
        <v>10.1</v>
      </c>
      <c r="AW442" s="4">
        <v>0</v>
      </c>
      <c r="AX442" s="4">
        <v>5.0999999999999996</v>
      </c>
      <c r="AY442" s="4">
        <v>3.4</v>
      </c>
      <c r="AZ442" s="4">
        <f t="shared" si="162"/>
        <v>18.599999999999998</v>
      </c>
      <c r="BA442" s="4">
        <v>0.4</v>
      </c>
      <c r="BB442" s="4">
        <v>1.9</v>
      </c>
      <c r="BC442" s="4">
        <v>0.4</v>
      </c>
      <c r="BD442" s="4">
        <v>0</v>
      </c>
      <c r="BE442" s="4">
        <f t="shared" si="163"/>
        <v>2.6999999999999997</v>
      </c>
      <c r="BF442" s="4">
        <v>0</v>
      </c>
      <c r="BG442" s="4">
        <v>133.19999999999999</v>
      </c>
      <c r="BH442" s="4">
        <v>58</v>
      </c>
      <c r="BI442" s="4">
        <v>0</v>
      </c>
      <c r="BJ442" s="4">
        <f t="shared" si="164"/>
        <v>191.2</v>
      </c>
      <c r="BK442" s="4">
        <v>0</v>
      </c>
      <c r="BL442" s="4">
        <v>0</v>
      </c>
      <c r="BM442" s="4">
        <v>0</v>
      </c>
      <c r="BN442" s="4">
        <v>0</v>
      </c>
      <c r="BO442" s="4">
        <f t="shared" si="165"/>
        <v>0</v>
      </c>
      <c r="BP442" s="4">
        <v>0.2</v>
      </c>
      <c r="BQ442" s="4">
        <v>2.4</v>
      </c>
      <c r="BR442" s="4">
        <v>0.2</v>
      </c>
      <c r="BS442" s="4">
        <v>0</v>
      </c>
      <c r="BT442" s="4">
        <f t="shared" si="166"/>
        <v>2.8000000000000003</v>
      </c>
      <c r="BU442" s="4">
        <v>5.7</v>
      </c>
      <c r="BV442" s="4">
        <v>8.6999999999999993</v>
      </c>
      <c r="BW442" s="4">
        <v>8.1999999999999993</v>
      </c>
      <c r="BX442" s="4">
        <v>0</v>
      </c>
      <c r="BY442" s="4">
        <f t="shared" si="167"/>
        <v>22.599999999999998</v>
      </c>
      <c r="BZ442" s="4">
        <f t="shared" si="168"/>
        <v>776.4</v>
      </c>
      <c r="CA442" s="4">
        <f t="shared" si="169"/>
        <v>809.8</v>
      </c>
      <c r="CB442" s="4">
        <f t="shared" si="170"/>
        <v>534</v>
      </c>
      <c r="CC442" s="4">
        <f t="shared" si="171"/>
        <v>3.4</v>
      </c>
      <c r="CD442" s="4">
        <f t="shared" si="172"/>
        <v>2123.6</v>
      </c>
      <c r="CE442" s="4">
        <f t="shared" si="173"/>
        <v>16.399999999999999</v>
      </c>
      <c r="CF442" s="4">
        <f t="shared" si="174"/>
        <v>146.19999999999999</v>
      </c>
      <c r="CG442" s="4">
        <f t="shared" si="175"/>
        <v>71.900000000000006</v>
      </c>
      <c r="CH442" s="4">
        <f t="shared" si="176"/>
        <v>3.4</v>
      </c>
      <c r="CI442" s="4">
        <f t="shared" si="177"/>
        <v>237.9</v>
      </c>
      <c r="CJ442" s="4">
        <v>344.8</v>
      </c>
      <c r="CK442" s="4">
        <v>180.8</v>
      </c>
      <c r="CL442" s="4">
        <v>57.9</v>
      </c>
      <c r="CM442" s="4">
        <v>11.1</v>
      </c>
      <c r="CN442" s="4">
        <v>145.6</v>
      </c>
      <c r="CO442" s="4">
        <f t="shared" si="152"/>
        <v>740.2</v>
      </c>
      <c r="CT442" s="12"/>
      <c r="CU442" s="12"/>
      <c r="CV442" s="12"/>
      <c r="CW442" s="12"/>
      <c r="CX442" s="12"/>
      <c r="CY442" s="12"/>
      <c r="CZ442" s="12"/>
      <c r="DA442" s="12"/>
      <c r="DB442" s="12"/>
      <c r="DC442" s="12"/>
    </row>
    <row r="443" spans="1:107">
      <c r="A443" s="2">
        <v>1999</v>
      </c>
      <c r="B443" s="3" t="s">
        <v>111</v>
      </c>
      <c r="C443" s="4">
        <v>4721.5</v>
      </c>
      <c r="D443" s="4">
        <v>852.3</v>
      </c>
      <c r="E443" s="4">
        <v>939.8</v>
      </c>
      <c r="F443" s="4">
        <v>141.30000000000001</v>
      </c>
      <c r="G443" s="4">
        <f t="shared" si="153"/>
        <v>6654.9000000000005</v>
      </c>
      <c r="H443" s="4">
        <v>2300.6999999999998</v>
      </c>
      <c r="I443" s="4">
        <v>4.5999999999999996</v>
      </c>
      <c r="J443" s="4">
        <v>3.5</v>
      </c>
      <c r="K443" s="4">
        <v>263.89999999999998</v>
      </c>
      <c r="L443" s="4">
        <f t="shared" si="154"/>
        <v>2572.6999999999998</v>
      </c>
      <c r="M443" s="4">
        <v>423.3</v>
      </c>
      <c r="N443" s="4">
        <v>0</v>
      </c>
      <c r="O443" s="4">
        <v>0</v>
      </c>
      <c r="P443" s="4">
        <v>0</v>
      </c>
      <c r="Q443" s="4">
        <f t="shared" si="155"/>
        <v>423.3</v>
      </c>
      <c r="R443" s="4">
        <v>15</v>
      </c>
      <c r="S443" s="4">
        <v>0</v>
      </c>
      <c r="T443" s="4">
        <v>0</v>
      </c>
      <c r="U443" s="4">
        <v>0</v>
      </c>
      <c r="V443" s="4">
        <f t="shared" si="156"/>
        <v>15</v>
      </c>
      <c r="W443" s="4">
        <v>5654.8</v>
      </c>
      <c r="X443" s="4">
        <v>1049.2</v>
      </c>
      <c r="Y443" s="4">
        <v>288.5</v>
      </c>
      <c r="Z443" s="4">
        <v>0</v>
      </c>
      <c r="AA443" s="4">
        <f t="shared" si="157"/>
        <v>6992.5</v>
      </c>
      <c r="AB443" s="4">
        <v>1377.4</v>
      </c>
      <c r="AC443" s="4">
        <v>33.200000000000003</v>
      </c>
      <c r="AD443" s="4">
        <v>150.9</v>
      </c>
      <c r="AE443" s="4">
        <v>108.6</v>
      </c>
      <c r="AF443" s="4">
        <f t="shared" si="158"/>
        <v>1670.1000000000001</v>
      </c>
      <c r="AG443" s="4">
        <v>37.200000000000003</v>
      </c>
      <c r="AH443" s="4">
        <v>570.20000000000005</v>
      </c>
      <c r="AI443" s="4">
        <v>2014.8</v>
      </c>
      <c r="AJ443" s="4">
        <v>335</v>
      </c>
      <c r="AK443" s="4">
        <f t="shared" si="159"/>
        <v>2957.2</v>
      </c>
      <c r="AL443" s="4">
        <v>3487.1</v>
      </c>
      <c r="AM443" s="4">
        <v>1904.6</v>
      </c>
      <c r="AN443" s="4">
        <v>9316.6</v>
      </c>
      <c r="AO443" s="4">
        <v>216.8</v>
      </c>
      <c r="AP443" s="4">
        <f t="shared" si="160"/>
        <v>14925.099999999999</v>
      </c>
      <c r="AU443" s="4">
        <f t="shared" si="161"/>
        <v>0</v>
      </c>
      <c r="AV443" s="4">
        <v>0</v>
      </c>
      <c r="AW443" s="4">
        <v>0</v>
      </c>
      <c r="AX443" s="4">
        <v>0</v>
      </c>
      <c r="AY443" s="4">
        <v>263.89999999999998</v>
      </c>
      <c r="AZ443" s="4">
        <f t="shared" si="162"/>
        <v>263.89999999999998</v>
      </c>
      <c r="BA443" s="4">
        <v>0</v>
      </c>
      <c r="BB443" s="4">
        <v>0</v>
      </c>
      <c r="BC443" s="4">
        <v>0</v>
      </c>
      <c r="BD443" s="4">
        <v>108.6</v>
      </c>
      <c r="BE443" s="4">
        <f t="shared" si="163"/>
        <v>108.6</v>
      </c>
      <c r="BF443" s="4">
        <v>8.1999999999999993</v>
      </c>
      <c r="BG443" s="4">
        <v>569.29999999999995</v>
      </c>
      <c r="BH443" s="4">
        <v>427.9</v>
      </c>
      <c r="BI443" s="4">
        <v>335</v>
      </c>
      <c r="BJ443" s="4">
        <f t="shared" si="164"/>
        <v>1340.4</v>
      </c>
      <c r="BK443" s="4">
        <v>0</v>
      </c>
      <c r="BL443" s="4">
        <v>12</v>
      </c>
      <c r="BM443" s="4">
        <v>14.2</v>
      </c>
      <c r="BN443" s="4">
        <v>0</v>
      </c>
      <c r="BO443" s="4">
        <f t="shared" si="165"/>
        <v>26.2</v>
      </c>
      <c r="BP443" s="4">
        <v>0.5</v>
      </c>
      <c r="BQ443" s="4">
        <v>0</v>
      </c>
      <c r="BR443" s="4">
        <v>2.7</v>
      </c>
      <c r="BS443" s="4">
        <v>98.2</v>
      </c>
      <c r="BT443" s="4">
        <f t="shared" si="166"/>
        <v>101.4</v>
      </c>
      <c r="BU443" s="4">
        <v>9.5</v>
      </c>
      <c r="BV443" s="4">
        <v>0</v>
      </c>
      <c r="BW443" s="4">
        <v>0.8</v>
      </c>
      <c r="BX443" s="4">
        <v>303.5</v>
      </c>
      <c r="BY443" s="4">
        <f t="shared" si="167"/>
        <v>313.8</v>
      </c>
      <c r="BZ443" s="4">
        <f t="shared" si="168"/>
        <v>18017</v>
      </c>
      <c r="CA443" s="4">
        <f t="shared" si="169"/>
        <v>4414.1000000000004</v>
      </c>
      <c r="CB443" s="4">
        <f t="shared" si="170"/>
        <v>12714.1</v>
      </c>
      <c r="CC443" s="4">
        <f t="shared" si="171"/>
        <v>1065.5999999999999</v>
      </c>
      <c r="CD443" s="4">
        <f t="shared" si="172"/>
        <v>36210.799999999996</v>
      </c>
      <c r="CE443" s="4">
        <f t="shared" si="173"/>
        <v>18.2</v>
      </c>
      <c r="CF443" s="4">
        <f t="shared" si="174"/>
        <v>581.29999999999995</v>
      </c>
      <c r="CG443" s="4">
        <f t="shared" si="175"/>
        <v>445.59999999999997</v>
      </c>
      <c r="CH443" s="4">
        <f t="shared" si="176"/>
        <v>1109.2</v>
      </c>
      <c r="CI443" s="4">
        <f t="shared" si="177"/>
        <v>2154.3000000000002</v>
      </c>
      <c r="CJ443" s="10">
        <v>5545.3</v>
      </c>
      <c r="CK443" s="10">
        <v>6416.8</v>
      </c>
      <c r="CL443" s="10">
        <v>1084.0999999999999</v>
      </c>
      <c r="CM443" s="10">
        <v>0</v>
      </c>
      <c r="CN443" s="10">
        <v>2590.6999999999998</v>
      </c>
      <c r="CO443" s="4">
        <f t="shared" si="152"/>
        <v>15636.900000000001</v>
      </c>
    </row>
    <row r="444" spans="1:107">
      <c r="A444" s="2">
        <v>1999</v>
      </c>
      <c r="B444" s="3" t="s">
        <v>112</v>
      </c>
      <c r="C444" s="4">
        <v>1716.2</v>
      </c>
      <c r="D444" s="4">
        <v>293.5</v>
      </c>
      <c r="E444" s="4">
        <v>458</v>
      </c>
      <c r="F444" s="4">
        <v>0</v>
      </c>
      <c r="G444" s="4">
        <f t="shared" si="153"/>
        <v>2467.6999999999998</v>
      </c>
      <c r="H444" s="4">
        <v>886.9</v>
      </c>
      <c r="I444" s="4">
        <v>133.69999999999999</v>
      </c>
      <c r="J444" s="4">
        <v>273.2</v>
      </c>
      <c r="K444" s="4">
        <v>48.1</v>
      </c>
      <c r="L444" s="4">
        <f t="shared" si="154"/>
        <v>1341.8999999999999</v>
      </c>
      <c r="M444" s="4">
        <v>50.5</v>
      </c>
      <c r="N444" s="4">
        <v>57.3</v>
      </c>
      <c r="O444" s="4">
        <v>0</v>
      </c>
      <c r="P444" s="4">
        <v>0</v>
      </c>
      <c r="Q444" s="4">
        <f t="shared" si="155"/>
        <v>107.8</v>
      </c>
      <c r="R444" s="4">
        <v>38.700000000000003</v>
      </c>
      <c r="S444" s="4">
        <v>0</v>
      </c>
      <c r="T444" s="4">
        <v>0</v>
      </c>
      <c r="U444" s="4">
        <v>0</v>
      </c>
      <c r="V444" s="4">
        <f t="shared" si="156"/>
        <v>38.700000000000003</v>
      </c>
      <c r="W444" s="4">
        <v>433.6</v>
      </c>
      <c r="X444" s="4">
        <v>937.4</v>
      </c>
      <c r="Y444" s="4">
        <v>111.9</v>
      </c>
      <c r="Z444" s="4">
        <v>0</v>
      </c>
      <c r="AA444" s="4">
        <f t="shared" si="157"/>
        <v>1482.9</v>
      </c>
      <c r="AB444" s="4">
        <v>322.2</v>
      </c>
      <c r="AC444" s="4">
        <v>4.5999999999999996</v>
      </c>
      <c r="AD444" s="4">
        <v>37.6</v>
      </c>
      <c r="AE444" s="4">
        <v>0</v>
      </c>
      <c r="AF444" s="4">
        <f t="shared" si="158"/>
        <v>364.40000000000003</v>
      </c>
      <c r="AG444" s="4">
        <v>49.3</v>
      </c>
      <c r="AH444" s="4">
        <v>281.39999999999998</v>
      </c>
      <c r="AI444" s="4">
        <v>632.70000000000005</v>
      </c>
      <c r="AJ444" s="4">
        <v>0.7</v>
      </c>
      <c r="AK444" s="4">
        <f t="shared" si="159"/>
        <v>964.10000000000014</v>
      </c>
      <c r="AL444" s="4">
        <v>896.1</v>
      </c>
      <c r="AM444" s="4">
        <v>1224.5999999999999</v>
      </c>
      <c r="AN444" s="4">
        <v>1108.3</v>
      </c>
      <c r="AO444" s="4">
        <v>4.2</v>
      </c>
      <c r="AP444" s="4">
        <f t="shared" si="160"/>
        <v>3233.2</v>
      </c>
      <c r="AU444" s="4">
        <f t="shared" si="161"/>
        <v>0</v>
      </c>
      <c r="AV444" s="4">
        <v>3.1</v>
      </c>
      <c r="AW444" s="4">
        <v>0.3</v>
      </c>
      <c r="AX444" s="4">
        <v>58.6</v>
      </c>
      <c r="AY444" s="4">
        <v>48.1</v>
      </c>
      <c r="AZ444" s="4">
        <f t="shared" si="162"/>
        <v>110.1</v>
      </c>
      <c r="BA444" s="4">
        <v>0</v>
      </c>
      <c r="BB444" s="4">
        <v>0</v>
      </c>
      <c r="BC444" s="4">
        <v>0.3</v>
      </c>
      <c r="BD444" s="4">
        <v>0</v>
      </c>
      <c r="BE444" s="4">
        <f t="shared" si="163"/>
        <v>0.3</v>
      </c>
      <c r="BF444" s="4">
        <v>41.5</v>
      </c>
      <c r="BG444" s="4">
        <v>281.39999999999998</v>
      </c>
      <c r="BH444" s="4">
        <v>409.1</v>
      </c>
      <c r="BI444" s="4">
        <v>0.7</v>
      </c>
      <c r="BJ444" s="4">
        <f t="shared" si="164"/>
        <v>732.7</v>
      </c>
      <c r="BK444" s="4">
        <v>0</v>
      </c>
      <c r="BL444" s="4">
        <v>0</v>
      </c>
      <c r="BM444" s="4">
        <v>0</v>
      </c>
      <c r="BN444" s="4">
        <v>0</v>
      </c>
      <c r="BO444" s="4">
        <f t="shared" si="165"/>
        <v>0</v>
      </c>
      <c r="BP444" s="4">
        <v>4.4000000000000004</v>
      </c>
      <c r="BQ444" s="4">
        <v>5</v>
      </c>
      <c r="BR444" s="4">
        <v>47.6</v>
      </c>
      <c r="BS444" s="4">
        <v>0.5</v>
      </c>
      <c r="BT444" s="4">
        <f t="shared" si="166"/>
        <v>57.5</v>
      </c>
      <c r="BU444" s="4">
        <v>18.2</v>
      </c>
      <c r="BV444" s="4">
        <v>22.2</v>
      </c>
      <c r="BW444" s="4">
        <v>138.1</v>
      </c>
      <c r="BX444" s="4">
        <v>3.7</v>
      </c>
      <c r="BY444" s="4">
        <f t="shared" si="167"/>
        <v>182.2</v>
      </c>
      <c r="BZ444" s="4">
        <f t="shared" si="168"/>
        <v>4393.5</v>
      </c>
      <c r="CA444" s="4">
        <f t="shared" si="169"/>
        <v>2932.5</v>
      </c>
      <c r="CB444" s="4">
        <f t="shared" si="170"/>
        <v>2621.7</v>
      </c>
      <c r="CC444" s="4">
        <f t="shared" si="171"/>
        <v>53.000000000000007</v>
      </c>
      <c r="CD444" s="4">
        <f t="shared" si="172"/>
        <v>10000.700000000001</v>
      </c>
      <c r="CE444" s="4">
        <f t="shared" si="173"/>
        <v>67.2</v>
      </c>
      <c r="CF444" s="4">
        <f t="shared" si="174"/>
        <v>308.89999999999998</v>
      </c>
      <c r="CG444" s="4">
        <f t="shared" si="175"/>
        <v>653.70000000000005</v>
      </c>
      <c r="CH444" s="4">
        <f t="shared" si="176"/>
        <v>53.000000000000007</v>
      </c>
      <c r="CI444" s="4">
        <f t="shared" si="177"/>
        <v>1082.8</v>
      </c>
      <c r="CJ444" s="7"/>
      <c r="CK444" s="7"/>
      <c r="CL444" s="7"/>
      <c r="CM444" s="7"/>
      <c r="CN444" s="7"/>
      <c r="CO444" s="4">
        <f t="shared" si="152"/>
        <v>0</v>
      </c>
      <c r="CT444" s="12"/>
      <c r="CU444" s="12"/>
      <c r="CV444" s="12"/>
      <c r="CW444" s="12"/>
      <c r="CX444" s="12"/>
      <c r="CY444" s="12"/>
      <c r="CZ444" s="12"/>
      <c r="DA444" s="12"/>
      <c r="DB444" s="12"/>
      <c r="DC444" s="12"/>
    </row>
    <row r="445" spans="1:107">
      <c r="A445" s="2">
        <v>1999</v>
      </c>
      <c r="B445" s="3" t="s">
        <v>113</v>
      </c>
      <c r="C445" s="4">
        <v>1852.1</v>
      </c>
      <c r="D445" s="4">
        <v>212.4</v>
      </c>
      <c r="E445" s="4">
        <v>174.5</v>
      </c>
      <c r="F445" s="4">
        <v>150</v>
      </c>
      <c r="G445" s="4">
        <f t="shared" si="153"/>
        <v>2389</v>
      </c>
      <c r="H445" s="4">
        <v>517.5</v>
      </c>
      <c r="I445" s="4">
        <v>48.7</v>
      </c>
      <c r="J445" s="4">
        <v>917.4</v>
      </c>
      <c r="K445" s="4">
        <v>0</v>
      </c>
      <c r="L445" s="4">
        <f t="shared" si="154"/>
        <v>1483.6</v>
      </c>
      <c r="M445" s="4">
        <v>66.400000000000006</v>
      </c>
      <c r="N445" s="4">
        <v>165.2</v>
      </c>
      <c r="O445" s="4">
        <v>11.5</v>
      </c>
      <c r="P445" s="4">
        <v>0</v>
      </c>
      <c r="Q445" s="4">
        <f t="shared" si="155"/>
        <v>243.1</v>
      </c>
      <c r="R445" s="4">
        <v>16.100000000000001</v>
      </c>
      <c r="S445" s="4">
        <v>0</v>
      </c>
      <c r="T445" s="4">
        <v>5.3</v>
      </c>
      <c r="U445" s="4">
        <v>0</v>
      </c>
      <c r="V445" s="4">
        <f t="shared" si="156"/>
        <v>21.400000000000002</v>
      </c>
      <c r="W445" s="7">
        <v>660.4</v>
      </c>
      <c r="X445" s="7">
        <v>1240.8</v>
      </c>
      <c r="Y445" s="7">
        <v>144.9</v>
      </c>
      <c r="Z445" s="4">
        <v>0</v>
      </c>
      <c r="AA445" s="4">
        <f t="shared" si="157"/>
        <v>2046.1</v>
      </c>
      <c r="AB445" s="4">
        <v>390.4</v>
      </c>
      <c r="AC445" s="4">
        <v>14.7</v>
      </c>
      <c r="AD445" s="4">
        <v>145.4</v>
      </c>
      <c r="AE445" s="4">
        <v>0</v>
      </c>
      <c r="AF445" s="4">
        <f t="shared" si="158"/>
        <v>550.5</v>
      </c>
      <c r="AG445" s="4">
        <v>0.3</v>
      </c>
      <c r="AH445" s="4">
        <v>12.2</v>
      </c>
      <c r="AI445" s="4">
        <v>858.7</v>
      </c>
      <c r="AJ445" s="4">
        <v>0</v>
      </c>
      <c r="AK445" s="4">
        <f t="shared" si="159"/>
        <v>871.2</v>
      </c>
      <c r="AL445" s="4">
        <v>621.6</v>
      </c>
      <c r="AM445" s="4">
        <v>763.3</v>
      </c>
      <c r="AN445" s="4">
        <v>741.7</v>
      </c>
      <c r="AO445" s="4">
        <v>208.6</v>
      </c>
      <c r="AP445" s="4">
        <f t="shared" si="160"/>
        <v>2335.2000000000003</v>
      </c>
      <c r="AU445" s="4">
        <f t="shared" si="161"/>
        <v>0</v>
      </c>
      <c r="AV445" s="4">
        <v>0</v>
      </c>
      <c r="AW445" s="4">
        <v>0</v>
      </c>
      <c r="AX445" s="4">
        <v>0</v>
      </c>
      <c r="AY445" s="4">
        <v>0</v>
      </c>
      <c r="AZ445" s="4">
        <f t="shared" si="162"/>
        <v>0</v>
      </c>
      <c r="BA445" s="4">
        <v>0</v>
      </c>
      <c r="BB445" s="4">
        <v>0</v>
      </c>
      <c r="BC445" s="4">
        <v>0</v>
      </c>
      <c r="BD445" s="4">
        <v>0</v>
      </c>
      <c r="BE445" s="4">
        <f t="shared" si="163"/>
        <v>0</v>
      </c>
      <c r="BF445" s="4">
        <v>0</v>
      </c>
      <c r="BG445" s="4">
        <v>0</v>
      </c>
      <c r="BH445" s="4">
        <v>0</v>
      </c>
      <c r="BI445" s="4">
        <v>0</v>
      </c>
      <c r="BJ445" s="4">
        <f t="shared" si="164"/>
        <v>0</v>
      </c>
      <c r="BK445" s="4">
        <v>0</v>
      </c>
      <c r="BL445" s="4">
        <v>0</v>
      </c>
      <c r="BM445" s="4">
        <v>0</v>
      </c>
      <c r="BN445" s="4">
        <v>208.6</v>
      </c>
      <c r="BO445" s="4">
        <f t="shared" si="165"/>
        <v>208.6</v>
      </c>
      <c r="BP445" s="4">
        <v>0</v>
      </c>
      <c r="BQ445" s="4">
        <v>0</v>
      </c>
      <c r="BR445" s="4">
        <v>0</v>
      </c>
      <c r="BS445" s="4">
        <v>0</v>
      </c>
      <c r="BT445" s="4">
        <f t="shared" si="166"/>
        <v>0</v>
      </c>
      <c r="BU445" s="4">
        <v>0</v>
      </c>
      <c r="BV445" s="4">
        <v>0</v>
      </c>
      <c r="BW445" s="4">
        <v>0</v>
      </c>
      <c r="BX445" s="4">
        <v>150</v>
      </c>
      <c r="BY445" s="4">
        <f t="shared" si="167"/>
        <v>150</v>
      </c>
      <c r="BZ445" s="4">
        <f t="shared" si="168"/>
        <v>4124.8</v>
      </c>
      <c r="CA445" s="4">
        <f t="shared" si="169"/>
        <v>2457.3000000000002</v>
      </c>
      <c r="CB445" s="4">
        <f t="shared" si="170"/>
        <v>2999.4000000000005</v>
      </c>
      <c r="CC445" s="4">
        <f t="shared" si="171"/>
        <v>358.6</v>
      </c>
      <c r="CD445" s="4">
        <f t="shared" si="172"/>
        <v>9940.1</v>
      </c>
      <c r="CE445" s="4">
        <f t="shared" si="173"/>
        <v>0</v>
      </c>
      <c r="CF445" s="4">
        <f t="shared" si="174"/>
        <v>0</v>
      </c>
      <c r="CG445" s="4">
        <f t="shared" si="175"/>
        <v>0</v>
      </c>
      <c r="CH445" s="4">
        <f t="shared" si="176"/>
        <v>358.6</v>
      </c>
      <c r="CI445" s="4">
        <f t="shared" si="177"/>
        <v>358.6</v>
      </c>
      <c r="CJ445" s="11">
        <v>0</v>
      </c>
      <c r="CK445" s="11">
        <v>3702</v>
      </c>
      <c r="CL445" s="11">
        <v>313.89999999999998</v>
      </c>
      <c r="CM445" s="11">
        <v>0</v>
      </c>
      <c r="CN445" s="11">
        <v>311.60000000000002</v>
      </c>
      <c r="CO445" s="4">
        <f t="shared" si="152"/>
        <v>4327.5</v>
      </c>
      <c r="CT445" s="12"/>
      <c r="CU445" s="12"/>
      <c r="CV445" s="12"/>
      <c r="CW445" s="12"/>
      <c r="CX445" s="12"/>
      <c r="CY445" s="12"/>
      <c r="CZ445" s="12"/>
      <c r="DA445" s="12"/>
      <c r="DB445" s="12"/>
      <c r="DC445" s="12"/>
    </row>
    <row r="446" spans="1:107">
      <c r="A446" s="2">
        <v>1999</v>
      </c>
      <c r="B446" s="3" t="s">
        <v>114</v>
      </c>
      <c r="C446" s="4">
        <v>6133.5</v>
      </c>
      <c r="D446" s="4">
        <v>888.7</v>
      </c>
      <c r="E446" s="4">
        <v>2.1</v>
      </c>
      <c r="F446" s="4">
        <v>0</v>
      </c>
      <c r="G446" s="4">
        <f t="shared" si="153"/>
        <v>7024.3</v>
      </c>
      <c r="H446" s="4">
        <v>1641.7</v>
      </c>
      <c r="I446" s="4">
        <v>416.1</v>
      </c>
      <c r="J446" s="4">
        <v>117.2</v>
      </c>
      <c r="K446" s="4">
        <v>101.8</v>
      </c>
      <c r="L446" s="4">
        <f t="shared" si="154"/>
        <v>2276.8000000000002</v>
      </c>
      <c r="M446" s="4">
        <v>141.1</v>
      </c>
      <c r="N446" s="4">
        <v>392</v>
      </c>
      <c r="O446" s="4">
        <v>0</v>
      </c>
      <c r="P446" s="4">
        <v>0</v>
      </c>
      <c r="Q446" s="4">
        <f t="shared" si="155"/>
        <v>533.1</v>
      </c>
      <c r="R446" s="4">
        <v>245.6</v>
      </c>
      <c r="S446" s="4">
        <v>205.2</v>
      </c>
      <c r="T446" s="4">
        <v>27</v>
      </c>
      <c r="U446" s="4">
        <v>0</v>
      </c>
      <c r="V446" s="4">
        <f t="shared" si="156"/>
        <v>477.79999999999995</v>
      </c>
      <c r="W446" s="4">
        <v>3787.9</v>
      </c>
      <c r="X446" s="4">
        <v>5436.9</v>
      </c>
      <c r="Y446" s="4">
        <v>859.5</v>
      </c>
      <c r="Z446" s="4">
        <v>0</v>
      </c>
      <c r="AA446" s="4">
        <f t="shared" si="157"/>
        <v>10084.299999999999</v>
      </c>
      <c r="AB446" s="4">
        <v>1226.9000000000001</v>
      </c>
      <c r="AC446" s="4">
        <v>36.299999999999997</v>
      </c>
      <c r="AD446" s="4">
        <v>49.4</v>
      </c>
      <c r="AE446" s="4">
        <v>66.8</v>
      </c>
      <c r="AF446" s="4">
        <f t="shared" si="158"/>
        <v>1379.4</v>
      </c>
      <c r="AG446" s="4">
        <v>287.60000000000002</v>
      </c>
      <c r="AH446" s="4">
        <v>892</v>
      </c>
      <c r="AI446" s="4">
        <v>2579.4</v>
      </c>
      <c r="AJ446" s="4">
        <v>142.4</v>
      </c>
      <c r="AK446" s="4">
        <f t="shared" si="159"/>
        <v>3901.4</v>
      </c>
      <c r="AL446" s="4">
        <v>4799</v>
      </c>
      <c r="AM446" s="4">
        <v>2412.1999999999998</v>
      </c>
      <c r="AN446" s="4">
        <v>3626.6</v>
      </c>
      <c r="AO446" s="4">
        <v>348.7</v>
      </c>
      <c r="AP446" s="4">
        <f t="shared" si="160"/>
        <v>11186.5</v>
      </c>
      <c r="AU446" s="4">
        <f t="shared" si="161"/>
        <v>0</v>
      </c>
      <c r="AV446" s="4">
        <v>0</v>
      </c>
      <c r="AW446" s="4">
        <v>0</v>
      </c>
      <c r="AX446" s="4">
        <v>0</v>
      </c>
      <c r="AY446" s="4">
        <v>101.8</v>
      </c>
      <c r="AZ446" s="4">
        <f t="shared" si="162"/>
        <v>101.8</v>
      </c>
      <c r="BA446" s="4">
        <v>0</v>
      </c>
      <c r="BB446" s="4">
        <v>0</v>
      </c>
      <c r="BC446" s="4">
        <v>0</v>
      </c>
      <c r="BD446" s="4">
        <v>66.8</v>
      </c>
      <c r="BE446" s="4">
        <f t="shared" si="163"/>
        <v>66.8</v>
      </c>
      <c r="BF446" s="4">
        <v>0</v>
      </c>
      <c r="BG446" s="4">
        <v>0</v>
      </c>
      <c r="BH446" s="4">
        <v>0</v>
      </c>
      <c r="BI446" s="4">
        <v>142.4</v>
      </c>
      <c r="BJ446" s="4">
        <f t="shared" si="164"/>
        <v>142.4</v>
      </c>
      <c r="BK446" s="4">
        <v>0</v>
      </c>
      <c r="BL446" s="4">
        <v>0</v>
      </c>
      <c r="BM446" s="4">
        <v>0</v>
      </c>
      <c r="BN446" s="4">
        <v>0</v>
      </c>
      <c r="BO446" s="4">
        <f t="shared" si="165"/>
        <v>0</v>
      </c>
      <c r="BP446" s="4">
        <v>0</v>
      </c>
      <c r="BQ446" s="4">
        <v>0</v>
      </c>
      <c r="BR446" s="4">
        <v>0</v>
      </c>
      <c r="BS446" s="4">
        <v>18.5</v>
      </c>
      <c r="BT446" s="4">
        <f t="shared" si="166"/>
        <v>18.5</v>
      </c>
      <c r="BU446" s="4">
        <v>0</v>
      </c>
      <c r="BV446" s="4">
        <v>0</v>
      </c>
      <c r="BW446" s="4">
        <v>0</v>
      </c>
      <c r="BX446" s="4">
        <v>330.2</v>
      </c>
      <c r="BY446" s="4">
        <f t="shared" si="167"/>
        <v>330.2</v>
      </c>
      <c r="BZ446" s="4">
        <f t="shared" si="168"/>
        <v>18263.300000000003</v>
      </c>
      <c r="CA446" s="4">
        <f t="shared" si="169"/>
        <v>10679.400000000001</v>
      </c>
      <c r="CB446" s="4">
        <f t="shared" si="170"/>
        <v>7261.2000000000007</v>
      </c>
      <c r="CC446" s="4">
        <f t="shared" si="171"/>
        <v>659.7</v>
      </c>
      <c r="CD446" s="4">
        <f t="shared" si="172"/>
        <v>36863.600000000006</v>
      </c>
      <c r="CE446" s="4">
        <f t="shared" si="173"/>
        <v>0</v>
      </c>
      <c r="CF446" s="4">
        <f t="shared" si="174"/>
        <v>0</v>
      </c>
      <c r="CG446" s="4">
        <f t="shared" si="175"/>
        <v>0</v>
      </c>
      <c r="CH446" s="4">
        <f t="shared" si="176"/>
        <v>659.7</v>
      </c>
      <c r="CI446" s="4">
        <f t="shared" si="177"/>
        <v>659.7</v>
      </c>
      <c r="CJ446" s="4">
        <v>6605.8</v>
      </c>
      <c r="CK446" s="4">
        <v>6683.6</v>
      </c>
      <c r="CL446" s="4">
        <v>1724.9</v>
      </c>
      <c r="CM446" s="29">
        <v>0</v>
      </c>
      <c r="CN446" s="4">
        <v>4212.3999999999996</v>
      </c>
      <c r="CO446" s="4">
        <f t="shared" si="152"/>
        <v>19226.7</v>
      </c>
    </row>
    <row r="447" spans="1:107">
      <c r="A447" s="2">
        <v>1999</v>
      </c>
      <c r="B447" s="3" t="s">
        <v>127</v>
      </c>
      <c r="C447" s="4">
        <v>1493.8</v>
      </c>
      <c r="D447" s="4">
        <v>570</v>
      </c>
      <c r="E447" s="4">
        <v>10.199999999999999</v>
      </c>
      <c r="G447" s="4">
        <f t="shared" si="153"/>
        <v>2074</v>
      </c>
      <c r="H447" s="4">
        <v>519.79999999999995</v>
      </c>
      <c r="I447" s="4">
        <v>168.7</v>
      </c>
      <c r="J447" s="4">
        <v>316.89999999999998</v>
      </c>
      <c r="L447" s="4">
        <f t="shared" si="154"/>
        <v>1005.4</v>
      </c>
      <c r="M447" s="4">
        <v>11.5</v>
      </c>
      <c r="N447" s="4">
        <v>34.4</v>
      </c>
      <c r="O447" s="4">
        <v>0</v>
      </c>
      <c r="Q447" s="4">
        <f t="shared" si="155"/>
        <v>45.9</v>
      </c>
      <c r="R447" s="4">
        <v>4.2</v>
      </c>
      <c r="S447" s="4">
        <v>30.3</v>
      </c>
      <c r="T447" s="4">
        <v>0</v>
      </c>
      <c r="V447" s="4">
        <f t="shared" si="156"/>
        <v>34.5</v>
      </c>
      <c r="W447" s="4">
        <v>171.5</v>
      </c>
      <c r="X447" s="4">
        <v>171.5</v>
      </c>
      <c r="Y447" s="4">
        <v>0</v>
      </c>
      <c r="AA447" s="4">
        <f t="shared" si="157"/>
        <v>343</v>
      </c>
      <c r="AB447" s="4">
        <v>379.5</v>
      </c>
      <c r="AC447" s="4">
        <v>4.8</v>
      </c>
      <c r="AD447" s="4">
        <v>28.2</v>
      </c>
      <c r="AF447" s="4">
        <f t="shared" si="158"/>
        <v>412.5</v>
      </c>
      <c r="AG447" s="4">
        <v>64.099999999999994</v>
      </c>
      <c r="AH447" s="4">
        <v>227.4</v>
      </c>
      <c r="AI447" s="4">
        <v>1106.7</v>
      </c>
      <c r="AK447" s="4">
        <f t="shared" si="159"/>
        <v>1398.2</v>
      </c>
      <c r="AL447" s="4">
        <v>4069.1</v>
      </c>
      <c r="AM447" s="4">
        <v>2470</v>
      </c>
      <c r="AN447" s="4">
        <v>7408.3</v>
      </c>
      <c r="AP447" s="4">
        <f t="shared" si="160"/>
        <v>13947.400000000001</v>
      </c>
      <c r="AU447" s="4">
        <f t="shared" si="161"/>
        <v>0</v>
      </c>
      <c r="AV447" s="4">
        <v>0</v>
      </c>
      <c r="AW447" s="4">
        <v>0</v>
      </c>
      <c r="AX447" s="4">
        <v>96.3</v>
      </c>
      <c r="AZ447" s="4">
        <f t="shared" si="162"/>
        <v>96.3</v>
      </c>
      <c r="BA447" s="4">
        <v>0</v>
      </c>
      <c r="BB447" s="4">
        <v>0</v>
      </c>
      <c r="BC447" s="4">
        <v>26.1</v>
      </c>
      <c r="BE447" s="4">
        <f t="shared" si="163"/>
        <v>26.1</v>
      </c>
      <c r="BF447" s="4">
        <v>0</v>
      </c>
      <c r="BG447" s="4">
        <v>225.7</v>
      </c>
      <c r="BH447" s="4">
        <v>806.7</v>
      </c>
      <c r="BJ447" s="4">
        <f t="shared" si="164"/>
        <v>1032.4000000000001</v>
      </c>
      <c r="BK447" s="4">
        <v>0</v>
      </c>
      <c r="BL447" s="4">
        <v>100.3</v>
      </c>
      <c r="BM447" s="4">
        <v>60.2</v>
      </c>
      <c r="BO447" s="4">
        <f t="shared" si="165"/>
        <v>160.5</v>
      </c>
      <c r="BP447" s="4">
        <v>0</v>
      </c>
      <c r="BQ447" s="4">
        <v>0</v>
      </c>
      <c r="BR447" s="4">
        <v>56.6</v>
      </c>
      <c r="BT447" s="4">
        <f t="shared" si="166"/>
        <v>56.6</v>
      </c>
      <c r="BU447" s="4">
        <v>36.1</v>
      </c>
      <c r="BV447" s="4">
        <v>99.1</v>
      </c>
      <c r="BW447" s="4">
        <v>2082.5</v>
      </c>
      <c r="BY447" s="4">
        <f t="shared" si="167"/>
        <v>2217.6999999999998</v>
      </c>
      <c r="BZ447" s="4">
        <f t="shared" si="168"/>
        <v>6713.5</v>
      </c>
      <c r="CA447" s="4">
        <f t="shared" si="169"/>
        <v>3677.1</v>
      </c>
      <c r="CB447" s="4">
        <f t="shared" si="170"/>
        <v>8870.2999999999993</v>
      </c>
      <c r="CC447" s="4">
        <f t="shared" si="171"/>
        <v>0</v>
      </c>
      <c r="CD447" s="4">
        <f t="shared" si="172"/>
        <v>19260.900000000001</v>
      </c>
      <c r="CE447" s="4">
        <f t="shared" si="173"/>
        <v>36.1</v>
      </c>
      <c r="CF447" s="4">
        <f t="shared" si="174"/>
        <v>425.1</v>
      </c>
      <c r="CG447" s="4">
        <f t="shared" si="175"/>
        <v>3128.4</v>
      </c>
      <c r="CH447" s="4">
        <f t="shared" si="176"/>
        <v>0</v>
      </c>
      <c r="CI447" s="4">
        <f t="shared" si="177"/>
        <v>3589.6000000000004</v>
      </c>
      <c r="CJ447" s="11">
        <v>520.4</v>
      </c>
      <c r="CK447" s="11">
        <v>2310.4</v>
      </c>
      <c r="CL447" s="11">
        <v>1544.8</v>
      </c>
      <c r="CM447" s="11">
        <v>112.2</v>
      </c>
      <c r="CN447" s="11">
        <v>2378.6</v>
      </c>
      <c r="CO447" s="4">
        <f t="shared" si="152"/>
        <v>6866.4</v>
      </c>
      <c r="CT447" s="12"/>
      <c r="CU447" s="12"/>
      <c r="CV447" s="12"/>
      <c r="CW447" s="12"/>
      <c r="CX447" s="12"/>
      <c r="CY447" s="12"/>
      <c r="CZ447" s="12"/>
      <c r="DA447" s="12"/>
      <c r="DB447" s="12"/>
      <c r="DC447" s="12"/>
    </row>
    <row r="448" spans="1:107">
      <c r="A448" s="2">
        <v>1999</v>
      </c>
      <c r="B448" s="3" t="s">
        <v>115</v>
      </c>
      <c r="C448" s="4">
        <v>563.29999999999995</v>
      </c>
      <c r="D448" s="4">
        <v>88.9</v>
      </c>
      <c r="E448" s="4">
        <v>1.2</v>
      </c>
      <c r="F448" s="4">
        <v>4.7</v>
      </c>
      <c r="G448" s="4">
        <f t="shared" si="153"/>
        <v>658.1</v>
      </c>
      <c r="H448" s="4">
        <v>160.69999999999999</v>
      </c>
      <c r="I448" s="4">
        <v>2.5</v>
      </c>
      <c r="J448" s="4">
        <v>250.5</v>
      </c>
      <c r="K448" s="4">
        <v>12.5</v>
      </c>
      <c r="L448" s="4">
        <f t="shared" si="154"/>
        <v>426.2</v>
      </c>
      <c r="M448" s="4">
        <v>42.1</v>
      </c>
      <c r="N448" s="4">
        <v>72.5</v>
      </c>
      <c r="O448" s="4">
        <v>0</v>
      </c>
      <c r="P448" s="4">
        <v>0</v>
      </c>
      <c r="Q448" s="4">
        <f t="shared" si="155"/>
        <v>114.6</v>
      </c>
      <c r="R448" s="4">
        <v>29.7</v>
      </c>
      <c r="S448" s="4">
        <v>57.4</v>
      </c>
      <c r="T448" s="4">
        <v>0</v>
      </c>
      <c r="U448" s="4">
        <v>0</v>
      </c>
      <c r="V448" s="4">
        <f t="shared" si="156"/>
        <v>87.1</v>
      </c>
      <c r="W448" s="4">
        <v>471</v>
      </c>
      <c r="X448" s="4">
        <v>548.9</v>
      </c>
      <c r="Y448" s="4">
        <v>7.5</v>
      </c>
      <c r="Z448" s="4">
        <v>0</v>
      </c>
      <c r="AA448" s="4">
        <f t="shared" si="157"/>
        <v>1027.4000000000001</v>
      </c>
      <c r="AB448" s="4">
        <v>148.30000000000001</v>
      </c>
      <c r="AC448" s="4">
        <v>4.9000000000000004</v>
      </c>
      <c r="AD448" s="4">
        <v>2.4</v>
      </c>
      <c r="AE448" s="4">
        <v>0</v>
      </c>
      <c r="AF448" s="4">
        <f t="shared" si="158"/>
        <v>155.60000000000002</v>
      </c>
      <c r="AG448" s="4">
        <v>0</v>
      </c>
      <c r="AH448" s="4">
        <v>184.7</v>
      </c>
      <c r="AI448" s="4">
        <v>111.7</v>
      </c>
      <c r="AJ448" s="4">
        <v>32.200000000000003</v>
      </c>
      <c r="AK448" s="4">
        <f t="shared" si="159"/>
        <v>328.59999999999997</v>
      </c>
      <c r="AL448" s="4">
        <v>447.4</v>
      </c>
      <c r="AM448" s="4">
        <v>271.39999999999998</v>
      </c>
      <c r="AN448" s="4">
        <v>432.6</v>
      </c>
      <c r="AO448" s="4">
        <v>23.3</v>
      </c>
      <c r="AP448" s="4">
        <f t="shared" si="160"/>
        <v>1174.7</v>
      </c>
      <c r="AU448" s="4">
        <f t="shared" si="161"/>
        <v>0</v>
      </c>
      <c r="AV448" s="4">
        <v>11.2</v>
      </c>
      <c r="AW448" s="4">
        <v>0</v>
      </c>
      <c r="AX448" s="4">
        <v>5.0999999999999996</v>
      </c>
      <c r="AY448" s="4">
        <v>12.5</v>
      </c>
      <c r="AZ448" s="4">
        <f t="shared" si="162"/>
        <v>28.799999999999997</v>
      </c>
      <c r="BA448" s="4">
        <v>12.8</v>
      </c>
      <c r="BB448" s="4">
        <v>0</v>
      </c>
      <c r="BC448" s="4">
        <v>1.5</v>
      </c>
      <c r="BD448" s="4">
        <v>0</v>
      </c>
      <c r="BE448" s="4">
        <f t="shared" si="163"/>
        <v>14.3</v>
      </c>
      <c r="BF448" s="4">
        <v>0</v>
      </c>
      <c r="BG448" s="4">
        <v>105</v>
      </c>
      <c r="BH448" s="4">
        <v>57.5</v>
      </c>
      <c r="BI448" s="4">
        <v>32.200000000000003</v>
      </c>
      <c r="BJ448" s="4">
        <f t="shared" si="164"/>
        <v>194.7</v>
      </c>
      <c r="BK448" s="4">
        <v>0</v>
      </c>
      <c r="BL448" s="4">
        <v>0</v>
      </c>
      <c r="BM448" s="4">
        <v>0</v>
      </c>
      <c r="BN448" s="4">
        <v>0</v>
      </c>
      <c r="BO448" s="4">
        <f t="shared" si="165"/>
        <v>0</v>
      </c>
      <c r="BP448" s="4">
        <v>3</v>
      </c>
      <c r="BQ448" s="4">
        <v>2.4</v>
      </c>
      <c r="BR448" s="4">
        <v>29.8</v>
      </c>
      <c r="BS448" s="4">
        <v>10.8</v>
      </c>
      <c r="BT448" s="4">
        <f t="shared" si="166"/>
        <v>46</v>
      </c>
      <c r="BU448" s="4">
        <v>52.8</v>
      </c>
      <c r="BV448" s="4">
        <v>0.9</v>
      </c>
      <c r="BW448" s="4">
        <v>1.1000000000000001</v>
      </c>
      <c r="BX448" s="4">
        <v>17.2</v>
      </c>
      <c r="BY448" s="4">
        <f t="shared" si="167"/>
        <v>72</v>
      </c>
      <c r="BZ448" s="4">
        <f t="shared" si="168"/>
        <v>1862.5</v>
      </c>
      <c r="CA448" s="4">
        <f t="shared" si="169"/>
        <v>1231.1999999999998</v>
      </c>
      <c r="CB448" s="4">
        <f t="shared" si="170"/>
        <v>805.9</v>
      </c>
      <c r="CC448" s="4">
        <f t="shared" si="171"/>
        <v>72.7</v>
      </c>
      <c r="CD448" s="4">
        <f t="shared" si="172"/>
        <v>3972.2999999999997</v>
      </c>
      <c r="CE448" s="4">
        <f t="shared" si="173"/>
        <v>79.8</v>
      </c>
      <c r="CF448" s="4">
        <f t="shared" si="174"/>
        <v>108.30000000000001</v>
      </c>
      <c r="CG448" s="4">
        <f t="shared" si="175"/>
        <v>94.999999999999986</v>
      </c>
      <c r="CH448" s="4">
        <f t="shared" si="176"/>
        <v>72.7</v>
      </c>
      <c r="CI448" s="4">
        <f t="shared" si="177"/>
        <v>355.8</v>
      </c>
      <c r="CJ448" s="7">
        <v>564.79999999999995</v>
      </c>
      <c r="CK448" s="7">
        <v>757.6</v>
      </c>
      <c r="CL448" s="7">
        <v>66.5</v>
      </c>
      <c r="CM448" s="7">
        <v>139.30000000000001</v>
      </c>
      <c r="CN448" s="7">
        <v>520.20000000000005</v>
      </c>
      <c r="CO448" s="4">
        <f t="shared" ref="CO448:CO511" si="178">SUM(CJ448:CN448)</f>
        <v>2048.4</v>
      </c>
      <c r="CT448" s="12"/>
      <c r="CU448" s="12"/>
      <c r="CV448" s="12"/>
      <c r="CW448" s="12"/>
      <c r="CX448" s="12"/>
      <c r="CY448" s="12"/>
      <c r="CZ448" s="12"/>
      <c r="DA448" s="12"/>
      <c r="DB448" s="12"/>
      <c r="DC448" s="12"/>
    </row>
    <row r="449" spans="1:107">
      <c r="A449" s="2">
        <v>1999</v>
      </c>
      <c r="B449" s="3" t="s">
        <v>116</v>
      </c>
      <c r="C449" s="4">
        <v>1551.9</v>
      </c>
      <c r="D449" s="4">
        <v>326.39999999999998</v>
      </c>
      <c r="E449" s="4">
        <v>489.1</v>
      </c>
      <c r="F449" s="4">
        <v>0</v>
      </c>
      <c r="G449" s="4">
        <f t="shared" si="153"/>
        <v>2367.4</v>
      </c>
      <c r="H449" s="11">
        <v>745.5</v>
      </c>
      <c r="I449" s="11">
        <v>20.8</v>
      </c>
      <c r="J449" s="11">
        <v>103.3</v>
      </c>
      <c r="K449" s="11">
        <v>58.2</v>
      </c>
      <c r="L449" s="4">
        <f t="shared" si="154"/>
        <v>927.8</v>
      </c>
      <c r="M449" s="11">
        <v>14.1</v>
      </c>
      <c r="N449" s="11">
        <v>25.2</v>
      </c>
      <c r="O449" s="11">
        <v>0</v>
      </c>
      <c r="P449" s="11">
        <v>0</v>
      </c>
      <c r="Q449" s="4">
        <f t="shared" si="155"/>
        <v>39.299999999999997</v>
      </c>
      <c r="R449" s="11">
        <v>14.5</v>
      </c>
      <c r="S449" s="11">
        <v>0</v>
      </c>
      <c r="T449" s="11">
        <v>0</v>
      </c>
      <c r="U449" s="11">
        <v>0</v>
      </c>
      <c r="V449" s="4">
        <f t="shared" si="156"/>
        <v>14.5</v>
      </c>
      <c r="W449" s="4">
        <v>370.5</v>
      </c>
      <c r="X449" s="4">
        <v>1715.5</v>
      </c>
      <c r="Y449" s="4">
        <v>373.8</v>
      </c>
      <c r="Z449" s="4">
        <v>0</v>
      </c>
      <c r="AA449" s="4">
        <f t="shared" si="157"/>
        <v>2459.8000000000002</v>
      </c>
      <c r="AB449" s="11">
        <v>399.1</v>
      </c>
      <c r="AC449" s="11">
        <v>17.899999999999999</v>
      </c>
      <c r="AD449" s="11">
        <v>74.5</v>
      </c>
      <c r="AE449" s="11">
        <v>2.2999999999999998</v>
      </c>
      <c r="AF449" s="4">
        <f t="shared" si="158"/>
        <v>493.8</v>
      </c>
      <c r="AG449" s="11">
        <v>16.600000000000001</v>
      </c>
      <c r="AH449" s="11">
        <v>295.8</v>
      </c>
      <c r="AI449" s="11">
        <v>479.3</v>
      </c>
      <c r="AJ449" s="11">
        <v>14.5</v>
      </c>
      <c r="AK449" s="4">
        <f t="shared" si="159"/>
        <v>806.2</v>
      </c>
      <c r="AL449" s="11">
        <v>2015.8</v>
      </c>
      <c r="AM449" s="11">
        <v>2782.2</v>
      </c>
      <c r="AN449" s="11">
        <v>1570.3</v>
      </c>
      <c r="AO449" s="11">
        <v>10.4</v>
      </c>
      <c r="AP449" s="4">
        <f t="shared" si="160"/>
        <v>6378.7</v>
      </c>
      <c r="AU449" s="4">
        <f t="shared" si="161"/>
        <v>0</v>
      </c>
      <c r="AV449" s="11">
        <v>1.7</v>
      </c>
      <c r="AW449" s="11">
        <v>17</v>
      </c>
      <c r="AX449" s="11">
        <v>145.80000000000001</v>
      </c>
      <c r="AY449" s="11">
        <v>58.2</v>
      </c>
      <c r="AZ449" s="4">
        <f t="shared" si="162"/>
        <v>222.7</v>
      </c>
      <c r="BA449" s="11">
        <v>12.5</v>
      </c>
      <c r="BB449" s="11">
        <v>11.7</v>
      </c>
      <c r="BC449" s="11">
        <v>0.5</v>
      </c>
      <c r="BD449" s="11">
        <v>2.2999999999999998</v>
      </c>
      <c r="BE449" s="4">
        <f t="shared" si="163"/>
        <v>27</v>
      </c>
      <c r="BF449" s="11">
        <v>4.0999999999999996</v>
      </c>
      <c r="BG449" s="11">
        <v>0</v>
      </c>
      <c r="BH449" s="11">
        <v>426.8</v>
      </c>
      <c r="BI449" s="11">
        <v>14.5</v>
      </c>
      <c r="BJ449" s="4">
        <f t="shared" si="164"/>
        <v>445.40000000000003</v>
      </c>
      <c r="BK449" s="4">
        <v>0</v>
      </c>
      <c r="BL449" s="4">
        <v>0</v>
      </c>
      <c r="BM449" s="4">
        <v>0</v>
      </c>
      <c r="BN449" s="4">
        <v>0</v>
      </c>
      <c r="BO449" s="4">
        <f t="shared" si="165"/>
        <v>0</v>
      </c>
      <c r="BP449" s="11">
        <v>1.5</v>
      </c>
      <c r="BQ449" s="11">
        <v>0.7</v>
      </c>
      <c r="BR449" s="11">
        <v>5.5</v>
      </c>
      <c r="BS449" s="11">
        <v>0.1</v>
      </c>
      <c r="BT449" s="4">
        <f t="shared" si="166"/>
        <v>7.8</v>
      </c>
      <c r="BU449" s="11">
        <v>17.600000000000001</v>
      </c>
      <c r="BV449" s="11">
        <v>11.9</v>
      </c>
      <c r="BW449" s="11">
        <v>31.6</v>
      </c>
      <c r="BX449" s="11">
        <v>10.3</v>
      </c>
      <c r="BY449" s="4">
        <f t="shared" si="167"/>
        <v>71.400000000000006</v>
      </c>
      <c r="BZ449" s="4">
        <f t="shared" si="168"/>
        <v>5128</v>
      </c>
      <c r="CA449" s="4">
        <f t="shared" si="169"/>
        <v>5183.8</v>
      </c>
      <c r="CB449" s="4">
        <f t="shared" si="170"/>
        <v>3090.3</v>
      </c>
      <c r="CC449" s="4">
        <f t="shared" si="171"/>
        <v>85.4</v>
      </c>
      <c r="CD449" s="4">
        <f t="shared" si="172"/>
        <v>13487.499999999998</v>
      </c>
      <c r="CE449" s="4">
        <f t="shared" si="173"/>
        <v>37.400000000000006</v>
      </c>
      <c r="CF449" s="4">
        <f t="shared" si="174"/>
        <v>41.3</v>
      </c>
      <c r="CG449" s="4">
        <f t="shared" si="175"/>
        <v>610.20000000000005</v>
      </c>
      <c r="CH449" s="4">
        <f t="shared" si="176"/>
        <v>85.399999999999991</v>
      </c>
      <c r="CI449" s="4">
        <f t="shared" si="177"/>
        <v>774.30000000000007</v>
      </c>
      <c r="CJ449" s="12">
        <v>1889.6</v>
      </c>
      <c r="CK449" s="12">
        <v>1986.2</v>
      </c>
      <c r="CL449" s="12">
        <v>215.3</v>
      </c>
      <c r="CM449" s="12">
        <v>0</v>
      </c>
      <c r="CN449" s="12">
        <v>839.5</v>
      </c>
      <c r="CO449" s="4">
        <f t="shared" si="178"/>
        <v>4930.6000000000004</v>
      </c>
      <c r="CT449" s="12"/>
      <c r="CU449" s="12"/>
      <c r="CV449" s="12"/>
      <c r="CW449" s="12"/>
      <c r="CX449" s="12"/>
      <c r="CY449" s="12"/>
      <c r="CZ449" s="12"/>
      <c r="DA449" s="12"/>
      <c r="DB449" s="12"/>
      <c r="DC449" s="12"/>
    </row>
    <row r="450" spans="1:107">
      <c r="A450" s="2">
        <v>1999</v>
      </c>
      <c r="B450" s="3" t="s">
        <v>117</v>
      </c>
      <c r="C450" s="4">
        <v>286.10000000000002</v>
      </c>
      <c r="D450" s="4">
        <v>0</v>
      </c>
      <c r="E450" s="4">
        <v>0.3</v>
      </c>
      <c r="F450" s="4">
        <v>0</v>
      </c>
      <c r="G450" s="4">
        <f t="shared" ref="G450:G513" si="179">SUM(C450:F450)</f>
        <v>286.40000000000003</v>
      </c>
      <c r="H450" s="12">
        <v>116.8</v>
      </c>
      <c r="I450" s="12">
        <v>44.1</v>
      </c>
      <c r="J450" s="12">
        <v>144.9</v>
      </c>
      <c r="K450" s="12">
        <v>1.5</v>
      </c>
      <c r="L450" s="4">
        <f t="shared" ref="L450:L513" si="180">SUM(H450:K450)</f>
        <v>307.3</v>
      </c>
      <c r="M450" s="4">
        <v>6.4</v>
      </c>
      <c r="N450" s="4">
        <v>5.8</v>
      </c>
      <c r="O450" s="4">
        <v>0</v>
      </c>
      <c r="P450" s="4">
        <v>0</v>
      </c>
      <c r="Q450" s="4">
        <f t="shared" ref="Q450:Q513" si="181">SUM(M450:P450)</f>
        <v>12.2</v>
      </c>
      <c r="R450" s="4">
        <v>0</v>
      </c>
      <c r="S450" s="4">
        <v>0</v>
      </c>
      <c r="T450" s="4">
        <v>0</v>
      </c>
      <c r="U450" s="4">
        <v>0</v>
      </c>
      <c r="V450" s="4">
        <f t="shared" ref="V450:V513" si="182">SUM(R450:U450)</f>
        <v>0</v>
      </c>
      <c r="W450" s="4">
        <v>116.2</v>
      </c>
      <c r="X450" s="4">
        <v>274.10000000000002</v>
      </c>
      <c r="Y450" s="4">
        <v>0</v>
      </c>
      <c r="Z450" s="4">
        <v>0</v>
      </c>
      <c r="AA450" s="4">
        <f t="shared" ref="AA450:AA513" si="183">SUM(W450:Z450)</f>
        <v>390.3</v>
      </c>
      <c r="AB450" s="4">
        <v>40.700000000000003</v>
      </c>
      <c r="AC450" s="4">
        <v>3.6</v>
      </c>
      <c r="AD450" s="4">
        <v>5.0999999999999996</v>
      </c>
      <c r="AE450" s="4">
        <v>0</v>
      </c>
      <c r="AF450" s="4">
        <f t="shared" ref="AF450:AF513" si="184">SUM(AB450:AE450)</f>
        <v>49.400000000000006</v>
      </c>
      <c r="AG450" s="4">
        <v>0.4</v>
      </c>
      <c r="AH450" s="4">
        <v>159.6</v>
      </c>
      <c r="AI450" s="4">
        <v>140.9</v>
      </c>
      <c r="AJ450" s="4">
        <v>0</v>
      </c>
      <c r="AK450" s="4">
        <f t="shared" ref="AK450:AK513" si="185">SUM(AG450:AJ450)</f>
        <v>300.89999999999998</v>
      </c>
      <c r="AL450" s="4">
        <v>163.6</v>
      </c>
      <c r="AM450" s="4">
        <v>218.5</v>
      </c>
      <c r="AN450" s="4">
        <v>208.2</v>
      </c>
      <c r="AO450" s="4">
        <v>0</v>
      </c>
      <c r="AP450" s="4">
        <f t="shared" ref="AP450:AP513" si="186">SUM(AL450:AO450)</f>
        <v>590.29999999999995</v>
      </c>
      <c r="AU450" s="4">
        <f t="shared" ref="AU450:AU513" si="187">SUM(AQ450:AT450)</f>
        <v>0</v>
      </c>
      <c r="AV450" s="4">
        <v>2.4</v>
      </c>
      <c r="AW450" s="4">
        <v>1.4</v>
      </c>
      <c r="AX450" s="4">
        <v>35.299999999999997</v>
      </c>
      <c r="AY450" s="4">
        <v>1.5</v>
      </c>
      <c r="AZ450" s="4">
        <f t="shared" ref="AZ450:AZ513" si="188">SUM(AV450:AY450)</f>
        <v>40.599999999999994</v>
      </c>
      <c r="BA450" s="4">
        <v>0.3</v>
      </c>
      <c r="BB450" s="4">
        <v>0</v>
      </c>
      <c r="BC450" s="4">
        <v>0.2</v>
      </c>
      <c r="BD450" s="4">
        <v>0</v>
      </c>
      <c r="BE450" s="4">
        <f t="shared" ref="BE450:BE513" si="189">SUM(BA450:BD450)</f>
        <v>0.5</v>
      </c>
      <c r="BF450" s="4">
        <v>0</v>
      </c>
      <c r="BG450" s="4">
        <v>150.6</v>
      </c>
      <c r="BH450" s="4">
        <v>63.1</v>
      </c>
      <c r="BI450" s="4">
        <v>0</v>
      </c>
      <c r="BJ450" s="4">
        <f t="shared" ref="BJ450:BJ513" si="190">SUM(BF450:BI450)</f>
        <v>213.7</v>
      </c>
      <c r="BK450" s="4">
        <v>0</v>
      </c>
      <c r="BL450" s="4">
        <v>0</v>
      </c>
      <c r="BM450" s="4">
        <v>0</v>
      </c>
      <c r="BN450" s="4">
        <v>0</v>
      </c>
      <c r="BO450" s="4">
        <f t="shared" ref="BO450:BO513" si="191">SUM(BK450:BN450)</f>
        <v>0</v>
      </c>
      <c r="BP450" s="4">
        <v>0</v>
      </c>
      <c r="BQ450" s="4">
        <v>0.1</v>
      </c>
      <c r="BR450" s="4">
        <v>0</v>
      </c>
      <c r="BS450" s="4">
        <v>0</v>
      </c>
      <c r="BT450" s="4">
        <f t="shared" ref="BT450:BT513" si="192">SUM(BP450:BS450)</f>
        <v>0.1</v>
      </c>
      <c r="BU450" s="4">
        <v>4.3</v>
      </c>
      <c r="BV450" s="4">
        <v>6.2</v>
      </c>
      <c r="BW450" s="4">
        <v>15</v>
      </c>
      <c r="BX450" s="4">
        <v>0</v>
      </c>
      <c r="BY450" s="4">
        <f t="shared" ref="BY450:BY513" si="193">SUM(BU450:BX450)</f>
        <v>25.5</v>
      </c>
      <c r="BZ450" s="4">
        <f t="shared" ref="BZ450:BZ513" si="194">+C450+H450+M450+R450+W450+AB450+AG450+AL450</f>
        <v>730.2</v>
      </c>
      <c r="CA450" s="4">
        <f t="shared" ref="CA450:CA513" si="195">+D450+I450+N450+S450+X450+AC450+AH450+AM450</f>
        <v>705.7</v>
      </c>
      <c r="CB450" s="4">
        <f t="shared" ref="CB450:CB513" si="196">+E450+J450+O450+T450+Y450+AD450+AI450+AN450</f>
        <v>499.40000000000003</v>
      </c>
      <c r="CC450" s="4">
        <f t="shared" ref="CC450:CC513" si="197">+F450+K450+P450+U450+Z450+AE450+AJ450+AO450</f>
        <v>1.5</v>
      </c>
      <c r="CD450" s="4">
        <f t="shared" ref="CD450:CD513" si="198">SUM(BZ450:CC450)</f>
        <v>1936.8000000000002</v>
      </c>
      <c r="CE450" s="4">
        <f t="shared" ref="CE450:CE513" si="199">BF450+BA450+AV450+BK450+BP450+BU450+AQ450</f>
        <v>7</v>
      </c>
      <c r="CF450" s="4">
        <f t="shared" ref="CF450:CF513" si="200">BG450+BB450+AW450+BL450+BQ450+BV450+AR450</f>
        <v>158.29999999999998</v>
      </c>
      <c r="CG450" s="4">
        <f t="shared" ref="CG450:CG513" si="201">BH450+BC450+AX450+BM450+BR450+BW450+AS450</f>
        <v>113.6</v>
      </c>
      <c r="CH450" s="4">
        <f t="shared" ref="CH450:CH513" si="202">BI450+BD450+AY450+BN450+BS450+BX450+AT450</f>
        <v>1.5</v>
      </c>
      <c r="CI450" s="4">
        <f t="shared" ref="CI450:CI513" si="203">SUM(CE450:CH450)</f>
        <v>280.39999999999998</v>
      </c>
      <c r="CJ450" s="11">
        <v>406.4</v>
      </c>
      <c r="CK450" s="11">
        <v>0</v>
      </c>
      <c r="CL450" s="11">
        <v>0</v>
      </c>
      <c r="CM450" s="11">
        <v>91.2</v>
      </c>
      <c r="CN450" s="11">
        <v>253.5</v>
      </c>
      <c r="CO450" s="4">
        <f t="shared" si="178"/>
        <v>751.09999999999991</v>
      </c>
      <c r="CT450" s="12"/>
      <c r="CU450" s="12"/>
      <c r="CV450" s="12"/>
      <c r="CW450" s="12"/>
      <c r="CX450" s="12"/>
      <c r="CY450" s="12"/>
      <c r="CZ450" s="12"/>
      <c r="DA450" s="12"/>
      <c r="DB450" s="12"/>
      <c r="DC450" s="12"/>
    </row>
    <row r="451" spans="1:107">
      <c r="A451" s="2">
        <v>1999</v>
      </c>
      <c r="B451" s="3" t="s">
        <v>118</v>
      </c>
      <c r="C451" s="4">
        <v>2405.3000000000002</v>
      </c>
      <c r="D451" s="4">
        <v>421.9</v>
      </c>
      <c r="E451" s="4">
        <v>12.2</v>
      </c>
      <c r="F451" s="4">
        <v>0</v>
      </c>
      <c r="G451" s="4">
        <f t="shared" si="179"/>
        <v>2839.4</v>
      </c>
      <c r="H451" s="4">
        <v>972.6</v>
      </c>
      <c r="I451" s="4">
        <v>89.8</v>
      </c>
      <c r="J451" s="4">
        <v>801.6</v>
      </c>
      <c r="K451" s="4">
        <v>196.2</v>
      </c>
      <c r="L451" s="4">
        <f t="shared" si="180"/>
        <v>2060.1999999999998</v>
      </c>
      <c r="M451" s="4">
        <v>28.4</v>
      </c>
      <c r="N451" s="4">
        <v>76.5</v>
      </c>
      <c r="O451" s="4">
        <v>4</v>
      </c>
      <c r="P451" s="4">
        <v>0</v>
      </c>
      <c r="Q451" s="4">
        <f t="shared" si="181"/>
        <v>108.9</v>
      </c>
      <c r="R451" s="4">
        <v>0</v>
      </c>
      <c r="S451" s="4">
        <v>0</v>
      </c>
      <c r="T451" s="4">
        <v>0</v>
      </c>
      <c r="U451" s="4">
        <v>0</v>
      </c>
      <c r="V451" s="4">
        <f t="shared" si="182"/>
        <v>0</v>
      </c>
      <c r="W451" s="4">
        <v>1189.5999999999999</v>
      </c>
      <c r="X451" s="4">
        <v>2717.8</v>
      </c>
      <c r="Y451" s="4">
        <v>70.900000000000006</v>
      </c>
      <c r="Z451" s="4">
        <v>0</v>
      </c>
      <c r="AA451" s="4">
        <f t="shared" si="183"/>
        <v>3978.3</v>
      </c>
      <c r="AB451" s="4">
        <v>374.7</v>
      </c>
      <c r="AC451" s="4">
        <v>10.74</v>
      </c>
      <c r="AD451" s="4">
        <v>29.1</v>
      </c>
      <c r="AE451" s="4">
        <v>0</v>
      </c>
      <c r="AF451" s="4">
        <f t="shared" si="184"/>
        <v>414.54</v>
      </c>
      <c r="AG451" s="4">
        <v>0</v>
      </c>
      <c r="AH451" s="4">
        <v>457.2</v>
      </c>
      <c r="AI451" s="4">
        <v>459.2</v>
      </c>
      <c r="AJ451" s="4">
        <v>0</v>
      </c>
      <c r="AK451" s="4">
        <f t="shared" si="185"/>
        <v>916.4</v>
      </c>
      <c r="AL451" s="4">
        <v>1535.4</v>
      </c>
      <c r="AM451" s="4">
        <v>1454.9</v>
      </c>
      <c r="AN451" s="4">
        <v>1435.4</v>
      </c>
      <c r="AO451" s="4">
        <v>48.4</v>
      </c>
      <c r="AP451" s="4">
        <f t="shared" si="186"/>
        <v>4474.1000000000004</v>
      </c>
      <c r="AU451" s="4">
        <f t="shared" si="187"/>
        <v>0</v>
      </c>
      <c r="AV451" s="4">
        <v>5.7</v>
      </c>
      <c r="AW451" s="4">
        <v>0</v>
      </c>
      <c r="AX451" s="4">
        <v>10</v>
      </c>
      <c r="AY451" s="4">
        <v>196.2</v>
      </c>
      <c r="AZ451" s="4">
        <f t="shared" si="188"/>
        <v>211.89999999999998</v>
      </c>
      <c r="BA451" s="4">
        <v>0</v>
      </c>
      <c r="BB451" s="4">
        <v>9.6999999999999993</v>
      </c>
      <c r="BC451" s="4">
        <v>11.7</v>
      </c>
      <c r="BD451" s="4">
        <v>0</v>
      </c>
      <c r="BE451" s="4">
        <f t="shared" si="189"/>
        <v>21.4</v>
      </c>
      <c r="BF451" s="4">
        <v>0</v>
      </c>
      <c r="BG451" s="4">
        <v>457.2</v>
      </c>
      <c r="BH451" s="4">
        <v>459.2</v>
      </c>
      <c r="BI451" s="4">
        <v>0</v>
      </c>
      <c r="BJ451" s="4">
        <f t="shared" si="190"/>
        <v>916.4</v>
      </c>
      <c r="BK451" s="4">
        <v>0</v>
      </c>
      <c r="BL451" s="4">
        <v>0</v>
      </c>
      <c r="BM451" s="4">
        <v>0</v>
      </c>
      <c r="BN451" s="4">
        <v>0</v>
      </c>
      <c r="BO451" s="4">
        <f t="shared" si="191"/>
        <v>0</v>
      </c>
      <c r="BP451" s="4">
        <v>0</v>
      </c>
      <c r="BQ451" s="4">
        <v>0</v>
      </c>
      <c r="BR451" s="4">
        <v>0</v>
      </c>
      <c r="BS451" s="4">
        <v>0</v>
      </c>
      <c r="BT451" s="4">
        <f t="shared" si="192"/>
        <v>0</v>
      </c>
      <c r="BU451" s="4">
        <v>12.4</v>
      </c>
      <c r="BV451" s="4">
        <v>2.2999999999999998</v>
      </c>
      <c r="BW451" s="4">
        <v>7.9</v>
      </c>
      <c r="BX451" s="4">
        <v>48.4</v>
      </c>
      <c r="BY451" s="4">
        <f t="shared" si="193"/>
        <v>71</v>
      </c>
      <c r="BZ451" s="4">
        <f t="shared" si="194"/>
        <v>6506</v>
      </c>
      <c r="CA451" s="4">
        <f t="shared" si="195"/>
        <v>5228.84</v>
      </c>
      <c r="CB451" s="4">
        <f t="shared" si="196"/>
        <v>2812.4</v>
      </c>
      <c r="CC451" s="4">
        <f t="shared" si="197"/>
        <v>244.6</v>
      </c>
      <c r="CD451" s="4">
        <f t="shared" si="198"/>
        <v>14791.84</v>
      </c>
      <c r="CE451" s="4">
        <f t="shared" si="199"/>
        <v>18.100000000000001</v>
      </c>
      <c r="CF451" s="4">
        <f t="shared" si="200"/>
        <v>469.2</v>
      </c>
      <c r="CG451" s="4">
        <f t="shared" si="201"/>
        <v>488.79999999999995</v>
      </c>
      <c r="CH451" s="4">
        <f t="shared" si="202"/>
        <v>244.6</v>
      </c>
      <c r="CI451" s="4">
        <f t="shared" si="203"/>
        <v>1220.6999999999998</v>
      </c>
      <c r="CJ451" s="12">
        <v>4123.5</v>
      </c>
      <c r="CK451" s="12">
        <v>104.6</v>
      </c>
      <c r="CL451" s="12">
        <v>446.5</v>
      </c>
      <c r="CM451" s="12">
        <v>0</v>
      </c>
      <c r="CN451" s="12">
        <v>1494.4</v>
      </c>
      <c r="CO451" s="4">
        <f t="shared" si="178"/>
        <v>6169</v>
      </c>
      <c r="CT451" s="12"/>
      <c r="CU451" s="12"/>
      <c r="CV451" s="12"/>
      <c r="CW451" s="12"/>
      <c r="CX451" s="12"/>
      <c r="CY451" s="12"/>
      <c r="CZ451" s="12"/>
      <c r="DA451" s="12"/>
      <c r="DB451" s="12"/>
      <c r="DC451" s="12"/>
    </row>
    <row r="452" spans="1:107">
      <c r="A452" s="2">
        <v>1999</v>
      </c>
      <c r="B452" s="3" t="s">
        <v>119</v>
      </c>
      <c r="C452" s="4">
        <v>10989.3</v>
      </c>
      <c r="D452" s="4">
        <v>1921.2</v>
      </c>
      <c r="E452" s="4">
        <v>447.8</v>
      </c>
      <c r="F452" s="4">
        <v>0</v>
      </c>
      <c r="G452" s="4">
        <f t="shared" si="179"/>
        <v>13358.3</v>
      </c>
      <c r="H452" s="4">
        <v>3996.6</v>
      </c>
      <c r="I452" s="4">
        <v>105.2</v>
      </c>
      <c r="J452" s="4">
        <v>1832.6</v>
      </c>
      <c r="K452" s="4">
        <v>0</v>
      </c>
      <c r="L452" s="4">
        <f t="shared" si="180"/>
        <v>5934.4</v>
      </c>
      <c r="M452" s="4">
        <v>133.5</v>
      </c>
      <c r="N452" s="4">
        <v>107.8</v>
      </c>
      <c r="O452" s="4">
        <v>0</v>
      </c>
      <c r="P452" s="4">
        <v>0</v>
      </c>
      <c r="Q452" s="4">
        <f t="shared" si="181"/>
        <v>241.3</v>
      </c>
      <c r="R452" s="4">
        <v>0</v>
      </c>
      <c r="S452" s="4">
        <v>0</v>
      </c>
      <c r="T452" s="4">
        <v>0</v>
      </c>
      <c r="U452" s="4">
        <v>0</v>
      </c>
      <c r="V452" s="4">
        <f t="shared" si="182"/>
        <v>0</v>
      </c>
      <c r="W452" s="4">
        <v>3783.2</v>
      </c>
      <c r="X452" s="4">
        <v>6882.9</v>
      </c>
      <c r="Y452" s="4">
        <v>382</v>
      </c>
      <c r="Z452" s="4">
        <v>0</v>
      </c>
      <c r="AA452" s="4">
        <f t="shared" si="183"/>
        <v>11048.099999999999</v>
      </c>
      <c r="AB452" s="4">
        <v>2364</v>
      </c>
      <c r="AC452" s="4">
        <v>69</v>
      </c>
      <c r="AD452" s="4">
        <v>240</v>
      </c>
      <c r="AE452" s="4">
        <v>0</v>
      </c>
      <c r="AF452" s="4">
        <f t="shared" si="184"/>
        <v>2673</v>
      </c>
      <c r="AG452" s="4">
        <v>16.600000000000001</v>
      </c>
      <c r="AH452" s="4">
        <v>1512.9</v>
      </c>
      <c r="AI452" s="4">
        <v>2423.4</v>
      </c>
      <c r="AJ452" s="4">
        <v>0</v>
      </c>
      <c r="AK452" s="4">
        <f t="shared" si="185"/>
        <v>3952.9</v>
      </c>
      <c r="AL452" s="4">
        <v>3600</v>
      </c>
      <c r="AM452" s="4">
        <v>2794.8</v>
      </c>
      <c r="AN452" s="4">
        <v>1675.4</v>
      </c>
      <c r="AO452" s="4">
        <v>0</v>
      </c>
      <c r="AP452" s="4">
        <f t="shared" si="186"/>
        <v>8070.2000000000007</v>
      </c>
      <c r="AU452" s="4">
        <f t="shared" si="187"/>
        <v>0</v>
      </c>
      <c r="AV452" s="4">
        <v>224</v>
      </c>
      <c r="AW452" s="4">
        <v>0</v>
      </c>
      <c r="AX452" s="4">
        <v>0</v>
      </c>
      <c r="AY452" s="4">
        <v>0</v>
      </c>
      <c r="AZ452" s="4">
        <f t="shared" si="188"/>
        <v>224</v>
      </c>
      <c r="BA452" s="4">
        <v>42</v>
      </c>
      <c r="BB452" s="4">
        <v>0</v>
      </c>
      <c r="BC452" s="4">
        <v>0</v>
      </c>
      <c r="BD452" s="4">
        <v>0</v>
      </c>
      <c r="BE452" s="4">
        <f t="shared" si="189"/>
        <v>42</v>
      </c>
      <c r="BF452" s="4">
        <v>0</v>
      </c>
      <c r="BG452" s="4">
        <v>0</v>
      </c>
      <c r="BH452" s="4">
        <v>136.1</v>
      </c>
      <c r="BI452" s="4">
        <v>0</v>
      </c>
      <c r="BJ452" s="4">
        <f t="shared" si="190"/>
        <v>136.1</v>
      </c>
      <c r="BK452" s="12">
        <v>0.1</v>
      </c>
      <c r="BL452" s="12">
        <v>0.08</v>
      </c>
      <c r="BM452" s="12">
        <v>0.3</v>
      </c>
      <c r="BN452" s="4">
        <v>0</v>
      </c>
      <c r="BO452" s="4">
        <f t="shared" si="191"/>
        <v>0.48</v>
      </c>
      <c r="BP452" s="4">
        <v>51.5</v>
      </c>
      <c r="BQ452" s="4">
        <v>0</v>
      </c>
      <c r="BR452" s="4">
        <v>0</v>
      </c>
      <c r="BS452" s="4">
        <v>0</v>
      </c>
      <c r="BT452" s="4">
        <f t="shared" si="192"/>
        <v>51.5</v>
      </c>
      <c r="BU452" s="4">
        <v>0</v>
      </c>
      <c r="BV452" s="4">
        <v>0</v>
      </c>
      <c r="BW452" s="4">
        <v>0</v>
      </c>
      <c r="BX452" s="4">
        <v>0</v>
      </c>
      <c r="BY452" s="4">
        <f t="shared" si="193"/>
        <v>0</v>
      </c>
      <c r="BZ452" s="4">
        <f t="shared" si="194"/>
        <v>24883.199999999997</v>
      </c>
      <c r="CA452" s="4">
        <f t="shared" si="195"/>
        <v>13393.8</v>
      </c>
      <c r="CB452" s="4">
        <f t="shared" si="196"/>
        <v>7001.2000000000007</v>
      </c>
      <c r="CC452" s="4">
        <f t="shared" si="197"/>
        <v>0</v>
      </c>
      <c r="CD452" s="4">
        <f t="shared" si="198"/>
        <v>45278.2</v>
      </c>
      <c r="CE452" s="4">
        <f t="shared" si="199"/>
        <v>317.60000000000002</v>
      </c>
      <c r="CF452" s="4">
        <f t="shared" si="200"/>
        <v>0.08</v>
      </c>
      <c r="CG452" s="4">
        <f t="shared" si="201"/>
        <v>136.4</v>
      </c>
      <c r="CH452" s="4">
        <f t="shared" si="202"/>
        <v>0</v>
      </c>
      <c r="CI452" s="4">
        <f t="shared" si="203"/>
        <v>454.08000000000004</v>
      </c>
      <c r="CJ452" s="11">
        <v>13040.5</v>
      </c>
      <c r="CK452" s="11">
        <v>0</v>
      </c>
      <c r="CL452" s="11">
        <v>2077.6</v>
      </c>
      <c r="CM452" s="11">
        <v>0</v>
      </c>
      <c r="CN452" s="11">
        <v>12758.2</v>
      </c>
      <c r="CO452" s="4">
        <f t="shared" si="178"/>
        <v>27876.300000000003</v>
      </c>
      <c r="CT452" s="12"/>
      <c r="CU452" s="12"/>
      <c r="CV452" s="12"/>
      <c r="CW452" s="12"/>
      <c r="CX452" s="12"/>
      <c r="CY452" s="12"/>
      <c r="CZ452" s="12"/>
      <c r="DA452" s="12"/>
      <c r="DB452" s="12"/>
      <c r="DC452" s="12"/>
    </row>
    <row r="453" spans="1:107">
      <c r="A453" s="2">
        <v>1999</v>
      </c>
      <c r="B453" s="3" t="s">
        <v>120</v>
      </c>
      <c r="C453" s="4">
        <v>1487.8</v>
      </c>
      <c r="D453" s="4">
        <v>211.8</v>
      </c>
      <c r="E453" s="4">
        <v>48.6</v>
      </c>
      <c r="F453" s="4">
        <v>0</v>
      </c>
      <c r="G453" s="4">
        <f t="shared" si="179"/>
        <v>1748.1999999999998</v>
      </c>
      <c r="H453" s="11">
        <v>527.29999999999995</v>
      </c>
      <c r="I453" s="11">
        <v>4.7</v>
      </c>
      <c r="J453" s="11">
        <v>171.9</v>
      </c>
      <c r="K453" s="11">
        <v>11.2</v>
      </c>
      <c r="L453" s="4">
        <f t="shared" si="180"/>
        <v>715.1</v>
      </c>
      <c r="M453" s="4">
        <v>22.7</v>
      </c>
      <c r="N453" s="4">
        <v>65.900000000000006</v>
      </c>
      <c r="O453" s="4">
        <v>0</v>
      </c>
      <c r="P453" s="4">
        <v>0</v>
      </c>
      <c r="Q453" s="4">
        <f t="shared" si="181"/>
        <v>88.600000000000009</v>
      </c>
      <c r="R453" s="4">
        <v>3.3</v>
      </c>
      <c r="S453" s="4">
        <v>2</v>
      </c>
      <c r="T453" s="4">
        <v>0</v>
      </c>
      <c r="U453" s="4">
        <v>0</v>
      </c>
      <c r="V453" s="4">
        <f t="shared" si="182"/>
        <v>5.3</v>
      </c>
      <c r="W453" s="11">
        <v>133.6</v>
      </c>
      <c r="X453" s="11">
        <v>526.1</v>
      </c>
      <c r="Y453" s="11">
        <v>88.8</v>
      </c>
      <c r="Z453" s="11">
        <v>0</v>
      </c>
      <c r="AA453" s="4">
        <f t="shared" si="183"/>
        <v>748.5</v>
      </c>
      <c r="AB453" s="11">
        <v>219.3</v>
      </c>
      <c r="AC453" s="11">
        <v>3.5</v>
      </c>
      <c r="AD453" s="11">
        <v>16.7</v>
      </c>
      <c r="AE453" s="11">
        <v>8.8000000000000007</v>
      </c>
      <c r="AF453" s="4">
        <f t="shared" si="184"/>
        <v>248.3</v>
      </c>
      <c r="AG453" s="11">
        <v>111.1</v>
      </c>
      <c r="AH453" s="11">
        <v>243.6</v>
      </c>
      <c r="AI453" s="11">
        <v>361.4</v>
      </c>
      <c r="AJ453" s="11">
        <v>240</v>
      </c>
      <c r="AK453" s="4">
        <f t="shared" si="185"/>
        <v>956.09999999999991</v>
      </c>
      <c r="AL453" s="11">
        <v>743.2</v>
      </c>
      <c r="AM453" s="11">
        <v>422.7</v>
      </c>
      <c r="AN453" s="11">
        <v>700.8</v>
      </c>
      <c r="AO453" s="11">
        <v>28.5</v>
      </c>
      <c r="AP453" s="4">
        <f t="shared" si="186"/>
        <v>1895.2</v>
      </c>
      <c r="AU453" s="4">
        <f t="shared" si="187"/>
        <v>0</v>
      </c>
      <c r="AV453" s="4">
        <v>19.5</v>
      </c>
      <c r="AW453" s="4">
        <v>0</v>
      </c>
      <c r="AX453" s="4">
        <v>0</v>
      </c>
      <c r="AY453" s="4">
        <v>11.2</v>
      </c>
      <c r="AZ453" s="4">
        <f t="shared" si="188"/>
        <v>30.7</v>
      </c>
      <c r="BA453" s="4">
        <v>8.5</v>
      </c>
      <c r="BB453" s="4">
        <v>0</v>
      </c>
      <c r="BC453" s="4">
        <v>3.5</v>
      </c>
      <c r="BD453" s="4">
        <v>8.8000000000000007</v>
      </c>
      <c r="BE453" s="4">
        <f t="shared" si="189"/>
        <v>20.8</v>
      </c>
      <c r="BF453" s="11">
        <v>110</v>
      </c>
      <c r="BG453" s="11">
        <v>211.8</v>
      </c>
      <c r="BH453" s="11">
        <v>207.6</v>
      </c>
      <c r="BI453" s="11">
        <v>240</v>
      </c>
      <c r="BJ453" s="4">
        <f t="shared" si="190"/>
        <v>769.4</v>
      </c>
      <c r="BK453" s="4">
        <v>1.5</v>
      </c>
      <c r="BL453" s="4">
        <v>3</v>
      </c>
      <c r="BM453" s="4">
        <v>0</v>
      </c>
      <c r="BN453" s="4">
        <v>0</v>
      </c>
      <c r="BO453" s="4">
        <f t="shared" si="191"/>
        <v>4.5</v>
      </c>
      <c r="BP453" s="4">
        <v>0</v>
      </c>
      <c r="BQ453" s="4">
        <v>3</v>
      </c>
      <c r="BR453" s="4">
        <v>0</v>
      </c>
      <c r="BS453" s="4">
        <v>0</v>
      </c>
      <c r="BT453" s="4">
        <f t="shared" si="192"/>
        <v>3</v>
      </c>
      <c r="BU453" s="11">
        <v>161.6</v>
      </c>
      <c r="BV453" s="11">
        <v>1.3</v>
      </c>
      <c r="BW453" s="11">
        <v>66.400000000000006</v>
      </c>
      <c r="BX453" s="11">
        <v>28.5</v>
      </c>
      <c r="BY453" s="4">
        <f t="shared" si="193"/>
        <v>257.8</v>
      </c>
      <c r="BZ453" s="4">
        <f t="shared" si="194"/>
        <v>3248.3</v>
      </c>
      <c r="CA453" s="4">
        <f t="shared" si="195"/>
        <v>1480.3</v>
      </c>
      <c r="CB453" s="4">
        <f t="shared" si="196"/>
        <v>1388.1999999999998</v>
      </c>
      <c r="CC453" s="4">
        <f t="shared" si="197"/>
        <v>288.5</v>
      </c>
      <c r="CD453" s="4">
        <f t="shared" si="198"/>
        <v>6405.3</v>
      </c>
      <c r="CE453" s="4">
        <f t="shared" si="199"/>
        <v>301.10000000000002</v>
      </c>
      <c r="CF453" s="4">
        <f t="shared" si="200"/>
        <v>219.10000000000002</v>
      </c>
      <c r="CG453" s="4">
        <f t="shared" si="201"/>
        <v>277.5</v>
      </c>
      <c r="CH453" s="4">
        <f t="shared" si="202"/>
        <v>288.5</v>
      </c>
      <c r="CI453" s="4">
        <f t="shared" si="203"/>
        <v>1086.2</v>
      </c>
      <c r="CJ453" s="4">
        <v>1316.4</v>
      </c>
      <c r="CK453" s="4">
        <v>1463.9</v>
      </c>
      <c r="CL453" s="4">
        <v>184.3</v>
      </c>
      <c r="CM453" s="4">
        <v>0</v>
      </c>
      <c r="CN453" s="4">
        <v>226.3</v>
      </c>
      <c r="CO453" s="4">
        <f t="shared" si="178"/>
        <v>3190.9000000000005</v>
      </c>
      <c r="CT453" s="12"/>
      <c r="CU453" s="12"/>
      <c r="CV453" s="12"/>
      <c r="CW453" s="12"/>
      <c r="CX453" s="12"/>
      <c r="CY453" s="12"/>
      <c r="CZ453" s="12"/>
      <c r="DA453" s="12"/>
      <c r="DB453" s="12"/>
      <c r="DC453" s="12"/>
    </row>
    <row r="454" spans="1:107">
      <c r="A454" s="2">
        <v>1999</v>
      </c>
      <c r="B454" s="3" t="s">
        <v>121</v>
      </c>
      <c r="C454" s="4">
        <v>254.9</v>
      </c>
      <c r="D454" s="4">
        <v>62.9</v>
      </c>
      <c r="E454" s="4">
        <v>84.2</v>
      </c>
      <c r="F454" s="4">
        <v>3.6</v>
      </c>
      <c r="G454" s="4">
        <f t="shared" si="179"/>
        <v>405.6</v>
      </c>
      <c r="H454" s="4">
        <v>59.2</v>
      </c>
      <c r="I454" s="4">
        <v>0</v>
      </c>
      <c r="J454" s="4">
        <v>0</v>
      </c>
      <c r="K454" s="4">
        <v>3.4</v>
      </c>
      <c r="L454" s="4">
        <f t="shared" si="180"/>
        <v>62.6</v>
      </c>
      <c r="M454" s="4">
        <v>19.2</v>
      </c>
      <c r="N454" s="4">
        <v>27.1</v>
      </c>
      <c r="O454" s="4">
        <v>1.2</v>
      </c>
      <c r="P454" s="4">
        <v>0</v>
      </c>
      <c r="Q454" s="4">
        <f t="shared" si="181"/>
        <v>47.5</v>
      </c>
      <c r="R454" s="4">
        <v>16.3</v>
      </c>
      <c r="S454" s="4">
        <v>4.9000000000000004</v>
      </c>
      <c r="T454" s="4">
        <v>0</v>
      </c>
      <c r="U454" s="4">
        <v>0</v>
      </c>
      <c r="V454" s="4">
        <f t="shared" si="182"/>
        <v>21.200000000000003</v>
      </c>
      <c r="W454" s="4">
        <v>117.5</v>
      </c>
      <c r="X454" s="4">
        <v>271.89999999999998</v>
      </c>
      <c r="Y454" s="4">
        <v>48</v>
      </c>
      <c r="Z454" s="4">
        <v>0</v>
      </c>
      <c r="AA454" s="4">
        <f t="shared" si="183"/>
        <v>437.4</v>
      </c>
      <c r="AB454" s="4">
        <v>58.7</v>
      </c>
      <c r="AC454" s="4">
        <v>0</v>
      </c>
      <c r="AD454" s="4">
        <v>1</v>
      </c>
      <c r="AE454" s="4">
        <v>0.7</v>
      </c>
      <c r="AF454" s="4">
        <f t="shared" si="184"/>
        <v>60.400000000000006</v>
      </c>
      <c r="AG454" s="4">
        <v>0</v>
      </c>
      <c r="AH454" s="4">
        <v>112.9</v>
      </c>
      <c r="AI454" s="4">
        <v>126.5</v>
      </c>
      <c r="AJ454" s="4">
        <v>0.7</v>
      </c>
      <c r="AK454" s="4">
        <f t="shared" si="185"/>
        <v>240.1</v>
      </c>
      <c r="AL454" s="4">
        <v>246.1</v>
      </c>
      <c r="AM454" s="4">
        <v>241.9</v>
      </c>
      <c r="AN454" s="4">
        <v>226.8</v>
      </c>
      <c r="AO454" s="4">
        <v>29.8</v>
      </c>
      <c r="AP454" s="4">
        <f t="shared" si="186"/>
        <v>744.59999999999991</v>
      </c>
      <c r="AU454" s="4">
        <f t="shared" si="187"/>
        <v>0</v>
      </c>
      <c r="AV454" s="4">
        <v>0</v>
      </c>
      <c r="AW454" s="4">
        <v>0</v>
      </c>
      <c r="AX454" s="4">
        <v>0</v>
      </c>
      <c r="AY454" s="4">
        <v>3.4</v>
      </c>
      <c r="AZ454" s="4">
        <f t="shared" si="188"/>
        <v>3.4</v>
      </c>
      <c r="BA454" s="4">
        <v>0</v>
      </c>
      <c r="BB454" s="4">
        <v>0</v>
      </c>
      <c r="BC454" s="4">
        <v>0</v>
      </c>
      <c r="BD454" s="4">
        <v>0.7</v>
      </c>
      <c r="BE454" s="4">
        <f t="shared" si="189"/>
        <v>0.7</v>
      </c>
      <c r="BF454" s="4">
        <v>0</v>
      </c>
      <c r="BG454" s="4">
        <v>0</v>
      </c>
      <c r="BH454" s="4">
        <v>0</v>
      </c>
      <c r="BI454" s="4">
        <v>0.7</v>
      </c>
      <c r="BJ454" s="4">
        <f t="shared" si="190"/>
        <v>0.7</v>
      </c>
      <c r="BK454" s="4">
        <v>0</v>
      </c>
      <c r="BL454" s="4">
        <v>0</v>
      </c>
      <c r="BM454" s="4">
        <v>0</v>
      </c>
      <c r="BN454" s="4">
        <v>2.5</v>
      </c>
      <c r="BO454" s="4">
        <f t="shared" si="191"/>
        <v>2.5</v>
      </c>
      <c r="BP454" s="4">
        <v>0</v>
      </c>
      <c r="BQ454" s="4">
        <v>0</v>
      </c>
      <c r="BR454" s="4">
        <v>0</v>
      </c>
      <c r="BS454" s="4">
        <v>9.1</v>
      </c>
      <c r="BT454" s="4">
        <f t="shared" si="192"/>
        <v>9.1</v>
      </c>
      <c r="BU454" s="4">
        <v>0</v>
      </c>
      <c r="BV454" s="4">
        <v>0</v>
      </c>
      <c r="BW454" s="4">
        <v>0</v>
      </c>
      <c r="BX454" s="4">
        <v>21.8</v>
      </c>
      <c r="BY454" s="4">
        <f t="shared" si="193"/>
        <v>21.8</v>
      </c>
      <c r="BZ454" s="4">
        <f t="shared" si="194"/>
        <v>771.90000000000009</v>
      </c>
      <c r="CA454" s="4">
        <f t="shared" si="195"/>
        <v>721.59999999999991</v>
      </c>
      <c r="CB454" s="4">
        <f t="shared" si="196"/>
        <v>487.7</v>
      </c>
      <c r="CC454" s="4">
        <f t="shared" si="197"/>
        <v>38.200000000000003</v>
      </c>
      <c r="CD454" s="4">
        <f t="shared" si="198"/>
        <v>2019.4</v>
      </c>
      <c r="CE454" s="4">
        <f t="shared" si="199"/>
        <v>0</v>
      </c>
      <c r="CF454" s="4">
        <f t="shared" si="200"/>
        <v>0</v>
      </c>
      <c r="CG454" s="4">
        <f t="shared" si="201"/>
        <v>0</v>
      </c>
      <c r="CH454" s="4">
        <f t="shared" si="202"/>
        <v>38.200000000000003</v>
      </c>
      <c r="CI454" s="4">
        <f t="shared" si="203"/>
        <v>38.200000000000003</v>
      </c>
      <c r="CJ454" s="4">
        <v>205.6</v>
      </c>
      <c r="CK454" s="4">
        <v>383.5</v>
      </c>
      <c r="CL454" s="4">
        <v>46.2</v>
      </c>
      <c r="CM454" s="10">
        <v>0</v>
      </c>
      <c r="CN454" s="4">
        <v>205.8</v>
      </c>
      <c r="CO454" s="4">
        <f t="shared" si="178"/>
        <v>841.10000000000014</v>
      </c>
    </row>
    <row r="455" spans="1:107">
      <c r="A455" s="2">
        <v>1999</v>
      </c>
      <c r="B455" s="3" t="s">
        <v>122</v>
      </c>
      <c r="C455" s="4">
        <v>3577.1</v>
      </c>
      <c r="D455" s="4">
        <v>262.8</v>
      </c>
      <c r="E455" s="4">
        <v>12.2</v>
      </c>
      <c r="F455" s="4">
        <v>0</v>
      </c>
      <c r="G455" s="4">
        <f t="shared" si="179"/>
        <v>3852.1</v>
      </c>
      <c r="H455" s="4">
        <v>1320.8</v>
      </c>
      <c r="I455" s="4">
        <v>318.2</v>
      </c>
      <c r="J455" s="4">
        <v>1152.3</v>
      </c>
      <c r="K455" s="4">
        <v>170.5</v>
      </c>
      <c r="L455" s="4">
        <f t="shared" si="180"/>
        <v>2961.8</v>
      </c>
      <c r="M455" s="4">
        <v>60.5</v>
      </c>
      <c r="N455" s="4">
        <v>54.2</v>
      </c>
      <c r="O455" s="4">
        <v>0</v>
      </c>
      <c r="P455" s="4">
        <v>0</v>
      </c>
      <c r="Q455" s="4">
        <f t="shared" si="181"/>
        <v>114.7</v>
      </c>
      <c r="R455" s="4">
        <v>6.2</v>
      </c>
      <c r="S455" s="4">
        <v>23.5</v>
      </c>
      <c r="T455" s="4">
        <v>0</v>
      </c>
      <c r="U455" s="4">
        <v>0</v>
      </c>
      <c r="V455" s="4">
        <f t="shared" si="182"/>
        <v>29.7</v>
      </c>
      <c r="W455" s="4">
        <v>1189.7</v>
      </c>
      <c r="X455" s="4">
        <v>1267.9000000000001</v>
      </c>
      <c r="Y455" s="4">
        <v>0</v>
      </c>
      <c r="Z455" s="4">
        <v>0</v>
      </c>
      <c r="AA455" s="4">
        <f t="shared" si="183"/>
        <v>2457.6000000000004</v>
      </c>
      <c r="AB455" s="4">
        <v>850.1</v>
      </c>
      <c r="AC455" s="4">
        <v>19.399999999999999</v>
      </c>
      <c r="AD455" s="4">
        <v>41.9</v>
      </c>
      <c r="AE455" s="4">
        <v>16.7</v>
      </c>
      <c r="AF455" s="4">
        <f t="shared" si="184"/>
        <v>928.1</v>
      </c>
      <c r="AG455" s="4">
        <v>2.7</v>
      </c>
      <c r="AH455" s="4">
        <v>547.6</v>
      </c>
      <c r="AI455" s="4">
        <v>2312.4</v>
      </c>
      <c r="AJ455" s="4">
        <v>90.1</v>
      </c>
      <c r="AK455" s="4">
        <f t="shared" si="185"/>
        <v>2952.8</v>
      </c>
      <c r="AL455" s="4">
        <v>2558.1</v>
      </c>
      <c r="AM455" s="4">
        <v>1010.3</v>
      </c>
      <c r="AN455" s="4">
        <v>3944.5</v>
      </c>
      <c r="AO455" s="4">
        <v>92.1</v>
      </c>
      <c r="AP455" s="4">
        <f t="shared" si="186"/>
        <v>7605</v>
      </c>
      <c r="AU455" s="4">
        <f t="shared" si="187"/>
        <v>0</v>
      </c>
      <c r="AV455" s="4">
        <v>48.8</v>
      </c>
      <c r="AW455" s="4">
        <v>0.1</v>
      </c>
      <c r="AX455" s="4">
        <v>73</v>
      </c>
      <c r="AY455" s="4">
        <v>169.2</v>
      </c>
      <c r="AZ455" s="4">
        <f t="shared" si="188"/>
        <v>291.10000000000002</v>
      </c>
      <c r="BA455" s="4">
        <v>2.2999999999999998</v>
      </c>
      <c r="BB455" s="4">
        <v>0</v>
      </c>
      <c r="BC455" s="4">
        <v>9.1</v>
      </c>
      <c r="BD455" s="4">
        <v>16.7</v>
      </c>
      <c r="BE455" s="4">
        <f t="shared" si="189"/>
        <v>28.099999999999998</v>
      </c>
      <c r="BF455" s="4">
        <v>0</v>
      </c>
      <c r="BG455" s="4">
        <v>0</v>
      </c>
      <c r="BH455" s="4">
        <v>16.100000000000001</v>
      </c>
      <c r="BI455" s="4">
        <v>33.700000000000003</v>
      </c>
      <c r="BJ455" s="4">
        <f t="shared" si="190"/>
        <v>49.800000000000004</v>
      </c>
      <c r="BK455" s="4">
        <v>0</v>
      </c>
      <c r="BL455" s="4">
        <v>0</v>
      </c>
      <c r="BM455" s="4">
        <v>0</v>
      </c>
      <c r="BN455" s="4">
        <v>0</v>
      </c>
      <c r="BO455" s="4">
        <f t="shared" si="191"/>
        <v>0</v>
      </c>
      <c r="BP455" s="4">
        <v>1</v>
      </c>
      <c r="BQ455" s="4">
        <v>1.8</v>
      </c>
      <c r="BR455" s="4">
        <v>6.2</v>
      </c>
      <c r="BS455" s="4">
        <v>20.100000000000001</v>
      </c>
      <c r="BT455" s="4">
        <f t="shared" si="192"/>
        <v>29.1</v>
      </c>
      <c r="BU455" s="4">
        <v>28.3</v>
      </c>
      <c r="BV455" s="4">
        <v>1.9</v>
      </c>
      <c r="BW455" s="4">
        <v>0.6</v>
      </c>
      <c r="BX455" s="4">
        <v>15.3</v>
      </c>
      <c r="BY455" s="4">
        <f t="shared" si="193"/>
        <v>46.1</v>
      </c>
      <c r="BZ455" s="4">
        <f t="shared" si="194"/>
        <v>9565.1999999999989</v>
      </c>
      <c r="CA455" s="4">
        <f t="shared" si="195"/>
        <v>3503.9000000000005</v>
      </c>
      <c r="CB455" s="4">
        <f t="shared" si="196"/>
        <v>7463.3</v>
      </c>
      <c r="CC455" s="4">
        <f t="shared" si="197"/>
        <v>369.4</v>
      </c>
      <c r="CD455" s="4">
        <f t="shared" si="198"/>
        <v>20901.8</v>
      </c>
      <c r="CE455" s="4">
        <f t="shared" si="199"/>
        <v>80.399999999999991</v>
      </c>
      <c r="CF455" s="4">
        <f t="shared" si="200"/>
        <v>3.8</v>
      </c>
      <c r="CG455" s="4">
        <f t="shared" si="201"/>
        <v>105</v>
      </c>
      <c r="CH455" s="4">
        <f t="shared" si="202"/>
        <v>255</v>
      </c>
      <c r="CI455" s="4">
        <f t="shared" si="203"/>
        <v>444.2</v>
      </c>
      <c r="CJ455" s="12">
        <v>2065.3000000000002</v>
      </c>
      <c r="CK455" s="12">
        <v>6087.9</v>
      </c>
      <c r="CL455" s="12">
        <v>420.4</v>
      </c>
      <c r="CM455" s="12" t="s">
        <v>129</v>
      </c>
      <c r="CN455" s="12">
        <v>1129.0999999999999</v>
      </c>
      <c r="CO455" s="4">
        <f t="shared" si="178"/>
        <v>9702.7000000000007</v>
      </c>
      <c r="CT455" s="12"/>
      <c r="CU455" s="12"/>
      <c r="CV455" s="12"/>
      <c r="CW455" s="12"/>
      <c r="CX455" s="12"/>
      <c r="CY455" s="12"/>
      <c r="CZ455" s="12"/>
      <c r="DA455" s="12"/>
      <c r="DB455" s="12"/>
      <c r="DC455" s="12"/>
    </row>
    <row r="456" spans="1:107">
      <c r="A456" s="2">
        <v>1999</v>
      </c>
      <c r="B456" s="3" t="s">
        <v>123</v>
      </c>
      <c r="C456" s="4">
        <v>4508</v>
      </c>
      <c r="D456" s="4">
        <v>337.2</v>
      </c>
      <c r="E456" s="4">
        <v>250.17000000000098</v>
      </c>
      <c r="F456" s="4">
        <v>2.73</v>
      </c>
      <c r="G456" s="4">
        <f t="shared" si="179"/>
        <v>5098.1000000000004</v>
      </c>
      <c r="H456" s="4">
        <v>1135.3</v>
      </c>
      <c r="I456" s="4">
        <v>734.3</v>
      </c>
      <c r="J456" s="4">
        <v>1052.3</v>
      </c>
      <c r="K456" s="4">
        <v>301.10000000000002</v>
      </c>
      <c r="L456" s="4">
        <f t="shared" si="180"/>
        <v>3222.9999999999995</v>
      </c>
      <c r="M456" s="4">
        <v>272.8</v>
      </c>
      <c r="N456" s="4">
        <v>242.1</v>
      </c>
      <c r="O456" s="4">
        <v>0</v>
      </c>
      <c r="P456" s="4">
        <v>0</v>
      </c>
      <c r="Q456" s="4">
        <f t="shared" si="181"/>
        <v>514.9</v>
      </c>
      <c r="R456" s="4">
        <v>94.7</v>
      </c>
      <c r="S456" s="4">
        <v>2.8</v>
      </c>
      <c r="T456" s="4">
        <v>0</v>
      </c>
      <c r="U456" s="4">
        <v>0</v>
      </c>
      <c r="V456" s="4">
        <f t="shared" si="182"/>
        <v>97.5</v>
      </c>
      <c r="W456" s="4">
        <v>1505</v>
      </c>
      <c r="X456" s="4">
        <v>2059</v>
      </c>
      <c r="Y456" s="4">
        <v>0</v>
      </c>
      <c r="Z456" s="4">
        <v>0</v>
      </c>
      <c r="AA456" s="4">
        <f t="shared" si="183"/>
        <v>3564</v>
      </c>
      <c r="AB456" s="4">
        <v>512.6</v>
      </c>
      <c r="AC456" s="4">
        <v>16.899999999999999</v>
      </c>
      <c r="AD456" s="4">
        <v>22.599999999999909</v>
      </c>
      <c r="AE456" s="4">
        <v>130.9</v>
      </c>
      <c r="AF456" s="4">
        <f t="shared" si="184"/>
        <v>682.99999999999989</v>
      </c>
      <c r="AG456" s="4">
        <v>4.9000000000000004</v>
      </c>
      <c r="AH456" s="4">
        <v>277.8</v>
      </c>
      <c r="AI456" s="4">
        <v>1127.7</v>
      </c>
      <c r="AJ456" s="4">
        <v>28</v>
      </c>
      <c r="AK456" s="4">
        <f t="shared" si="185"/>
        <v>1438.4</v>
      </c>
      <c r="AL456" s="4">
        <v>1792.7</v>
      </c>
      <c r="AM456" s="4">
        <v>1068.0999999999999</v>
      </c>
      <c r="AN456" s="4">
        <v>2737.13</v>
      </c>
      <c r="AO456" s="4">
        <v>203.37</v>
      </c>
      <c r="AP456" s="4">
        <f t="shared" si="186"/>
        <v>5801.3</v>
      </c>
      <c r="AU456" s="4">
        <f t="shared" si="187"/>
        <v>0</v>
      </c>
      <c r="AV456" s="4">
        <v>0</v>
      </c>
      <c r="AW456" s="4">
        <v>1.3</v>
      </c>
      <c r="AX456" s="4">
        <v>24.9</v>
      </c>
      <c r="AY456" s="4">
        <v>301.10000000000002</v>
      </c>
      <c r="AZ456" s="4">
        <f t="shared" si="188"/>
        <v>327.3</v>
      </c>
      <c r="BA456" s="4">
        <v>0</v>
      </c>
      <c r="BB456" s="4">
        <v>7.3</v>
      </c>
      <c r="BC456" s="4">
        <v>1.9000000000000172</v>
      </c>
      <c r="BD456" s="4">
        <v>130.9</v>
      </c>
      <c r="BE456" s="4">
        <f t="shared" si="189"/>
        <v>140.10000000000002</v>
      </c>
      <c r="BF456" s="4">
        <v>0</v>
      </c>
      <c r="BG456" s="4">
        <v>262.60000000000002</v>
      </c>
      <c r="BH456" s="4">
        <v>583.29999999999995</v>
      </c>
      <c r="BI456" s="4">
        <v>28</v>
      </c>
      <c r="BJ456" s="4">
        <f t="shared" si="190"/>
        <v>873.9</v>
      </c>
      <c r="BK456" s="4">
        <v>0</v>
      </c>
      <c r="BL456" s="4">
        <v>0</v>
      </c>
      <c r="BM456" s="4">
        <v>0</v>
      </c>
      <c r="BN456" s="4">
        <v>26.9</v>
      </c>
      <c r="BO456" s="4">
        <f t="shared" si="191"/>
        <v>26.9</v>
      </c>
      <c r="BP456" s="4">
        <v>0</v>
      </c>
      <c r="BQ456" s="4">
        <v>39.1</v>
      </c>
      <c r="BR456" s="4">
        <v>6.6</v>
      </c>
      <c r="BS456" s="4">
        <v>5.3</v>
      </c>
      <c r="BT456" s="4">
        <f t="shared" si="192"/>
        <v>51</v>
      </c>
      <c r="BU456" s="4">
        <v>0</v>
      </c>
      <c r="BV456" s="4">
        <v>11.9</v>
      </c>
      <c r="BW456" s="4">
        <v>426.2</v>
      </c>
      <c r="BX456" s="4">
        <v>173.9</v>
      </c>
      <c r="BY456" s="4">
        <f t="shared" si="193"/>
        <v>612</v>
      </c>
      <c r="BZ456" s="4">
        <f t="shared" si="194"/>
        <v>9826</v>
      </c>
      <c r="CA456" s="4">
        <f t="shared" si="195"/>
        <v>4738.2</v>
      </c>
      <c r="CB456" s="4">
        <f t="shared" si="196"/>
        <v>5189.9000000000015</v>
      </c>
      <c r="CC456" s="4">
        <f t="shared" si="197"/>
        <v>666.1</v>
      </c>
      <c r="CD456" s="4">
        <f t="shared" si="198"/>
        <v>20420.2</v>
      </c>
      <c r="CE456" s="4">
        <f t="shared" si="199"/>
        <v>0</v>
      </c>
      <c r="CF456" s="4">
        <f t="shared" si="200"/>
        <v>322.20000000000005</v>
      </c>
      <c r="CG456" s="4">
        <f t="shared" si="201"/>
        <v>1042.8999999999999</v>
      </c>
      <c r="CH456" s="4">
        <f t="shared" si="202"/>
        <v>666.1</v>
      </c>
      <c r="CI456" s="4">
        <f t="shared" si="203"/>
        <v>2031.1999999999998</v>
      </c>
      <c r="CJ456" s="12">
        <v>5321.6</v>
      </c>
      <c r="CK456" s="4">
        <v>0</v>
      </c>
      <c r="CL456" s="4">
        <v>0</v>
      </c>
      <c r="CM456" s="4">
        <v>0</v>
      </c>
      <c r="CN456" s="12">
        <v>4658.5</v>
      </c>
      <c r="CO456" s="4">
        <f t="shared" si="178"/>
        <v>9980.1</v>
      </c>
      <c r="CT456" s="12"/>
      <c r="CU456" s="12"/>
      <c r="CV456" s="12"/>
      <c r="CW456" s="12"/>
      <c r="CX456" s="12"/>
      <c r="CY456" s="12"/>
      <c r="CZ456" s="12"/>
      <c r="DA456" s="12"/>
      <c r="DB456" s="12"/>
      <c r="DC456" s="12"/>
    </row>
    <row r="457" spans="1:107">
      <c r="A457" s="2">
        <v>1999</v>
      </c>
      <c r="B457" s="3" t="s">
        <v>124</v>
      </c>
      <c r="C457" s="4">
        <v>1351.3</v>
      </c>
      <c r="D457" s="4">
        <v>196.3</v>
      </c>
      <c r="E457" s="4">
        <v>30</v>
      </c>
      <c r="F457" s="4">
        <v>75.2</v>
      </c>
      <c r="G457" s="4">
        <f t="shared" si="179"/>
        <v>1652.8</v>
      </c>
      <c r="H457" s="4">
        <v>372.6</v>
      </c>
      <c r="I457" s="4">
        <v>236.1</v>
      </c>
      <c r="J457" s="4">
        <v>461.3</v>
      </c>
      <c r="K457" s="4">
        <v>35.6</v>
      </c>
      <c r="L457" s="4">
        <f t="shared" si="180"/>
        <v>1105.5999999999999</v>
      </c>
      <c r="M457" s="4">
        <v>30.4</v>
      </c>
      <c r="N457" s="4">
        <v>4.8</v>
      </c>
      <c r="O457" s="4">
        <v>0</v>
      </c>
      <c r="P457" s="4">
        <v>0</v>
      </c>
      <c r="Q457" s="4">
        <f t="shared" si="181"/>
        <v>35.199999999999996</v>
      </c>
      <c r="R457" s="4">
        <v>4</v>
      </c>
      <c r="S457" s="4">
        <v>1.7</v>
      </c>
      <c r="T457" s="4">
        <v>0</v>
      </c>
      <c r="U457" s="4">
        <v>0</v>
      </c>
      <c r="V457" s="4">
        <f t="shared" si="182"/>
        <v>5.7</v>
      </c>
      <c r="W457" s="4">
        <v>213</v>
      </c>
      <c r="X457" s="4">
        <v>989</v>
      </c>
      <c r="Y457" s="4">
        <v>129</v>
      </c>
      <c r="Z457" s="4">
        <v>0</v>
      </c>
      <c r="AA457" s="4">
        <f t="shared" si="183"/>
        <v>1331</v>
      </c>
      <c r="AB457" s="4">
        <v>76.7</v>
      </c>
      <c r="AC457" s="4">
        <v>7.18</v>
      </c>
      <c r="AD457" s="4">
        <v>6.3</v>
      </c>
      <c r="AE457" s="4">
        <v>0.2</v>
      </c>
      <c r="AF457" s="4">
        <f t="shared" si="184"/>
        <v>90.38</v>
      </c>
      <c r="AG457" s="4">
        <v>1.9</v>
      </c>
      <c r="AH457" s="4">
        <v>273.5</v>
      </c>
      <c r="AI457" s="4">
        <v>506.5</v>
      </c>
      <c r="AJ457" s="4">
        <v>56.3</v>
      </c>
      <c r="AK457" s="4">
        <f t="shared" si="185"/>
        <v>838.19999999999993</v>
      </c>
      <c r="AL457" s="4">
        <v>105.5</v>
      </c>
      <c r="AM457" s="4">
        <v>246.8</v>
      </c>
      <c r="AN457" s="4">
        <v>655.6</v>
      </c>
      <c r="AO457" s="4">
        <v>0</v>
      </c>
      <c r="AP457" s="4">
        <f t="shared" si="186"/>
        <v>1007.9000000000001</v>
      </c>
      <c r="AU457" s="4">
        <f t="shared" si="187"/>
        <v>0</v>
      </c>
      <c r="AV457" s="4">
        <v>0</v>
      </c>
      <c r="AW457" s="4">
        <v>0</v>
      </c>
      <c r="AX457" s="4">
        <v>50.8</v>
      </c>
      <c r="AY457" s="4">
        <v>35.6</v>
      </c>
      <c r="AZ457" s="4">
        <f t="shared" si="188"/>
        <v>86.4</v>
      </c>
      <c r="BA457" s="4">
        <v>0</v>
      </c>
      <c r="BB457" s="4">
        <v>6.31</v>
      </c>
      <c r="BC457" s="4">
        <v>0.6</v>
      </c>
      <c r="BD457" s="4">
        <v>0.2</v>
      </c>
      <c r="BE457" s="4">
        <f t="shared" si="189"/>
        <v>7.1099999999999994</v>
      </c>
      <c r="BF457" s="4">
        <v>0.3</v>
      </c>
      <c r="BG457" s="4">
        <v>270.5</v>
      </c>
      <c r="BH457" s="4">
        <v>211.4</v>
      </c>
      <c r="BI457" s="4">
        <v>56.3</v>
      </c>
      <c r="BJ457" s="4">
        <f t="shared" si="190"/>
        <v>538.5</v>
      </c>
      <c r="BK457" s="4">
        <v>0</v>
      </c>
      <c r="BL457" s="4">
        <v>0</v>
      </c>
      <c r="BM457" s="4">
        <v>0</v>
      </c>
      <c r="BN457" s="4">
        <v>0</v>
      </c>
      <c r="BO457" s="4">
        <f t="shared" si="191"/>
        <v>0</v>
      </c>
      <c r="BP457" s="4">
        <v>0.2</v>
      </c>
      <c r="BQ457" s="4">
        <v>18.2</v>
      </c>
      <c r="BR457" s="4">
        <v>7.8</v>
      </c>
      <c r="BS457" s="4">
        <v>0</v>
      </c>
      <c r="BT457" s="4">
        <f t="shared" si="192"/>
        <v>26.2</v>
      </c>
      <c r="BU457" s="4">
        <v>26.9</v>
      </c>
      <c r="BV457" s="4">
        <v>6</v>
      </c>
      <c r="BW457" s="4">
        <v>38.799999999999997</v>
      </c>
      <c r="BX457" s="4">
        <v>0</v>
      </c>
      <c r="BY457" s="4">
        <f t="shared" si="193"/>
        <v>71.699999999999989</v>
      </c>
      <c r="BZ457" s="4">
        <f t="shared" si="194"/>
        <v>2155.4</v>
      </c>
      <c r="CA457" s="4">
        <f t="shared" si="195"/>
        <v>1955.38</v>
      </c>
      <c r="CB457" s="4">
        <f t="shared" si="196"/>
        <v>1788.6999999999998</v>
      </c>
      <c r="CC457" s="4">
        <f t="shared" si="197"/>
        <v>167.3</v>
      </c>
      <c r="CD457" s="4">
        <f t="shared" si="198"/>
        <v>6066.7800000000007</v>
      </c>
      <c r="CE457" s="4">
        <f t="shared" si="199"/>
        <v>27.4</v>
      </c>
      <c r="CF457" s="4">
        <f t="shared" si="200"/>
        <v>301.01</v>
      </c>
      <c r="CG457" s="4">
        <f t="shared" si="201"/>
        <v>309.40000000000003</v>
      </c>
      <c r="CH457" s="4">
        <f t="shared" si="202"/>
        <v>92.1</v>
      </c>
      <c r="CI457" s="4">
        <f t="shared" si="203"/>
        <v>729.91</v>
      </c>
      <c r="CJ457" s="11">
        <v>829</v>
      </c>
      <c r="CK457" s="11">
        <v>919.9</v>
      </c>
      <c r="CL457" s="11">
        <v>167.7</v>
      </c>
      <c r="CM457" s="11">
        <v>0</v>
      </c>
      <c r="CN457" s="11">
        <v>701.3</v>
      </c>
      <c r="CO457" s="4">
        <f t="shared" si="178"/>
        <v>2617.9</v>
      </c>
      <c r="CT457" s="12"/>
      <c r="CU457" s="12"/>
      <c r="CV457" s="12"/>
      <c r="CW457" s="12"/>
      <c r="CX457" s="12"/>
      <c r="CY457" s="12"/>
      <c r="CZ457" s="12"/>
      <c r="DA457" s="12"/>
      <c r="DB457" s="12"/>
      <c r="DC457" s="12"/>
    </row>
    <row r="458" spans="1:107">
      <c r="A458" s="2">
        <v>1999</v>
      </c>
      <c r="B458" s="3" t="s">
        <v>125</v>
      </c>
      <c r="C458" s="4">
        <v>4333.3999999999996</v>
      </c>
      <c r="D458" s="4">
        <v>357.1</v>
      </c>
      <c r="E458" s="4">
        <v>139.19999999999999</v>
      </c>
      <c r="F458" s="4">
        <v>0</v>
      </c>
      <c r="G458" s="4">
        <f t="shared" si="179"/>
        <v>4829.7</v>
      </c>
      <c r="H458" s="4">
        <v>1106.0999999999999</v>
      </c>
      <c r="I458" s="4">
        <v>561.29999999999995</v>
      </c>
      <c r="J458" s="4">
        <v>1263.5</v>
      </c>
      <c r="K458" s="29">
        <v>0</v>
      </c>
      <c r="L458" s="4">
        <f t="shared" si="180"/>
        <v>2930.8999999999996</v>
      </c>
      <c r="M458" s="4">
        <v>42.9</v>
      </c>
      <c r="N458" s="4">
        <v>7.9</v>
      </c>
      <c r="O458" s="4">
        <v>0</v>
      </c>
      <c r="P458" s="4">
        <v>0</v>
      </c>
      <c r="Q458" s="4">
        <f t="shared" si="181"/>
        <v>50.8</v>
      </c>
      <c r="R458" s="4">
        <v>129.9</v>
      </c>
      <c r="S458" s="4">
        <v>33.4</v>
      </c>
      <c r="T458" s="4">
        <v>0</v>
      </c>
      <c r="U458" s="4">
        <v>0</v>
      </c>
      <c r="V458" s="4">
        <f t="shared" si="182"/>
        <v>163.30000000000001</v>
      </c>
      <c r="W458" s="29">
        <v>927.8</v>
      </c>
      <c r="X458" s="29">
        <v>1662.5</v>
      </c>
      <c r="Y458" s="29">
        <v>29.4</v>
      </c>
      <c r="Z458" s="29">
        <v>0</v>
      </c>
      <c r="AA458" s="4">
        <f t="shared" si="183"/>
        <v>2619.7000000000003</v>
      </c>
      <c r="AB458" s="4">
        <v>620.29999999999995</v>
      </c>
      <c r="AC458" s="4">
        <v>6.8</v>
      </c>
      <c r="AD458" s="4">
        <v>136.9</v>
      </c>
      <c r="AE458" s="4">
        <v>0</v>
      </c>
      <c r="AF458" s="4">
        <f t="shared" si="184"/>
        <v>763.99999999999989</v>
      </c>
      <c r="AG458" s="4">
        <v>0</v>
      </c>
      <c r="AH458" s="4">
        <v>547</v>
      </c>
      <c r="AI458" s="4">
        <v>1294.4000000000001</v>
      </c>
      <c r="AJ458" s="4">
        <v>0</v>
      </c>
      <c r="AK458" s="4">
        <f t="shared" si="185"/>
        <v>1841.4</v>
      </c>
      <c r="AL458" s="4">
        <v>2685.1</v>
      </c>
      <c r="AM458" s="4">
        <v>1172.5</v>
      </c>
      <c r="AN458" s="4">
        <v>5738.2</v>
      </c>
      <c r="AO458" s="4">
        <v>0</v>
      </c>
      <c r="AP458" s="4">
        <f t="shared" si="186"/>
        <v>9595.7999999999993</v>
      </c>
      <c r="AU458" s="4">
        <f t="shared" si="187"/>
        <v>0</v>
      </c>
      <c r="AV458" s="4">
        <v>0</v>
      </c>
      <c r="AW458" s="4">
        <v>0</v>
      </c>
      <c r="AX458" s="4">
        <v>0</v>
      </c>
      <c r="AY458" s="4">
        <v>0</v>
      </c>
      <c r="AZ458" s="4">
        <f t="shared" si="188"/>
        <v>0</v>
      </c>
      <c r="BA458" s="4">
        <v>0</v>
      </c>
      <c r="BB458" s="4">
        <v>0</v>
      </c>
      <c r="BC458" s="4">
        <v>0</v>
      </c>
      <c r="BD458" s="4">
        <v>0</v>
      </c>
      <c r="BE458" s="4">
        <f t="shared" si="189"/>
        <v>0</v>
      </c>
      <c r="BF458" s="4">
        <v>0</v>
      </c>
      <c r="BG458" s="4">
        <v>0</v>
      </c>
      <c r="BH458" s="4">
        <v>0</v>
      </c>
      <c r="BI458" s="4">
        <v>0</v>
      </c>
      <c r="BJ458" s="4">
        <f t="shared" si="190"/>
        <v>0</v>
      </c>
      <c r="BK458" s="4">
        <v>0</v>
      </c>
      <c r="BL458" s="4">
        <v>0</v>
      </c>
      <c r="BM458" s="4">
        <v>0</v>
      </c>
      <c r="BN458" s="4">
        <v>0</v>
      </c>
      <c r="BO458" s="4">
        <f t="shared" si="191"/>
        <v>0</v>
      </c>
      <c r="BP458" s="4">
        <v>0</v>
      </c>
      <c r="BQ458" s="4">
        <v>0</v>
      </c>
      <c r="BR458" s="4">
        <v>0</v>
      </c>
      <c r="BS458" s="4">
        <v>0</v>
      </c>
      <c r="BT458" s="4">
        <f t="shared" si="192"/>
        <v>0</v>
      </c>
      <c r="BU458" s="4">
        <v>0</v>
      </c>
      <c r="BV458" s="4">
        <v>0</v>
      </c>
      <c r="BW458" s="4">
        <v>0</v>
      </c>
      <c r="BX458" s="4">
        <v>0</v>
      </c>
      <c r="BY458" s="4">
        <f t="shared" si="193"/>
        <v>0</v>
      </c>
      <c r="BZ458" s="4">
        <f t="shared" si="194"/>
        <v>9845.5</v>
      </c>
      <c r="CA458" s="4">
        <f t="shared" si="195"/>
        <v>4348.5</v>
      </c>
      <c r="CB458" s="4">
        <f t="shared" si="196"/>
        <v>8601.6</v>
      </c>
      <c r="CC458" s="4">
        <f t="shared" si="197"/>
        <v>0</v>
      </c>
      <c r="CD458" s="4">
        <f t="shared" si="198"/>
        <v>22795.599999999999</v>
      </c>
      <c r="CE458" s="4">
        <f t="shared" si="199"/>
        <v>0</v>
      </c>
      <c r="CF458" s="4">
        <f t="shared" si="200"/>
        <v>0</v>
      </c>
      <c r="CG458" s="4">
        <f t="shared" si="201"/>
        <v>0</v>
      </c>
      <c r="CH458" s="4">
        <f t="shared" si="202"/>
        <v>0</v>
      </c>
      <c r="CI458" s="4">
        <f t="shared" si="203"/>
        <v>0</v>
      </c>
      <c r="CJ458" s="4">
        <v>3284.7</v>
      </c>
      <c r="CK458" s="4">
        <v>5162.2</v>
      </c>
      <c r="CL458" s="4">
        <v>635.20000000000005</v>
      </c>
      <c r="CM458" s="4">
        <v>0</v>
      </c>
      <c r="CN458" s="4">
        <v>866.3</v>
      </c>
      <c r="CO458" s="4">
        <f t="shared" si="178"/>
        <v>9948.4</v>
      </c>
      <c r="CT458" s="12"/>
      <c r="CU458" s="12"/>
      <c r="CV458" s="12"/>
      <c r="CW458" s="12"/>
      <c r="CX458" s="12"/>
      <c r="CY458" s="12"/>
      <c r="CZ458" s="12"/>
      <c r="DA458" s="12"/>
      <c r="DB458" s="12"/>
      <c r="DC458" s="12"/>
    </row>
    <row r="459" spans="1:107">
      <c r="A459" s="2">
        <v>1999</v>
      </c>
      <c r="B459" s="3" t="s">
        <v>126</v>
      </c>
      <c r="C459" s="12"/>
      <c r="D459" s="12"/>
      <c r="E459" s="12"/>
      <c r="F459" s="12"/>
      <c r="G459" s="4">
        <f t="shared" si="179"/>
        <v>0</v>
      </c>
      <c r="H459" s="12"/>
      <c r="I459" s="12"/>
      <c r="J459" s="12"/>
      <c r="K459" s="12"/>
      <c r="L459" s="4">
        <f t="shared" si="180"/>
        <v>0</v>
      </c>
      <c r="M459" s="12"/>
      <c r="N459" s="12"/>
      <c r="Q459" s="4">
        <f t="shared" si="181"/>
        <v>0</v>
      </c>
      <c r="R459" s="12"/>
      <c r="S459" s="12"/>
      <c r="T459" s="12"/>
      <c r="U459" s="12"/>
      <c r="V459" s="4">
        <f t="shared" si="182"/>
        <v>0</v>
      </c>
      <c r="W459" s="12"/>
      <c r="X459" s="12"/>
      <c r="Y459" s="12"/>
      <c r="Z459" s="12"/>
      <c r="AA459" s="4">
        <f t="shared" si="183"/>
        <v>0</v>
      </c>
      <c r="AB459" s="12"/>
      <c r="AC459" s="12"/>
      <c r="AD459" s="12"/>
      <c r="AE459" s="12"/>
      <c r="AF459" s="4">
        <f t="shared" si="184"/>
        <v>0</v>
      </c>
      <c r="AH459" s="12"/>
      <c r="AI459" s="12"/>
      <c r="AK459" s="4">
        <f t="shared" si="185"/>
        <v>0</v>
      </c>
      <c r="AL459" s="12"/>
      <c r="AM459" s="12"/>
      <c r="AN459" s="12"/>
      <c r="AP459" s="4">
        <f t="shared" si="186"/>
        <v>0</v>
      </c>
      <c r="AU459" s="4">
        <f t="shared" si="187"/>
        <v>0</v>
      </c>
      <c r="AV459" s="12"/>
      <c r="AW459" s="12"/>
      <c r="AX459" s="12"/>
      <c r="AY459" s="12"/>
      <c r="AZ459" s="4">
        <f t="shared" si="188"/>
        <v>0</v>
      </c>
      <c r="BA459" s="12"/>
      <c r="BB459" s="12"/>
      <c r="BC459" s="12"/>
      <c r="BD459" s="12"/>
      <c r="BE459" s="4">
        <f t="shared" si="189"/>
        <v>0</v>
      </c>
      <c r="BF459" s="12"/>
      <c r="BG459" s="12"/>
      <c r="BH459" s="12"/>
      <c r="BI459" s="12"/>
      <c r="BJ459" s="4">
        <f t="shared" si="190"/>
        <v>0</v>
      </c>
      <c r="BO459" s="4">
        <f t="shared" si="191"/>
        <v>0</v>
      </c>
      <c r="BT459" s="4">
        <f t="shared" si="192"/>
        <v>0</v>
      </c>
      <c r="BU459" s="12"/>
      <c r="BV459" s="12"/>
      <c r="BW459" s="12"/>
      <c r="BX459" s="12"/>
      <c r="BY459" s="4">
        <f t="shared" si="193"/>
        <v>0</v>
      </c>
      <c r="BZ459" s="4">
        <f t="shared" si="194"/>
        <v>0</v>
      </c>
      <c r="CA459" s="4">
        <f t="shared" si="195"/>
        <v>0</v>
      </c>
      <c r="CB459" s="4">
        <f t="shared" si="196"/>
        <v>0</v>
      </c>
      <c r="CC459" s="4">
        <f t="shared" si="197"/>
        <v>0</v>
      </c>
      <c r="CD459" s="4">
        <f t="shared" si="198"/>
        <v>0</v>
      </c>
      <c r="CE459" s="4">
        <f t="shared" si="199"/>
        <v>0</v>
      </c>
      <c r="CF459" s="4">
        <f t="shared" si="200"/>
        <v>0</v>
      </c>
      <c r="CG459" s="4">
        <f t="shared" si="201"/>
        <v>0</v>
      </c>
      <c r="CH459" s="4">
        <f t="shared" si="202"/>
        <v>0</v>
      </c>
      <c r="CI459" s="4">
        <f t="shared" si="203"/>
        <v>0</v>
      </c>
      <c r="CJ459" s="12"/>
      <c r="CK459" s="12"/>
      <c r="CL459" s="12"/>
      <c r="CM459" s="12"/>
      <c r="CN459" s="12"/>
      <c r="CO459" s="4">
        <f t="shared" si="178"/>
        <v>0</v>
      </c>
      <c r="CT459" s="12"/>
      <c r="CU459" s="12"/>
      <c r="CV459" s="12"/>
      <c r="CW459" s="12"/>
      <c r="CX459" s="12"/>
      <c r="CY459" s="12"/>
      <c r="CZ459" s="12"/>
      <c r="DA459" s="12"/>
      <c r="DB459" s="12"/>
      <c r="DC459" s="12"/>
    </row>
    <row r="460" spans="1:107">
      <c r="A460" s="2">
        <v>2000</v>
      </c>
      <c r="B460" s="3" t="s">
        <v>77</v>
      </c>
      <c r="C460" s="3">
        <v>2817</v>
      </c>
      <c r="D460" s="3">
        <v>504</v>
      </c>
      <c r="E460" s="3">
        <v>358</v>
      </c>
      <c r="F460" s="3">
        <v>0</v>
      </c>
      <c r="G460" s="3">
        <f t="shared" si="179"/>
        <v>3679</v>
      </c>
      <c r="H460" s="3">
        <v>1100</v>
      </c>
      <c r="I460" s="3">
        <v>599</v>
      </c>
      <c r="J460" s="3">
        <v>1928</v>
      </c>
      <c r="K460" s="3">
        <v>0</v>
      </c>
      <c r="L460" s="3">
        <f t="shared" si="180"/>
        <v>3627</v>
      </c>
      <c r="M460" s="3">
        <v>2</v>
      </c>
      <c r="N460" s="3">
        <v>36</v>
      </c>
      <c r="O460" s="3">
        <v>34</v>
      </c>
      <c r="P460" s="3">
        <v>0</v>
      </c>
      <c r="Q460" s="3">
        <f t="shared" si="181"/>
        <v>72</v>
      </c>
      <c r="R460" s="3">
        <v>0</v>
      </c>
      <c r="S460" s="3">
        <v>0</v>
      </c>
      <c r="T460" s="3">
        <v>0</v>
      </c>
      <c r="U460" s="3">
        <v>0</v>
      </c>
      <c r="V460" s="3">
        <f t="shared" si="182"/>
        <v>0</v>
      </c>
      <c r="W460" s="3">
        <v>335</v>
      </c>
      <c r="X460" s="3">
        <v>1941</v>
      </c>
      <c r="Y460" s="3">
        <v>502</v>
      </c>
      <c r="Z460" s="3">
        <v>0</v>
      </c>
      <c r="AA460" s="3">
        <f t="shared" si="183"/>
        <v>2778</v>
      </c>
      <c r="AB460" s="3">
        <v>256</v>
      </c>
      <c r="AC460" s="3">
        <v>4</v>
      </c>
      <c r="AD460" s="3">
        <v>50</v>
      </c>
      <c r="AE460" s="3">
        <v>0</v>
      </c>
      <c r="AF460" s="3">
        <f t="shared" si="184"/>
        <v>310</v>
      </c>
      <c r="AG460" s="3">
        <v>0</v>
      </c>
      <c r="AH460" s="3">
        <v>538</v>
      </c>
      <c r="AI460" s="3">
        <v>472</v>
      </c>
      <c r="AJ460" s="3">
        <v>0</v>
      </c>
      <c r="AK460" s="3">
        <f t="shared" si="185"/>
        <v>1010</v>
      </c>
      <c r="AL460" s="3">
        <v>710</v>
      </c>
      <c r="AM460" s="3">
        <v>657</v>
      </c>
      <c r="AN460" s="3">
        <v>1395</v>
      </c>
      <c r="AO460" s="3">
        <v>493</v>
      </c>
      <c r="AP460" s="3">
        <f t="shared" si="186"/>
        <v>3255</v>
      </c>
      <c r="AQ460" s="3"/>
      <c r="AR460" s="3"/>
      <c r="AS460" s="3"/>
      <c r="AT460" s="3"/>
      <c r="AU460" s="3">
        <f t="shared" si="187"/>
        <v>0</v>
      </c>
      <c r="AV460" s="4">
        <v>0</v>
      </c>
      <c r="AW460" s="4">
        <v>0</v>
      </c>
      <c r="AX460" s="4">
        <v>0</v>
      </c>
      <c r="AY460" s="4">
        <v>0</v>
      </c>
      <c r="AZ460" s="3">
        <f t="shared" si="188"/>
        <v>0</v>
      </c>
      <c r="BA460" s="3">
        <v>0</v>
      </c>
      <c r="BB460" s="3">
        <v>2</v>
      </c>
      <c r="BC460" s="3">
        <v>0</v>
      </c>
      <c r="BD460" s="3">
        <v>0</v>
      </c>
      <c r="BE460" s="3">
        <f t="shared" si="189"/>
        <v>2</v>
      </c>
      <c r="BF460" s="3">
        <v>0</v>
      </c>
      <c r="BG460" s="3">
        <v>538</v>
      </c>
      <c r="BH460" s="3">
        <v>195</v>
      </c>
      <c r="BI460" s="3">
        <v>0</v>
      </c>
      <c r="BJ460" s="3">
        <f t="shared" si="190"/>
        <v>733</v>
      </c>
      <c r="BK460" s="4">
        <v>0</v>
      </c>
      <c r="BL460" s="4">
        <v>0</v>
      </c>
      <c r="BM460" s="4">
        <v>0</v>
      </c>
      <c r="BN460" s="4">
        <v>0</v>
      </c>
      <c r="BO460" s="3">
        <f t="shared" si="191"/>
        <v>0</v>
      </c>
      <c r="BP460" s="4">
        <v>0</v>
      </c>
      <c r="BQ460" s="4">
        <v>0</v>
      </c>
      <c r="BR460" s="4">
        <v>0</v>
      </c>
      <c r="BS460" s="4">
        <v>0</v>
      </c>
      <c r="BT460" s="3">
        <f t="shared" si="192"/>
        <v>0</v>
      </c>
      <c r="BU460" s="3">
        <v>2</v>
      </c>
      <c r="BV460" s="3">
        <v>0</v>
      </c>
      <c r="BW460" s="3">
        <v>0</v>
      </c>
      <c r="BX460" s="3">
        <v>493</v>
      </c>
      <c r="BY460" s="3">
        <f t="shared" si="193"/>
        <v>495</v>
      </c>
      <c r="BZ460" s="3">
        <f t="shared" si="194"/>
        <v>5220</v>
      </c>
      <c r="CA460" s="3">
        <f t="shared" si="195"/>
        <v>4279</v>
      </c>
      <c r="CB460" s="3">
        <f t="shared" si="196"/>
        <v>4739</v>
      </c>
      <c r="CC460" s="3">
        <f t="shared" si="197"/>
        <v>493</v>
      </c>
      <c r="CD460" s="3">
        <f t="shared" si="198"/>
        <v>14731</v>
      </c>
      <c r="CE460" s="3">
        <f t="shared" si="199"/>
        <v>2</v>
      </c>
      <c r="CF460" s="3">
        <f t="shared" si="200"/>
        <v>540</v>
      </c>
      <c r="CG460" s="3">
        <f t="shared" si="201"/>
        <v>195</v>
      </c>
      <c r="CH460" s="3">
        <f t="shared" si="202"/>
        <v>493</v>
      </c>
      <c r="CI460" s="3">
        <f t="shared" si="203"/>
        <v>1230</v>
      </c>
      <c r="CJ460" s="4">
        <v>1557</v>
      </c>
      <c r="CK460" s="4">
        <v>2230</v>
      </c>
      <c r="CL460" s="4">
        <v>221</v>
      </c>
      <c r="CM460" s="4">
        <v>4</v>
      </c>
      <c r="CN460" s="4">
        <v>1233</v>
      </c>
      <c r="CO460" s="4">
        <f t="shared" si="178"/>
        <v>5245</v>
      </c>
    </row>
    <row r="461" spans="1:107">
      <c r="A461" s="2">
        <v>2000</v>
      </c>
      <c r="B461" s="3" t="s">
        <v>78</v>
      </c>
      <c r="C461" s="3"/>
      <c r="D461" s="3"/>
      <c r="E461" s="3"/>
      <c r="F461" s="3"/>
      <c r="G461" s="3">
        <f t="shared" si="179"/>
        <v>0</v>
      </c>
      <c r="H461" s="3"/>
      <c r="I461" s="3"/>
      <c r="J461" s="3"/>
      <c r="K461" s="3"/>
      <c r="L461" s="3">
        <f t="shared" si="180"/>
        <v>0</v>
      </c>
      <c r="M461" s="3"/>
      <c r="N461" s="3"/>
      <c r="O461" s="3"/>
      <c r="P461" s="3"/>
      <c r="Q461" s="3">
        <f t="shared" si="181"/>
        <v>0</v>
      </c>
      <c r="R461" s="3"/>
      <c r="S461" s="3"/>
      <c r="T461" s="3"/>
      <c r="U461" s="3"/>
      <c r="V461" s="3">
        <f t="shared" si="182"/>
        <v>0</v>
      </c>
      <c r="W461" s="3"/>
      <c r="X461" s="3"/>
      <c r="Y461" s="3"/>
      <c r="Z461" s="3"/>
      <c r="AA461" s="3">
        <f t="shared" si="183"/>
        <v>0</v>
      </c>
      <c r="AB461" s="3"/>
      <c r="AC461" s="3"/>
      <c r="AD461" s="3"/>
      <c r="AE461" s="3"/>
      <c r="AF461" s="3">
        <f t="shared" si="184"/>
        <v>0</v>
      </c>
      <c r="AG461" s="3"/>
      <c r="AH461" s="3"/>
      <c r="AI461" s="3"/>
      <c r="AJ461" s="3"/>
      <c r="AK461" s="3">
        <f t="shared" si="185"/>
        <v>0</v>
      </c>
      <c r="AL461" s="3"/>
      <c r="AM461" s="3"/>
      <c r="AN461" s="3"/>
      <c r="AO461" s="3"/>
      <c r="AP461" s="3">
        <f t="shared" si="186"/>
        <v>0</v>
      </c>
      <c r="AQ461" s="3"/>
      <c r="AR461" s="3"/>
      <c r="AS461" s="3"/>
      <c r="AT461" s="3"/>
      <c r="AU461" s="3">
        <f t="shared" si="187"/>
        <v>0</v>
      </c>
      <c r="AV461" s="3"/>
      <c r="AW461" s="3"/>
      <c r="AX461" s="3"/>
      <c r="AY461" s="3"/>
      <c r="AZ461" s="3">
        <f t="shared" si="188"/>
        <v>0</v>
      </c>
      <c r="BA461" s="3"/>
      <c r="BB461" s="3"/>
      <c r="BC461" s="3"/>
      <c r="BD461" s="3"/>
      <c r="BE461" s="3">
        <f t="shared" si="189"/>
        <v>0</v>
      </c>
      <c r="BF461" s="3"/>
      <c r="BG461" s="3"/>
      <c r="BH461" s="3"/>
      <c r="BI461" s="3"/>
      <c r="BJ461" s="3">
        <f t="shared" si="190"/>
        <v>0</v>
      </c>
      <c r="BK461" s="3"/>
      <c r="BL461" s="3"/>
      <c r="BM461" s="3"/>
      <c r="BN461" s="3"/>
      <c r="BO461" s="3">
        <f t="shared" si="191"/>
        <v>0</v>
      </c>
      <c r="BP461" s="3"/>
      <c r="BQ461" s="3"/>
      <c r="BR461" s="3"/>
      <c r="BS461" s="3"/>
      <c r="BT461" s="3">
        <f t="shared" si="192"/>
        <v>0</v>
      </c>
      <c r="BU461" s="3"/>
      <c r="BV461" s="3"/>
      <c r="BW461" s="3"/>
      <c r="BX461" s="3"/>
      <c r="BY461" s="3">
        <f t="shared" si="193"/>
        <v>0</v>
      </c>
      <c r="BZ461" s="3">
        <f t="shared" si="194"/>
        <v>0</v>
      </c>
      <c r="CA461" s="3">
        <f t="shared" si="195"/>
        <v>0</v>
      </c>
      <c r="CB461" s="3">
        <f t="shared" si="196"/>
        <v>0</v>
      </c>
      <c r="CC461" s="3">
        <f t="shared" si="197"/>
        <v>0</v>
      </c>
      <c r="CD461" s="3">
        <f t="shared" si="198"/>
        <v>0</v>
      </c>
      <c r="CE461" s="3">
        <f t="shared" si="199"/>
        <v>0</v>
      </c>
      <c r="CF461" s="3">
        <f t="shared" si="200"/>
        <v>0</v>
      </c>
      <c r="CG461" s="3">
        <f t="shared" si="201"/>
        <v>0</v>
      </c>
      <c r="CH461" s="3">
        <f t="shared" si="202"/>
        <v>0</v>
      </c>
      <c r="CI461" s="3">
        <f t="shared" si="203"/>
        <v>0</v>
      </c>
      <c r="CJ461" s="19"/>
      <c r="CK461" s="19"/>
      <c r="CO461" s="4">
        <f t="shared" si="178"/>
        <v>0</v>
      </c>
    </row>
    <row r="462" spans="1:107">
      <c r="A462" s="2">
        <v>2000</v>
      </c>
      <c r="B462" s="3" t="s">
        <v>79</v>
      </c>
      <c r="C462" s="3">
        <v>2401</v>
      </c>
      <c r="D462" s="3">
        <v>447</v>
      </c>
      <c r="E462" s="3">
        <v>78</v>
      </c>
      <c r="F462" s="3">
        <v>0</v>
      </c>
      <c r="G462" s="3">
        <f t="shared" si="179"/>
        <v>2926</v>
      </c>
      <c r="H462" s="3">
        <v>892</v>
      </c>
      <c r="I462" s="3">
        <v>341</v>
      </c>
      <c r="J462" s="3">
        <v>845</v>
      </c>
      <c r="K462" s="3">
        <v>0</v>
      </c>
      <c r="L462" s="3">
        <f t="shared" si="180"/>
        <v>2078</v>
      </c>
      <c r="M462" s="3">
        <v>61</v>
      </c>
      <c r="N462" s="3">
        <v>51</v>
      </c>
      <c r="O462" s="3">
        <v>0</v>
      </c>
      <c r="P462" s="3">
        <v>0</v>
      </c>
      <c r="Q462" s="3">
        <f t="shared" si="181"/>
        <v>112</v>
      </c>
      <c r="R462" s="3">
        <v>5</v>
      </c>
      <c r="S462" s="3">
        <v>2</v>
      </c>
      <c r="T462" s="3">
        <v>0</v>
      </c>
      <c r="U462" s="3">
        <v>0</v>
      </c>
      <c r="V462" s="3">
        <f t="shared" si="182"/>
        <v>7</v>
      </c>
      <c r="W462" s="3">
        <v>463</v>
      </c>
      <c r="X462" s="3">
        <v>1360</v>
      </c>
      <c r="Y462" s="3">
        <v>258</v>
      </c>
      <c r="Z462" s="3">
        <v>0</v>
      </c>
      <c r="AA462" s="3">
        <f t="shared" si="183"/>
        <v>2081</v>
      </c>
      <c r="AB462" s="3">
        <v>621.5</v>
      </c>
      <c r="AC462" s="3">
        <v>15</v>
      </c>
      <c r="AD462" s="3">
        <v>52</v>
      </c>
      <c r="AE462" s="3">
        <v>0</v>
      </c>
      <c r="AF462" s="3">
        <f t="shared" si="184"/>
        <v>688.5</v>
      </c>
      <c r="AG462" s="3">
        <v>0</v>
      </c>
      <c r="AH462" s="3">
        <v>430</v>
      </c>
      <c r="AI462" s="3">
        <v>966</v>
      </c>
      <c r="AJ462" s="3">
        <v>251</v>
      </c>
      <c r="AK462" s="3">
        <f t="shared" si="185"/>
        <v>1647</v>
      </c>
      <c r="AL462" s="3">
        <v>1568</v>
      </c>
      <c r="AM462" s="3">
        <v>899</v>
      </c>
      <c r="AN462" s="3">
        <v>3359</v>
      </c>
      <c r="AO462" s="3">
        <v>0</v>
      </c>
      <c r="AP462" s="3">
        <f t="shared" si="186"/>
        <v>5826</v>
      </c>
      <c r="AQ462" s="3"/>
      <c r="AR462" s="3"/>
      <c r="AS462" s="3"/>
      <c r="AT462" s="3"/>
      <c r="AU462" s="3">
        <f t="shared" si="187"/>
        <v>0</v>
      </c>
      <c r="AV462" s="3">
        <v>10</v>
      </c>
      <c r="AW462" s="3">
        <v>0</v>
      </c>
      <c r="AX462" s="3">
        <v>0</v>
      </c>
      <c r="AY462" s="3">
        <v>0</v>
      </c>
      <c r="AZ462" s="3">
        <f t="shared" si="188"/>
        <v>10</v>
      </c>
      <c r="BA462" s="3">
        <v>1</v>
      </c>
      <c r="BB462" s="3">
        <v>0</v>
      </c>
      <c r="BC462" s="3">
        <v>18</v>
      </c>
      <c r="BD462" s="3">
        <v>0</v>
      </c>
      <c r="BE462" s="3">
        <f t="shared" si="189"/>
        <v>19</v>
      </c>
      <c r="BF462" s="3">
        <v>0</v>
      </c>
      <c r="BG462" s="3">
        <v>430</v>
      </c>
      <c r="BH462" s="3">
        <v>246</v>
      </c>
      <c r="BI462" s="3">
        <v>251</v>
      </c>
      <c r="BJ462" s="3">
        <f t="shared" si="190"/>
        <v>927</v>
      </c>
      <c r="BK462" s="3">
        <v>0</v>
      </c>
      <c r="BL462" s="3">
        <v>0</v>
      </c>
      <c r="BM462" s="3">
        <v>0</v>
      </c>
      <c r="BN462" s="3">
        <v>0</v>
      </c>
      <c r="BO462" s="3">
        <f t="shared" si="191"/>
        <v>0</v>
      </c>
      <c r="BP462" s="3">
        <v>0</v>
      </c>
      <c r="BQ462" s="3">
        <v>0</v>
      </c>
      <c r="BR462" s="3">
        <v>0</v>
      </c>
      <c r="BS462" s="3">
        <v>0</v>
      </c>
      <c r="BT462" s="3">
        <f t="shared" si="192"/>
        <v>0</v>
      </c>
      <c r="BU462" s="3">
        <v>208</v>
      </c>
      <c r="BV462" s="3">
        <v>0</v>
      </c>
      <c r="BW462" s="3">
        <v>16</v>
      </c>
      <c r="BX462" s="3">
        <v>0</v>
      </c>
      <c r="BY462" s="3">
        <f t="shared" si="193"/>
        <v>224</v>
      </c>
      <c r="BZ462" s="3">
        <f t="shared" si="194"/>
        <v>6011.5</v>
      </c>
      <c r="CA462" s="3">
        <f t="shared" si="195"/>
        <v>3545</v>
      </c>
      <c r="CB462" s="3">
        <f t="shared" si="196"/>
        <v>5558</v>
      </c>
      <c r="CC462" s="3">
        <f t="shared" si="197"/>
        <v>251</v>
      </c>
      <c r="CD462" s="3">
        <f t="shared" si="198"/>
        <v>15365.5</v>
      </c>
      <c r="CE462" s="3">
        <f t="shared" si="199"/>
        <v>219</v>
      </c>
      <c r="CF462" s="3">
        <f t="shared" si="200"/>
        <v>430</v>
      </c>
      <c r="CG462" s="3">
        <f t="shared" si="201"/>
        <v>280</v>
      </c>
      <c r="CH462" s="3">
        <f t="shared" si="202"/>
        <v>251</v>
      </c>
      <c r="CI462" s="3">
        <f t="shared" si="203"/>
        <v>1180</v>
      </c>
      <c r="CJ462" s="4">
        <v>2829.3</v>
      </c>
      <c r="CK462" s="4">
        <v>2289.3000000000002</v>
      </c>
      <c r="CL462" s="4">
        <v>523.20000000000005</v>
      </c>
      <c r="CM462" s="4">
        <v>0</v>
      </c>
      <c r="CN462" s="4">
        <v>318.39999999999998</v>
      </c>
      <c r="CO462" s="4">
        <f t="shared" si="178"/>
        <v>5960.2</v>
      </c>
    </row>
    <row r="463" spans="1:107">
      <c r="A463" s="2">
        <v>2000</v>
      </c>
      <c r="B463" s="3" t="s">
        <v>80</v>
      </c>
      <c r="C463" s="3">
        <v>1494</v>
      </c>
      <c r="D463" s="3">
        <v>251</v>
      </c>
      <c r="E463" s="3">
        <v>220</v>
      </c>
      <c r="F463" s="3">
        <v>0</v>
      </c>
      <c r="G463" s="3">
        <f t="shared" si="179"/>
        <v>1965</v>
      </c>
      <c r="H463" s="3">
        <v>526</v>
      </c>
      <c r="I463" s="3">
        <v>1</v>
      </c>
      <c r="J463" s="3">
        <v>1049</v>
      </c>
      <c r="K463" s="3">
        <v>31</v>
      </c>
      <c r="L463" s="3">
        <f t="shared" si="180"/>
        <v>1607</v>
      </c>
      <c r="M463" s="3">
        <v>15.547000000000001</v>
      </c>
      <c r="N463" s="3">
        <v>64.504000000000005</v>
      </c>
      <c r="O463" s="3">
        <v>0.23400000000000001</v>
      </c>
      <c r="P463" s="3">
        <v>0</v>
      </c>
      <c r="Q463" s="3">
        <f t="shared" si="181"/>
        <v>80.284999999999997</v>
      </c>
      <c r="R463" s="3">
        <v>100.548</v>
      </c>
      <c r="S463" s="3">
        <v>105.444</v>
      </c>
      <c r="T463" s="3">
        <v>4.4930000000000003</v>
      </c>
      <c r="U463" s="3">
        <v>0</v>
      </c>
      <c r="V463" s="3">
        <f t="shared" si="182"/>
        <v>210.48500000000001</v>
      </c>
      <c r="W463" s="3">
        <v>349.27300000000002</v>
      </c>
      <c r="X463" s="3">
        <v>1187.278</v>
      </c>
      <c r="Y463" s="3">
        <v>94.813999999999993</v>
      </c>
      <c r="Z463" s="3">
        <v>0</v>
      </c>
      <c r="AA463" s="3">
        <f t="shared" si="183"/>
        <v>1631.365</v>
      </c>
      <c r="AB463" s="3">
        <v>160.66300000000001</v>
      </c>
      <c r="AC463" s="3">
        <v>7.4489999999999998</v>
      </c>
      <c r="AD463" s="3">
        <v>33.973999999999997</v>
      </c>
      <c r="AE463" s="3">
        <v>0</v>
      </c>
      <c r="AF463" s="3">
        <f t="shared" si="184"/>
        <v>202.08600000000001</v>
      </c>
      <c r="AG463" s="3">
        <v>0.53</v>
      </c>
      <c r="AH463" s="3">
        <v>284.35899999999998</v>
      </c>
      <c r="AI463" s="3">
        <v>395.64299999999997</v>
      </c>
      <c r="AJ463" s="3">
        <v>0</v>
      </c>
      <c r="AK463" s="3">
        <f t="shared" si="185"/>
        <v>680.53199999999993</v>
      </c>
      <c r="AL463" s="3">
        <v>472.96600000000001</v>
      </c>
      <c r="AM463" s="3">
        <v>607.24800000000005</v>
      </c>
      <c r="AN463" s="3">
        <v>2587.3119999999999</v>
      </c>
      <c r="AO463" s="3">
        <v>47.551000000000002</v>
      </c>
      <c r="AP463" s="3">
        <f t="shared" si="186"/>
        <v>3715.0769999999998</v>
      </c>
      <c r="AQ463" s="3"/>
      <c r="AR463" s="3"/>
      <c r="AS463" s="3"/>
      <c r="AT463" s="3"/>
      <c r="AU463" s="3">
        <f t="shared" si="187"/>
        <v>0</v>
      </c>
      <c r="AV463" s="3">
        <v>0</v>
      </c>
      <c r="AW463" s="3">
        <v>0</v>
      </c>
      <c r="AX463" s="3">
        <v>27.965</v>
      </c>
      <c r="AY463" s="3">
        <v>31.128</v>
      </c>
      <c r="AZ463" s="3">
        <f t="shared" si="188"/>
        <v>59.093000000000004</v>
      </c>
      <c r="BA463" s="3">
        <v>0</v>
      </c>
      <c r="BB463" s="3">
        <v>0</v>
      </c>
      <c r="BC463" s="3">
        <v>19.12</v>
      </c>
      <c r="BD463" s="3">
        <v>0</v>
      </c>
      <c r="BE463" s="3">
        <f t="shared" si="189"/>
        <v>19.12</v>
      </c>
      <c r="BF463" s="3">
        <v>0</v>
      </c>
      <c r="BG463" s="3">
        <v>0</v>
      </c>
      <c r="BH463" s="3">
        <v>0</v>
      </c>
      <c r="BI463" s="3">
        <v>0</v>
      </c>
      <c r="BJ463" s="3">
        <f t="shared" si="190"/>
        <v>0</v>
      </c>
      <c r="BK463" s="3">
        <v>0</v>
      </c>
      <c r="BL463" s="3">
        <v>0</v>
      </c>
      <c r="BM463" s="3">
        <v>0</v>
      </c>
      <c r="BN463" s="3">
        <v>0</v>
      </c>
      <c r="BO463" s="3">
        <f t="shared" si="191"/>
        <v>0</v>
      </c>
      <c r="BP463" s="3">
        <v>0</v>
      </c>
      <c r="BQ463" s="3">
        <v>0</v>
      </c>
      <c r="BR463" s="3">
        <v>6.7329999999999997</v>
      </c>
      <c r="BS463" s="3">
        <v>0</v>
      </c>
      <c r="BT463" s="3">
        <f t="shared" si="192"/>
        <v>6.7329999999999997</v>
      </c>
      <c r="BU463" s="3">
        <v>0</v>
      </c>
      <c r="BV463" s="3">
        <v>0</v>
      </c>
      <c r="BW463" s="3">
        <v>100.033</v>
      </c>
      <c r="BX463" s="3">
        <v>13.428000000000001</v>
      </c>
      <c r="BY463" s="3">
        <f t="shared" si="193"/>
        <v>113.461</v>
      </c>
      <c r="BZ463" s="3">
        <f t="shared" si="194"/>
        <v>3119.5270000000005</v>
      </c>
      <c r="CA463" s="3">
        <f t="shared" si="195"/>
        <v>2508.2820000000002</v>
      </c>
      <c r="CB463" s="3">
        <f t="shared" si="196"/>
        <v>4385.4699999999993</v>
      </c>
      <c r="CC463" s="3">
        <f t="shared" si="197"/>
        <v>78.551000000000002</v>
      </c>
      <c r="CD463" s="3">
        <f t="shared" si="198"/>
        <v>10091.83</v>
      </c>
      <c r="CE463" s="3">
        <f t="shared" si="199"/>
        <v>0</v>
      </c>
      <c r="CF463" s="3">
        <f t="shared" si="200"/>
        <v>0</v>
      </c>
      <c r="CG463" s="3">
        <f t="shared" si="201"/>
        <v>153.851</v>
      </c>
      <c r="CH463" s="3">
        <f t="shared" si="202"/>
        <v>44.555999999999997</v>
      </c>
      <c r="CI463" s="3">
        <f t="shared" si="203"/>
        <v>198.40699999999998</v>
      </c>
      <c r="CJ463" s="10">
        <v>1632.4</v>
      </c>
      <c r="CK463" s="10">
        <v>1712.4</v>
      </c>
      <c r="CL463" s="10">
        <v>253.2</v>
      </c>
      <c r="CM463" s="10">
        <v>6.3</v>
      </c>
      <c r="CN463" s="10">
        <v>247.1</v>
      </c>
      <c r="CO463" s="4">
        <f t="shared" si="178"/>
        <v>3851.4</v>
      </c>
    </row>
    <row r="464" spans="1:107">
      <c r="A464" s="2">
        <v>2000</v>
      </c>
      <c r="B464" s="3" t="s">
        <v>81</v>
      </c>
      <c r="C464" s="3">
        <v>26607</v>
      </c>
      <c r="D464" s="3">
        <v>3401</v>
      </c>
      <c r="E464" s="3">
        <v>51</v>
      </c>
      <c r="F464" s="3">
        <v>1655</v>
      </c>
      <c r="G464" s="3">
        <f t="shared" si="179"/>
        <v>31714</v>
      </c>
      <c r="H464" s="3">
        <v>8021</v>
      </c>
      <c r="I464" s="3">
        <v>5016</v>
      </c>
      <c r="J464" s="3">
        <v>687</v>
      </c>
      <c r="K464" s="3">
        <v>618</v>
      </c>
      <c r="L464" s="3">
        <f t="shared" si="180"/>
        <v>14342</v>
      </c>
      <c r="M464" s="3">
        <v>1991</v>
      </c>
      <c r="N464" s="3">
        <v>3353</v>
      </c>
      <c r="O464" s="3">
        <v>0</v>
      </c>
      <c r="P464" s="3">
        <v>0</v>
      </c>
      <c r="Q464" s="3">
        <f t="shared" si="181"/>
        <v>5344</v>
      </c>
      <c r="R464" s="3">
        <v>3001</v>
      </c>
      <c r="S464" s="3">
        <v>534</v>
      </c>
      <c r="T464" s="3">
        <v>0</v>
      </c>
      <c r="U464" s="3">
        <v>0</v>
      </c>
      <c r="V464" s="3">
        <f t="shared" si="182"/>
        <v>3535</v>
      </c>
      <c r="W464" s="3">
        <v>8065</v>
      </c>
      <c r="X464" s="3">
        <v>12064</v>
      </c>
      <c r="Y464" s="3">
        <v>0</v>
      </c>
      <c r="Z464" s="3">
        <v>0</v>
      </c>
      <c r="AA464" s="3">
        <f t="shared" si="183"/>
        <v>20129</v>
      </c>
      <c r="AB464" s="3">
        <v>4932</v>
      </c>
      <c r="AC464" s="3">
        <v>29</v>
      </c>
      <c r="AD464" s="3">
        <v>16</v>
      </c>
      <c r="AE464" s="3">
        <v>9</v>
      </c>
      <c r="AF464" s="3">
        <f t="shared" si="184"/>
        <v>4986</v>
      </c>
      <c r="AG464" s="3">
        <v>42</v>
      </c>
      <c r="AH464" s="3">
        <v>2095</v>
      </c>
      <c r="AI464" s="3">
        <v>4922</v>
      </c>
      <c r="AJ464" s="3">
        <v>159</v>
      </c>
      <c r="AK464" s="3">
        <f t="shared" si="185"/>
        <v>7218</v>
      </c>
      <c r="AL464" s="3">
        <v>13835</v>
      </c>
      <c r="AM464" s="3">
        <v>10811</v>
      </c>
      <c r="AN464" s="3">
        <v>10111</v>
      </c>
      <c r="AO464" s="3">
        <v>142</v>
      </c>
      <c r="AP464" s="3">
        <f t="shared" si="186"/>
        <v>34899</v>
      </c>
      <c r="AQ464" s="3"/>
      <c r="AR464" s="3"/>
      <c r="AS464" s="3"/>
      <c r="AT464" s="3"/>
      <c r="AU464" s="3">
        <f t="shared" si="187"/>
        <v>0</v>
      </c>
      <c r="AV464" s="3">
        <v>1</v>
      </c>
      <c r="AW464" s="3">
        <v>0</v>
      </c>
      <c r="AX464" s="3">
        <v>0</v>
      </c>
      <c r="AY464" s="3">
        <v>617</v>
      </c>
      <c r="AZ464" s="3">
        <f t="shared" si="188"/>
        <v>618</v>
      </c>
      <c r="BA464" s="3">
        <v>61</v>
      </c>
      <c r="BB464" s="3">
        <v>4</v>
      </c>
      <c r="BC464" s="3">
        <v>0</v>
      </c>
      <c r="BD464" s="3">
        <v>6</v>
      </c>
      <c r="BE464" s="3">
        <f t="shared" si="189"/>
        <v>71</v>
      </c>
      <c r="BF464" s="3">
        <v>17.5</v>
      </c>
      <c r="BG464" s="3">
        <v>1026</v>
      </c>
      <c r="BH464" s="3">
        <v>771</v>
      </c>
      <c r="BI464" s="3">
        <v>5</v>
      </c>
      <c r="BJ464" s="3">
        <f t="shared" si="190"/>
        <v>1819.5</v>
      </c>
      <c r="BK464" s="4">
        <v>0</v>
      </c>
      <c r="BL464" s="4">
        <v>0</v>
      </c>
      <c r="BM464" s="4">
        <v>0</v>
      </c>
      <c r="BN464" s="4">
        <v>0</v>
      </c>
      <c r="BO464" s="3">
        <f t="shared" si="191"/>
        <v>0</v>
      </c>
      <c r="BP464" s="3">
        <v>141</v>
      </c>
      <c r="BQ464" s="3">
        <v>2</v>
      </c>
      <c r="BR464" s="3">
        <v>12</v>
      </c>
      <c r="BS464" s="3">
        <v>17</v>
      </c>
      <c r="BT464" s="3">
        <f t="shared" si="192"/>
        <v>172</v>
      </c>
      <c r="BU464" s="3">
        <v>23.5</v>
      </c>
      <c r="BV464" s="3">
        <v>67</v>
      </c>
      <c r="BW464" s="3">
        <v>13</v>
      </c>
      <c r="BX464" s="3">
        <v>36</v>
      </c>
      <c r="BY464" s="3">
        <f t="shared" si="193"/>
        <v>139.5</v>
      </c>
      <c r="BZ464" s="3">
        <f t="shared" si="194"/>
        <v>66494</v>
      </c>
      <c r="CA464" s="3">
        <f t="shared" si="195"/>
        <v>37303</v>
      </c>
      <c r="CB464" s="3">
        <f t="shared" si="196"/>
        <v>15787</v>
      </c>
      <c r="CC464" s="3">
        <f t="shared" si="197"/>
        <v>2583</v>
      </c>
      <c r="CD464" s="3">
        <f t="shared" si="198"/>
        <v>122167</v>
      </c>
      <c r="CE464" s="3">
        <f t="shared" si="199"/>
        <v>244</v>
      </c>
      <c r="CF464" s="3">
        <f t="shared" si="200"/>
        <v>1099</v>
      </c>
      <c r="CG464" s="3">
        <f t="shared" si="201"/>
        <v>796</v>
      </c>
      <c r="CH464" s="3">
        <f t="shared" si="202"/>
        <v>681</v>
      </c>
      <c r="CI464" s="3">
        <f t="shared" si="203"/>
        <v>2820</v>
      </c>
      <c r="CJ464" s="4">
        <v>21137</v>
      </c>
      <c r="CK464" s="4">
        <v>39575</v>
      </c>
      <c r="CL464" s="4">
        <v>6639</v>
      </c>
      <c r="CM464" s="4">
        <v>6</v>
      </c>
      <c r="CN464" s="4">
        <v>4574</v>
      </c>
      <c r="CO464" s="4">
        <f t="shared" si="178"/>
        <v>71931</v>
      </c>
    </row>
    <row r="465" spans="1:98">
      <c r="A465" s="2">
        <v>2000</v>
      </c>
      <c r="B465" s="3" t="s">
        <v>82</v>
      </c>
      <c r="C465" s="3">
        <v>2035</v>
      </c>
      <c r="D465" s="3">
        <v>242</v>
      </c>
      <c r="E465" s="3">
        <v>56</v>
      </c>
      <c r="F465" s="3">
        <v>0</v>
      </c>
      <c r="G465" s="3">
        <f t="shared" si="179"/>
        <v>2333</v>
      </c>
      <c r="H465" s="3">
        <v>875</v>
      </c>
      <c r="I465" s="3">
        <v>16</v>
      </c>
      <c r="J465" s="3">
        <v>1060</v>
      </c>
      <c r="K465" s="4">
        <v>0</v>
      </c>
      <c r="L465" s="3">
        <f t="shared" si="180"/>
        <v>1951</v>
      </c>
      <c r="M465" s="3">
        <v>6</v>
      </c>
      <c r="N465" s="3">
        <v>73</v>
      </c>
      <c r="O465" s="3">
        <v>29</v>
      </c>
      <c r="P465" s="3">
        <v>0</v>
      </c>
      <c r="Q465" s="3">
        <f t="shared" si="181"/>
        <v>108</v>
      </c>
      <c r="R465" s="3">
        <v>11</v>
      </c>
      <c r="S465" s="3">
        <v>154</v>
      </c>
      <c r="T465" s="3">
        <v>73</v>
      </c>
      <c r="U465" s="3">
        <v>0</v>
      </c>
      <c r="V465" s="3">
        <f t="shared" si="182"/>
        <v>238</v>
      </c>
      <c r="W465" s="3">
        <v>908</v>
      </c>
      <c r="X465" s="3">
        <v>985</v>
      </c>
      <c r="Y465" s="3">
        <v>77</v>
      </c>
      <c r="Z465" s="3">
        <v>0</v>
      </c>
      <c r="AA465" s="3">
        <f t="shared" si="183"/>
        <v>1970</v>
      </c>
      <c r="AB465" s="3">
        <v>389</v>
      </c>
      <c r="AC465" s="3">
        <v>6</v>
      </c>
      <c r="AD465" s="3">
        <v>42</v>
      </c>
      <c r="AE465" s="3">
        <v>0</v>
      </c>
      <c r="AF465" s="3">
        <f t="shared" si="184"/>
        <v>437</v>
      </c>
      <c r="AG465" s="3">
        <v>179</v>
      </c>
      <c r="AH465" s="3">
        <v>285</v>
      </c>
      <c r="AI465" s="3">
        <v>604</v>
      </c>
      <c r="AJ465" s="3">
        <v>535</v>
      </c>
      <c r="AK465" s="3">
        <f t="shared" si="185"/>
        <v>1603</v>
      </c>
      <c r="AL465" s="3">
        <v>889</v>
      </c>
      <c r="AM465" s="3">
        <v>709</v>
      </c>
      <c r="AN465" s="3">
        <v>1425</v>
      </c>
      <c r="AO465" s="3">
        <v>0</v>
      </c>
      <c r="AP465" s="3">
        <f t="shared" si="186"/>
        <v>3023</v>
      </c>
      <c r="AQ465" s="3"/>
      <c r="AR465" s="3"/>
      <c r="AS465" s="3"/>
      <c r="AT465" s="3"/>
      <c r="AU465" s="3">
        <f t="shared" si="187"/>
        <v>0</v>
      </c>
      <c r="AV465" s="3">
        <v>156</v>
      </c>
      <c r="AW465" s="3">
        <v>39</v>
      </c>
      <c r="AX465" s="3">
        <v>322</v>
      </c>
      <c r="AY465" s="3">
        <v>0</v>
      </c>
      <c r="AZ465" s="3">
        <f t="shared" si="188"/>
        <v>517</v>
      </c>
      <c r="BA465" s="3">
        <v>8</v>
      </c>
      <c r="BB465" s="3">
        <v>0</v>
      </c>
      <c r="BC465" s="3">
        <v>0</v>
      </c>
      <c r="BD465" s="3">
        <v>0</v>
      </c>
      <c r="BE465" s="3">
        <f t="shared" si="189"/>
        <v>8</v>
      </c>
      <c r="BF465" s="3">
        <v>5</v>
      </c>
      <c r="BG465" s="3">
        <v>0</v>
      </c>
      <c r="BH465" s="3">
        <v>0</v>
      </c>
      <c r="BI465" s="3">
        <v>0</v>
      </c>
      <c r="BJ465" s="3">
        <f t="shared" si="190"/>
        <v>5</v>
      </c>
      <c r="BK465" s="4">
        <v>0</v>
      </c>
      <c r="BL465" s="4">
        <v>0</v>
      </c>
      <c r="BM465" s="4">
        <v>0</v>
      </c>
      <c r="BN465" s="4">
        <v>0</v>
      </c>
      <c r="BO465" s="3">
        <f t="shared" si="191"/>
        <v>0</v>
      </c>
      <c r="BP465" s="3">
        <v>3</v>
      </c>
      <c r="BQ465" s="3">
        <v>1</v>
      </c>
      <c r="BR465" s="3">
        <v>25</v>
      </c>
      <c r="BS465" s="3">
        <v>0</v>
      </c>
      <c r="BT465" s="3">
        <f t="shared" si="192"/>
        <v>29</v>
      </c>
      <c r="BU465" s="3">
        <v>70</v>
      </c>
      <c r="BV465" s="3">
        <v>32</v>
      </c>
      <c r="BW465" s="3">
        <v>71</v>
      </c>
      <c r="BX465" s="3">
        <v>0</v>
      </c>
      <c r="BY465" s="3">
        <f t="shared" si="193"/>
        <v>173</v>
      </c>
      <c r="BZ465" s="3">
        <f t="shared" si="194"/>
        <v>5292</v>
      </c>
      <c r="CA465" s="3">
        <f t="shared" si="195"/>
        <v>2470</v>
      </c>
      <c r="CB465" s="3">
        <f t="shared" si="196"/>
        <v>3366</v>
      </c>
      <c r="CC465" s="3">
        <f t="shared" si="197"/>
        <v>535</v>
      </c>
      <c r="CD465" s="3">
        <f t="shared" si="198"/>
        <v>11663</v>
      </c>
      <c r="CE465" s="3">
        <f t="shared" si="199"/>
        <v>242</v>
      </c>
      <c r="CF465" s="3">
        <f t="shared" si="200"/>
        <v>72</v>
      </c>
      <c r="CG465" s="3">
        <f t="shared" si="201"/>
        <v>418</v>
      </c>
      <c r="CH465" s="3">
        <f t="shared" si="202"/>
        <v>0</v>
      </c>
      <c r="CI465" s="3">
        <f t="shared" si="203"/>
        <v>732</v>
      </c>
      <c r="CJ465" s="10">
        <v>1887.3</v>
      </c>
      <c r="CK465" s="10">
        <v>3718</v>
      </c>
      <c r="CL465" s="10">
        <v>289</v>
      </c>
      <c r="CM465" s="10">
        <v>28.8</v>
      </c>
      <c r="CN465" s="10">
        <v>380</v>
      </c>
      <c r="CO465" s="4">
        <f t="shared" si="178"/>
        <v>6303.1</v>
      </c>
    </row>
    <row r="466" spans="1:98">
      <c r="A466" s="2">
        <v>2000</v>
      </c>
      <c r="B466" s="3" t="s">
        <v>83</v>
      </c>
      <c r="C466" s="3">
        <v>1825</v>
      </c>
      <c r="D466" s="3">
        <v>259</v>
      </c>
      <c r="E466" s="3">
        <v>5</v>
      </c>
      <c r="F466" s="3">
        <v>404</v>
      </c>
      <c r="G466" s="3">
        <f t="shared" si="179"/>
        <v>2493</v>
      </c>
      <c r="H466" s="3">
        <v>567</v>
      </c>
      <c r="I466" s="3">
        <v>80</v>
      </c>
      <c r="J466" s="3">
        <v>938</v>
      </c>
      <c r="K466" s="3">
        <v>98</v>
      </c>
      <c r="L466" s="3">
        <f t="shared" si="180"/>
        <v>1683</v>
      </c>
      <c r="M466" s="3">
        <v>168</v>
      </c>
      <c r="N466" s="3">
        <v>267</v>
      </c>
      <c r="O466" s="3">
        <v>0</v>
      </c>
      <c r="P466" s="3">
        <v>0</v>
      </c>
      <c r="Q466" s="3">
        <f t="shared" si="181"/>
        <v>435</v>
      </c>
      <c r="R466" s="3">
        <v>113</v>
      </c>
      <c r="S466" s="4">
        <v>0</v>
      </c>
      <c r="T466" s="4">
        <v>0</v>
      </c>
      <c r="U466" s="4">
        <v>0</v>
      </c>
      <c r="V466" s="3">
        <f t="shared" si="182"/>
        <v>113</v>
      </c>
      <c r="W466" s="3">
        <v>2813</v>
      </c>
      <c r="X466" s="3">
        <v>1616</v>
      </c>
      <c r="Y466" s="3">
        <v>314</v>
      </c>
      <c r="Z466" s="3">
        <v>0</v>
      </c>
      <c r="AA466" s="3">
        <f t="shared" si="183"/>
        <v>4743</v>
      </c>
      <c r="AB466" s="3">
        <v>499</v>
      </c>
      <c r="AC466" s="3">
        <v>4</v>
      </c>
      <c r="AD466" s="3">
        <v>1</v>
      </c>
      <c r="AE466" s="3">
        <v>10</v>
      </c>
      <c r="AF466" s="3">
        <f t="shared" si="184"/>
        <v>514</v>
      </c>
      <c r="AG466" s="3">
        <v>0</v>
      </c>
      <c r="AH466" s="3">
        <v>473</v>
      </c>
      <c r="AI466" s="3">
        <v>460</v>
      </c>
      <c r="AJ466" s="3">
        <v>195</v>
      </c>
      <c r="AK466" s="3">
        <f t="shared" si="185"/>
        <v>1128</v>
      </c>
      <c r="AL466" s="3">
        <v>5216</v>
      </c>
      <c r="AM466" s="3">
        <v>362</v>
      </c>
      <c r="AN466" s="3">
        <v>888</v>
      </c>
      <c r="AO466" s="3">
        <v>587</v>
      </c>
      <c r="AP466" s="3">
        <f t="shared" si="186"/>
        <v>7053</v>
      </c>
      <c r="AQ466" s="3"/>
      <c r="AR466" s="3"/>
      <c r="AS466" s="3"/>
      <c r="AT466" s="3"/>
      <c r="AU466" s="3">
        <f t="shared" si="187"/>
        <v>0</v>
      </c>
      <c r="AV466" s="3">
        <v>0</v>
      </c>
      <c r="AW466" s="3">
        <v>0</v>
      </c>
      <c r="AX466" s="3">
        <v>0</v>
      </c>
      <c r="AY466" s="3">
        <v>98</v>
      </c>
      <c r="AZ466" s="3">
        <f t="shared" si="188"/>
        <v>98</v>
      </c>
      <c r="BA466" s="3">
        <v>0</v>
      </c>
      <c r="BB466" s="3">
        <v>0</v>
      </c>
      <c r="BC466" s="3">
        <v>0</v>
      </c>
      <c r="BD466" s="3">
        <v>10</v>
      </c>
      <c r="BE466" s="3">
        <f t="shared" si="189"/>
        <v>10</v>
      </c>
      <c r="BF466" s="3">
        <v>0</v>
      </c>
      <c r="BG466" s="3">
        <v>473</v>
      </c>
      <c r="BH466" s="3">
        <v>47</v>
      </c>
      <c r="BI466" s="3">
        <v>195</v>
      </c>
      <c r="BJ466" s="3">
        <f t="shared" si="190"/>
        <v>715</v>
      </c>
      <c r="BK466" s="4">
        <v>0</v>
      </c>
      <c r="BL466" s="4">
        <v>0</v>
      </c>
      <c r="BM466" s="4">
        <v>0</v>
      </c>
      <c r="BN466" s="3">
        <v>13</v>
      </c>
      <c r="BO466" s="3">
        <f t="shared" si="191"/>
        <v>13</v>
      </c>
      <c r="BP466" s="4">
        <v>0</v>
      </c>
      <c r="BQ466" s="4">
        <v>0</v>
      </c>
      <c r="BR466" s="4">
        <v>0</v>
      </c>
      <c r="BS466" s="3">
        <v>147</v>
      </c>
      <c r="BT466" s="3">
        <f t="shared" si="192"/>
        <v>147</v>
      </c>
      <c r="BU466" s="4">
        <v>0</v>
      </c>
      <c r="BV466" s="4">
        <v>0</v>
      </c>
      <c r="BW466" s="4">
        <v>0</v>
      </c>
      <c r="BX466" s="3">
        <v>831</v>
      </c>
      <c r="BY466" s="3">
        <f t="shared" si="193"/>
        <v>831</v>
      </c>
      <c r="BZ466" s="3">
        <f t="shared" si="194"/>
        <v>11201</v>
      </c>
      <c r="CA466" s="3">
        <f t="shared" si="195"/>
        <v>3061</v>
      </c>
      <c r="CB466" s="3">
        <f t="shared" si="196"/>
        <v>2606</v>
      </c>
      <c r="CC466" s="3">
        <f t="shared" si="197"/>
        <v>1294</v>
      </c>
      <c r="CD466" s="3">
        <f t="shared" si="198"/>
        <v>18162</v>
      </c>
      <c r="CE466" s="3">
        <f t="shared" si="199"/>
        <v>0</v>
      </c>
      <c r="CF466" s="3">
        <f t="shared" si="200"/>
        <v>473</v>
      </c>
      <c r="CG466" s="3">
        <f t="shared" si="201"/>
        <v>47</v>
      </c>
      <c r="CH466" s="3">
        <f t="shared" si="202"/>
        <v>1294</v>
      </c>
      <c r="CI466" s="3">
        <f t="shared" si="203"/>
        <v>1814</v>
      </c>
      <c r="CJ466" s="12">
        <v>3096.8</v>
      </c>
      <c r="CK466" s="12">
        <v>4238.2</v>
      </c>
      <c r="CL466" s="12">
        <v>587.79999999999995</v>
      </c>
      <c r="CM466" s="12">
        <v>578.79999999999995</v>
      </c>
      <c r="CN466" s="12">
        <v>2712</v>
      </c>
      <c r="CO466" s="4">
        <f t="shared" si="178"/>
        <v>11213.6</v>
      </c>
    </row>
    <row r="467" spans="1:98">
      <c r="A467" s="2">
        <v>2000</v>
      </c>
      <c r="B467" s="3" t="s">
        <v>84</v>
      </c>
      <c r="C467" s="3">
        <v>698</v>
      </c>
      <c r="D467" s="3">
        <v>79.7</v>
      </c>
      <c r="E467" s="3">
        <v>300.7</v>
      </c>
      <c r="F467" s="3">
        <v>37.700000000000003</v>
      </c>
      <c r="G467" s="3">
        <f t="shared" si="179"/>
        <v>1116.1000000000001</v>
      </c>
      <c r="H467" s="3">
        <v>211.5</v>
      </c>
      <c r="I467" s="3">
        <v>19</v>
      </c>
      <c r="J467" s="3">
        <v>39</v>
      </c>
      <c r="K467" s="3">
        <v>3.6</v>
      </c>
      <c r="L467" s="3">
        <f t="shared" si="180"/>
        <v>273.10000000000002</v>
      </c>
      <c r="M467" s="3">
        <v>2.2999999999999998</v>
      </c>
      <c r="N467" s="3">
        <v>17.100000000000001</v>
      </c>
      <c r="O467" s="3">
        <v>0.2</v>
      </c>
      <c r="P467" s="3">
        <v>0</v>
      </c>
      <c r="Q467" s="3">
        <f t="shared" si="181"/>
        <v>19.600000000000001</v>
      </c>
      <c r="R467" s="3">
        <v>30.1</v>
      </c>
      <c r="S467" s="3">
        <v>17.899999999999999</v>
      </c>
      <c r="T467" s="3">
        <v>0</v>
      </c>
      <c r="U467" s="3">
        <v>0</v>
      </c>
      <c r="V467" s="3">
        <f t="shared" si="182"/>
        <v>48</v>
      </c>
      <c r="W467" s="3">
        <v>233.2</v>
      </c>
      <c r="X467" s="3">
        <v>255.6</v>
      </c>
      <c r="Y467" s="3">
        <v>15.7</v>
      </c>
      <c r="Z467" s="3">
        <v>0</v>
      </c>
      <c r="AA467" s="3">
        <f t="shared" si="183"/>
        <v>504.49999999999994</v>
      </c>
      <c r="AB467" s="3">
        <v>169</v>
      </c>
      <c r="AC467" s="3">
        <v>5.7</v>
      </c>
      <c r="AD467" s="3">
        <v>1.7</v>
      </c>
      <c r="AE467" s="3">
        <v>23.6</v>
      </c>
      <c r="AF467" s="3">
        <f t="shared" si="184"/>
        <v>199.99999999999997</v>
      </c>
      <c r="AG467" s="3">
        <v>0</v>
      </c>
      <c r="AH467" s="3">
        <v>116.4</v>
      </c>
      <c r="AI467" s="3">
        <v>205.3</v>
      </c>
      <c r="AJ467" s="3">
        <v>84</v>
      </c>
      <c r="AK467" s="3">
        <f t="shared" si="185"/>
        <v>405.70000000000005</v>
      </c>
      <c r="AL467" s="3">
        <v>901.7</v>
      </c>
      <c r="AM467" s="3">
        <v>237.3</v>
      </c>
      <c r="AN467" s="3">
        <v>1286.5</v>
      </c>
      <c r="AO467" s="3">
        <v>22</v>
      </c>
      <c r="AP467" s="3">
        <f t="shared" si="186"/>
        <v>2447.5</v>
      </c>
      <c r="AQ467" s="3"/>
      <c r="AR467" s="3"/>
      <c r="AS467" s="3"/>
      <c r="AT467" s="3"/>
      <c r="AU467" s="3">
        <f t="shared" si="187"/>
        <v>0</v>
      </c>
      <c r="AV467" s="3">
        <v>10.199999999999999</v>
      </c>
      <c r="AW467" s="3">
        <v>0</v>
      </c>
      <c r="AX467" s="3">
        <v>4.7</v>
      </c>
      <c r="AY467" s="3">
        <v>3.7</v>
      </c>
      <c r="AZ467" s="3">
        <f t="shared" si="188"/>
        <v>18.599999999999998</v>
      </c>
      <c r="BA467" s="3">
        <v>11.4</v>
      </c>
      <c r="BB467" s="3">
        <v>4.0999999999999996</v>
      </c>
      <c r="BC467" s="3">
        <v>0</v>
      </c>
      <c r="BD467" s="3">
        <v>23.6</v>
      </c>
      <c r="BE467" s="3">
        <f t="shared" si="189"/>
        <v>39.1</v>
      </c>
      <c r="BF467" s="3">
        <v>0</v>
      </c>
      <c r="BG467" s="3">
        <v>115.3</v>
      </c>
      <c r="BH467" s="3">
        <v>75.900000000000006</v>
      </c>
      <c r="BI467" s="3">
        <v>84</v>
      </c>
      <c r="BJ467" s="3">
        <f t="shared" si="190"/>
        <v>275.2</v>
      </c>
      <c r="BK467" s="3">
        <v>0</v>
      </c>
      <c r="BL467" s="3">
        <v>0</v>
      </c>
      <c r="BM467" s="3">
        <v>0</v>
      </c>
      <c r="BN467" s="3">
        <v>0</v>
      </c>
      <c r="BO467" s="3">
        <f t="shared" si="191"/>
        <v>0</v>
      </c>
      <c r="BP467" s="3">
        <v>0.9</v>
      </c>
      <c r="BQ467" s="3">
        <v>0</v>
      </c>
      <c r="BR467" s="3">
        <v>28.7</v>
      </c>
      <c r="BS467" s="3">
        <v>0</v>
      </c>
      <c r="BT467" s="3">
        <f t="shared" si="192"/>
        <v>29.599999999999998</v>
      </c>
      <c r="BU467" s="3">
        <v>58</v>
      </c>
      <c r="BV467" s="3">
        <v>0</v>
      </c>
      <c r="BW467" s="3">
        <v>38.9</v>
      </c>
      <c r="BX467" s="3">
        <v>59.6</v>
      </c>
      <c r="BY467" s="3">
        <f t="shared" si="193"/>
        <v>156.5</v>
      </c>
      <c r="BZ467" s="3">
        <f t="shared" si="194"/>
        <v>2245.8000000000002</v>
      </c>
      <c r="CA467" s="3">
        <f t="shared" si="195"/>
        <v>748.7</v>
      </c>
      <c r="CB467" s="3">
        <f t="shared" si="196"/>
        <v>1849.1</v>
      </c>
      <c r="CC467" s="3">
        <f t="shared" si="197"/>
        <v>170.9</v>
      </c>
      <c r="CD467" s="3">
        <f t="shared" si="198"/>
        <v>5014.5</v>
      </c>
      <c r="CE467" s="3">
        <f t="shared" si="199"/>
        <v>80.5</v>
      </c>
      <c r="CF467" s="3">
        <f t="shared" si="200"/>
        <v>119.39999999999999</v>
      </c>
      <c r="CG467" s="3">
        <f t="shared" si="201"/>
        <v>148.20000000000002</v>
      </c>
      <c r="CH467" s="3">
        <f t="shared" si="202"/>
        <v>170.9</v>
      </c>
      <c r="CI467" s="3">
        <f t="shared" si="203"/>
        <v>519</v>
      </c>
      <c r="CJ467" s="10" t="s">
        <v>129</v>
      </c>
      <c r="CK467" s="10">
        <v>732.8</v>
      </c>
      <c r="CL467" s="10">
        <v>106</v>
      </c>
      <c r="CM467" s="10" t="s">
        <v>129</v>
      </c>
      <c r="CN467" s="10">
        <v>1440.2</v>
      </c>
      <c r="CO467" s="4">
        <f t="shared" si="178"/>
        <v>2279</v>
      </c>
    </row>
    <row r="468" spans="1:98">
      <c r="A468" s="2">
        <v>2000</v>
      </c>
      <c r="B468" s="15" t="s">
        <v>85</v>
      </c>
      <c r="C468" s="3">
        <v>7054</v>
      </c>
      <c r="D468" s="3">
        <v>1210</v>
      </c>
      <c r="E468" s="3">
        <v>368</v>
      </c>
      <c r="F468" s="3">
        <v>756</v>
      </c>
      <c r="G468" s="3">
        <f t="shared" si="179"/>
        <v>9388</v>
      </c>
      <c r="H468" s="3">
        <v>2956</v>
      </c>
      <c r="I468" s="3">
        <v>168</v>
      </c>
      <c r="J468" s="3">
        <v>852</v>
      </c>
      <c r="K468" s="3">
        <v>302</v>
      </c>
      <c r="L468" s="3">
        <f t="shared" si="180"/>
        <v>4278</v>
      </c>
      <c r="M468" s="3">
        <v>245</v>
      </c>
      <c r="N468" s="3">
        <v>0</v>
      </c>
      <c r="O468" s="3">
        <v>0</v>
      </c>
      <c r="P468" s="3">
        <v>0</v>
      </c>
      <c r="Q468" s="3">
        <f t="shared" si="181"/>
        <v>245</v>
      </c>
      <c r="R468" s="4">
        <v>0</v>
      </c>
      <c r="S468" s="4">
        <v>0</v>
      </c>
      <c r="T468" s="4">
        <v>0</v>
      </c>
      <c r="U468" s="4">
        <v>0</v>
      </c>
      <c r="V468" s="3">
        <f t="shared" si="182"/>
        <v>0</v>
      </c>
      <c r="W468" s="3">
        <v>2681</v>
      </c>
      <c r="X468" s="3">
        <v>4326</v>
      </c>
      <c r="Y468" s="3">
        <v>663</v>
      </c>
      <c r="Z468" s="3">
        <v>0</v>
      </c>
      <c r="AA468" s="3">
        <f t="shared" si="183"/>
        <v>7670</v>
      </c>
      <c r="AB468" s="3">
        <v>1554</v>
      </c>
      <c r="AC468" s="3">
        <v>27</v>
      </c>
      <c r="AD468" s="3">
        <v>65</v>
      </c>
      <c r="AE468" s="3">
        <v>0</v>
      </c>
      <c r="AF468" s="3">
        <f t="shared" si="184"/>
        <v>1646</v>
      </c>
      <c r="AG468" s="3">
        <v>0</v>
      </c>
      <c r="AH468" s="3">
        <v>1015</v>
      </c>
      <c r="AI468" s="3">
        <v>4290</v>
      </c>
      <c r="AJ468" s="3">
        <v>398</v>
      </c>
      <c r="AK468" s="3">
        <f t="shared" si="185"/>
        <v>5703</v>
      </c>
      <c r="AL468" s="3">
        <v>3916</v>
      </c>
      <c r="AM468" s="3">
        <v>3955</v>
      </c>
      <c r="AN468" s="3">
        <v>10385</v>
      </c>
      <c r="AO468" s="3">
        <v>331</v>
      </c>
      <c r="AP468" s="3">
        <f t="shared" si="186"/>
        <v>18587</v>
      </c>
      <c r="AQ468" s="3"/>
      <c r="AR468" s="3"/>
      <c r="AS468" s="3"/>
      <c r="AT468" s="3"/>
      <c r="AU468" s="3">
        <f t="shared" si="187"/>
        <v>0</v>
      </c>
      <c r="AV468" s="3">
        <v>96</v>
      </c>
      <c r="AW468" s="3">
        <v>0</v>
      </c>
      <c r="AX468" s="3">
        <v>32</v>
      </c>
      <c r="AY468" s="3">
        <v>302</v>
      </c>
      <c r="AZ468" s="3">
        <f t="shared" si="188"/>
        <v>430</v>
      </c>
      <c r="BA468" s="3">
        <v>30</v>
      </c>
      <c r="BB468" s="3">
        <v>42</v>
      </c>
      <c r="BC468" s="3">
        <v>0</v>
      </c>
      <c r="BD468" s="3">
        <v>0</v>
      </c>
      <c r="BE468" s="3">
        <f t="shared" si="189"/>
        <v>72</v>
      </c>
      <c r="BF468" s="3">
        <v>0</v>
      </c>
      <c r="BG468" s="3">
        <v>1015</v>
      </c>
      <c r="BH468" s="3">
        <v>4290</v>
      </c>
      <c r="BI468" s="3">
        <v>398</v>
      </c>
      <c r="BJ468" s="3">
        <f t="shared" si="190"/>
        <v>5703</v>
      </c>
      <c r="BK468" s="3">
        <v>0</v>
      </c>
      <c r="BL468" s="3">
        <v>0</v>
      </c>
      <c r="BM468" s="3">
        <v>187</v>
      </c>
      <c r="BN468" s="3">
        <v>0</v>
      </c>
      <c r="BO468" s="3">
        <f t="shared" si="191"/>
        <v>187</v>
      </c>
      <c r="BP468" s="3">
        <v>56</v>
      </c>
      <c r="BQ468" s="3">
        <v>175</v>
      </c>
      <c r="BR468" s="3">
        <v>438</v>
      </c>
      <c r="BS468" s="3">
        <v>300</v>
      </c>
      <c r="BT468" s="3">
        <f t="shared" si="192"/>
        <v>969</v>
      </c>
      <c r="BU468" s="3">
        <v>95</v>
      </c>
      <c r="BV468" s="3">
        <v>0</v>
      </c>
      <c r="BW468" s="3">
        <v>1082</v>
      </c>
      <c r="BX468" s="3">
        <v>787</v>
      </c>
      <c r="BY468" s="3">
        <f t="shared" si="193"/>
        <v>1964</v>
      </c>
      <c r="BZ468" s="3">
        <f t="shared" si="194"/>
        <v>18406</v>
      </c>
      <c r="CA468" s="3">
        <f t="shared" si="195"/>
        <v>10701</v>
      </c>
      <c r="CB468" s="3">
        <f t="shared" si="196"/>
        <v>16623</v>
      </c>
      <c r="CC468" s="3">
        <f t="shared" si="197"/>
        <v>1787</v>
      </c>
      <c r="CD468" s="3">
        <f t="shared" si="198"/>
        <v>47517</v>
      </c>
      <c r="CE468" s="3">
        <f t="shared" si="199"/>
        <v>277</v>
      </c>
      <c r="CF468" s="3">
        <f t="shared" si="200"/>
        <v>1232</v>
      </c>
      <c r="CG468" s="3">
        <f t="shared" si="201"/>
        <v>6029</v>
      </c>
      <c r="CH468" s="3">
        <f t="shared" si="202"/>
        <v>1787</v>
      </c>
      <c r="CI468" s="3">
        <f t="shared" si="203"/>
        <v>9325</v>
      </c>
      <c r="CJ468" s="4">
        <v>13784</v>
      </c>
      <c r="CK468" s="10" t="s">
        <v>129</v>
      </c>
      <c r="CL468" s="4">
        <v>1407</v>
      </c>
      <c r="CM468" s="4">
        <v>13</v>
      </c>
      <c r="CN468" s="4">
        <v>3614</v>
      </c>
      <c r="CO468" s="4">
        <f t="shared" si="178"/>
        <v>18818</v>
      </c>
    </row>
    <row r="469" spans="1:98">
      <c r="A469" s="2">
        <v>2000</v>
      </c>
      <c r="B469" s="3" t="s">
        <v>86</v>
      </c>
      <c r="C469" s="3">
        <v>5112</v>
      </c>
      <c r="D469" s="3">
        <v>905</v>
      </c>
      <c r="E469" s="3">
        <v>268</v>
      </c>
      <c r="F469" s="3">
        <v>93</v>
      </c>
      <c r="G469" s="3">
        <f t="shared" si="179"/>
        <v>6378</v>
      </c>
      <c r="H469" s="3">
        <v>1933</v>
      </c>
      <c r="I469" s="3">
        <v>1277</v>
      </c>
      <c r="J469" s="3">
        <v>333</v>
      </c>
      <c r="K469" s="3">
        <v>202</v>
      </c>
      <c r="L469" s="3">
        <f t="shared" si="180"/>
        <v>3745</v>
      </c>
      <c r="M469" s="3">
        <v>173</v>
      </c>
      <c r="N469" s="3">
        <v>224</v>
      </c>
      <c r="O469" s="3">
        <v>0</v>
      </c>
      <c r="P469" s="3">
        <v>0</v>
      </c>
      <c r="Q469" s="3">
        <f t="shared" si="181"/>
        <v>397</v>
      </c>
      <c r="R469" s="3">
        <v>0</v>
      </c>
      <c r="S469" s="3">
        <v>0</v>
      </c>
      <c r="T469" s="3">
        <v>0</v>
      </c>
      <c r="U469" s="3">
        <v>0</v>
      </c>
      <c r="V469" s="3">
        <f t="shared" si="182"/>
        <v>0</v>
      </c>
      <c r="W469" s="3">
        <v>1350</v>
      </c>
      <c r="X469" s="3">
        <v>2260</v>
      </c>
      <c r="Y469" s="3">
        <v>100</v>
      </c>
      <c r="Z469" s="3">
        <v>0</v>
      </c>
      <c r="AA469" s="3">
        <f t="shared" si="183"/>
        <v>3710</v>
      </c>
      <c r="AB469" s="3">
        <v>1091</v>
      </c>
      <c r="AC469" s="3">
        <v>22</v>
      </c>
      <c r="AD469" s="3">
        <v>31</v>
      </c>
      <c r="AE469" s="3">
        <v>18</v>
      </c>
      <c r="AF469" s="3">
        <f t="shared" si="184"/>
        <v>1162</v>
      </c>
      <c r="AG469" s="3">
        <v>618</v>
      </c>
      <c r="AH469" s="3">
        <v>788</v>
      </c>
      <c r="AI469" s="3">
        <v>280</v>
      </c>
      <c r="AJ469" s="3">
        <v>137</v>
      </c>
      <c r="AK469" s="3">
        <f t="shared" si="185"/>
        <v>1823</v>
      </c>
      <c r="AL469" s="3">
        <v>3671</v>
      </c>
      <c r="AM469" s="3">
        <v>3852</v>
      </c>
      <c r="AN469" s="4">
        <v>0</v>
      </c>
      <c r="AO469" s="3">
        <v>118</v>
      </c>
      <c r="AP469" s="3">
        <f t="shared" si="186"/>
        <v>7641</v>
      </c>
      <c r="AQ469" s="3"/>
      <c r="AR469" s="3"/>
      <c r="AS469" s="3"/>
      <c r="AT469" s="3"/>
      <c r="AU469" s="3">
        <f t="shared" si="187"/>
        <v>0</v>
      </c>
      <c r="AV469" s="4">
        <v>0</v>
      </c>
      <c r="AW469" s="4">
        <v>0</v>
      </c>
      <c r="AX469" s="3">
        <v>0</v>
      </c>
      <c r="AY469" s="3">
        <v>202</v>
      </c>
      <c r="AZ469" s="3">
        <f t="shared" si="188"/>
        <v>202</v>
      </c>
      <c r="BA469" s="3">
        <v>1.1000000000000001</v>
      </c>
      <c r="BB469" s="3">
        <v>0</v>
      </c>
      <c r="BC469" s="3">
        <v>0</v>
      </c>
      <c r="BD469" s="3">
        <v>18.100000000000001</v>
      </c>
      <c r="BE469" s="3">
        <f t="shared" si="189"/>
        <v>19.200000000000003</v>
      </c>
      <c r="BF469" s="3">
        <v>11.4</v>
      </c>
      <c r="BG469" s="3">
        <v>647.70000000000005</v>
      </c>
      <c r="BH469" s="3">
        <v>279.89999999999998</v>
      </c>
      <c r="BI469" s="3">
        <v>136.80000000000001</v>
      </c>
      <c r="BJ469" s="3">
        <f t="shared" si="190"/>
        <v>1075.8</v>
      </c>
      <c r="BK469" s="4">
        <v>0</v>
      </c>
      <c r="BL469" s="4">
        <v>0</v>
      </c>
      <c r="BM469" s="4">
        <v>0</v>
      </c>
      <c r="BN469" s="4">
        <v>0</v>
      </c>
      <c r="BO469" s="3">
        <f t="shared" si="191"/>
        <v>0</v>
      </c>
      <c r="BP469" s="4">
        <v>0</v>
      </c>
      <c r="BQ469" s="4">
        <v>0</v>
      </c>
      <c r="BR469" s="4">
        <v>0</v>
      </c>
      <c r="BS469" s="4">
        <v>0</v>
      </c>
      <c r="BT469" s="3">
        <f t="shared" si="192"/>
        <v>0</v>
      </c>
      <c r="BU469" s="4">
        <v>0</v>
      </c>
      <c r="BV469" s="4">
        <v>0</v>
      </c>
      <c r="BW469" s="4">
        <v>0</v>
      </c>
      <c r="BX469" s="3">
        <v>211</v>
      </c>
      <c r="BY469" s="3">
        <f t="shared" si="193"/>
        <v>211</v>
      </c>
      <c r="BZ469" s="3">
        <f t="shared" si="194"/>
        <v>13948</v>
      </c>
      <c r="CA469" s="3">
        <f t="shared" si="195"/>
        <v>9328</v>
      </c>
      <c r="CB469" s="3">
        <f t="shared" si="196"/>
        <v>1012</v>
      </c>
      <c r="CC469" s="3">
        <f t="shared" si="197"/>
        <v>568</v>
      </c>
      <c r="CD469" s="3">
        <f t="shared" si="198"/>
        <v>24856</v>
      </c>
      <c r="CE469" s="3">
        <f t="shared" si="199"/>
        <v>12.5</v>
      </c>
      <c r="CF469" s="3">
        <f t="shared" si="200"/>
        <v>647.70000000000005</v>
      </c>
      <c r="CG469" s="3">
        <f t="shared" si="201"/>
        <v>279.89999999999998</v>
      </c>
      <c r="CH469" s="3">
        <f t="shared" si="202"/>
        <v>567.9</v>
      </c>
      <c r="CI469" s="3">
        <f t="shared" si="203"/>
        <v>1508</v>
      </c>
      <c r="CJ469" s="4">
        <v>4567.5</v>
      </c>
      <c r="CK469" s="4">
        <v>7101.8</v>
      </c>
      <c r="CL469" s="24" t="s">
        <v>129</v>
      </c>
      <c r="CM469" s="24" t="s">
        <v>129</v>
      </c>
      <c r="CN469" s="4">
        <v>3290.6</v>
      </c>
      <c r="CO469" s="4">
        <f t="shared" si="178"/>
        <v>14959.9</v>
      </c>
    </row>
    <row r="470" spans="1:98">
      <c r="A470" s="2">
        <v>2000</v>
      </c>
      <c r="B470" s="3" t="s">
        <v>87</v>
      </c>
      <c r="C470" s="3">
        <v>903</v>
      </c>
      <c r="D470" s="3">
        <v>120</v>
      </c>
      <c r="E470" s="3">
        <v>31</v>
      </c>
      <c r="F470" s="3">
        <v>0</v>
      </c>
      <c r="G470" s="3">
        <f t="shared" si="179"/>
        <v>1054</v>
      </c>
      <c r="H470" s="3">
        <v>281</v>
      </c>
      <c r="I470" s="3">
        <v>10</v>
      </c>
      <c r="J470" s="3">
        <v>196</v>
      </c>
      <c r="K470" s="3">
        <v>75</v>
      </c>
      <c r="L470" s="3">
        <f t="shared" si="180"/>
        <v>562</v>
      </c>
      <c r="M470" s="3">
        <v>13</v>
      </c>
      <c r="N470" s="3">
        <v>74</v>
      </c>
      <c r="O470" s="3">
        <v>0</v>
      </c>
      <c r="P470" s="3">
        <v>0</v>
      </c>
      <c r="Q470" s="3">
        <f t="shared" si="181"/>
        <v>87</v>
      </c>
      <c r="R470" s="3">
        <v>90</v>
      </c>
      <c r="S470" s="3">
        <v>0</v>
      </c>
      <c r="T470" s="3">
        <v>0</v>
      </c>
      <c r="U470" s="3">
        <v>0</v>
      </c>
      <c r="V470" s="3">
        <f t="shared" si="182"/>
        <v>90</v>
      </c>
      <c r="W470" s="3">
        <v>287</v>
      </c>
      <c r="X470" s="3">
        <v>287</v>
      </c>
      <c r="Y470" s="3">
        <v>2</v>
      </c>
      <c r="Z470" s="3">
        <v>0</v>
      </c>
      <c r="AA470" s="3">
        <f t="shared" si="183"/>
        <v>576</v>
      </c>
      <c r="AB470" s="3">
        <v>132</v>
      </c>
      <c r="AC470" s="3">
        <v>-1</v>
      </c>
      <c r="AD470" s="3">
        <v>8</v>
      </c>
      <c r="AE470" s="3">
        <v>3</v>
      </c>
      <c r="AF470" s="3">
        <f t="shared" si="184"/>
        <v>142</v>
      </c>
      <c r="AG470" s="3">
        <v>0</v>
      </c>
      <c r="AH470" s="3">
        <v>87</v>
      </c>
      <c r="AI470" s="3">
        <v>669</v>
      </c>
      <c r="AJ470" s="3">
        <v>33</v>
      </c>
      <c r="AK470" s="3">
        <f t="shared" si="185"/>
        <v>789</v>
      </c>
      <c r="AL470" s="3">
        <v>1495</v>
      </c>
      <c r="AM470" s="3">
        <v>440</v>
      </c>
      <c r="AN470" s="3">
        <v>1534</v>
      </c>
      <c r="AO470" s="3">
        <v>180</v>
      </c>
      <c r="AP470" s="3">
        <f t="shared" si="186"/>
        <v>3649</v>
      </c>
      <c r="AQ470" s="3"/>
      <c r="AR470" s="3"/>
      <c r="AS470" s="3"/>
      <c r="AT470" s="3"/>
      <c r="AU470" s="3">
        <f t="shared" si="187"/>
        <v>0</v>
      </c>
      <c r="AV470" s="3">
        <v>0</v>
      </c>
      <c r="AW470" s="3">
        <v>0</v>
      </c>
      <c r="AX470" s="3">
        <v>1</v>
      </c>
      <c r="AY470" s="3">
        <v>75</v>
      </c>
      <c r="AZ470" s="3">
        <f t="shared" si="188"/>
        <v>76</v>
      </c>
      <c r="BA470" s="3">
        <v>0</v>
      </c>
      <c r="BB470" s="3">
        <v>-1</v>
      </c>
      <c r="BC470" s="3">
        <v>0</v>
      </c>
      <c r="BD470" s="3">
        <v>3</v>
      </c>
      <c r="BE470" s="3">
        <f t="shared" si="189"/>
        <v>2</v>
      </c>
      <c r="BF470" s="3">
        <v>0</v>
      </c>
      <c r="BG470" s="3">
        <v>83</v>
      </c>
      <c r="BH470" s="3">
        <v>63</v>
      </c>
      <c r="BI470" s="3">
        <v>33</v>
      </c>
      <c r="BJ470" s="3">
        <f t="shared" si="190"/>
        <v>179</v>
      </c>
      <c r="BK470" s="3">
        <v>0</v>
      </c>
      <c r="BL470" s="3">
        <v>0</v>
      </c>
      <c r="BM470" s="3">
        <v>0</v>
      </c>
      <c r="BN470" s="3">
        <v>1</v>
      </c>
      <c r="BO470" s="3">
        <f t="shared" si="191"/>
        <v>1</v>
      </c>
      <c r="BP470" s="3">
        <v>0</v>
      </c>
      <c r="BQ470" s="3">
        <v>0</v>
      </c>
      <c r="BR470" s="3">
        <v>0</v>
      </c>
      <c r="BS470" s="3">
        <v>6</v>
      </c>
      <c r="BT470" s="3">
        <f t="shared" si="192"/>
        <v>6</v>
      </c>
      <c r="BU470" s="3">
        <v>0</v>
      </c>
      <c r="BV470" s="3">
        <v>2</v>
      </c>
      <c r="BW470" s="3">
        <v>156</v>
      </c>
      <c r="BX470" s="3">
        <v>173</v>
      </c>
      <c r="BY470" s="3">
        <f t="shared" si="193"/>
        <v>331</v>
      </c>
      <c r="BZ470" s="3">
        <f t="shared" si="194"/>
        <v>3201</v>
      </c>
      <c r="CA470" s="3">
        <f t="shared" si="195"/>
        <v>1017</v>
      </c>
      <c r="CB470" s="3">
        <f t="shared" si="196"/>
        <v>2440</v>
      </c>
      <c r="CC470" s="3">
        <f t="shared" si="197"/>
        <v>291</v>
      </c>
      <c r="CD470" s="3">
        <f t="shared" si="198"/>
        <v>6949</v>
      </c>
      <c r="CE470" s="3">
        <f t="shared" si="199"/>
        <v>0</v>
      </c>
      <c r="CF470" s="3">
        <f t="shared" si="200"/>
        <v>84</v>
      </c>
      <c r="CG470" s="3">
        <f t="shared" si="201"/>
        <v>220</v>
      </c>
      <c r="CH470" s="3">
        <f t="shared" si="202"/>
        <v>291</v>
      </c>
      <c r="CI470" s="3">
        <f t="shared" si="203"/>
        <v>595</v>
      </c>
      <c r="CJ470" s="4">
        <v>1529</v>
      </c>
      <c r="CK470" s="4">
        <v>1064</v>
      </c>
      <c r="CL470" s="4">
        <v>68</v>
      </c>
      <c r="CN470" s="4">
        <f>3284-1529-1064-68</f>
        <v>623</v>
      </c>
      <c r="CO470" s="4">
        <f t="shared" si="178"/>
        <v>3284</v>
      </c>
    </row>
    <row r="471" spans="1:98">
      <c r="A471" s="2">
        <v>2000</v>
      </c>
      <c r="B471" s="3" t="s">
        <v>88</v>
      </c>
      <c r="C471" s="3">
        <v>841</v>
      </c>
      <c r="D471" s="3">
        <v>109</v>
      </c>
      <c r="E471" s="3">
        <v>89</v>
      </c>
      <c r="F471" s="3">
        <v>0</v>
      </c>
      <c r="G471" s="3">
        <f t="shared" si="179"/>
        <v>1039</v>
      </c>
      <c r="H471" s="3">
        <v>259</v>
      </c>
      <c r="I471" s="3">
        <v>2</v>
      </c>
      <c r="J471" s="3">
        <v>81</v>
      </c>
      <c r="K471" s="3">
        <v>1</v>
      </c>
      <c r="L471" s="3">
        <f t="shared" si="180"/>
        <v>343</v>
      </c>
      <c r="M471" s="3">
        <v>11</v>
      </c>
      <c r="N471" s="3">
        <v>27</v>
      </c>
      <c r="O471" s="3">
        <v>0</v>
      </c>
      <c r="P471" s="3">
        <v>0</v>
      </c>
      <c r="Q471" s="3">
        <f t="shared" si="181"/>
        <v>38</v>
      </c>
      <c r="R471" s="3">
        <v>9</v>
      </c>
      <c r="S471" s="3">
        <v>0</v>
      </c>
      <c r="T471" s="3">
        <v>0</v>
      </c>
      <c r="U471" s="3">
        <v>0</v>
      </c>
      <c r="V471" s="3">
        <f t="shared" si="182"/>
        <v>9</v>
      </c>
      <c r="W471" s="3">
        <v>164</v>
      </c>
      <c r="X471" s="3">
        <v>386</v>
      </c>
      <c r="Y471" s="3">
        <v>32</v>
      </c>
      <c r="Z471" s="3">
        <v>0</v>
      </c>
      <c r="AA471" s="3">
        <f t="shared" si="183"/>
        <v>582</v>
      </c>
      <c r="AB471" s="3">
        <v>110</v>
      </c>
      <c r="AC471" s="3">
        <v>7</v>
      </c>
      <c r="AD471" s="3">
        <v>23</v>
      </c>
      <c r="AE471" s="3">
        <v>3</v>
      </c>
      <c r="AF471" s="3">
        <f t="shared" si="184"/>
        <v>143</v>
      </c>
      <c r="AG471" s="3">
        <v>0</v>
      </c>
      <c r="AH471" s="3">
        <v>166</v>
      </c>
      <c r="AI471" s="3">
        <v>321</v>
      </c>
      <c r="AJ471" s="3">
        <v>0</v>
      </c>
      <c r="AK471" s="3">
        <f t="shared" si="185"/>
        <v>487</v>
      </c>
      <c r="AL471" s="3">
        <v>286</v>
      </c>
      <c r="AM471" s="3">
        <v>402</v>
      </c>
      <c r="AN471" s="3">
        <v>305</v>
      </c>
      <c r="AO471" s="3">
        <v>2</v>
      </c>
      <c r="AP471" s="3">
        <f t="shared" si="186"/>
        <v>995</v>
      </c>
      <c r="AQ471" s="3"/>
      <c r="AR471" s="3"/>
      <c r="AS471" s="3"/>
      <c r="AT471" s="3"/>
      <c r="AU471" s="3">
        <f t="shared" si="187"/>
        <v>0</v>
      </c>
      <c r="AV471" s="3">
        <v>0</v>
      </c>
      <c r="AW471" s="3">
        <v>0</v>
      </c>
      <c r="AX471" s="3">
        <v>14</v>
      </c>
      <c r="AY471" s="3">
        <v>1</v>
      </c>
      <c r="AZ471" s="3">
        <f t="shared" si="188"/>
        <v>15</v>
      </c>
      <c r="BA471" s="3">
        <v>0</v>
      </c>
      <c r="BB471" s="3">
        <v>0</v>
      </c>
      <c r="BC471" s="3">
        <v>2</v>
      </c>
      <c r="BD471" s="3">
        <v>3</v>
      </c>
      <c r="BE471" s="3">
        <f t="shared" si="189"/>
        <v>5</v>
      </c>
      <c r="BF471" s="3">
        <v>0</v>
      </c>
      <c r="BG471" s="3">
        <v>141</v>
      </c>
      <c r="BH471" s="3">
        <v>85</v>
      </c>
      <c r="BI471" s="3">
        <v>0</v>
      </c>
      <c r="BJ471" s="3">
        <f t="shared" si="190"/>
        <v>226</v>
      </c>
      <c r="BK471" s="4">
        <v>0</v>
      </c>
      <c r="BL471" s="4">
        <v>0</v>
      </c>
      <c r="BM471" s="4">
        <v>0</v>
      </c>
      <c r="BN471" s="4">
        <v>0</v>
      </c>
      <c r="BO471" s="3">
        <f t="shared" si="191"/>
        <v>0</v>
      </c>
      <c r="BP471" s="4">
        <v>0</v>
      </c>
      <c r="BQ471" s="4">
        <v>0</v>
      </c>
      <c r="BR471" s="4">
        <v>0</v>
      </c>
      <c r="BS471" s="4">
        <v>0</v>
      </c>
      <c r="BT471" s="3">
        <f t="shared" si="192"/>
        <v>0</v>
      </c>
      <c r="BU471" s="33">
        <v>0</v>
      </c>
      <c r="BV471" s="33">
        <v>0</v>
      </c>
      <c r="BW471" s="33">
        <v>8</v>
      </c>
      <c r="BX471" s="33">
        <v>2</v>
      </c>
      <c r="BY471" s="3">
        <f t="shared" si="193"/>
        <v>10</v>
      </c>
      <c r="BZ471" s="3">
        <f t="shared" si="194"/>
        <v>1680</v>
      </c>
      <c r="CA471" s="3">
        <f t="shared" si="195"/>
        <v>1099</v>
      </c>
      <c r="CB471" s="3">
        <f t="shared" si="196"/>
        <v>851</v>
      </c>
      <c r="CC471" s="3">
        <f t="shared" si="197"/>
        <v>6</v>
      </c>
      <c r="CD471" s="3">
        <f t="shared" si="198"/>
        <v>3636</v>
      </c>
      <c r="CE471" s="3">
        <f t="shared" si="199"/>
        <v>0</v>
      </c>
      <c r="CF471" s="3">
        <f t="shared" si="200"/>
        <v>141</v>
      </c>
      <c r="CG471" s="3">
        <f t="shared" si="201"/>
        <v>109</v>
      </c>
      <c r="CH471" s="3">
        <f t="shared" si="202"/>
        <v>6</v>
      </c>
      <c r="CI471" s="3">
        <f t="shared" si="203"/>
        <v>256</v>
      </c>
      <c r="CJ471" s="12">
        <v>628</v>
      </c>
      <c r="CK471" s="12">
        <v>960</v>
      </c>
      <c r="CL471" s="12">
        <v>125</v>
      </c>
      <c r="CM471" s="12">
        <v>0</v>
      </c>
      <c r="CN471" s="12">
        <v>109</v>
      </c>
      <c r="CO471" s="4">
        <f t="shared" si="178"/>
        <v>1822</v>
      </c>
    </row>
    <row r="472" spans="1:98">
      <c r="A472" s="2">
        <v>2000</v>
      </c>
      <c r="B472" s="3" t="s">
        <v>89</v>
      </c>
      <c r="C472" s="3">
        <v>5583</v>
      </c>
      <c r="D472" s="3">
        <v>1346.3</v>
      </c>
      <c r="E472" s="3">
        <v>102.2</v>
      </c>
      <c r="F472" s="3">
        <v>297.10000000000002</v>
      </c>
      <c r="G472" s="3">
        <f t="shared" si="179"/>
        <v>7328.6</v>
      </c>
      <c r="H472" s="3">
        <v>2344.5</v>
      </c>
      <c r="I472" s="3">
        <v>5.2</v>
      </c>
      <c r="J472" s="3">
        <v>139</v>
      </c>
      <c r="K472" s="3">
        <v>115</v>
      </c>
      <c r="L472" s="3">
        <f t="shared" si="180"/>
        <v>2603.6999999999998</v>
      </c>
      <c r="M472" s="3">
        <v>47.6</v>
      </c>
      <c r="N472" s="3">
        <v>243.3</v>
      </c>
      <c r="O472" s="3">
        <v>0</v>
      </c>
      <c r="P472" s="3">
        <v>0</v>
      </c>
      <c r="Q472" s="3">
        <f t="shared" si="181"/>
        <v>290.90000000000003</v>
      </c>
      <c r="R472" s="3">
        <v>39.9</v>
      </c>
      <c r="S472" s="3">
        <v>4.5999999999999996</v>
      </c>
      <c r="T472" s="3">
        <v>0</v>
      </c>
      <c r="U472" s="3">
        <v>0</v>
      </c>
      <c r="V472" s="3">
        <f t="shared" si="182"/>
        <v>44.5</v>
      </c>
      <c r="W472" s="3">
        <v>3035.8</v>
      </c>
      <c r="X472" s="3">
        <v>3610.8</v>
      </c>
      <c r="Y472" s="3">
        <v>888.1</v>
      </c>
      <c r="Z472" s="3">
        <v>0</v>
      </c>
      <c r="AA472" s="3">
        <f t="shared" si="183"/>
        <v>7534.7000000000007</v>
      </c>
      <c r="AB472" s="3">
        <v>1105.5</v>
      </c>
      <c r="AC472" s="3">
        <v>0</v>
      </c>
      <c r="AD472" s="3">
        <v>74</v>
      </c>
      <c r="AE472" s="3">
        <v>151.4</v>
      </c>
      <c r="AF472" s="3">
        <f t="shared" si="184"/>
        <v>1330.9</v>
      </c>
      <c r="AG472" s="3">
        <v>41.5</v>
      </c>
      <c r="AH472" s="3">
        <v>88.3</v>
      </c>
      <c r="AI472" s="3">
        <v>3008.8</v>
      </c>
      <c r="AJ472" s="3">
        <v>128.5</v>
      </c>
      <c r="AK472" s="3">
        <f t="shared" si="185"/>
        <v>3267.1000000000004</v>
      </c>
      <c r="AL472" s="3">
        <v>4965.8999999999996</v>
      </c>
      <c r="AM472" s="3">
        <v>2106</v>
      </c>
      <c r="AN472" s="3">
        <v>5364.4</v>
      </c>
      <c r="AO472" s="3">
        <v>248.4</v>
      </c>
      <c r="AP472" s="3">
        <f t="shared" si="186"/>
        <v>12684.699999999999</v>
      </c>
      <c r="AQ472" s="3"/>
      <c r="AR472" s="3"/>
      <c r="AS472" s="3"/>
      <c r="AT472" s="3"/>
      <c r="AU472" s="3">
        <f t="shared" si="187"/>
        <v>0</v>
      </c>
      <c r="AV472" s="3">
        <v>1.6</v>
      </c>
      <c r="AW472" s="3">
        <v>0</v>
      </c>
      <c r="AX472" s="3">
        <v>0</v>
      </c>
      <c r="AY472" s="3">
        <v>111.8</v>
      </c>
      <c r="AZ472" s="3">
        <f t="shared" si="188"/>
        <v>113.39999999999999</v>
      </c>
      <c r="BA472" s="3">
        <v>7</v>
      </c>
      <c r="BB472" s="3">
        <v>0</v>
      </c>
      <c r="BC472" s="3">
        <v>0</v>
      </c>
      <c r="BD472" s="3">
        <v>151.4</v>
      </c>
      <c r="BE472" s="3">
        <f t="shared" si="189"/>
        <v>158.4</v>
      </c>
      <c r="BF472" s="3">
        <v>0</v>
      </c>
      <c r="BG472" s="3">
        <v>0</v>
      </c>
      <c r="BH472" s="3">
        <v>1472.2</v>
      </c>
      <c r="BI472" s="3">
        <v>123.7</v>
      </c>
      <c r="BJ472" s="3">
        <f t="shared" si="190"/>
        <v>1595.9</v>
      </c>
      <c r="BK472" s="4">
        <v>0</v>
      </c>
      <c r="BL472" s="4">
        <v>0</v>
      </c>
      <c r="BM472" s="4">
        <v>0</v>
      </c>
      <c r="BN472" s="4">
        <v>0</v>
      </c>
      <c r="BO472" s="3">
        <f t="shared" si="191"/>
        <v>0</v>
      </c>
      <c r="BP472" s="3">
        <v>1.3</v>
      </c>
      <c r="BQ472" s="3">
        <v>0</v>
      </c>
      <c r="BR472" s="3">
        <v>0</v>
      </c>
      <c r="BS472" s="3">
        <v>27.3</v>
      </c>
      <c r="BT472" s="3">
        <f t="shared" si="192"/>
        <v>28.6</v>
      </c>
      <c r="BU472" s="3">
        <v>25.4</v>
      </c>
      <c r="BV472" s="3">
        <v>0</v>
      </c>
      <c r="BW472" s="3">
        <v>6.3</v>
      </c>
      <c r="BX472" s="3">
        <v>415.3</v>
      </c>
      <c r="BY472" s="3">
        <f t="shared" si="193"/>
        <v>447</v>
      </c>
      <c r="BZ472" s="3">
        <f t="shared" si="194"/>
        <v>17163.699999999997</v>
      </c>
      <c r="CA472" s="3">
        <f t="shared" si="195"/>
        <v>7404.5</v>
      </c>
      <c r="CB472" s="3">
        <f t="shared" si="196"/>
        <v>9576.5</v>
      </c>
      <c r="CC472" s="3">
        <f t="shared" si="197"/>
        <v>940.4</v>
      </c>
      <c r="CD472" s="3">
        <f t="shared" si="198"/>
        <v>35085.1</v>
      </c>
      <c r="CE472" s="3">
        <f t="shared" si="199"/>
        <v>35.299999999999997</v>
      </c>
      <c r="CF472" s="3">
        <f t="shared" si="200"/>
        <v>0</v>
      </c>
      <c r="CG472" s="3">
        <f t="shared" si="201"/>
        <v>1478.5</v>
      </c>
      <c r="CH472" s="3">
        <f t="shared" si="202"/>
        <v>829.5</v>
      </c>
      <c r="CI472" s="3">
        <f t="shared" si="203"/>
        <v>2343.3000000000002</v>
      </c>
      <c r="CJ472" s="7">
        <v>6027</v>
      </c>
      <c r="CK472" s="7">
        <v>7686</v>
      </c>
      <c r="CL472" s="7">
        <v>1237</v>
      </c>
      <c r="CM472" s="7">
        <v>852</v>
      </c>
      <c r="CN472" s="7">
        <v>3557</v>
      </c>
      <c r="CO472" s="4">
        <f t="shared" si="178"/>
        <v>19359</v>
      </c>
    </row>
    <row r="473" spans="1:98">
      <c r="A473" s="2">
        <v>2000</v>
      </c>
      <c r="B473" s="3" t="s">
        <v>90</v>
      </c>
      <c r="C473" s="3">
        <v>3869</v>
      </c>
      <c r="D473" s="3">
        <v>407</v>
      </c>
      <c r="E473" s="3">
        <v>57</v>
      </c>
      <c r="F473" s="3">
        <v>0</v>
      </c>
      <c r="G473" s="3">
        <f t="shared" si="179"/>
        <v>4333</v>
      </c>
      <c r="H473" s="3">
        <v>1396</v>
      </c>
      <c r="I473" s="3">
        <v>3</v>
      </c>
      <c r="J473" s="3">
        <v>7</v>
      </c>
      <c r="K473" s="3">
        <v>191</v>
      </c>
      <c r="L473" s="3">
        <f t="shared" si="180"/>
        <v>1597</v>
      </c>
      <c r="M473" s="3">
        <v>43</v>
      </c>
      <c r="N473" s="3">
        <v>27</v>
      </c>
      <c r="O473" s="3">
        <v>13</v>
      </c>
      <c r="P473" s="3">
        <v>0</v>
      </c>
      <c r="Q473" s="3">
        <f t="shared" si="181"/>
        <v>83</v>
      </c>
      <c r="R473" s="3">
        <v>1</v>
      </c>
      <c r="S473" s="3">
        <v>3</v>
      </c>
      <c r="T473" s="3">
        <v>1</v>
      </c>
      <c r="U473" s="3">
        <v>0</v>
      </c>
      <c r="V473" s="3">
        <f t="shared" si="182"/>
        <v>5</v>
      </c>
      <c r="W473" s="3">
        <v>1070</v>
      </c>
      <c r="X473" s="3">
        <v>1845</v>
      </c>
      <c r="Y473" s="3">
        <v>48</v>
      </c>
      <c r="Z473" s="3">
        <v>0</v>
      </c>
      <c r="AA473" s="3">
        <f t="shared" si="183"/>
        <v>2963</v>
      </c>
      <c r="AB473" s="3">
        <v>522</v>
      </c>
      <c r="AC473" s="3">
        <v>0</v>
      </c>
      <c r="AD473" s="3">
        <v>50</v>
      </c>
      <c r="AE473" s="3">
        <v>45</v>
      </c>
      <c r="AF473" s="3">
        <f t="shared" si="184"/>
        <v>617</v>
      </c>
      <c r="AG473" s="3">
        <v>108</v>
      </c>
      <c r="AH473" s="3">
        <v>779</v>
      </c>
      <c r="AI473" s="3">
        <v>1396</v>
      </c>
      <c r="AJ473" s="3">
        <v>0</v>
      </c>
      <c r="AK473" s="3">
        <f t="shared" si="185"/>
        <v>2283</v>
      </c>
      <c r="AL473" s="3">
        <v>2441</v>
      </c>
      <c r="AM473" s="3">
        <v>1258</v>
      </c>
      <c r="AN473" s="3">
        <v>983</v>
      </c>
      <c r="AO473" s="3">
        <v>0</v>
      </c>
      <c r="AP473" s="3">
        <f t="shared" si="186"/>
        <v>4682</v>
      </c>
      <c r="AQ473" s="3"/>
      <c r="AR473" s="3"/>
      <c r="AS473" s="3"/>
      <c r="AT473" s="3"/>
      <c r="AU473" s="3">
        <f t="shared" si="187"/>
        <v>0</v>
      </c>
      <c r="AV473" s="3">
        <v>69</v>
      </c>
      <c r="AW473" s="3">
        <v>0</v>
      </c>
      <c r="AX473" s="3">
        <v>1</v>
      </c>
      <c r="AY473" s="3">
        <v>191</v>
      </c>
      <c r="AZ473" s="3">
        <f t="shared" si="188"/>
        <v>261</v>
      </c>
      <c r="BA473" s="3">
        <v>28</v>
      </c>
      <c r="BB473" s="3">
        <v>0</v>
      </c>
      <c r="BC473" s="3">
        <v>19</v>
      </c>
      <c r="BD473" s="3">
        <v>45</v>
      </c>
      <c r="BE473" s="3">
        <f t="shared" si="189"/>
        <v>92</v>
      </c>
      <c r="BF473" s="3">
        <v>6</v>
      </c>
      <c r="BG473" s="3">
        <v>771</v>
      </c>
      <c r="BH473" s="3">
        <v>695</v>
      </c>
      <c r="BI473" s="3">
        <v>0</v>
      </c>
      <c r="BJ473" s="3">
        <f t="shared" si="190"/>
        <v>1472</v>
      </c>
      <c r="BK473" s="4">
        <v>0</v>
      </c>
      <c r="BL473" s="4">
        <v>0</v>
      </c>
      <c r="BM473" s="4">
        <v>0</v>
      </c>
      <c r="BN473" s="4">
        <v>0</v>
      </c>
      <c r="BO473" s="3">
        <f t="shared" si="191"/>
        <v>0</v>
      </c>
      <c r="BP473" s="4">
        <v>0</v>
      </c>
      <c r="BQ473" s="4">
        <v>0</v>
      </c>
      <c r="BR473" s="4">
        <v>0</v>
      </c>
      <c r="BS473" s="4">
        <v>0</v>
      </c>
      <c r="BT473" s="3">
        <f t="shared" si="192"/>
        <v>0</v>
      </c>
      <c r="BU473" s="3">
        <v>96</v>
      </c>
      <c r="BV473" s="3">
        <v>0</v>
      </c>
      <c r="BW473" s="3">
        <v>117</v>
      </c>
      <c r="BX473" s="3">
        <v>0</v>
      </c>
      <c r="BY473" s="3">
        <f t="shared" si="193"/>
        <v>213</v>
      </c>
      <c r="BZ473" s="3">
        <f t="shared" si="194"/>
        <v>9450</v>
      </c>
      <c r="CA473" s="3">
        <f t="shared" si="195"/>
        <v>4322</v>
      </c>
      <c r="CB473" s="3">
        <f t="shared" si="196"/>
        <v>2555</v>
      </c>
      <c r="CC473" s="3">
        <f t="shared" si="197"/>
        <v>236</v>
      </c>
      <c r="CD473" s="3">
        <f t="shared" si="198"/>
        <v>16563</v>
      </c>
      <c r="CE473" s="3">
        <f t="shared" si="199"/>
        <v>199</v>
      </c>
      <c r="CF473" s="3">
        <f t="shared" si="200"/>
        <v>771</v>
      </c>
      <c r="CG473" s="3">
        <f t="shared" si="201"/>
        <v>832</v>
      </c>
      <c r="CH473" s="3">
        <f t="shared" si="202"/>
        <v>236</v>
      </c>
      <c r="CI473" s="3">
        <f t="shared" si="203"/>
        <v>2038</v>
      </c>
      <c r="CJ473" s="4">
        <v>3651</v>
      </c>
      <c r="CK473" s="4">
        <v>3753</v>
      </c>
      <c r="CL473" s="4">
        <v>985</v>
      </c>
      <c r="CM473" s="4">
        <v>0</v>
      </c>
      <c r="CN473" s="4">
        <v>753</v>
      </c>
      <c r="CO473" s="4">
        <f t="shared" si="178"/>
        <v>9142</v>
      </c>
    </row>
    <row r="474" spans="1:98">
      <c r="A474" s="2">
        <v>2000</v>
      </c>
      <c r="B474" s="3" t="s">
        <v>91</v>
      </c>
      <c r="C474" s="3">
        <v>1929</v>
      </c>
      <c r="D474" s="3">
        <v>288</v>
      </c>
      <c r="E474" s="3">
        <v>75</v>
      </c>
      <c r="F474" s="3">
        <v>0</v>
      </c>
      <c r="G474" s="3">
        <f t="shared" si="179"/>
        <v>2292</v>
      </c>
      <c r="H474" s="3">
        <v>861</v>
      </c>
      <c r="I474" s="3">
        <v>269</v>
      </c>
      <c r="J474" s="3">
        <v>1752</v>
      </c>
      <c r="K474" s="3">
        <v>0</v>
      </c>
      <c r="L474" s="3">
        <f t="shared" si="180"/>
        <v>2882</v>
      </c>
      <c r="M474" s="3">
        <v>34</v>
      </c>
      <c r="N474" s="3">
        <v>64</v>
      </c>
      <c r="O474" s="3">
        <v>16</v>
      </c>
      <c r="P474" s="3">
        <v>0</v>
      </c>
      <c r="Q474" s="3">
        <f t="shared" si="181"/>
        <v>114</v>
      </c>
      <c r="R474" s="3">
        <v>20</v>
      </c>
      <c r="S474" s="3">
        <v>0</v>
      </c>
      <c r="T474" s="3">
        <v>0</v>
      </c>
      <c r="U474" s="3">
        <v>0</v>
      </c>
      <c r="V474" s="3">
        <f t="shared" si="182"/>
        <v>20</v>
      </c>
      <c r="W474" s="3">
        <v>422</v>
      </c>
      <c r="X474" s="3">
        <v>909</v>
      </c>
      <c r="Y474" s="3">
        <v>184</v>
      </c>
      <c r="Z474" s="3">
        <v>0</v>
      </c>
      <c r="AA474" s="3">
        <f t="shared" si="183"/>
        <v>1515</v>
      </c>
      <c r="AB474" s="3">
        <v>238</v>
      </c>
      <c r="AC474" s="3">
        <v>6</v>
      </c>
      <c r="AD474" s="3">
        <v>51</v>
      </c>
      <c r="AE474" s="3">
        <v>0</v>
      </c>
      <c r="AF474" s="3">
        <f t="shared" si="184"/>
        <v>295</v>
      </c>
      <c r="AG474" s="3">
        <v>14</v>
      </c>
      <c r="AH474" s="3">
        <v>383</v>
      </c>
      <c r="AI474" s="3">
        <v>802</v>
      </c>
      <c r="AJ474" s="3">
        <v>0</v>
      </c>
      <c r="AK474" s="3">
        <f t="shared" si="185"/>
        <v>1199</v>
      </c>
      <c r="AL474" s="3">
        <v>1203</v>
      </c>
      <c r="AM474" s="3">
        <v>850</v>
      </c>
      <c r="AN474" s="3">
        <v>1205</v>
      </c>
      <c r="AO474" s="3">
        <v>0</v>
      </c>
      <c r="AP474" s="3">
        <f t="shared" si="186"/>
        <v>3258</v>
      </c>
      <c r="AQ474" s="3"/>
      <c r="AR474" s="3"/>
      <c r="AS474" s="3"/>
      <c r="AT474" s="3"/>
      <c r="AU474" s="3">
        <f t="shared" si="187"/>
        <v>0</v>
      </c>
      <c r="AV474" s="3">
        <v>0</v>
      </c>
      <c r="AW474" s="3">
        <v>0</v>
      </c>
      <c r="AX474" s="3">
        <v>20</v>
      </c>
      <c r="AY474" s="3">
        <v>0</v>
      </c>
      <c r="AZ474" s="3">
        <f t="shared" si="188"/>
        <v>20</v>
      </c>
      <c r="BA474" s="3">
        <v>0</v>
      </c>
      <c r="BB474" s="3">
        <v>0</v>
      </c>
      <c r="BC474" s="3">
        <v>12</v>
      </c>
      <c r="BD474" s="3">
        <v>0</v>
      </c>
      <c r="BE474" s="3">
        <f t="shared" si="189"/>
        <v>12</v>
      </c>
      <c r="BF474" s="3">
        <v>0</v>
      </c>
      <c r="BG474" s="3">
        <v>0</v>
      </c>
      <c r="BH474" s="3">
        <v>7</v>
      </c>
      <c r="BI474" s="3">
        <v>0</v>
      </c>
      <c r="BJ474" s="3">
        <f t="shared" si="190"/>
        <v>7</v>
      </c>
      <c r="BK474" s="4">
        <v>0</v>
      </c>
      <c r="BL474" s="4">
        <v>0</v>
      </c>
      <c r="BM474" s="4">
        <v>0</v>
      </c>
      <c r="BN474" s="4">
        <v>0</v>
      </c>
      <c r="BO474" s="3">
        <f t="shared" si="191"/>
        <v>0</v>
      </c>
      <c r="BP474" s="3">
        <v>0</v>
      </c>
      <c r="BQ474" s="3">
        <v>0</v>
      </c>
      <c r="BR474" s="3">
        <v>28</v>
      </c>
      <c r="BS474" s="3">
        <v>0</v>
      </c>
      <c r="BT474" s="3">
        <f t="shared" si="192"/>
        <v>28</v>
      </c>
      <c r="BU474" s="3">
        <v>0</v>
      </c>
      <c r="BV474" s="3">
        <v>0</v>
      </c>
      <c r="BW474" s="3">
        <v>69</v>
      </c>
      <c r="BX474" s="3">
        <v>0</v>
      </c>
      <c r="BY474" s="3">
        <f t="shared" si="193"/>
        <v>69</v>
      </c>
      <c r="BZ474" s="3">
        <f t="shared" si="194"/>
        <v>4721</v>
      </c>
      <c r="CA474" s="3">
        <f t="shared" si="195"/>
        <v>2769</v>
      </c>
      <c r="CB474" s="3">
        <f t="shared" si="196"/>
        <v>4085</v>
      </c>
      <c r="CC474" s="3">
        <f t="shared" si="197"/>
        <v>0</v>
      </c>
      <c r="CD474" s="3">
        <f t="shared" si="198"/>
        <v>11575</v>
      </c>
      <c r="CE474" s="3">
        <f t="shared" si="199"/>
        <v>0</v>
      </c>
      <c r="CF474" s="3">
        <f t="shared" si="200"/>
        <v>0</v>
      </c>
      <c r="CG474" s="3">
        <f t="shared" si="201"/>
        <v>136</v>
      </c>
      <c r="CH474" s="3">
        <f t="shared" si="202"/>
        <v>0</v>
      </c>
      <c r="CI474" s="3">
        <f t="shared" si="203"/>
        <v>136</v>
      </c>
      <c r="CJ474" s="4">
        <v>1663</v>
      </c>
      <c r="CK474" s="4">
        <v>2376</v>
      </c>
      <c r="CL474" s="4">
        <v>326</v>
      </c>
      <c r="CM474" s="4">
        <v>97</v>
      </c>
      <c r="CN474" s="4">
        <v>676</v>
      </c>
      <c r="CO474" s="4">
        <f t="shared" si="178"/>
        <v>5138</v>
      </c>
    </row>
    <row r="475" spans="1:98">
      <c r="A475" s="2">
        <v>2000</v>
      </c>
      <c r="B475" s="3" t="s">
        <v>92</v>
      </c>
      <c r="C475" s="3">
        <v>2221</v>
      </c>
      <c r="D475" s="3">
        <v>245</v>
      </c>
      <c r="E475" s="3">
        <v>20</v>
      </c>
      <c r="F475" s="3">
        <v>0</v>
      </c>
      <c r="G475" s="3">
        <f t="shared" si="179"/>
        <v>2486</v>
      </c>
      <c r="H475" s="3">
        <v>637.5</v>
      </c>
      <c r="I475" s="3">
        <v>240.7</v>
      </c>
      <c r="J475" s="3">
        <v>567</v>
      </c>
      <c r="K475" s="3">
        <v>26.4</v>
      </c>
      <c r="L475" s="3">
        <f t="shared" si="180"/>
        <v>1471.6000000000001</v>
      </c>
      <c r="M475" s="3">
        <v>30.3</v>
      </c>
      <c r="N475" s="3">
        <v>18</v>
      </c>
      <c r="O475" s="3">
        <v>0</v>
      </c>
      <c r="P475" s="3">
        <v>0</v>
      </c>
      <c r="Q475" s="3">
        <f t="shared" si="181"/>
        <v>48.3</v>
      </c>
      <c r="R475" s="3">
        <v>4.0999999999999996</v>
      </c>
      <c r="S475" s="3">
        <v>0.1</v>
      </c>
      <c r="T475" s="3">
        <v>0</v>
      </c>
      <c r="U475" s="3">
        <v>0</v>
      </c>
      <c r="V475" s="3">
        <f t="shared" si="182"/>
        <v>4.1999999999999993</v>
      </c>
      <c r="W475" s="3">
        <v>444</v>
      </c>
      <c r="X475" s="3">
        <v>754</v>
      </c>
      <c r="Y475" s="3">
        <v>27</v>
      </c>
      <c r="Z475" s="3">
        <v>0</v>
      </c>
      <c r="AA475" s="3">
        <f t="shared" si="183"/>
        <v>1225</v>
      </c>
      <c r="AB475" s="3">
        <v>262.5</v>
      </c>
      <c r="AC475" s="3">
        <v>5.9</v>
      </c>
      <c r="AD475" s="3">
        <v>36.799999999999997</v>
      </c>
      <c r="AE475" s="3">
        <v>10.9</v>
      </c>
      <c r="AF475" s="3">
        <f t="shared" si="184"/>
        <v>316.09999999999997</v>
      </c>
      <c r="AG475" s="3">
        <v>73.400000000000006</v>
      </c>
      <c r="AH475" s="3">
        <v>307.2</v>
      </c>
      <c r="AI475" s="3">
        <v>279</v>
      </c>
      <c r="AJ475" s="3">
        <v>96.3</v>
      </c>
      <c r="AK475" s="3">
        <f t="shared" si="185"/>
        <v>755.9</v>
      </c>
      <c r="AL475" s="3">
        <v>694.900000000001</v>
      </c>
      <c r="AM475" s="3">
        <v>654.4</v>
      </c>
      <c r="AN475" s="3">
        <v>760.7</v>
      </c>
      <c r="AO475" s="3">
        <v>1</v>
      </c>
      <c r="AP475" s="3">
        <f t="shared" si="186"/>
        <v>2111.0000000000009</v>
      </c>
      <c r="AQ475" s="3"/>
      <c r="AR475" s="3"/>
      <c r="AS475" s="3"/>
      <c r="AT475" s="3"/>
      <c r="AU475" s="3">
        <f t="shared" si="187"/>
        <v>0</v>
      </c>
      <c r="AV475" s="3">
        <v>1</v>
      </c>
      <c r="AW475" s="3">
        <v>0</v>
      </c>
      <c r="AX475" s="3">
        <v>5</v>
      </c>
      <c r="AY475" s="3">
        <v>26</v>
      </c>
      <c r="AZ475" s="3">
        <f t="shared" si="188"/>
        <v>32</v>
      </c>
      <c r="BA475" s="3">
        <v>7</v>
      </c>
      <c r="BB475" s="3">
        <v>0</v>
      </c>
      <c r="BC475" s="3">
        <v>8</v>
      </c>
      <c r="BD475" s="3">
        <v>2</v>
      </c>
      <c r="BE475" s="3">
        <f t="shared" si="189"/>
        <v>17</v>
      </c>
      <c r="BF475" s="3">
        <v>62</v>
      </c>
      <c r="BG475" s="3">
        <v>94</v>
      </c>
      <c r="BH475" s="3">
        <v>43</v>
      </c>
      <c r="BI475" s="3">
        <v>96</v>
      </c>
      <c r="BJ475" s="3">
        <f t="shared" si="190"/>
        <v>295</v>
      </c>
      <c r="BK475" s="8"/>
      <c r="BL475" s="8"/>
      <c r="BM475" s="8"/>
      <c r="BN475" s="8"/>
      <c r="BO475" s="3">
        <f t="shared" si="191"/>
        <v>0</v>
      </c>
      <c r="BP475" s="8"/>
      <c r="BQ475" s="8"/>
      <c r="BR475" s="8"/>
      <c r="BS475" s="8"/>
      <c r="BT475" s="3">
        <f t="shared" si="192"/>
        <v>0</v>
      </c>
      <c r="BU475" s="3">
        <v>8</v>
      </c>
      <c r="BV475" s="3">
        <v>2</v>
      </c>
      <c r="BW475" s="3">
        <v>20</v>
      </c>
      <c r="BX475" s="3">
        <v>1</v>
      </c>
      <c r="BY475" s="3">
        <f t="shared" si="193"/>
        <v>31</v>
      </c>
      <c r="BZ475" s="3">
        <f t="shared" si="194"/>
        <v>4367.7000000000007</v>
      </c>
      <c r="CA475" s="3">
        <f t="shared" si="195"/>
        <v>2225.3000000000002</v>
      </c>
      <c r="CB475" s="3">
        <f t="shared" si="196"/>
        <v>1690.5</v>
      </c>
      <c r="CC475" s="3">
        <f t="shared" si="197"/>
        <v>134.6</v>
      </c>
      <c r="CD475" s="3">
        <f t="shared" si="198"/>
        <v>8418.1</v>
      </c>
      <c r="CE475" s="3">
        <f t="shared" si="199"/>
        <v>78</v>
      </c>
      <c r="CF475" s="3">
        <f t="shared" si="200"/>
        <v>96</v>
      </c>
      <c r="CG475" s="3">
        <f t="shared" si="201"/>
        <v>76</v>
      </c>
      <c r="CH475" s="3">
        <f t="shared" si="202"/>
        <v>125</v>
      </c>
      <c r="CI475" s="3">
        <f t="shared" si="203"/>
        <v>375</v>
      </c>
      <c r="CJ475" s="4">
        <v>1650</v>
      </c>
      <c r="CK475" s="4">
        <v>1855</v>
      </c>
      <c r="CL475" s="4">
        <v>250</v>
      </c>
      <c r="CM475" s="4">
        <v>0</v>
      </c>
      <c r="CN475" s="4">
        <v>448</v>
      </c>
      <c r="CO475" s="4">
        <f t="shared" si="178"/>
        <v>4203</v>
      </c>
    </row>
    <row r="476" spans="1:98">
      <c r="A476" s="2">
        <v>2000</v>
      </c>
      <c r="B476" s="3" t="s">
        <v>93</v>
      </c>
      <c r="C476" s="3">
        <v>2859</v>
      </c>
      <c r="D476" s="3">
        <v>425</v>
      </c>
      <c r="E476" s="3">
        <v>10</v>
      </c>
      <c r="F476" s="3">
        <v>0</v>
      </c>
      <c r="G476" s="3">
        <f t="shared" si="179"/>
        <v>3294</v>
      </c>
      <c r="H476" s="3">
        <v>974</v>
      </c>
      <c r="I476" s="3">
        <v>333</v>
      </c>
      <c r="J476" s="3">
        <v>1622</v>
      </c>
      <c r="K476" s="3">
        <v>0</v>
      </c>
      <c r="L476" s="3">
        <f t="shared" si="180"/>
        <v>2929</v>
      </c>
      <c r="M476" s="3">
        <v>73</v>
      </c>
      <c r="N476" s="3">
        <v>145</v>
      </c>
      <c r="O476" s="3">
        <v>5</v>
      </c>
      <c r="P476" s="3">
        <v>0</v>
      </c>
      <c r="Q476" s="3">
        <f t="shared" si="181"/>
        <v>223</v>
      </c>
      <c r="R476" s="4">
        <v>0</v>
      </c>
      <c r="S476" s="4">
        <v>0</v>
      </c>
      <c r="T476" s="4">
        <v>0</v>
      </c>
      <c r="U476" s="4">
        <v>0</v>
      </c>
      <c r="V476" s="3">
        <f t="shared" si="182"/>
        <v>0</v>
      </c>
      <c r="W476" s="3">
        <v>640</v>
      </c>
      <c r="X476" s="3">
        <v>2178</v>
      </c>
      <c r="Y476" s="3">
        <v>271</v>
      </c>
      <c r="Z476" s="3">
        <v>0</v>
      </c>
      <c r="AA476" s="3">
        <f t="shared" si="183"/>
        <v>3089</v>
      </c>
      <c r="AB476" s="3">
        <v>333</v>
      </c>
      <c r="AC476" s="3">
        <v>17</v>
      </c>
      <c r="AD476" s="3">
        <v>60</v>
      </c>
      <c r="AE476" s="3">
        <v>0</v>
      </c>
      <c r="AF476" s="3">
        <f t="shared" si="184"/>
        <v>410</v>
      </c>
      <c r="AG476" s="3">
        <v>7</v>
      </c>
      <c r="AH476" s="3">
        <v>526</v>
      </c>
      <c r="AI476" s="3">
        <v>1163</v>
      </c>
      <c r="AJ476" s="3">
        <v>0</v>
      </c>
      <c r="AK476" s="3">
        <f t="shared" si="185"/>
        <v>1696</v>
      </c>
      <c r="AL476" s="3">
        <v>1653</v>
      </c>
      <c r="AM476" s="3">
        <v>1148</v>
      </c>
      <c r="AN476" s="3">
        <v>1314</v>
      </c>
      <c r="AO476" s="3">
        <v>0</v>
      </c>
      <c r="AP476" s="3">
        <f t="shared" si="186"/>
        <v>4115</v>
      </c>
      <c r="AQ476" s="3"/>
      <c r="AR476" s="3"/>
      <c r="AS476" s="3"/>
      <c r="AT476" s="3"/>
      <c r="AU476" s="3">
        <f t="shared" si="187"/>
        <v>0</v>
      </c>
      <c r="AV476" s="3">
        <v>0</v>
      </c>
      <c r="AW476" s="3">
        <v>0</v>
      </c>
      <c r="AX476" s="3">
        <v>134</v>
      </c>
      <c r="AY476" s="3">
        <v>0</v>
      </c>
      <c r="AZ476" s="3">
        <f t="shared" si="188"/>
        <v>134</v>
      </c>
      <c r="BA476" s="3">
        <v>0</v>
      </c>
      <c r="BB476" s="3">
        <v>0</v>
      </c>
      <c r="BC476" s="3">
        <v>19</v>
      </c>
      <c r="BD476" s="3">
        <v>0</v>
      </c>
      <c r="BE476" s="3">
        <f t="shared" si="189"/>
        <v>19</v>
      </c>
      <c r="BF476" s="3">
        <v>0</v>
      </c>
      <c r="BG476" s="3">
        <v>0</v>
      </c>
      <c r="BH476" s="3">
        <v>11</v>
      </c>
      <c r="BI476" s="3">
        <v>0</v>
      </c>
      <c r="BJ476" s="3">
        <f t="shared" si="190"/>
        <v>11</v>
      </c>
      <c r="BK476" s="4">
        <v>0</v>
      </c>
      <c r="BL476" s="4">
        <v>0</v>
      </c>
      <c r="BM476" s="4">
        <v>0</v>
      </c>
      <c r="BN476" s="4">
        <v>0</v>
      </c>
      <c r="BO476" s="3">
        <f t="shared" si="191"/>
        <v>0</v>
      </c>
      <c r="BP476" s="3">
        <v>0</v>
      </c>
      <c r="BQ476" s="3">
        <v>0</v>
      </c>
      <c r="BR476" s="3">
        <v>2</v>
      </c>
      <c r="BS476" s="3">
        <v>0</v>
      </c>
      <c r="BT476" s="3">
        <f t="shared" si="192"/>
        <v>2</v>
      </c>
      <c r="BU476" s="3">
        <v>0</v>
      </c>
      <c r="BV476" s="3">
        <v>0</v>
      </c>
      <c r="BW476" s="3">
        <v>164</v>
      </c>
      <c r="BX476" s="3">
        <v>0</v>
      </c>
      <c r="BY476" s="3">
        <f t="shared" si="193"/>
        <v>164</v>
      </c>
      <c r="BZ476" s="3">
        <f t="shared" si="194"/>
        <v>6539</v>
      </c>
      <c r="CA476" s="3">
        <f t="shared" si="195"/>
        <v>4772</v>
      </c>
      <c r="CB476" s="3">
        <f t="shared" si="196"/>
        <v>4445</v>
      </c>
      <c r="CC476" s="3">
        <f t="shared" si="197"/>
        <v>0</v>
      </c>
      <c r="CD476" s="3">
        <f t="shared" si="198"/>
        <v>15756</v>
      </c>
      <c r="CE476" s="3">
        <f t="shared" si="199"/>
        <v>0</v>
      </c>
      <c r="CF476" s="3">
        <f t="shared" si="200"/>
        <v>0</v>
      </c>
      <c r="CG476" s="3">
        <f t="shared" si="201"/>
        <v>330</v>
      </c>
      <c r="CH476" s="3">
        <f t="shared" si="202"/>
        <v>0</v>
      </c>
      <c r="CI476" s="3">
        <f t="shared" si="203"/>
        <v>330</v>
      </c>
      <c r="CJ476" s="4">
        <v>2171</v>
      </c>
      <c r="CK476" s="4">
        <v>2702</v>
      </c>
      <c r="CL476" s="4">
        <v>306</v>
      </c>
      <c r="CN476" s="4">
        <f>1299+142</f>
        <v>1441</v>
      </c>
      <c r="CO476" s="4">
        <f t="shared" si="178"/>
        <v>6620</v>
      </c>
    </row>
    <row r="477" spans="1:98">
      <c r="A477" s="2">
        <v>2000</v>
      </c>
      <c r="B477" s="3" t="s">
        <v>94</v>
      </c>
      <c r="C477" s="3">
        <v>2300</v>
      </c>
      <c r="D477" s="3">
        <v>587</v>
      </c>
      <c r="E477" s="3">
        <v>166</v>
      </c>
      <c r="F477" s="3">
        <v>0</v>
      </c>
      <c r="G477" s="3">
        <f t="shared" si="179"/>
        <v>3053</v>
      </c>
      <c r="H477" s="3">
        <v>916</v>
      </c>
      <c r="I477" s="3">
        <v>128</v>
      </c>
      <c r="J477" s="3">
        <v>975</v>
      </c>
      <c r="K477" s="3">
        <v>71</v>
      </c>
      <c r="L477" s="3">
        <f t="shared" si="180"/>
        <v>2090</v>
      </c>
      <c r="M477" s="3">
        <v>20</v>
      </c>
      <c r="N477" s="3">
        <v>55</v>
      </c>
      <c r="O477" s="3">
        <v>0</v>
      </c>
      <c r="P477" s="3">
        <v>0</v>
      </c>
      <c r="Q477" s="3">
        <f t="shared" si="181"/>
        <v>75</v>
      </c>
      <c r="R477" s="4">
        <v>0</v>
      </c>
      <c r="S477" s="4">
        <v>0</v>
      </c>
      <c r="T477" s="4">
        <v>0</v>
      </c>
      <c r="U477" s="4">
        <v>0</v>
      </c>
      <c r="V477" s="3">
        <f t="shared" si="182"/>
        <v>0</v>
      </c>
      <c r="W477" s="3">
        <v>755</v>
      </c>
      <c r="X477" s="3">
        <v>2428</v>
      </c>
      <c r="Y477" s="3">
        <v>250</v>
      </c>
      <c r="Z477" s="3">
        <v>0</v>
      </c>
      <c r="AA477" s="3">
        <f t="shared" si="183"/>
        <v>3433</v>
      </c>
      <c r="AB477" s="3">
        <v>517</v>
      </c>
      <c r="AC477" s="3">
        <v>8</v>
      </c>
      <c r="AD477" s="3">
        <v>46</v>
      </c>
      <c r="AE477" s="3">
        <v>12</v>
      </c>
      <c r="AF477" s="3">
        <f t="shared" si="184"/>
        <v>583</v>
      </c>
      <c r="AG477" s="3">
        <v>2</v>
      </c>
      <c r="AH477" s="3">
        <v>445</v>
      </c>
      <c r="AI477" s="3">
        <v>696</v>
      </c>
      <c r="AJ477" s="3">
        <v>16</v>
      </c>
      <c r="AK477" s="3">
        <f t="shared" si="185"/>
        <v>1159</v>
      </c>
      <c r="AL477" s="3">
        <v>1319</v>
      </c>
      <c r="AM477" s="3">
        <v>636</v>
      </c>
      <c r="AN477" s="3">
        <v>2396</v>
      </c>
      <c r="AO477" s="3">
        <v>120</v>
      </c>
      <c r="AP477" s="3">
        <f t="shared" si="186"/>
        <v>4471</v>
      </c>
      <c r="AQ477" s="3"/>
      <c r="AR477" s="3"/>
      <c r="AS477" s="3"/>
      <c r="AT477" s="3"/>
      <c r="AU477" s="3">
        <f t="shared" si="187"/>
        <v>0</v>
      </c>
      <c r="AV477" s="3">
        <v>2</v>
      </c>
      <c r="AW477" s="3">
        <v>0</v>
      </c>
      <c r="AX477" s="3">
        <v>257</v>
      </c>
      <c r="AY477" s="3">
        <v>71</v>
      </c>
      <c r="AZ477" s="3">
        <f t="shared" si="188"/>
        <v>330</v>
      </c>
      <c r="BA477" s="3">
        <v>0</v>
      </c>
      <c r="BB477" s="3">
        <v>5</v>
      </c>
      <c r="BC477" s="3">
        <v>11</v>
      </c>
      <c r="BD477" s="3">
        <v>12</v>
      </c>
      <c r="BE477" s="3">
        <f t="shared" si="189"/>
        <v>28</v>
      </c>
      <c r="BF477" s="3">
        <v>0</v>
      </c>
      <c r="BG477" s="3">
        <v>409</v>
      </c>
      <c r="BH477" s="3">
        <v>308</v>
      </c>
      <c r="BI477" s="3">
        <v>16</v>
      </c>
      <c r="BJ477" s="3">
        <f t="shared" si="190"/>
        <v>733</v>
      </c>
      <c r="BK477" s="4">
        <v>0</v>
      </c>
      <c r="BL477" s="4">
        <v>0</v>
      </c>
      <c r="BM477" s="4">
        <v>0</v>
      </c>
      <c r="BN477" s="4">
        <v>0</v>
      </c>
      <c r="BO477" s="3">
        <f t="shared" si="191"/>
        <v>0</v>
      </c>
      <c r="BP477" s="4">
        <v>0</v>
      </c>
      <c r="BQ477" s="4">
        <v>0</v>
      </c>
      <c r="BR477" s="4">
        <v>0</v>
      </c>
      <c r="BS477" s="4">
        <v>0</v>
      </c>
      <c r="BT477" s="3">
        <f t="shared" si="192"/>
        <v>0</v>
      </c>
      <c r="BU477" s="3">
        <v>49</v>
      </c>
      <c r="BV477" s="3">
        <v>36</v>
      </c>
      <c r="BW477" s="3">
        <v>68</v>
      </c>
      <c r="BX477" s="3">
        <v>120</v>
      </c>
      <c r="BY477" s="3">
        <f t="shared" si="193"/>
        <v>273</v>
      </c>
      <c r="BZ477" s="3">
        <f t="shared" si="194"/>
        <v>5829</v>
      </c>
      <c r="CA477" s="3">
        <f t="shared" si="195"/>
        <v>4287</v>
      </c>
      <c r="CB477" s="3">
        <f t="shared" si="196"/>
        <v>4529</v>
      </c>
      <c r="CC477" s="3">
        <f t="shared" si="197"/>
        <v>219</v>
      </c>
      <c r="CD477" s="3">
        <f t="shared" si="198"/>
        <v>14864</v>
      </c>
      <c r="CE477" s="3">
        <f t="shared" si="199"/>
        <v>51</v>
      </c>
      <c r="CF477" s="3">
        <f t="shared" si="200"/>
        <v>450</v>
      </c>
      <c r="CG477" s="3">
        <f t="shared" si="201"/>
        <v>644</v>
      </c>
      <c r="CH477" s="3">
        <f t="shared" si="202"/>
        <v>219</v>
      </c>
      <c r="CI477" s="3">
        <f t="shared" si="203"/>
        <v>1364</v>
      </c>
      <c r="CJ477" s="4">
        <f>2089.2+257-11.3-16-5</f>
        <v>2313.8999999999996</v>
      </c>
      <c r="CK477" s="4">
        <v>1594.8</v>
      </c>
      <c r="CL477" s="4">
        <v>222</v>
      </c>
      <c r="CM477" s="4">
        <f>96.2+61.7+269.7+144.9-2-55.7-41.3-95.7-42.3</f>
        <v>335.49999999999994</v>
      </c>
      <c r="CN477" s="4">
        <f>5862.8-4466</f>
        <v>1396.8000000000002</v>
      </c>
      <c r="CO477" s="4">
        <f t="shared" si="178"/>
        <v>5863</v>
      </c>
    </row>
    <row r="478" spans="1:98">
      <c r="A478" s="2">
        <v>2000</v>
      </c>
      <c r="B478" s="3" t="s">
        <v>95</v>
      </c>
      <c r="C478" s="3">
        <v>847</v>
      </c>
      <c r="D478" s="3">
        <v>112</v>
      </c>
      <c r="E478" s="3">
        <v>1</v>
      </c>
      <c r="F478" s="3">
        <v>1</v>
      </c>
      <c r="G478" s="3">
        <f t="shared" si="179"/>
        <v>961</v>
      </c>
      <c r="H478" s="3">
        <v>204</v>
      </c>
      <c r="I478" s="4">
        <v>0</v>
      </c>
      <c r="J478" s="3">
        <v>1</v>
      </c>
      <c r="K478" s="3">
        <v>0</v>
      </c>
      <c r="L478" s="3">
        <f t="shared" si="180"/>
        <v>205</v>
      </c>
      <c r="M478" s="3">
        <v>23</v>
      </c>
      <c r="N478" s="3">
        <v>40</v>
      </c>
      <c r="O478" s="3">
        <v>86</v>
      </c>
      <c r="P478" s="3">
        <v>0</v>
      </c>
      <c r="Q478" s="3">
        <f t="shared" si="181"/>
        <v>149</v>
      </c>
      <c r="R478" s="3">
        <v>14</v>
      </c>
      <c r="S478" s="3">
        <v>1</v>
      </c>
      <c r="T478" s="3">
        <v>0</v>
      </c>
      <c r="U478" s="3">
        <v>0</v>
      </c>
      <c r="V478" s="3">
        <f t="shared" si="182"/>
        <v>15</v>
      </c>
      <c r="W478" s="3">
        <v>416</v>
      </c>
      <c r="X478" s="3">
        <v>798</v>
      </c>
      <c r="Y478" s="3">
        <v>0</v>
      </c>
      <c r="Z478" s="3">
        <v>0</v>
      </c>
      <c r="AA478" s="3">
        <f t="shared" si="183"/>
        <v>1214</v>
      </c>
      <c r="AB478" s="3">
        <v>84</v>
      </c>
      <c r="AC478" s="3">
        <v>11</v>
      </c>
      <c r="AD478" s="3">
        <v>1</v>
      </c>
      <c r="AE478" s="3">
        <v>0</v>
      </c>
      <c r="AF478" s="3">
        <f t="shared" si="184"/>
        <v>96</v>
      </c>
      <c r="AG478" s="3">
        <v>10</v>
      </c>
      <c r="AH478" s="3">
        <v>146</v>
      </c>
      <c r="AI478" s="3">
        <v>244</v>
      </c>
      <c r="AJ478" s="3">
        <v>19</v>
      </c>
      <c r="AK478" s="3">
        <f t="shared" si="185"/>
        <v>419</v>
      </c>
      <c r="AL478" s="3">
        <v>719</v>
      </c>
      <c r="AM478" s="3">
        <v>387</v>
      </c>
      <c r="AN478" s="3">
        <v>653</v>
      </c>
      <c r="AO478" s="3">
        <v>29</v>
      </c>
      <c r="AP478" s="3">
        <f t="shared" si="186"/>
        <v>1788</v>
      </c>
      <c r="AQ478" s="3"/>
      <c r="AR478" s="3"/>
      <c r="AS478" s="3"/>
      <c r="AT478" s="3"/>
      <c r="AU478" s="3">
        <f t="shared" si="187"/>
        <v>0</v>
      </c>
      <c r="AV478" s="3">
        <v>0</v>
      </c>
      <c r="AW478" s="3">
        <v>0</v>
      </c>
      <c r="AX478" s="3">
        <v>0</v>
      </c>
      <c r="AY478" s="3">
        <v>0</v>
      </c>
      <c r="AZ478" s="3">
        <f t="shared" si="188"/>
        <v>0</v>
      </c>
      <c r="BA478" s="3">
        <v>0</v>
      </c>
      <c r="BB478" s="3">
        <v>4</v>
      </c>
      <c r="BC478" s="3">
        <v>0</v>
      </c>
      <c r="BD478" s="3">
        <v>0</v>
      </c>
      <c r="BE478" s="3">
        <f t="shared" si="189"/>
        <v>4</v>
      </c>
      <c r="BF478" s="3">
        <v>6</v>
      </c>
      <c r="BG478" s="3">
        <v>109</v>
      </c>
      <c r="BH478" s="3">
        <v>26</v>
      </c>
      <c r="BI478" s="3">
        <v>14</v>
      </c>
      <c r="BJ478" s="3">
        <f t="shared" si="190"/>
        <v>155</v>
      </c>
      <c r="BK478" s="3">
        <v>0</v>
      </c>
      <c r="BL478" s="3">
        <v>0</v>
      </c>
      <c r="BM478" s="3">
        <v>0</v>
      </c>
      <c r="BN478" s="3">
        <v>0</v>
      </c>
      <c r="BO478" s="3">
        <f t="shared" si="191"/>
        <v>0</v>
      </c>
      <c r="BP478" s="3">
        <v>0</v>
      </c>
      <c r="BQ478" s="3">
        <v>0</v>
      </c>
      <c r="BR478" s="3">
        <v>0</v>
      </c>
      <c r="BS478" s="3">
        <v>0</v>
      </c>
      <c r="BT478" s="3">
        <f t="shared" si="192"/>
        <v>0</v>
      </c>
      <c r="BU478" s="3">
        <v>16</v>
      </c>
      <c r="BV478" s="3">
        <v>4</v>
      </c>
      <c r="BW478" s="3">
        <v>11</v>
      </c>
      <c r="BX478" s="3">
        <v>1</v>
      </c>
      <c r="BY478" s="3">
        <f t="shared" si="193"/>
        <v>32</v>
      </c>
      <c r="BZ478" s="3">
        <f t="shared" si="194"/>
        <v>2317</v>
      </c>
      <c r="CA478" s="3">
        <f t="shared" si="195"/>
        <v>1495</v>
      </c>
      <c r="CB478" s="3">
        <f t="shared" si="196"/>
        <v>986</v>
      </c>
      <c r="CC478" s="3">
        <f t="shared" si="197"/>
        <v>49</v>
      </c>
      <c r="CD478" s="3">
        <f t="shared" si="198"/>
        <v>4847</v>
      </c>
      <c r="CE478" s="3">
        <f t="shared" si="199"/>
        <v>22</v>
      </c>
      <c r="CF478" s="3">
        <f t="shared" si="200"/>
        <v>117</v>
      </c>
      <c r="CG478" s="3">
        <f t="shared" si="201"/>
        <v>37</v>
      </c>
      <c r="CH478" s="3">
        <f t="shared" si="202"/>
        <v>15</v>
      </c>
      <c r="CI478" s="3">
        <f t="shared" si="203"/>
        <v>191</v>
      </c>
      <c r="CJ478" s="11">
        <v>847</v>
      </c>
      <c r="CK478" s="11">
        <v>1075</v>
      </c>
      <c r="CL478" s="11">
        <v>150</v>
      </c>
      <c r="CM478" s="11">
        <v>1</v>
      </c>
      <c r="CN478" s="11">
        <v>322</v>
      </c>
      <c r="CO478" s="4">
        <f t="shared" si="178"/>
        <v>2395</v>
      </c>
    </row>
    <row r="479" spans="1:98">
      <c r="A479" s="2">
        <v>2000</v>
      </c>
      <c r="B479" s="3" t="s">
        <v>96</v>
      </c>
      <c r="C479" s="3">
        <v>2709</v>
      </c>
      <c r="D479" s="3">
        <v>492</v>
      </c>
      <c r="E479" s="3">
        <v>2</v>
      </c>
      <c r="F479" s="3">
        <v>0</v>
      </c>
      <c r="G479" s="3">
        <f t="shared" si="179"/>
        <v>3203</v>
      </c>
      <c r="H479" s="3">
        <v>1067.7</v>
      </c>
      <c r="I479" s="3">
        <v>403</v>
      </c>
      <c r="J479" s="3">
        <v>1305</v>
      </c>
      <c r="K479" s="3">
        <v>113</v>
      </c>
      <c r="L479" s="3">
        <f t="shared" si="180"/>
        <v>2888.7</v>
      </c>
      <c r="M479" s="3">
        <v>41</v>
      </c>
      <c r="N479" s="3">
        <v>58</v>
      </c>
      <c r="O479" s="3">
        <v>17</v>
      </c>
      <c r="P479" s="3">
        <v>0</v>
      </c>
      <c r="Q479" s="3">
        <f t="shared" si="181"/>
        <v>116</v>
      </c>
      <c r="R479" s="3">
        <v>27</v>
      </c>
      <c r="S479" s="3">
        <v>1</v>
      </c>
      <c r="T479" s="3">
        <v>5</v>
      </c>
      <c r="U479" s="3">
        <v>0</v>
      </c>
      <c r="V479" s="3">
        <f t="shared" si="182"/>
        <v>33</v>
      </c>
      <c r="W479" s="3">
        <v>1459</v>
      </c>
      <c r="X479" s="3">
        <v>1512</v>
      </c>
      <c r="Y479" s="3">
        <v>101</v>
      </c>
      <c r="Z479" s="3">
        <v>0</v>
      </c>
      <c r="AA479" s="3">
        <f t="shared" si="183"/>
        <v>3072</v>
      </c>
      <c r="AB479" s="3">
        <v>674</v>
      </c>
      <c r="AC479" s="3">
        <v>32</v>
      </c>
      <c r="AD479" s="3">
        <v>133</v>
      </c>
      <c r="AE479" s="3">
        <v>34</v>
      </c>
      <c r="AF479" s="3">
        <f t="shared" si="184"/>
        <v>873</v>
      </c>
      <c r="AG479" s="3">
        <v>0</v>
      </c>
      <c r="AH479" s="3">
        <v>427</v>
      </c>
      <c r="AI479" s="3">
        <v>1891</v>
      </c>
      <c r="AJ479" s="3">
        <v>75</v>
      </c>
      <c r="AK479" s="3">
        <f t="shared" si="185"/>
        <v>2393</v>
      </c>
      <c r="AL479" s="3">
        <v>3053.3</v>
      </c>
      <c r="AM479" s="3">
        <v>855</v>
      </c>
      <c r="AN479" s="3">
        <v>1601</v>
      </c>
      <c r="AO479" s="3">
        <v>227</v>
      </c>
      <c r="AP479" s="3">
        <f t="shared" si="186"/>
        <v>5736.3</v>
      </c>
      <c r="AQ479" s="3"/>
      <c r="AR479" s="3"/>
      <c r="AS479" s="3"/>
      <c r="AT479" s="3"/>
      <c r="AU479" s="3">
        <f t="shared" si="187"/>
        <v>0</v>
      </c>
      <c r="AV479" s="3">
        <v>24.9</v>
      </c>
      <c r="AW479" s="3">
        <v>0</v>
      </c>
      <c r="AX479" s="3">
        <v>25</v>
      </c>
      <c r="AY479" s="3">
        <v>113</v>
      </c>
      <c r="AZ479" s="3">
        <f t="shared" si="188"/>
        <v>162.9</v>
      </c>
      <c r="BA479" s="3">
        <v>5</v>
      </c>
      <c r="BB479" s="3">
        <v>11</v>
      </c>
      <c r="BC479" s="3">
        <v>10</v>
      </c>
      <c r="BD479" s="3">
        <v>53</v>
      </c>
      <c r="BE479" s="3">
        <f t="shared" si="189"/>
        <v>79</v>
      </c>
      <c r="BF479" s="3">
        <v>0</v>
      </c>
      <c r="BG479" s="3">
        <v>427</v>
      </c>
      <c r="BH479" s="3">
        <v>429</v>
      </c>
      <c r="BI479" s="3">
        <v>75</v>
      </c>
      <c r="BJ479" s="3">
        <f t="shared" si="190"/>
        <v>931</v>
      </c>
      <c r="BK479" s="3">
        <v>18</v>
      </c>
      <c r="BL479" s="3">
        <v>0</v>
      </c>
      <c r="BM479" s="3">
        <v>15</v>
      </c>
      <c r="BN479" s="3">
        <v>16</v>
      </c>
      <c r="BO479" s="3">
        <f t="shared" si="191"/>
        <v>49</v>
      </c>
      <c r="BP479" s="3">
        <v>26</v>
      </c>
      <c r="BQ479" s="3">
        <v>0</v>
      </c>
      <c r="BR479" s="3">
        <v>283</v>
      </c>
      <c r="BS479" s="3">
        <v>40</v>
      </c>
      <c r="BT479" s="3">
        <f t="shared" si="192"/>
        <v>349</v>
      </c>
      <c r="BU479" s="3">
        <v>247</v>
      </c>
      <c r="BV479" s="3">
        <v>1</v>
      </c>
      <c r="BW479" s="3">
        <v>28</v>
      </c>
      <c r="BX479" s="3">
        <v>227</v>
      </c>
      <c r="BY479" s="3">
        <f t="shared" si="193"/>
        <v>503</v>
      </c>
      <c r="BZ479" s="3">
        <f t="shared" si="194"/>
        <v>9031</v>
      </c>
      <c r="CA479" s="3">
        <f t="shared" si="195"/>
        <v>3780</v>
      </c>
      <c r="CB479" s="3">
        <f t="shared" si="196"/>
        <v>5055</v>
      </c>
      <c r="CC479" s="3">
        <f t="shared" si="197"/>
        <v>449</v>
      </c>
      <c r="CD479" s="3">
        <f t="shared" si="198"/>
        <v>18315</v>
      </c>
      <c r="CE479" s="3">
        <f t="shared" si="199"/>
        <v>320.89999999999998</v>
      </c>
      <c r="CF479" s="3">
        <f t="shared" si="200"/>
        <v>439</v>
      </c>
      <c r="CG479" s="3">
        <f t="shared" si="201"/>
        <v>790</v>
      </c>
      <c r="CH479" s="3">
        <f t="shared" si="202"/>
        <v>524</v>
      </c>
      <c r="CI479" s="3">
        <f t="shared" si="203"/>
        <v>2073.9</v>
      </c>
      <c r="CJ479" s="4">
        <v>2479</v>
      </c>
      <c r="CK479" s="4">
        <v>4746</v>
      </c>
      <c r="CL479" s="4">
        <v>319</v>
      </c>
      <c r="CM479" s="4">
        <v>368</v>
      </c>
      <c r="CN479" s="4">
        <f>9220.119-4746.341-319.454-2478.539-367.763</f>
        <v>1308.0220000000004</v>
      </c>
      <c r="CO479" s="4">
        <f t="shared" si="178"/>
        <v>9220.0220000000008</v>
      </c>
      <c r="CT479" s="4"/>
    </row>
    <row r="480" spans="1:98">
      <c r="A480" s="2">
        <v>2000</v>
      </c>
      <c r="B480" s="3" t="s">
        <v>97</v>
      </c>
      <c r="C480" s="3">
        <v>4124</v>
      </c>
      <c r="D480" s="3">
        <v>523</v>
      </c>
      <c r="E480" s="3">
        <v>11.1</v>
      </c>
      <c r="F480" s="3">
        <v>4.5</v>
      </c>
      <c r="G480" s="3">
        <f t="shared" si="179"/>
        <v>4662.6000000000004</v>
      </c>
      <c r="H480" s="3">
        <v>1003</v>
      </c>
      <c r="I480" s="3">
        <v>235.7</v>
      </c>
      <c r="J480" s="3">
        <v>75</v>
      </c>
      <c r="K480" s="3">
        <v>47</v>
      </c>
      <c r="L480" s="3">
        <f t="shared" si="180"/>
        <v>1360.7</v>
      </c>
      <c r="M480" s="3">
        <v>172.4</v>
      </c>
      <c r="N480" s="3">
        <v>121.5</v>
      </c>
      <c r="O480" s="3">
        <v>0</v>
      </c>
      <c r="P480" s="3">
        <v>0</v>
      </c>
      <c r="Q480" s="3">
        <f t="shared" si="181"/>
        <v>293.89999999999998</v>
      </c>
      <c r="R480" s="3">
        <v>287.60000000000002</v>
      </c>
      <c r="S480" s="3">
        <v>29.2</v>
      </c>
      <c r="T480" s="3">
        <v>0</v>
      </c>
      <c r="U480" s="3">
        <v>0</v>
      </c>
      <c r="V480" s="3">
        <f t="shared" si="182"/>
        <v>316.8</v>
      </c>
      <c r="W480" s="3">
        <v>2425.9</v>
      </c>
      <c r="X480" s="3">
        <v>2551.6999999999998</v>
      </c>
      <c r="Y480" s="3">
        <v>148.6</v>
      </c>
      <c r="Z480" s="3">
        <v>0</v>
      </c>
      <c r="AA480" s="3">
        <f t="shared" si="183"/>
        <v>5126.2000000000007</v>
      </c>
      <c r="AB480" s="3">
        <v>723.4</v>
      </c>
      <c r="AC480" s="3">
        <v>1.3</v>
      </c>
      <c r="AD480" s="3">
        <v>15</v>
      </c>
      <c r="AE480" s="3">
        <v>34.299999999999997</v>
      </c>
      <c r="AF480" s="3">
        <f t="shared" si="184"/>
        <v>773.99999999999989</v>
      </c>
      <c r="AG480" s="3">
        <v>811.82</v>
      </c>
      <c r="AH480" s="3">
        <v>493.32</v>
      </c>
      <c r="AI480" s="3">
        <v>1644.9490000000001</v>
      </c>
      <c r="AJ480" s="3">
        <v>521</v>
      </c>
      <c r="AK480" s="3">
        <f t="shared" si="185"/>
        <v>3471.0889999999999</v>
      </c>
      <c r="AL480" s="3">
        <v>9108.4</v>
      </c>
      <c r="AM480" s="3">
        <v>1961.1</v>
      </c>
      <c r="AN480" s="3">
        <v>515.1</v>
      </c>
      <c r="AO480" s="3">
        <v>383.6</v>
      </c>
      <c r="AP480" s="3">
        <f t="shared" si="186"/>
        <v>11968.2</v>
      </c>
      <c r="AQ480" s="3"/>
      <c r="AR480" s="3"/>
      <c r="AS480" s="3"/>
      <c r="AT480" s="3"/>
      <c r="AU480" s="3">
        <f t="shared" si="187"/>
        <v>0</v>
      </c>
      <c r="AV480" s="3">
        <v>15.2</v>
      </c>
      <c r="AW480" s="3">
        <v>0</v>
      </c>
      <c r="AX480" s="3">
        <v>73.099999999999994</v>
      </c>
      <c r="AY480" s="3">
        <v>47</v>
      </c>
      <c r="AZ480" s="3">
        <f t="shared" si="188"/>
        <v>135.30000000000001</v>
      </c>
      <c r="BA480" s="3">
        <v>3</v>
      </c>
      <c r="BB480" s="3">
        <v>0</v>
      </c>
      <c r="BC480" s="3">
        <v>2.1</v>
      </c>
      <c r="BD480" s="3">
        <v>34.299999999999997</v>
      </c>
      <c r="BE480" s="3">
        <f t="shared" si="189"/>
        <v>39.4</v>
      </c>
      <c r="BF480" s="3">
        <v>52.8</v>
      </c>
      <c r="BG480" s="3">
        <v>484.6</v>
      </c>
      <c r="BH480" s="3">
        <v>1002.1</v>
      </c>
      <c r="BI480" s="3">
        <v>521</v>
      </c>
      <c r="BJ480" s="3">
        <f t="shared" si="190"/>
        <v>2060.5</v>
      </c>
      <c r="BK480" s="3">
        <v>0</v>
      </c>
      <c r="BL480" s="3">
        <v>0</v>
      </c>
      <c r="BM480" s="3">
        <v>0.9</v>
      </c>
      <c r="BN480" s="3">
        <v>79.3</v>
      </c>
      <c r="BO480" s="3">
        <f t="shared" si="191"/>
        <v>80.2</v>
      </c>
      <c r="BP480" s="3">
        <v>26.8</v>
      </c>
      <c r="BQ480" s="3">
        <v>0</v>
      </c>
      <c r="BR480" s="3">
        <v>12.1</v>
      </c>
      <c r="BS480" s="3">
        <v>130.69999999999999</v>
      </c>
      <c r="BT480" s="3">
        <f t="shared" si="192"/>
        <v>169.6</v>
      </c>
      <c r="BU480" s="3">
        <v>0</v>
      </c>
      <c r="BV480" s="3">
        <v>2.5</v>
      </c>
      <c r="BW480" s="3">
        <v>13.8</v>
      </c>
      <c r="BX480" s="3">
        <v>178.1</v>
      </c>
      <c r="BY480" s="3">
        <f t="shared" si="193"/>
        <v>194.4</v>
      </c>
      <c r="BZ480" s="3">
        <f t="shared" si="194"/>
        <v>18656.519999999997</v>
      </c>
      <c r="CA480" s="3">
        <f t="shared" si="195"/>
        <v>5916.82</v>
      </c>
      <c r="CB480" s="3">
        <f t="shared" si="196"/>
        <v>2409.7490000000003</v>
      </c>
      <c r="CC480" s="3">
        <f t="shared" si="197"/>
        <v>990.4</v>
      </c>
      <c r="CD480" s="3">
        <f t="shared" si="198"/>
        <v>27973.488999999998</v>
      </c>
      <c r="CE480" s="3">
        <f t="shared" si="199"/>
        <v>97.8</v>
      </c>
      <c r="CF480" s="3">
        <f t="shared" si="200"/>
        <v>487.1</v>
      </c>
      <c r="CG480" s="3">
        <f t="shared" si="201"/>
        <v>1104.0999999999999</v>
      </c>
      <c r="CH480" s="3">
        <f t="shared" si="202"/>
        <v>990.4</v>
      </c>
      <c r="CI480" s="3">
        <f t="shared" si="203"/>
        <v>2679.4</v>
      </c>
      <c r="CJ480" s="4">
        <v>3565</v>
      </c>
      <c r="CK480" s="4">
        <v>9042</v>
      </c>
      <c r="CL480" s="4">
        <v>1131</v>
      </c>
      <c r="CM480" s="4">
        <v>8</v>
      </c>
      <c r="CN480" s="4">
        <v>1648</v>
      </c>
      <c r="CO480" s="4">
        <f t="shared" si="178"/>
        <v>15394</v>
      </c>
    </row>
    <row r="481" spans="1:93">
      <c r="A481" s="2">
        <v>2000</v>
      </c>
      <c r="B481" s="3" t="s">
        <v>98</v>
      </c>
      <c r="C481" s="3">
        <v>468.8</v>
      </c>
      <c r="D481" s="3">
        <v>899.3</v>
      </c>
      <c r="E481" s="3">
        <v>9576.2999999999993</v>
      </c>
      <c r="F481" s="3">
        <v>0</v>
      </c>
      <c r="G481" s="3">
        <f t="shared" si="179"/>
        <v>10944.4</v>
      </c>
      <c r="H481" s="3">
        <v>2029.3</v>
      </c>
      <c r="I481" s="3">
        <v>17</v>
      </c>
      <c r="J481" s="3">
        <v>145</v>
      </c>
      <c r="K481" s="3">
        <v>195</v>
      </c>
      <c r="L481" s="3">
        <f t="shared" si="180"/>
        <v>2386.3000000000002</v>
      </c>
      <c r="M481" s="3">
        <v>133.4</v>
      </c>
      <c r="N481" s="3">
        <v>143.9</v>
      </c>
      <c r="O481" s="3">
        <v>48.3</v>
      </c>
      <c r="P481" s="3">
        <v>0</v>
      </c>
      <c r="Q481" s="3">
        <f t="shared" si="181"/>
        <v>325.60000000000002</v>
      </c>
      <c r="R481" s="3">
        <v>109</v>
      </c>
      <c r="S481" s="3">
        <v>2.4</v>
      </c>
      <c r="T481" s="3">
        <v>4.9000000000000004</v>
      </c>
      <c r="U481" s="3">
        <v>0</v>
      </c>
      <c r="V481" s="3">
        <f t="shared" si="182"/>
        <v>116.30000000000001</v>
      </c>
      <c r="W481" s="3">
        <v>1764.1</v>
      </c>
      <c r="X481" s="3">
        <v>3741.4</v>
      </c>
      <c r="Y481" s="3">
        <v>1268.8</v>
      </c>
      <c r="Z481" s="3">
        <v>0</v>
      </c>
      <c r="AA481" s="3">
        <f t="shared" si="183"/>
        <v>6774.3</v>
      </c>
      <c r="AB481" s="3">
        <v>1591.9</v>
      </c>
      <c r="AC481" s="3">
        <v>62.5</v>
      </c>
      <c r="AD481" s="3">
        <v>88.1</v>
      </c>
      <c r="AE481" s="3">
        <v>122.3</v>
      </c>
      <c r="AF481" s="3">
        <f t="shared" si="184"/>
        <v>1864.8</v>
      </c>
      <c r="AG481" s="3">
        <v>15</v>
      </c>
      <c r="AH481" s="3">
        <v>1024.4000000000001</v>
      </c>
      <c r="AI481" s="3">
        <v>1838.2</v>
      </c>
      <c r="AJ481" s="3">
        <v>5.4</v>
      </c>
      <c r="AK481" s="3">
        <f t="shared" si="185"/>
        <v>2883.0000000000005</v>
      </c>
      <c r="AL481" s="3">
        <v>3293.1</v>
      </c>
      <c r="AM481" s="3">
        <v>2072.5</v>
      </c>
      <c r="AN481" s="3">
        <v>4188</v>
      </c>
      <c r="AO481" s="3">
        <v>128.19999999999999</v>
      </c>
      <c r="AP481" s="3">
        <f t="shared" si="186"/>
        <v>9681.8000000000011</v>
      </c>
      <c r="AQ481" s="3"/>
      <c r="AR481" s="3"/>
      <c r="AS481" s="3"/>
      <c r="AT481" s="3"/>
      <c r="AU481" s="3">
        <f t="shared" si="187"/>
        <v>0</v>
      </c>
      <c r="AV481" s="3">
        <v>0</v>
      </c>
      <c r="AW481" s="3">
        <v>0</v>
      </c>
      <c r="AX481" s="3">
        <v>0</v>
      </c>
      <c r="AY481" s="3">
        <v>195</v>
      </c>
      <c r="AZ481" s="3">
        <f t="shared" si="188"/>
        <v>195</v>
      </c>
      <c r="BA481" s="3">
        <v>4.4000000000000004</v>
      </c>
      <c r="BB481" s="3">
        <v>9.9</v>
      </c>
      <c r="BC481" s="3">
        <v>0</v>
      </c>
      <c r="BD481" s="3">
        <v>122.2</v>
      </c>
      <c r="BE481" s="3">
        <f t="shared" si="189"/>
        <v>136.5</v>
      </c>
      <c r="BF481" s="3">
        <v>15</v>
      </c>
      <c r="BG481" s="3">
        <v>1006.5</v>
      </c>
      <c r="BH481" s="3">
        <v>1287.5</v>
      </c>
      <c r="BI481" s="3">
        <v>5.4</v>
      </c>
      <c r="BJ481" s="3">
        <f t="shared" si="190"/>
        <v>2314.4</v>
      </c>
      <c r="BK481" s="3">
        <v>0</v>
      </c>
      <c r="BL481" s="3">
        <v>62.9</v>
      </c>
      <c r="BM481" s="3">
        <v>14.1</v>
      </c>
      <c r="BN481" s="3">
        <v>0.6</v>
      </c>
      <c r="BO481" s="3">
        <f t="shared" si="191"/>
        <v>77.599999999999994</v>
      </c>
      <c r="BP481" s="3">
        <v>37.1</v>
      </c>
      <c r="BQ481" s="3">
        <v>98.9</v>
      </c>
      <c r="BR481" s="3">
        <v>159</v>
      </c>
      <c r="BS481" s="3">
        <v>62.6</v>
      </c>
      <c r="BT481" s="3">
        <f t="shared" si="192"/>
        <v>357.6</v>
      </c>
      <c r="BU481" s="3">
        <v>270.89999999999998</v>
      </c>
      <c r="BV481" s="3">
        <v>4.7</v>
      </c>
      <c r="BW481" s="3">
        <v>9.8000000000000007</v>
      </c>
      <c r="BX481" s="3">
        <v>65.7</v>
      </c>
      <c r="BY481" s="3">
        <f t="shared" si="193"/>
        <v>351.09999999999997</v>
      </c>
      <c r="BZ481" s="3">
        <f t="shared" si="194"/>
        <v>9404.6</v>
      </c>
      <c r="CA481" s="3">
        <f t="shared" si="195"/>
        <v>7963.4</v>
      </c>
      <c r="CB481" s="3">
        <f t="shared" si="196"/>
        <v>17157.599999999999</v>
      </c>
      <c r="CC481" s="3">
        <f t="shared" si="197"/>
        <v>450.9</v>
      </c>
      <c r="CD481" s="3">
        <f t="shared" si="198"/>
        <v>34976.5</v>
      </c>
      <c r="CE481" s="3">
        <f t="shared" si="199"/>
        <v>327.39999999999998</v>
      </c>
      <c r="CF481" s="3">
        <f t="shared" si="200"/>
        <v>1182.9000000000001</v>
      </c>
      <c r="CG481" s="3">
        <f t="shared" si="201"/>
        <v>1470.3999999999999</v>
      </c>
      <c r="CH481" s="3">
        <f t="shared" si="202"/>
        <v>451.50000000000006</v>
      </c>
      <c r="CI481" s="3">
        <f t="shared" si="203"/>
        <v>3432.2</v>
      </c>
      <c r="CJ481" s="8">
        <v>1048</v>
      </c>
      <c r="CK481" s="8">
        <v>5166</v>
      </c>
      <c r="CL481" s="8">
        <v>2324.4</v>
      </c>
      <c r="CM481" s="8">
        <v>7</v>
      </c>
      <c r="CN481" s="8">
        <v>1242.3</v>
      </c>
      <c r="CO481" s="4">
        <f t="shared" si="178"/>
        <v>9787.6999999999989</v>
      </c>
    </row>
    <row r="482" spans="1:93">
      <c r="A482" s="2">
        <v>2000</v>
      </c>
      <c r="B482" s="3" t="s">
        <v>99</v>
      </c>
      <c r="C482" s="34">
        <v>4018</v>
      </c>
      <c r="D482" s="34">
        <v>494</v>
      </c>
      <c r="E482" s="34">
        <v>30</v>
      </c>
      <c r="F482" s="34">
        <v>19</v>
      </c>
      <c r="G482" s="3">
        <f t="shared" si="179"/>
        <v>4561</v>
      </c>
      <c r="H482" s="34">
        <v>1793</v>
      </c>
      <c r="I482" s="34">
        <v>39</v>
      </c>
      <c r="J482" s="34">
        <v>24</v>
      </c>
      <c r="K482" s="34">
        <v>117</v>
      </c>
      <c r="L482" s="3">
        <f t="shared" si="180"/>
        <v>1973</v>
      </c>
      <c r="M482" s="34">
        <v>69</v>
      </c>
      <c r="N482" s="34">
        <v>268</v>
      </c>
      <c r="O482" s="34">
        <v>0</v>
      </c>
      <c r="P482" s="34">
        <v>0</v>
      </c>
      <c r="Q482" s="3">
        <f t="shared" si="181"/>
        <v>337</v>
      </c>
      <c r="R482" s="34">
        <v>62</v>
      </c>
      <c r="S482" s="34">
        <v>0</v>
      </c>
      <c r="T482" s="34">
        <v>0</v>
      </c>
      <c r="U482" s="34">
        <v>0</v>
      </c>
      <c r="V482" s="3">
        <f t="shared" si="182"/>
        <v>62</v>
      </c>
      <c r="W482" s="34">
        <v>1697</v>
      </c>
      <c r="X482" s="34">
        <v>1709</v>
      </c>
      <c r="Y482" s="34">
        <v>0</v>
      </c>
      <c r="Z482" s="34">
        <v>0</v>
      </c>
      <c r="AA482" s="3">
        <f t="shared" si="183"/>
        <v>3406</v>
      </c>
      <c r="AB482" s="34">
        <v>342</v>
      </c>
      <c r="AC482" s="34">
        <v>7</v>
      </c>
      <c r="AD482" s="34">
        <v>11</v>
      </c>
      <c r="AE482" s="34">
        <v>21</v>
      </c>
      <c r="AF482" s="3">
        <f t="shared" si="184"/>
        <v>381</v>
      </c>
      <c r="AG482" s="34">
        <v>76</v>
      </c>
      <c r="AH482" s="34">
        <v>157</v>
      </c>
      <c r="AI482" s="34">
        <v>1437</v>
      </c>
      <c r="AJ482" s="34">
        <v>19</v>
      </c>
      <c r="AK482" s="3">
        <f t="shared" si="185"/>
        <v>1689</v>
      </c>
      <c r="AL482" s="34">
        <v>3642</v>
      </c>
      <c r="AM482" s="34">
        <v>1011</v>
      </c>
      <c r="AN482" s="34">
        <v>1205</v>
      </c>
      <c r="AO482" s="34">
        <v>137</v>
      </c>
      <c r="AP482" s="3">
        <f t="shared" si="186"/>
        <v>5995</v>
      </c>
      <c r="AQ482" s="3"/>
      <c r="AR482" s="3"/>
      <c r="AS482" s="3"/>
      <c r="AT482" s="3"/>
      <c r="AU482" s="3">
        <f t="shared" si="187"/>
        <v>0</v>
      </c>
      <c r="AV482" s="34">
        <v>39</v>
      </c>
      <c r="AW482" s="34">
        <v>1</v>
      </c>
      <c r="AX482" s="34">
        <v>0</v>
      </c>
      <c r="AY482" s="34">
        <v>117</v>
      </c>
      <c r="AZ482" s="3">
        <f t="shared" si="188"/>
        <v>157</v>
      </c>
      <c r="BA482" s="34">
        <v>5</v>
      </c>
      <c r="BB482" s="34">
        <v>4</v>
      </c>
      <c r="BC482" s="34">
        <v>0</v>
      </c>
      <c r="BD482" s="34">
        <v>21</v>
      </c>
      <c r="BE482" s="3">
        <f t="shared" si="189"/>
        <v>30</v>
      </c>
      <c r="BF482" s="34">
        <v>62</v>
      </c>
      <c r="BG482" s="34">
        <v>77</v>
      </c>
      <c r="BH482" s="34">
        <v>501</v>
      </c>
      <c r="BI482" s="34">
        <v>19</v>
      </c>
      <c r="BJ482" s="3">
        <f t="shared" si="190"/>
        <v>659</v>
      </c>
      <c r="BK482" s="4">
        <v>2</v>
      </c>
      <c r="BL482" s="4">
        <v>0</v>
      </c>
      <c r="BM482" s="4">
        <v>0</v>
      </c>
      <c r="BN482" s="4">
        <v>0</v>
      </c>
      <c r="BO482" s="3">
        <f t="shared" si="191"/>
        <v>2</v>
      </c>
      <c r="BP482" s="34">
        <v>13</v>
      </c>
      <c r="BQ482" s="34">
        <v>2</v>
      </c>
      <c r="BR482" s="34">
        <v>17</v>
      </c>
      <c r="BS482" s="34">
        <v>23</v>
      </c>
      <c r="BT482" s="3">
        <f t="shared" si="192"/>
        <v>55</v>
      </c>
      <c r="BU482" s="34">
        <v>34</v>
      </c>
      <c r="BV482" s="34">
        <v>6</v>
      </c>
      <c r="BW482" s="34">
        <v>18</v>
      </c>
      <c r="BX482" s="34">
        <v>133</v>
      </c>
      <c r="BY482" s="3">
        <f t="shared" si="193"/>
        <v>191</v>
      </c>
      <c r="BZ482" s="3">
        <f t="shared" si="194"/>
        <v>11699</v>
      </c>
      <c r="CA482" s="3">
        <f t="shared" si="195"/>
        <v>3685</v>
      </c>
      <c r="CB482" s="3">
        <f t="shared" si="196"/>
        <v>2707</v>
      </c>
      <c r="CC482" s="3">
        <f t="shared" si="197"/>
        <v>313</v>
      </c>
      <c r="CD482" s="3">
        <f t="shared" si="198"/>
        <v>18404</v>
      </c>
      <c r="CE482" s="3">
        <f t="shared" si="199"/>
        <v>155</v>
      </c>
      <c r="CF482" s="3">
        <f t="shared" si="200"/>
        <v>90</v>
      </c>
      <c r="CG482" s="3">
        <f t="shared" si="201"/>
        <v>536</v>
      </c>
      <c r="CH482" s="3">
        <f t="shared" si="202"/>
        <v>313</v>
      </c>
      <c r="CI482" s="3">
        <f t="shared" si="203"/>
        <v>1094</v>
      </c>
      <c r="CJ482" s="35">
        <v>3754</v>
      </c>
      <c r="CK482" s="35">
        <v>5556</v>
      </c>
      <c r="CL482" s="35">
        <v>800</v>
      </c>
      <c r="CM482" s="35">
        <v>65</v>
      </c>
      <c r="CN482" s="35">
        <v>1083</v>
      </c>
      <c r="CO482" s="4">
        <f t="shared" si="178"/>
        <v>11258</v>
      </c>
    </row>
    <row r="483" spans="1:93">
      <c r="A483" s="2">
        <v>2000</v>
      </c>
      <c r="B483" s="3" t="s">
        <v>100</v>
      </c>
      <c r="C483" s="3">
        <v>1350</v>
      </c>
      <c r="D483" s="3">
        <v>375</v>
      </c>
      <c r="E483" s="3">
        <v>306</v>
      </c>
      <c r="F483" s="3">
        <v>5</v>
      </c>
      <c r="G483" s="3">
        <f t="shared" si="179"/>
        <v>2036</v>
      </c>
      <c r="H483" s="3">
        <v>696</v>
      </c>
      <c r="I483" s="3">
        <v>87</v>
      </c>
      <c r="J483" s="3">
        <v>907</v>
      </c>
      <c r="K483" s="3">
        <v>99</v>
      </c>
      <c r="L483" s="3">
        <f t="shared" si="180"/>
        <v>1789</v>
      </c>
      <c r="M483" s="3">
        <v>12</v>
      </c>
      <c r="N483" s="3">
        <v>14</v>
      </c>
      <c r="O483" s="3">
        <v>0</v>
      </c>
      <c r="P483" s="3">
        <v>0</v>
      </c>
      <c r="Q483" s="3">
        <f t="shared" si="181"/>
        <v>26</v>
      </c>
      <c r="R483" s="3">
        <v>23</v>
      </c>
      <c r="S483" s="3">
        <v>25</v>
      </c>
      <c r="T483" s="3">
        <v>0</v>
      </c>
      <c r="U483" s="3">
        <v>0</v>
      </c>
      <c r="V483" s="3">
        <f t="shared" si="182"/>
        <v>48</v>
      </c>
      <c r="W483" s="3">
        <v>171</v>
      </c>
      <c r="X483" s="3">
        <v>1572</v>
      </c>
      <c r="Y483" s="3">
        <v>302</v>
      </c>
      <c r="Z483" s="3">
        <v>0</v>
      </c>
      <c r="AA483" s="3">
        <f t="shared" si="183"/>
        <v>2045</v>
      </c>
      <c r="AB483" s="3">
        <v>245</v>
      </c>
      <c r="AC483" s="3">
        <v>8</v>
      </c>
      <c r="AD483" s="3">
        <v>10</v>
      </c>
      <c r="AE483" s="3">
        <v>3</v>
      </c>
      <c r="AF483" s="3">
        <f t="shared" si="184"/>
        <v>266</v>
      </c>
      <c r="AG483" s="3">
        <v>10</v>
      </c>
      <c r="AH483" s="3">
        <v>316</v>
      </c>
      <c r="AI483" s="3">
        <v>623</v>
      </c>
      <c r="AJ483" s="3">
        <v>0</v>
      </c>
      <c r="AK483" s="3">
        <f t="shared" si="185"/>
        <v>949</v>
      </c>
      <c r="AL483" s="3">
        <v>896</v>
      </c>
      <c r="AM483" s="3">
        <v>498</v>
      </c>
      <c r="AN483" s="3">
        <v>692</v>
      </c>
      <c r="AO483" s="3">
        <v>151</v>
      </c>
      <c r="AP483" s="3">
        <f t="shared" si="186"/>
        <v>2237</v>
      </c>
      <c r="AQ483" s="3"/>
      <c r="AR483" s="3"/>
      <c r="AS483" s="3"/>
      <c r="AT483" s="3"/>
      <c r="AU483" s="3">
        <f t="shared" si="187"/>
        <v>0</v>
      </c>
      <c r="AV483" s="3">
        <v>20</v>
      </c>
      <c r="AW483" s="3">
        <v>2</v>
      </c>
      <c r="AX483" s="3">
        <v>41</v>
      </c>
      <c r="AY483" s="3">
        <v>99</v>
      </c>
      <c r="AZ483" s="3">
        <f t="shared" si="188"/>
        <v>162</v>
      </c>
      <c r="BA483" s="3">
        <v>3</v>
      </c>
      <c r="BB483" s="3">
        <v>0</v>
      </c>
      <c r="BC483" s="3">
        <v>1</v>
      </c>
      <c r="BD483" s="3">
        <v>3</v>
      </c>
      <c r="BE483" s="3">
        <f t="shared" si="189"/>
        <v>7</v>
      </c>
      <c r="BF483" s="3">
        <v>0</v>
      </c>
      <c r="BG483" s="3">
        <v>210</v>
      </c>
      <c r="BH483" s="3">
        <v>329</v>
      </c>
      <c r="BI483" s="3">
        <v>0</v>
      </c>
      <c r="BJ483" s="3">
        <f t="shared" si="190"/>
        <v>539</v>
      </c>
      <c r="BK483" s="3">
        <v>0</v>
      </c>
      <c r="BL483" s="3">
        <v>0</v>
      </c>
      <c r="BM483" s="3">
        <v>0</v>
      </c>
      <c r="BN483" s="3">
        <v>0</v>
      </c>
      <c r="BO483" s="3">
        <f t="shared" si="191"/>
        <v>0</v>
      </c>
      <c r="BP483" s="3">
        <v>5</v>
      </c>
      <c r="BQ483" s="3">
        <v>2</v>
      </c>
      <c r="BR483" s="3">
        <v>9</v>
      </c>
      <c r="BS483" s="3">
        <v>24</v>
      </c>
      <c r="BT483" s="3">
        <f t="shared" si="192"/>
        <v>40</v>
      </c>
      <c r="BU483" s="3">
        <v>22</v>
      </c>
      <c r="BV483" s="3">
        <v>16</v>
      </c>
      <c r="BW483" s="3">
        <v>59</v>
      </c>
      <c r="BX483" s="3">
        <v>127</v>
      </c>
      <c r="BY483" s="3">
        <f t="shared" si="193"/>
        <v>224</v>
      </c>
      <c r="BZ483" s="3">
        <f t="shared" si="194"/>
        <v>3403</v>
      </c>
      <c r="CA483" s="3">
        <f t="shared" si="195"/>
        <v>2895</v>
      </c>
      <c r="CB483" s="3">
        <f t="shared" si="196"/>
        <v>2840</v>
      </c>
      <c r="CC483" s="3">
        <f t="shared" si="197"/>
        <v>258</v>
      </c>
      <c r="CD483" s="3">
        <f t="shared" si="198"/>
        <v>9396</v>
      </c>
      <c r="CE483" s="3">
        <f t="shared" si="199"/>
        <v>50</v>
      </c>
      <c r="CF483" s="3">
        <f t="shared" si="200"/>
        <v>230</v>
      </c>
      <c r="CG483" s="3">
        <f t="shared" si="201"/>
        <v>439</v>
      </c>
      <c r="CH483" s="3">
        <f t="shared" si="202"/>
        <v>253</v>
      </c>
      <c r="CI483" s="3">
        <f t="shared" si="203"/>
        <v>972</v>
      </c>
      <c r="CJ483" s="12">
        <v>1371</v>
      </c>
      <c r="CK483" s="12">
        <v>1005</v>
      </c>
      <c r="CL483" s="12">
        <v>296</v>
      </c>
      <c r="CM483" s="12">
        <v>158</v>
      </c>
      <c r="CN483" s="4">
        <v>543</v>
      </c>
      <c r="CO483" s="4">
        <f t="shared" si="178"/>
        <v>3373</v>
      </c>
    </row>
    <row r="484" spans="1:93">
      <c r="A484" s="2">
        <v>2000</v>
      </c>
      <c r="B484" s="3" t="s">
        <v>101</v>
      </c>
      <c r="C484" s="3">
        <v>2251</v>
      </c>
      <c r="D484" s="3">
        <v>533</v>
      </c>
      <c r="E484" s="3">
        <v>1076</v>
      </c>
      <c r="F484" s="3">
        <v>0</v>
      </c>
      <c r="G484" s="3">
        <f t="shared" si="179"/>
        <v>3860</v>
      </c>
      <c r="H484" s="3">
        <v>927</v>
      </c>
      <c r="I484" s="3">
        <v>2</v>
      </c>
      <c r="J484" s="3">
        <v>161</v>
      </c>
      <c r="K484" s="3">
        <v>0</v>
      </c>
      <c r="L484" s="3">
        <f t="shared" si="180"/>
        <v>1090</v>
      </c>
      <c r="M484" s="3">
        <v>25</v>
      </c>
      <c r="N484" s="3">
        <v>121</v>
      </c>
      <c r="O484" s="3">
        <v>0</v>
      </c>
      <c r="P484" s="3">
        <v>0</v>
      </c>
      <c r="Q484" s="3">
        <f t="shared" si="181"/>
        <v>146</v>
      </c>
      <c r="R484" s="3">
        <v>31</v>
      </c>
      <c r="S484" s="3">
        <v>1</v>
      </c>
      <c r="T484" s="3">
        <v>15</v>
      </c>
      <c r="U484" s="3">
        <v>0</v>
      </c>
      <c r="V484" s="3">
        <f t="shared" si="182"/>
        <v>47</v>
      </c>
      <c r="W484" s="3">
        <v>1407</v>
      </c>
      <c r="X484" s="3">
        <v>2398</v>
      </c>
      <c r="Y484" s="3">
        <v>150</v>
      </c>
      <c r="Z484" s="3">
        <v>0</v>
      </c>
      <c r="AA484" s="3">
        <f t="shared" si="183"/>
        <v>3955</v>
      </c>
      <c r="AB484" s="3">
        <v>423</v>
      </c>
      <c r="AC484" s="3">
        <v>4</v>
      </c>
      <c r="AD484" s="3">
        <v>30</v>
      </c>
      <c r="AE484" s="3">
        <v>6</v>
      </c>
      <c r="AF484" s="3">
        <f t="shared" si="184"/>
        <v>463</v>
      </c>
      <c r="AG484" s="3">
        <v>17</v>
      </c>
      <c r="AH484" s="3">
        <v>27</v>
      </c>
      <c r="AI484" s="3">
        <v>1406</v>
      </c>
      <c r="AJ484" s="3">
        <v>0</v>
      </c>
      <c r="AK484" s="3">
        <f t="shared" si="185"/>
        <v>1450</v>
      </c>
      <c r="AL484" s="3">
        <v>2239</v>
      </c>
      <c r="AM484" s="3">
        <v>1336</v>
      </c>
      <c r="AN484" s="3">
        <v>1165</v>
      </c>
      <c r="AO484" s="3">
        <v>317</v>
      </c>
      <c r="AP484" s="3">
        <f t="shared" si="186"/>
        <v>5057</v>
      </c>
      <c r="AQ484" s="3"/>
      <c r="AR484" s="3"/>
      <c r="AS484" s="3"/>
      <c r="AT484" s="3"/>
      <c r="AU484" s="3">
        <f t="shared" si="187"/>
        <v>0</v>
      </c>
      <c r="AV484" s="3">
        <v>48</v>
      </c>
      <c r="AW484" s="3">
        <v>0</v>
      </c>
      <c r="AX484" s="3">
        <v>38</v>
      </c>
      <c r="AY484" s="3">
        <v>0</v>
      </c>
      <c r="AZ484" s="3">
        <f t="shared" si="188"/>
        <v>86</v>
      </c>
      <c r="BA484" s="3">
        <v>5</v>
      </c>
      <c r="BB484" s="3">
        <v>0</v>
      </c>
      <c r="BC484" s="3">
        <v>1</v>
      </c>
      <c r="BD484" s="3">
        <v>6</v>
      </c>
      <c r="BE484" s="3">
        <f t="shared" si="189"/>
        <v>12</v>
      </c>
      <c r="BF484" s="3">
        <v>0</v>
      </c>
      <c r="BG484" s="3">
        <v>0</v>
      </c>
      <c r="BH484" s="3">
        <v>1406</v>
      </c>
      <c r="BI484" s="3">
        <v>0</v>
      </c>
      <c r="BJ484" s="3">
        <f t="shared" si="190"/>
        <v>1406</v>
      </c>
      <c r="BK484" s="3">
        <v>0</v>
      </c>
      <c r="BL484" s="3">
        <v>0</v>
      </c>
      <c r="BM484" s="3">
        <v>0</v>
      </c>
      <c r="BN484" s="3">
        <v>0</v>
      </c>
      <c r="BO484" s="3">
        <f t="shared" si="191"/>
        <v>0</v>
      </c>
      <c r="BP484" s="3">
        <v>0</v>
      </c>
      <c r="BQ484" s="3">
        <v>0</v>
      </c>
      <c r="BR484" s="3">
        <v>0</v>
      </c>
      <c r="BS484" s="3">
        <v>82</v>
      </c>
      <c r="BT484" s="3">
        <f t="shared" si="192"/>
        <v>82</v>
      </c>
      <c r="BU484" s="3">
        <v>47</v>
      </c>
      <c r="BV484" s="3">
        <v>25</v>
      </c>
      <c r="BW484" s="3">
        <v>58</v>
      </c>
      <c r="BX484" s="3">
        <v>235</v>
      </c>
      <c r="BY484" s="3">
        <f t="shared" si="193"/>
        <v>365</v>
      </c>
      <c r="BZ484" s="3">
        <f t="shared" si="194"/>
        <v>7320</v>
      </c>
      <c r="CA484" s="3">
        <f t="shared" si="195"/>
        <v>4422</v>
      </c>
      <c r="CB484" s="3">
        <f t="shared" si="196"/>
        <v>4003</v>
      </c>
      <c r="CC484" s="3">
        <f t="shared" si="197"/>
        <v>323</v>
      </c>
      <c r="CD484" s="3">
        <f t="shared" si="198"/>
        <v>16068</v>
      </c>
      <c r="CE484" s="3">
        <f t="shared" si="199"/>
        <v>100</v>
      </c>
      <c r="CF484" s="3">
        <f t="shared" si="200"/>
        <v>25</v>
      </c>
      <c r="CG484" s="3">
        <f t="shared" si="201"/>
        <v>1503</v>
      </c>
      <c r="CH484" s="3">
        <f t="shared" si="202"/>
        <v>323</v>
      </c>
      <c r="CI484" s="3">
        <f t="shared" si="203"/>
        <v>1951</v>
      </c>
      <c r="CJ484" s="7">
        <v>1715</v>
      </c>
      <c r="CK484" s="7">
        <v>3661</v>
      </c>
      <c r="CL484" s="7">
        <v>253</v>
      </c>
      <c r="CM484" s="7">
        <v>0</v>
      </c>
      <c r="CN484" s="7">
        <v>505</v>
      </c>
      <c r="CO484" s="4">
        <f t="shared" si="178"/>
        <v>6134</v>
      </c>
    </row>
    <row r="485" spans="1:93">
      <c r="A485" s="2">
        <v>2000</v>
      </c>
      <c r="B485" s="3" t="s">
        <v>102</v>
      </c>
      <c r="C485" s="3">
        <v>486</v>
      </c>
      <c r="D485" s="3">
        <v>84.8</v>
      </c>
      <c r="E485" s="3">
        <v>2.1</v>
      </c>
      <c r="F485" s="3">
        <v>0</v>
      </c>
      <c r="G485" s="3">
        <f t="shared" si="179"/>
        <v>572.9</v>
      </c>
      <c r="H485" s="3">
        <v>125.1</v>
      </c>
      <c r="I485" s="3">
        <v>37</v>
      </c>
      <c r="J485" s="3">
        <v>130</v>
      </c>
      <c r="K485" s="3">
        <v>0</v>
      </c>
      <c r="L485" s="3">
        <f t="shared" si="180"/>
        <v>292.10000000000002</v>
      </c>
      <c r="M485" s="3">
        <v>9.3000000000000007</v>
      </c>
      <c r="N485" s="3">
        <v>19.3</v>
      </c>
      <c r="O485" s="3">
        <v>0.3</v>
      </c>
      <c r="P485" s="3">
        <v>0</v>
      </c>
      <c r="Q485" s="3">
        <f t="shared" si="181"/>
        <v>28.900000000000002</v>
      </c>
      <c r="R485" s="4">
        <v>0</v>
      </c>
      <c r="S485" s="4">
        <v>0</v>
      </c>
      <c r="T485" s="4">
        <v>0</v>
      </c>
      <c r="U485" s="4">
        <v>0</v>
      </c>
      <c r="V485" s="3">
        <f t="shared" si="182"/>
        <v>0</v>
      </c>
      <c r="W485" s="3">
        <v>108.4</v>
      </c>
      <c r="X485" s="3">
        <v>325.7</v>
      </c>
      <c r="Y485" s="3">
        <v>9.3000000000000007</v>
      </c>
      <c r="Z485" s="3">
        <v>0</v>
      </c>
      <c r="AA485" s="3">
        <f t="shared" si="183"/>
        <v>443.40000000000003</v>
      </c>
      <c r="AB485" s="3">
        <v>90.4</v>
      </c>
      <c r="AC485" s="3">
        <v>0.8</v>
      </c>
      <c r="AD485" s="3">
        <v>6.4</v>
      </c>
      <c r="AE485" s="3">
        <v>0</v>
      </c>
      <c r="AF485" s="3">
        <f t="shared" si="184"/>
        <v>97.600000000000009</v>
      </c>
      <c r="AG485" s="3">
        <v>8.1999999999999993</v>
      </c>
      <c r="AH485" s="3">
        <v>244.2</v>
      </c>
      <c r="AI485" s="3">
        <v>199.7</v>
      </c>
      <c r="AJ485" s="3">
        <v>0</v>
      </c>
      <c r="AK485" s="3">
        <f t="shared" si="185"/>
        <v>452.09999999999997</v>
      </c>
      <c r="AL485" s="3">
        <v>275.10000000000002</v>
      </c>
      <c r="AM485" s="3">
        <v>315.3</v>
      </c>
      <c r="AN485" s="3">
        <v>308</v>
      </c>
      <c r="AO485" s="3">
        <v>0</v>
      </c>
      <c r="AP485" s="3">
        <f t="shared" si="186"/>
        <v>898.40000000000009</v>
      </c>
      <c r="AQ485" s="3"/>
      <c r="AR485" s="3"/>
      <c r="AS485" s="3"/>
      <c r="AT485" s="3"/>
      <c r="AU485" s="3">
        <f t="shared" si="187"/>
        <v>0</v>
      </c>
      <c r="AV485" s="4">
        <v>0</v>
      </c>
      <c r="AW485" s="4">
        <v>0</v>
      </c>
      <c r="AX485" s="4">
        <v>0</v>
      </c>
      <c r="AY485" s="4">
        <v>0</v>
      </c>
      <c r="AZ485" s="3">
        <f t="shared" si="188"/>
        <v>0</v>
      </c>
      <c r="BA485" s="4">
        <v>0</v>
      </c>
      <c r="BB485" s="4">
        <v>0</v>
      </c>
      <c r="BC485" s="4">
        <v>0</v>
      </c>
      <c r="BD485" s="4">
        <v>0</v>
      </c>
      <c r="BE485" s="3">
        <f t="shared" si="189"/>
        <v>0</v>
      </c>
      <c r="BF485" s="4">
        <v>0</v>
      </c>
      <c r="BG485" s="4">
        <v>0</v>
      </c>
      <c r="BH485" s="4">
        <v>0</v>
      </c>
      <c r="BI485" s="4">
        <v>0</v>
      </c>
      <c r="BJ485" s="3">
        <f t="shared" si="190"/>
        <v>0</v>
      </c>
      <c r="BK485" s="4">
        <v>0</v>
      </c>
      <c r="BL485" s="4">
        <v>0</v>
      </c>
      <c r="BM485" s="4">
        <v>0</v>
      </c>
      <c r="BN485" s="4">
        <v>0</v>
      </c>
      <c r="BO485" s="3">
        <f t="shared" si="191"/>
        <v>0</v>
      </c>
      <c r="BP485" s="4">
        <v>0</v>
      </c>
      <c r="BQ485" s="4">
        <v>0</v>
      </c>
      <c r="BR485" s="4">
        <v>0</v>
      </c>
      <c r="BS485" s="4">
        <v>0</v>
      </c>
      <c r="BT485" s="3">
        <f t="shared" si="192"/>
        <v>0</v>
      </c>
      <c r="BU485" s="4">
        <v>0</v>
      </c>
      <c r="BV485" s="4">
        <v>0</v>
      </c>
      <c r="BW485" s="4">
        <v>0</v>
      </c>
      <c r="BX485" s="4">
        <v>0</v>
      </c>
      <c r="BY485" s="3">
        <f t="shared" si="193"/>
        <v>0</v>
      </c>
      <c r="BZ485" s="3">
        <f t="shared" si="194"/>
        <v>1102.5</v>
      </c>
      <c r="CA485" s="3">
        <f t="shared" si="195"/>
        <v>1027.0999999999999</v>
      </c>
      <c r="CB485" s="3">
        <f t="shared" si="196"/>
        <v>655.8</v>
      </c>
      <c r="CC485" s="3">
        <f t="shared" si="197"/>
        <v>0</v>
      </c>
      <c r="CD485" s="3">
        <f t="shared" si="198"/>
        <v>2785.3999999999996</v>
      </c>
      <c r="CE485" s="3">
        <f t="shared" si="199"/>
        <v>0</v>
      </c>
      <c r="CF485" s="3">
        <f t="shared" si="200"/>
        <v>0</v>
      </c>
      <c r="CG485" s="3">
        <f t="shared" si="201"/>
        <v>0</v>
      </c>
      <c r="CH485" s="3">
        <f t="shared" si="202"/>
        <v>0</v>
      </c>
      <c r="CI485" s="3">
        <f t="shared" si="203"/>
        <v>0</v>
      </c>
      <c r="CJ485" s="10" t="s">
        <v>130</v>
      </c>
      <c r="CK485" s="4">
        <v>515.6</v>
      </c>
      <c r="CL485" s="4">
        <v>91.4</v>
      </c>
      <c r="CM485" s="4">
        <v>13.9</v>
      </c>
      <c r="CN485" s="4">
        <v>544.20000000000005</v>
      </c>
      <c r="CO485" s="4">
        <f t="shared" si="178"/>
        <v>1165.0999999999999</v>
      </c>
    </row>
    <row r="486" spans="1:93">
      <c r="A486" s="2">
        <v>2000</v>
      </c>
      <c r="B486" s="3" t="s">
        <v>103</v>
      </c>
      <c r="C486" s="3">
        <v>760</v>
      </c>
      <c r="D486" s="3">
        <v>165</v>
      </c>
      <c r="E486" s="3">
        <v>43</v>
      </c>
      <c r="F486" s="3">
        <v>0</v>
      </c>
      <c r="G486" s="3">
        <f t="shared" si="179"/>
        <v>968</v>
      </c>
      <c r="H486" s="3">
        <v>479</v>
      </c>
      <c r="I486" s="3">
        <v>166</v>
      </c>
      <c r="J486" s="3">
        <v>667</v>
      </c>
      <c r="K486" s="3">
        <v>0</v>
      </c>
      <c r="L486" s="3">
        <f t="shared" si="180"/>
        <v>1312</v>
      </c>
      <c r="M486" s="3">
        <v>14</v>
      </c>
      <c r="N486" s="3">
        <v>34</v>
      </c>
      <c r="O486" s="3">
        <v>0</v>
      </c>
      <c r="P486" s="3">
        <v>0</v>
      </c>
      <c r="Q486" s="3">
        <f t="shared" si="181"/>
        <v>48</v>
      </c>
      <c r="R486" s="3">
        <v>6</v>
      </c>
      <c r="S486" s="3">
        <v>0</v>
      </c>
      <c r="T486" s="3">
        <v>0</v>
      </c>
      <c r="U486" s="3">
        <v>0</v>
      </c>
      <c r="V486" s="3">
        <f t="shared" si="182"/>
        <v>6</v>
      </c>
      <c r="W486" s="3">
        <v>367</v>
      </c>
      <c r="X486" s="3">
        <v>658</v>
      </c>
      <c r="Y486" s="3">
        <v>2</v>
      </c>
      <c r="Z486" s="3">
        <v>0</v>
      </c>
      <c r="AA486" s="3">
        <f t="shared" si="183"/>
        <v>1027</v>
      </c>
      <c r="AB486" s="3">
        <v>139</v>
      </c>
      <c r="AC486" s="3">
        <v>7</v>
      </c>
      <c r="AD486" s="3">
        <v>19</v>
      </c>
      <c r="AE486" s="3">
        <v>0</v>
      </c>
      <c r="AF486" s="3">
        <f t="shared" si="184"/>
        <v>165</v>
      </c>
      <c r="AG486" s="3">
        <v>1</v>
      </c>
      <c r="AH486" s="3">
        <v>2</v>
      </c>
      <c r="AI486" s="3">
        <v>575</v>
      </c>
      <c r="AJ486" s="3">
        <v>0</v>
      </c>
      <c r="AK486" s="3">
        <f t="shared" si="185"/>
        <v>578</v>
      </c>
      <c r="AL486" s="3">
        <v>578</v>
      </c>
      <c r="AM486" s="3">
        <v>471</v>
      </c>
      <c r="AN486" s="3">
        <v>647</v>
      </c>
      <c r="AO486" s="3">
        <v>0</v>
      </c>
      <c r="AP486" s="3">
        <f t="shared" si="186"/>
        <v>1696</v>
      </c>
      <c r="AQ486" s="3"/>
      <c r="AR486" s="3"/>
      <c r="AS486" s="3"/>
      <c r="AT486" s="3"/>
      <c r="AU486" s="3">
        <f t="shared" si="187"/>
        <v>0</v>
      </c>
      <c r="AV486" s="3">
        <v>12</v>
      </c>
      <c r="AW486" s="3">
        <v>0</v>
      </c>
      <c r="AX486" s="3">
        <v>58</v>
      </c>
      <c r="AY486" s="3">
        <v>0</v>
      </c>
      <c r="AZ486" s="3">
        <f t="shared" si="188"/>
        <v>70</v>
      </c>
      <c r="BA486" s="3">
        <v>38</v>
      </c>
      <c r="BB486" s="3">
        <v>4</v>
      </c>
      <c r="BC486" s="3">
        <v>0</v>
      </c>
      <c r="BD486" s="3">
        <v>0</v>
      </c>
      <c r="BE486" s="3">
        <f t="shared" si="189"/>
        <v>42</v>
      </c>
      <c r="BF486" s="3">
        <v>0</v>
      </c>
      <c r="BG486" s="3">
        <v>0</v>
      </c>
      <c r="BH486" s="3">
        <v>561</v>
      </c>
      <c r="BI486" s="3">
        <v>0</v>
      </c>
      <c r="BJ486" s="3">
        <f t="shared" si="190"/>
        <v>561</v>
      </c>
      <c r="BK486" s="4">
        <v>0</v>
      </c>
      <c r="BL486" s="4">
        <v>0</v>
      </c>
      <c r="BM486" s="4">
        <v>0</v>
      </c>
      <c r="BN486" s="4">
        <v>0</v>
      </c>
      <c r="BO486" s="3">
        <f t="shared" si="191"/>
        <v>0</v>
      </c>
      <c r="BP486" s="4">
        <v>0</v>
      </c>
      <c r="BQ486" s="4">
        <v>0</v>
      </c>
      <c r="BR486" s="4">
        <v>0</v>
      </c>
      <c r="BS486" s="4">
        <v>0</v>
      </c>
      <c r="BT486" s="3">
        <f t="shared" si="192"/>
        <v>0</v>
      </c>
      <c r="BU486" s="3">
        <v>24</v>
      </c>
      <c r="BV486" s="3">
        <v>5</v>
      </c>
      <c r="BW486" s="3">
        <v>13</v>
      </c>
      <c r="BX486" s="3">
        <v>0</v>
      </c>
      <c r="BY486" s="3">
        <f t="shared" si="193"/>
        <v>42</v>
      </c>
      <c r="BZ486" s="3">
        <f t="shared" si="194"/>
        <v>2344</v>
      </c>
      <c r="CA486" s="3">
        <f t="shared" si="195"/>
        <v>1503</v>
      </c>
      <c r="CB486" s="3">
        <f t="shared" si="196"/>
        <v>1953</v>
      </c>
      <c r="CC486" s="3">
        <f t="shared" si="197"/>
        <v>0</v>
      </c>
      <c r="CD486" s="3">
        <f t="shared" si="198"/>
        <v>5800</v>
      </c>
      <c r="CE486" s="3">
        <f t="shared" si="199"/>
        <v>74</v>
      </c>
      <c r="CF486" s="3">
        <f t="shared" si="200"/>
        <v>9</v>
      </c>
      <c r="CG486" s="3">
        <f t="shared" si="201"/>
        <v>632</v>
      </c>
      <c r="CH486" s="3">
        <f t="shared" si="202"/>
        <v>0</v>
      </c>
      <c r="CI486" s="3">
        <f t="shared" si="203"/>
        <v>715</v>
      </c>
      <c r="CJ486" s="4">
        <v>900</v>
      </c>
      <c r="CK486" s="4">
        <v>1181</v>
      </c>
      <c r="CL486" s="4">
        <v>140</v>
      </c>
      <c r="CM486" s="4">
        <v>0</v>
      </c>
      <c r="CN486" s="4">
        <v>183</v>
      </c>
      <c r="CO486" s="4">
        <f t="shared" si="178"/>
        <v>2404</v>
      </c>
    </row>
    <row r="487" spans="1:93">
      <c r="A487" s="2">
        <v>2000</v>
      </c>
      <c r="B487" s="3" t="s">
        <v>104</v>
      </c>
      <c r="C487" s="3">
        <v>544</v>
      </c>
      <c r="D487" s="3">
        <v>115</v>
      </c>
      <c r="E487" s="3">
        <v>119</v>
      </c>
      <c r="F487" s="3">
        <v>0</v>
      </c>
      <c r="G487" s="3">
        <f t="shared" si="179"/>
        <v>778</v>
      </c>
      <c r="H487" s="3">
        <v>309</v>
      </c>
      <c r="I487" s="3">
        <v>16</v>
      </c>
      <c r="J487" s="3">
        <v>150</v>
      </c>
      <c r="K487" s="3">
        <v>43</v>
      </c>
      <c r="L487" s="3">
        <f t="shared" si="180"/>
        <v>518</v>
      </c>
      <c r="M487" s="3">
        <v>13</v>
      </c>
      <c r="N487" s="3">
        <v>9</v>
      </c>
      <c r="O487" s="3">
        <v>0</v>
      </c>
      <c r="P487" s="3">
        <v>0</v>
      </c>
      <c r="Q487" s="3">
        <f t="shared" si="181"/>
        <v>22</v>
      </c>
      <c r="R487" s="3">
        <v>5</v>
      </c>
      <c r="S487" s="3">
        <v>8</v>
      </c>
      <c r="T487" s="3">
        <v>0</v>
      </c>
      <c r="U487" s="3">
        <v>0</v>
      </c>
      <c r="V487" s="3">
        <f t="shared" si="182"/>
        <v>13</v>
      </c>
      <c r="W487" s="3">
        <v>315.7</v>
      </c>
      <c r="X487" s="3">
        <v>323</v>
      </c>
      <c r="Y487" s="3">
        <v>15.5</v>
      </c>
      <c r="Z487" s="3">
        <v>0</v>
      </c>
      <c r="AA487" s="3">
        <f t="shared" si="183"/>
        <v>654.20000000000005</v>
      </c>
      <c r="AB487" s="3">
        <v>142.30000000000001</v>
      </c>
      <c r="AC487" s="3">
        <v>0.3</v>
      </c>
      <c r="AD487" s="3">
        <v>14.6</v>
      </c>
      <c r="AE487" s="3">
        <v>0</v>
      </c>
      <c r="AF487" s="3">
        <f t="shared" si="184"/>
        <v>157.20000000000002</v>
      </c>
      <c r="AG487" s="3">
        <v>0</v>
      </c>
      <c r="AH487" s="3">
        <v>152</v>
      </c>
      <c r="AI487" s="3">
        <v>374</v>
      </c>
      <c r="AJ487" s="3">
        <v>0</v>
      </c>
      <c r="AK487" s="3">
        <f t="shared" si="185"/>
        <v>526</v>
      </c>
      <c r="AL487" s="3">
        <v>245</v>
      </c>
      <c r="AM487" s="3">
        <v>429</v>
      </c>
      <c r="AN487" s="3">
        <v>1250</v>
      </c>
      <c r="AO487" s="3">
        <v>0</v>
      </c>
      <c r="AP487" s="3">
        <f t="shared" si="186"/>
        <v>1924</v>
      </c>
      <c r="AQ487" s="3"/>
      <c r="AR487" s="3"/>
      <c r="AS487" s="3"/>
      <c r="AT487" s="3"/>
      <c r="AU487" s="3">
        <f t="shared" si="187"/>
        <v>0</v>
      </c>
      <c r="AV487" s="3">
        <v>19</v>
      </c>
      <c r="AW487" s="3">
        <v>0</v>
      </c>
      <c r="AX487" s="3">
        <v>11</v>
      </c>
      <c r="AY487" s="3">
        <v>27</v>
      </c>
      <c r="AZ487" s="3">
        <f t="shared" si="188"/>
        <v>57</v>
      </c>
      <c r="BA487" s="3">
        <v>2</v>
      </c>
      <c r="BB487" s="3">
        <v>7</v>
      </c>
      <c r="BC487" s="3">
        <v>3</v>
      </c>
      <c r="BD487" s="3">
        <v>86</v>
      </c>
      <c r="BE487" s="3">
        <f t="shared" si="189"/>
        <v>98</v>
      </c>
      <c r="BF487" s="3">
        <v>0</v>
      </c>
      <c r="BG487" s="3">
        <v>110</v>
      </c>
      <c r="BH487" s="3">
        <v>268</v>
      </c>
      <c r="BI487" s="3">
        <v>0</v>
      </c>
      <c r="BJ487" s="3">
        <f t="shared" si="190"/>
        <v>378</v>
      </c>
      <c r="BK487" s="4">
        <v>0</v>
      </c>
      <c r="BL487" s="4">
        <v>0</v>
      </c>
      <c r="BM487" s="4">
        <v>0</v>
      </c>
      <c r="BN487" s="4">
        <v>0</v>
      </c>
      <c r="BO487" s="3">
        <f t="shared" si="191"/>
        <v>0</v>
      </c>
      <c r="BP487" s="3">
        <v>2</v>
      </c>
      <c r="BQ487" s="3">
        <v>0</v>
      </c>
      <c r="BR487" s="3">
        <v>1</v>
      </c>
      <c r="BS487" s="3">
        <v>1</v>
      </c>
      <c r="BT487" s="3">
        <f t="shared" si="192"/>
        <v>4</v>
      </c>
      <c r="BU487" s="3">
        <v>9</v>
      </c>
      <c r="BV487" s="3">
        <v>9</v>
      </c>
      <c r="BW487" s="3">
        <v>2</v>
      </c>
      <c r="BX487" s="3">
        <v>10</v>
      </c>
      <c r="BY487" s="3">
        <f t="shared" si="193"/>
        <v>30</v>
      </c>
      <c r="BZ487" s="3">
        <f t="shared" si="194"/>
        <v>1574</v>
      </c>
      <c r="CA487" s="3">
        <f t="shared" si="195"/>
        <v>1052.3</v>
      </c>
      <c r="CB487" s="3">
        <f t="shared" si="196"/>
        <v>1923.1</v>
      </c>
      <c r="CC487" s="3">
        <f t="shared" si="197"/>
        <v>43</v>
      </c>
      <c r="CD487" s="3">
        <f t="shared" si="198"/>
        <v>4592.3999999999996</v>
      </c>
      <c r="CE487" s="3">
        <f t="shared" si="199"/>
        <v>32</v>
      </c>
      <c r="CF487" s="3">
        <f t="shared" si="200"/>
        <v>126</v>
      </c>
      <c r="CG487" s="3">
        <f t="shared" si="201"/>
        <v>285</v>
      </c>
      <c r="CH487" s="3">
        <f t="shared" si="202"/>
        <v>124</v>
      </c>
      <c r="CI487" s="3">
        <f t="shared" si="203"/>
        <v>567</v>
      </c>
      <c r="CJ487" s="8">
        <v>610</v>
      </c>
      <c r="CK487" s="8" t="s">
        <v>129</v>
      </c>
      <c r="CL487" s="8" t="s">
        <v>129</v>
      </c>
      <c r="CM487" s="8">
        <v>592</v>
      </c>
      <c r="CN487" s="8">
        <v>445</v>
      </c>
      <c r="CO487" s="4">
        <f t="shared" si="178"/>
        <v>1647</v>
      </c>
    </row>
    <row r="488" spans="1:93">
      <c r="A488" s="2">
        <v>2000</v>
      </c>
      <c r="B488" s="3" t="s">
        <v>105</v>
      </c>
      <c r="C488" s="3">
        <v>51</v>
      </c>
      <c r="D488" s="3">
        <v>95.8</v>
      </c>
      <c r="E488" s="3">
        <v>824.8</v>
      </c>
      <c r="F488" s="3">
        <v>3.8</v>
      </c>
      <c r="G488" s="3">
        <f t="shared" si="179"/>
        <v>975.39999999999986</v>
      </c>
      <c r="H488" s="3">
        <v>98.1</v>
      </c>
      <c r="I488" s="3">
        <v>8.1</v>
      </c>
      <c r="J488" s="3">
        <v>34</v>
      </c>
      <c r="K488" s="3">
        <v>7.7</v>
      </c>
      <c r="L488" s="3">
        <f t="shared" si="180"/>
        <v>147.89999999999998</v>
      </c>
      <c r="M488" s="3">
        <v>13.3</v>
      </c>
      <c r="N488" s="3">
        <v>18.600000000000001</v>
      </c>
      <c r="O488" s="3">
        <v>0</v>
      </c>
      <c r="P488" s="4">
        <v>0</v>
      </c>
      <c r="Q488" s="3">
        <f t="shared" si="181"/>
        <v>31.900000000000002</v>
      </c>
      <c r="R488" s="3">
        <v>6.1</v>
      </c>
      <c r="S488" s="3">
        <v>0</v>
      </c>
      <c r="T488" s="3">
        <v>5.4</v>
      </c>
      <c r="U488" s="3">
        <v>0</v>
      </c>
      <c r="V488" s="3">
        <f t="shared" si="182"/>
        <v>11.5</v>
      </c>
      <c r="W488" s="3">
        <v>283.60000000000002</v>
      </c>
      <c r="X488" s="3">
        <v>418</v>
      </c>
      <c r="Y488" s="3">
        <v>120.6</v>
      </c>
      <c r="Z488" s="4">
        <v>0</v>
      </c>
      <c r="AA488" s="3">
        <f t="shared" si="183"/>
        <v>822.2</v>
      </c>
      <c r="AB488" s="3">
        <v>57</v>
      </c>
      <c r="AC488" s="3">
        <v>0.8</v>
      </c>
      <c r="AD488" s="3">
        <v>4.5</v>
      </c>
      <c r="AE488" s="3">
        <v>15.3</v>
      </c>
      <c r="AF488" s="3">
        <f t="shared" si="184"/>
        <v>77.599999999999994</v>
      </c>
      <c r="AG488" s="3">
        <v>2.2000000000000002</v>
      </c>
      <c r="AH488" s="3">
        <v>145.19999999999999</v>
      </c>
      <c r="AI488" s="3">
        <v>256.60000000000002</v>
      </c>
      <c r="AJ488" s="3">
        <v>2.8</v>
      </c>
      <c r="AK488" s="3">
        <f t="shared" si="185"/>
        <v>406.8</v>
      </c>
      <c r="AL488" s="3">
        <v>535.29999999999995</v>
      </c>
      <c r="AM488" s="3">
        <v>287.7</v>
      </c>
      <c r="AN488" s="3">
        <v>77.099999999999994</v>
      </c>
      <c r="AO488" s="3">
        <v>21.9</v>
      </c>
      <c r="AP488" s="3">
        <f t="shared" si="186"/>
        <v>922</v>
      </c>
      <c r="AQ488" s="3"/>
      <c r="AR488" s="3"/>
      <c r="AS488" s="3"/>
      <c r="AT488" s="3"/>
      <c r="AU488" s="3">
        <f t="shared" si="187"/>
        <v>0</v>
      </c>
      <c r="AV488" s="4">
        <v>0</v>
      </c>
      <c r="AW488" s="4">
        <v>0</v>
      </c>
      <c r="AX488" s="4">
        <v>0</v>
      </c>
      <c r="AY488" s="3">
        <v>8</v>
      </c>
      <c r="AZ488" s="3">
        <f t="shared" si="188"/>
        <v>8</v>
      </c>
      <c r="BA488" s="3">
        <v>0</v>
      </c>
      <c r="BB488" s="3">
        <v>0</v>
      </c>
      <c r="BC488" s="3">
        <v>0</v>
      </c>
      <c r="BD488" s="3">
        <v>15.3</v>
      </c>
      <c r="BE488" s="3">
        <f t="shared" si="189"/>
        <v>15.3</v>
      </c>
      <c r="BF488" s="3">
        <v>0</v>
      </c>
      <c r="BG488" s="3">
        <v>8.8000000000000007</v>
      </c>
      <c r="BH488" s="3">
        <v>157</v>
      </c>
      <c r="BI488" s="3">
        <v>2.8</v>
      </c>
      <c r="BJ488" s="3">
        <f t="shared" si="190"/>
        <v>168.60000000000002</v>
      </c>
      <c r="BK488" s="4">
        <v>0</v>
      </c>
      <c r="BL488" s="4">
        <v>0</v>
      </c>
      <c r="BM488" s="4">
        <v>0</v>
      </c>
      <c r="BN488" s="4">
        <v>0</v>
      </c>
      <c r="BO488" s="3">
        <f t="shared" si="191"/>
        <v>0</v>
      </c>
      <c r="BP488" s="4">
        <v>0</v>
      </c>
      <c r="BQ488" s="4">
        <v>0</v>
      </c>
      <c r="BR488" s="4">
        <v>0</v>
      </c>
      <c r="BS488" s="3">
        <v>8</v>
      </c>
      <c r="BT488" s="3">
        <f t="shared" si="192"/>
        <v>8</v>
      </c>
      <c r="BU488" s="4">
        <v>0</v>
      </c>
      <c r="BV488" s="4">
        <v>0</v>
      </c>
      <c r="BW488" s="4">
        <v>0</v>
      </c>
      <c r="BX488" s="3">
        <v>18</v>
      </c>
      <c r="BY488" s="3">
        <f t="shared" si="193"/>
        <v>18</v>
      </c>
      <c r="BZ488" s="3">
        <f t="shared" si="194"/>
        <v>1046.5999999999999</v>
      </c>
      <c r="CA488" s="3">
        <f t="shared" si="195"/>
        <v>974.2</v>
      </c>
      <c r="CB488" s="3">
        <f t="shared" si="196"/>
        <v>1323</v>
      </c>
      <c r="CC488" s="3">
        <f t="shared" si="197"/>
        <v>51.5</v>
      </c>
      <c r="CD488" s="3">
        <f t="shared" si="198"/>
        <v>3395.3</v>
      </c>
      <c r="CE488" s="3">
        <f t="shared" si="199"/>
        <v>0</v>
      </c>
      <c r="CF488" s="3">
        <f t="shared" si="200"/>
        <v>8.8000000000000007</v>
      </c>
      <c r="CG488" s="3">
        <f t="shared" si="201"/>
        <v>157</v>
      </c>
      <c r="CH488" s="3">
        <f t="shared" si="202"/>
        <v>52.1</v>
      </c>
      <c r="CI488" s="3">
        <f t="shared" si="203"/>
        <v>217.9</v>
      </c>
      <c r="CJ488" s="4" t="s">
        <v>129</v>
      </c>
      <c r="CK488" s="4" t="s">
        <v>129</v>
      </c>
      <c r="CL488" s="4">
        <v>317.3</v>
      </c>
      <c r="CM488" s="4">
        <v>3.4</v>
      </c>
      <c r="CN488" s="4">
        <v>1454.9</v>
      </c>
      <c r="CO488" s="4">
        <f t="shared" si="178"/>
        <v>1775.6000000000001</v>
      </c>
    </row>
    <row r="489" spans="1:93">
      <c r="A489" s="2">
        <v>2000</v>
      </c>
      <c r="B489" s="3" t="s">
        <v>106</v>
      </c>
      <c r="C489" s="3">
        <v>6202</v>
      </c>
      <c r="D489" s="3">
        <v>448</v>
      </c>
      <c r="E489" s="3">
        <v>15</v>
      </c>
      <c r="F489" s="3">
        <v>0</v>
      </c>
      <c r="G489" s="3">
        <f t="shared" si="179"/>
        <v>6665</v>
      </c>
      <c r="H489" s="3">
        <v>1663</v>
      </c>
      <c r="I489" s="3">
        <v>15</v>
      </c>
      <c r="J489" s="3">
        <v>568</v>
      </c>
      <c r="K489" s="3">
        <v>2</v>
      </c>
      <c r="L489" s="3">
        <f t="shared" si="180"/>
        <v>2248</v>
      </c>
      <c r="M489" s="3">
        <v>63.9</v>
      </c>
      <c r="N489" s="3">
        <v>123.8</v>
      </c>
      <c r="O489" s="3">
        <v>0</v>
      </c>
      <c r="P489" s="3">
        <v>0</v>
      </c>
      <c r="Q489" s="3">
        <f t="shared" si="181"/>
        <v>187.7</v>
      </c>
      <c r="R489" s="3">
        <v>115.3</v>
      </c>
      <c r="S489" s="3">
        <v>0</v>
      </c>
      <c r="T489" s="3">
        <v>0</v>
      </c>
      <c r="U489" s="3">
        <v>0</v>
      </c>
      <c r="V489" s="3">
        <f t="shared" si="182"/>
        <v>115.3</v>
      </c>
      <c r="W489" s="3">
        <v>2915</v>
      </c>
      <c r="X489" s="3">
        <v>2954</v>
      </c>
      <c r="Y489" s="3">
        <v>23</v>
      </c>
      <c r="Z489" s="3">
        <v>0</v>
      </c>
      <c r="AA489" s="3">
        <f t="shared" si="183"/>
        <v>5892</v>
      </c>
      <c r="AB489" s="3">
        <v>1103</v>
      </c>
      <c r="AC489" s="3">
        <v>38</v>
      </c>
      <c r="AD489" s="3">
        <v>90</v>
      </c>
      <c r="AE489" s="3">
        <v>7</v>
      </c>
      <c r="AF489" s="3">
        <f t="shared" si="184"/>
        <v>1238</v>
      </c>
      <c r="AG489" s="3">
        <v>930</v>
      </c>
      <c r="AH489" s="3">
        <v>554</v>
      </c>
      <c r="AI489" s="3">
        <v>0</v>
      </c>
      <c r="AJ489" s="3">
        <v>613</v>
      </c>
      <c r="AK489" s="3">
        <f t="shared" si="185"/>
        <v>2097</v>
      </c>
      <c r="AL489" s="3">
        <v>6466</v>
      </c>
      <c r="AM489" s="3">
        <v>1463</v>
      </c>
      <c r="AN489" s="3">
        <v>3052</v>
      </c>
      <c r="AO489" s="3">
        <v>246</v>
      </c>
      <c r="AP489" s="3">
        <f t="shared" si="186"/>
        <v>11227</v>
      </c>
      <c r="AQ489" s="3"/>
      <c r="AR489" s="3"/>
      <c r="AS489" s="3"/>
      <c r="AT489" s="3"/>
      <c r="AU489" s="3">
        <f t="shared" si="187"/>
        <v>0</v>
      </c>
      <c r="AV489" s="3">
        <v>3</v>
      </c>
      <c r="AW489" s="3">
        <v>0</v>
      </c>
      <c r="AX489" s="3">
        <v>0</v>
      </c>
      <c r="AY489" s="3">
        <v>2</v>
      </c>
      <c r="AZ489" s="3">
        <f t="shared" si="188"/>
        <v>5</v>
      </c>
      <c r="BA489" s="3">
        <v>17</v>
      </c>
      <c r="BB489" s="3">
        <v>0</v>
      </c>
      <c r="BC489" s="3">
        <v>0</v>
      </c>
      <c r="BD489" s="3">
        <v>7</v>
      </c>
      <c r="BE489" s="3">
        <f t="shared" si="189"/>
        <v>24</v>
      </c>
      <c r="BF489" s="3">
        <v>478</v>
      </c>
      <c r="BG489" s="3">
        <v>524</v>
      </c>
      <c r="BH489" s="3">
        <v>0</v>
      </c>
      <c r="BI489" s="3">
        <v>613</v>
      </c>
      <c r="BJ489" s="3">
        <f t="shared" si="190"/>
        <v>1615</v>
      </c>
      <c r="BK489" s="4">
        <v>0</v>
      </c>
      <c r="BL489" s="4">
        <v>0</v>
      </c>
      <c r="BM489" s="4">
        <v>0</v>
      </c>
      <c r="BN489" s="4">
        <v>0</v>
      </c>
      <c r="BO489" s="3">
        <f t="shared" si="191"/>
        <v>0</v>
      </c>
      <c r="BP489" s="3">
        <v>71</v>
      </c>
      <c r="BQ489" s="3">
        <v>9</v>
      </c>
      <c r="BR489" s="3">
        <v>0</v>
      </c>
      <c r="BS489" s="3">
        <v>211</v>
      </c>
      <c r="BT489" s="3">
        <f t="shared" si="192"/>
        <v>291</v>
      </c>
      <c r="BU489" s="3">
        <v>178</v>
      </c>
      <c r="BV489" s="3">
        <v>0</v>
      </c>
      <c r="BW489" s="3">
        <v>0</v>
      </c>
      <c r="BX489" s="3">
        <v>36</v>
      </c>
      <c r="BY489" s="3">
        <f t="shared" si="193"/>
        <v>214</v>
      </c>
      <c r="BZ489" s="3">
        <f t="shared" si="194"/>
        <v>19458.2</v>
      </c>
      <c r="CA489" s="3">
        <f t="shared" si="195"/>
        <v>5595.8</v>
      </c>
      <c r="CB489" s="3">
        <f t="shared" si="196"/>
        <v>3748</v>
      </c>
      <c r="CC489" s="3">
        <f t="shared" si="197"/>
        <v>868</v>
      </c>
      <c r="CD489" s="3">
        <f t="shared" si="198"/>
        <v>29670</v>
      </c>
      <c r="CE489" s="3">
        <f t="shared" si="199"/>
        <v>747</v>
      </c>
      <c r="CF489" s="3">
        <f t="shared" si="200"/>
        <v>533</v>
      </c>
      <c r="CG489" s="3">
        <f t="shared" si="201"/>
        <v>0</v>
      </c>
      <c r="CH489" s="3">
        <f t="shared" si="202"/>
        <v>869</v>
      </c>
      <c r="CI489" s="3">
        <f t="shared" si="203"/>
        <v>2149</v>
      </c>
      <c r="CJ489" s="4">
        <v>5508</v>
      </c>
      <c r="CK489" s="4">
        <v>7205</v>
      </c>
      <c r="CL489" s="4">
        <v>1486</v>
      </c>
      <c r="CM489" s="4">
        <v>737</v>
      </c>
      <c r="CN489" s="4">
        <v>4944</v>
      </c>
      <c r="CO489" s="4">
        <f t="shared" si="178"/>
        <v>19880</v>
      </c>
    </row>
    <row r="490" spans="1:93">
      <c r="A490" s="2">
        <v>2000</v>
      </c>
      <c r="B490" s="3" t="s">
        <v>107</v>
      </c>
      <c r="C490" s="3">
        <v>1548</v>
      </c>
      <c r="D490" s="3">
        <v>302</v>
      </c>
      <c r="E490" s="3">
        <v>440.5</v>
      </c>
      <c r="F490" s="3">
        <v>268.7</v>
      </c>
      <c r="G490" s="3">
        <f t="shared" si="179"/>
        <v>2559.1999999999998</v>
      </c>
      <c r="H490" s="36">
        <v>548.9</v>
      </c>
      <c r="I490" s="36">
        <v>278.60000000000002</v>
      </c>
      <c r="J490" s="36">
        <v>984</v>
      </c>
      <c r="K490" s="36">
        <v>3.5</v>
      </c>
      <c r="L490" s="3">
        <f t="shared" si="180"/>
        <v>1815</v>
      </c>
      <c r="M490" s="3">
        <v>21.5</v>
      </c>
      <c r="N490" s="3">
        <v>126.7</v>
      </c>
      <c r="O490" s="36">
        <v>0</v>
      </c>
      <c r="P490" s="36">
        <v>0</v>
      </c>
      <c r="Q490" s="3">
        <f t="shared" si="181"/>
        <v>148.19999999999999</v>
      </c>
      <c r="R490" s="3">
        <v>4.4000000000000004</v>
      </c>
      <c r="S490" s="3">
        <v>0</v>
      </c>
      <c r="T490" s="3">
        <v>0</v>
      </c>
      <c r="U490" s="3">
        <v>0</v>
      </c>
      <c r="V490" s="3">
        <f t="shared" si="182"/>
        <v>4.4000000000000004</v>
      </c>
      <c r="W490" s="3">
        <v>311</v>
      </c>
      <c r="X490" s="3">
        <v>890.4</v>
      </c>
      <c r="Y490" s="3">
        <v>2.2999999999999998</v>
      </c>
      <c r="Z490" s="36">
        <v>0</v>
      </c>
      <c r="AA490" s="3">
        <f t="shared" si="183"/>
        <v>1203.7</v>
      </c>
      <c r="AB490" s="3">
        <v>158.9</v>
      </c>
      <c r="AC490" s="3">
        <v>2</v>
      </c>
      <c r="AD490" s="3">
        <v>18.100000000000001</v>
      </c>
      <c r="AE490" s="3">
        <v>6.4</v>
      </c>
      <c r="AF490" s="3">
        <f t="shared" si="184"/>
        <v>185.4</v>
      </c>
      <c r="AG490" s="3">
        <v>3.9</v>
      </c>
      <c r="AH490" s="3">
        <v>588.6</v>
      </c>
      <c r="AI490" s="3">
        <v>338</v>
      </c>
      <c r="AJ490" s="3">
        <v>44.9</v>
      </c>
      <c r="AK490" s="3">
        <f t="shared" si="185"/>
        <v>975.4</v>
      </c>
      <c r="AL490" s="3">
        <v>784.3</v>
      </c>
      <c r="AM490" s="3">
        <v>564.70000000000005</v>
      </c>
      <c r="AN490" s="3">
        <v>980.3</v>
      </c>
      <c r="AO490" s="3">
        <v>49.5</v>
      </c>
      <c r="AP490" s="3">
        <f t="shared" si="186"/>
        <v>2378.8000000000002</v>
      </c>
      <c r="AQ490" s="3"/>
      <c r="AR490" s="3"/>
      <c r="AS490" s="3"/>
      <c r="AT490" s="3"/>
      <c r="AU490" s="3">
        <f t="shared" si="187"/>
        <v>0</v>
      </c>
      <c r="AV490" s="3">
        <v>5.8</v>
      </c>
      <c r="AW490" s="3">
        <v>0</v>
      </c>
      <c r="AX490" s="3">
        <v>0</v>
      </c>
      <c r="AY490" s="3">
        <v>3.5</v>
      </c>
      <c r="AZ490" s="3">
        <f t="shared" si="188"/>
        <v>9.3000000000000007</v>
      </c>
      <c r="BA490" s="3">
        <v>0.2</v>
      </c>
      <c r="BB490" s="3">
        <v>1.4</v>
      </c>
      <c r="BC490" s="3">
        <v>0.7</v>
      </c>
      <c r="BD490" s="3">
        <v>6.4</v>
      </c>
      <c r="BE490" s="3">
        <f t="shared" si="189"/>
        <v>8.6999999999999993</v>
      </c>
      <c r="BF490" s="3">
        <v>3.9</v>
      </c>
      <c r="BG490" s="3">
        <v>229</v>
      </c>
      <c r="BH490" s="3">
        <v>10.8</v>
      </c>
      <c r="BI490" s="3">
        <v>44.9</v>
      </c>
      <c r="BJ490" s="3">
        <f t="shared" si="190"/>
        <v>288.60000000000002</v>
      </c>
      <c r="BK490" s="4">
        <v>0</v>
      </c>
      <c r="BL490" s="4">
        <v>0</v>
      </c>
      <c r="BM490" s="4">
        <v>0</v>
      </c>
      <c r="BN490" s="4">
        <v>0</v>
      </c>
      <c r="BO490" s="3">
        <f t="shared" si="191"/>
        <v>0</v>
      </c>
      <c r="BP490" s="36">
        <v>0.8</v>
      </c>
      <c r="BQ490" s="36">
        <v>0</v>
      </c>
      <c r="BR490" s="36">
        <v>3.1</v>
      </c>
      <c r="BS490" s="36">
        <v>5.7</v>
      </c>
      <c r="BT490" s="3">
        <f t="shared" si="192"/>
        <v>9.6000000000000014</v>
      </c>
      <c r="BU490" s="3">
        <v>18.8</v>
      </c>
      <c r="BV490" s="3">
        <v>0</v>
      </c>
      <c r="BW490" s="3">
        <v>20.7</v>
      </c>
      <c r="BX490" s="3">
        <v>312.5</v>
      </c>
      <c r="BY490" s="3">
        <f t="shared" si="193"/>
        <v>352</v>
      </c>
      <c r="BZ490" s="3">
        <f t="shared" si="194"/>
        <v>3380.9000000000005</v>
      </c>
      <c r="CA490" s="3">
        <f t="shared" si="195"/>
        <v>2753</v>
      </c>
      <c r="CB490" s="3">
        <f t="shared" si="196"/>
        <v>2763.2</v>
      </c>
      <c r="CC490" s="3">
        <f t="shared" si="197"/>
        <v>372.99999999999994</v>
      </c>
      <c r="CD490" s="3">
        <f t="shared" si="198"/>
        <v>9270.1</v>
      </c>
      <c r="CE490" s="3">
        <f t="shared" si="199"/>
        <v>29.5</v>
      </c>
      <c r="CF490" s="3">
        <f t="shared" si="200"/>
        <v>230.4</v>
      </c>
      <c r="CG490" s="3">
        <f t="shared" si="201"/>
        <v>35.299999999999997</v>
      </c>
      <c r="CH490" s="3">
        <f t="shared" si="202"/>
        <v>373</v>
      </c>
      <c r="CI490" s="3">
        <f t="shared" si="203"/>
        <v>668.2</v>
      </c>
      <c r="CJ490" s="4">
        <v>1173.5999999999999</v>
      </c>
      <c r="CK490" s="4">
        <v>870.3</v>
      </c>
      <c r="CL490" s="4">
        <v>161.1</v>
      </c>
      <c r="CM490" s="4">
        <v>19.399999999999999</v>
      </c>
      <c r="CN490" s="4">
        <v>1196.9000000000001</v>
      </c>
      <c r="CO490" s="4">
        <f t="shared" si="178"/>
        <v>3421.3</v>
      </c>
    </row>
    <row r="491" spans="1:93">
      <c r="A491" s="2">
        <v>2000</v>
      </c>
      <c r="B491" s="3" t="s">
        <v>108</v>
      </c>
      <c r="C491" s="3">
        <v>11849</v>
      </c>
      <c r="D491" s="3">
        <v>2001</v>
      </c>
      <c r="E491" s="3">
        <v>1408</v>
      </c>
      <c r="F491" s="3">
        <v>0</v>
      </c>
      <c r="G491" s="3">
        <f t="shared" si="179"/>
        <v>15258</v>
      </c>
      <c r="H491" s="3">
        <v>2531</v>
      </c>
      <c r="I491" s="3">
        <v>117</v>
      </c>
      <c r="J491" s="3">
        <v>2172</v>
      </c>
      <c r="K491" s="3">
        <v>241</v>
      </c>
      <c r="L491" s="3">
        <f t="shared" si="180"/>
        <v>5061</v>
      </c>
      <c r="M491" s="3">
        <v>458</v>
      </c>
      <c r="N491" s="3">
        <v>850</v>
      </c>
      <c r="O491" s="3">
        <v>458</v>
      </c>
      <c r="P491" s="3">
        <v>0</v>
      </c>
      <c r="Q491" s="3">
        <f t="shared" si="181"/>
        <v>1766</v>
      </c>
      <c r="R491" s="3">
        <v>894</v>
      </c>
      <c r="S491" s="3">
        <v>0</v>
      </c>
      <c r="T491" s="3">
        <v>894</v>
      </c>
      <c r="U491" s="3">
        <v>0</v>
      </c>
      <c r="V491" s="3">
        <f t="shared" si="182"/>
        <v>1788</v>
      </c>
      <c r="W491" s="3">
        <v>5783</v>
      </c>
      <c r="X491" s="3">
        <v>12639</v>
      </c>
      <c r="Y491" s="3">
        <v>863</v>
      </c>
      <c r="Z491" s="3">
        <v>0</v>
      </c>
      <c r="AA491" s="3">
        <f t="shared" si="183"/>
        <v>19285</v>
      </c>
      <c r="AB491" s="3">
        <v>2367</v>
      </c>
      <c r="AC491" s="3">
        <v>273</v>
      </c>
      <c r="AD491" s="3">
        <v>24</v>
      </c>
      <c r="AE491" s="3">
        <v>268</v>
      </c>
      <c r="AF491" s="3">
        <f t="shared" si="184"/>
        <v>2932</v>
      </c>
      <c r="AG491" s="3">
        <v>365</v>
      </c>
      <c r="AH491" s="3">
        <v>1166</v>
      </c>
      <c r="AI491" s="3">
        <v>2018</v>
      </c>
      <c r="AJ491" s="3">
        <v>890</v>
      </c>
      <c r="AK491" s="3">
        <f t="shared" si="185"/>
        <v>4439</v>
      </c>
      <c r="AL491" s="3">
        <v>10034</v>
      </c>
      <c r="AM491" s="3">
        <v>4563</v>
      </c>
      <c r="AN491" s="3">
        <v>7679</v>
      </c>
      <c r="AO491" s="3">
        <v>462</v>
      </c>
      <c r="AP491" s="3">
        <f t="shared" si="186"/>
        <v>22738</v>
      </c>
      <c r="AQ491" s="3"/>
      <c r="AR491" s="3"/>
      <c r="AS491" s="3"/>
      <c r="AT491" s="3"/>
      <c r="AU491" s="3">
        <f t="shared" si="187"/>
        <v>0</v>
      </c>
      <c r="AV491" s="3">
        <v>0</v>
      </c>
      <c r="AW491" s="3">
        <v>0</v>
      </c>
      <c r="AX491" s="3">
        <v>75</v>
      </c>
      <c r="AY491" s="3">
        <v>241</v>
      </c>
      <c r="AZ491" s="3">
        <f t="shared" si="188"/>
        <v>316</v>
      </c>
      <c r="BA491" s="3">
        <v>0</v>
      </c>
      <c r="BB491" s="3">
        <v>77</v>
      </c>
      <c r="BC491" s="3">
        <v>2</v>
      </c>
      <c r="BD491" s="3">
        <v>268</v>
      </c>
      <c r="BE491" s="3">
        <f t="shared" si="189"/>
        <v>347</v>
      </c>
      <c r="BF491" s="3">
        <v>0</v>
      </c>
      <c r="BG491" s="3">
        <v>1137</v>
      </c>
      <c r="BH491" s="3">
        <v>525</v>
      </c>
      <c r="BI491" s="3">
        <v>890</v>
      </c>
      <c r="BJ491" s="3">
        <f t="shared" si="190"/>
        <v>2552</v>
      </c>
      <c r="BK491" s="3">
        <v>0</v>
      </c>
      <c r="BL491" s="3">
        <v>2</v>
      </c>
      <c r="BM491" s="3">
        <v>4</v>
      </c>
      <c r="BN491" s="3">
        <v>91</v>
      </c>
      <c r="BO491" s="3">
        <f t="shared" si="191"/>
        <v>97</v>
      </c>
      <c r="BP491" s="3">
        <v>0</v>
      </c>
      <c r="BQ491" s="3">
        <v>183</v>
      </c>
      <c r="BR491" s="3">
        <v>135</v>
      </c>
      <c r="BS491" s="3">
        <v>244</v>
      </c>
      <c r="BT491" s="3">
        <f t="shared" si="192"/>
        <v>562</v>
      </c>
      <c r="BU491" s="3">
        <v>0</v>
      </c>
      <c r="BV491" s="3">
        <v>38</v>
      </c>
      <c r="BW491" s="3">
        <v>185</v>
      </c>
      <c r="BX491" s="3">
        <v>127</v>
      </c>
      <c r="BY491" s="3">
        <f t="shared" si="193"/>
        <v>350</v>
      </c>
      <c r="BZ491" s="3">
        <f t="shared" si="194"/>
        <v>34281</v>
      </c>
      <c r="CA491" s="3">
        <f t="shared" si="195"/>
        <v>21609</v>
      </c>
      <c r="CB491" s="3">
        <f t="shared" si="196"/>
        <v>15516</v>
      </c>
      <c r="CC491" s="3">
        <f t="shared" si="197"/>
        <v>1861</v>
      </c>
      <c r="CD491" s="3">
        <f t="shared" si="198"/>
        <v>73267</v>
      </c>
      <c r="CE491" s="3">
        <f t="shared" si="199"/>
        <v>0</v>
      </c>
      <c r="CF491" s="3">
        <f t="shared" si="200"/>
        <v>1437</v>
      </c>
      <c r="CG491" s="3">
        <f t="shared" si="201"/>
        <v>926</v>
      </c>
      <c r="CH491" s="3">
        <f t="shared" si="202"/>
        <v>1861</v>
      </c>
      <c r="CI491" s="3">
        <f t="shared" si="203"/>
        <v>4224</v>
      </c>
      <c r="CJ491" s="4">
        <v>6141</v>
      </c>
      <c r="CK491" s="4">
        <v>20339</v>
      </c>
      <c r="CL491" s="4">
        <v>4561</v>
      </c>
      <c r="CM491" s="4">
        <v>36</v>
      </c>
      <c r="CN491" s="4">
        <v>2534</v>
      </c>
      <c r="CO491" s="4">
        <f t="shared" si="178"/>
        <v>33611</v>
      </c>
    </row>
    <row r="492" spans="1:93">
      <c r="A492" s="2">
        <v>2000</v>
      </c>
      <c r="B492" s="3" t="s">
        <v>109</v>
      </c>
      <c r="C492" s="3">
        <v>5451</v>
      </c>
      <c r="D492" s="3">
        <v>587.29999999999995</v>
      </c>
      <c r="E492" s="3">
        <v>57</v>
      </c>
      <c r="F492" s="3">
        <v>0</v>
      </c>
      <c r="G492" s="3">
        <f t="shared" si="179"/>
        <v>6095.3</v>
      </c>
      <c r="H492" s="3">
        <v>2365</v>
      </c>
      <c r="I492" s="3">
        <v>36.9</v>
      </c>
      <c r="J492" s="3">
        <v>949</v>
      </c>
      <c r="K492" s="3">
        <v>0</v>
      </c>
      <c r="L492" s="3">
        <f t="shared" si="180"/>
        <v>3350.9</v>
      </c>
      <c r="M492" s="3">
        <v>123</v>
      </c>
      <c r="N492" s="3">
        <v>321.10000000000002</v>
      </c>
      <c r="O492" s="3">
        <v>93</v>
      </c>
      <c r="P492" s="3">
        <v>0</v>
      </c>
      <c r="Q492" s="3">
        <f t="shared" si="181"/>
        <v>537.1</v>
      </c>
      <c r="R492" s="4">
        <v>0</v>
      </c>
      <c r="S492" s="4">
        <v>0</v>
      </c>
      <c r="T492" s="4">
        <v>0</v>
      </c>
      <c r="U492" s="4">
        <v>0</v>
      </c>
      <c r="V492" s="3">
        <f t="shared" si="182"/>
        <v>0</v>
      </c>
      <c r="W492" s="3">
        <v>1429.7</v>
      </c>
      <c r="X492" s="3">
        <v>3325.4</v>
      </c>
      <c r="Y492" s="3">
        <v>264</v>
      </c>
      <c r="Z492" s="3">
        <v>0</v>
      </c>
      <c r="AA492" s="3">
        <f t="shared" si="183"/>
        <v>5019.1000000000004</v>
      </c>
      <c r="AB492" s="3">
        <v>899.6</v>
      </c>
      <c r="AC492" s="3">
        <v>4.3</v>
      </c>
      <c r="AD492" s="3">
        <v>27</v>
      </c>
      <c r="AE492" s="3">
        <v>0</v>
      </c>
      <c r="AF492" s="3">
        <f t="shared" si="184"/>
        <v>930.9</v>
      </c>
      <c r="AG492" s="3">
        <v>20.9</v>
      </c>
      <c r="AH492" s="3">
        <v>938.9</v>
      </c>
      <c r="AI492" s="3">
        <v>1954</v>
      </c>
      <c r="AJ492" s="3">
        <v>0</v>
      </c>
      <c r="AK492" s="3">
        <f t="shared" si="185"/>
        <v>2913.8</v>
      </c>
      <c r="AL492" s="3">
        <v>3805</v>
      </c>
      <c r="AM492" s="3">
        <v>1727.7</v>
      </c>
      <c r="AN492" s="3">
        <v>1257</v>
      </c>
      <c r="AO492" s="3">
        <v>200</v>
      </c>
      <c r="AP492" s="3">
        <f t="shared" si="186"/>
        <v>6989.7</v>
      </c>
      <c r="AQ492" s="3"/>
      <c r="AR492" s="3"/>
      <c r="AS492" s="3"/>
      <c r="AT492" s="3"/>
      <c r="AU492" s="3">
        <f t="shared" si="187"/>
        <v>0</v>
      </c>
      <c r="AV492" s="3">
        <v>103.5</v>
      </c>
      <c r="AW492" s="3">
        <v>0</v>
      </c>
      <c r="AX492" s="3">
        <v>0</v>
      </c>
      <c r="AY492" s="3">
        <v>0</v>
      </c>
      <c r="AZ492" s="3">
        <f t="shared" si="188"/>
        <v>103.5</v>
      </c>
      <c r="BA492" s="3">
        <v>0</v>
      </c>
      <c r="BB492" s="3">
        <v>0</v>
      </c>
      <c r="BC492" s="3">
        <v>0</v>
      </c>
      <c r="BD492" s="3">
        <v>0</v>
      </c>
      <c r="BE492" s="3">
        <f t="shared" si="189"/>
        <v>0</v>
      </c>
      <c r="BF492" s="3">
        <v>0</v>
      </c>
      <c r="BG492" s="3">
        <v>0</v>
      </c>
      <c r="BH492" s="3">
        <v>11.2</v>
      </c>
      <c r="BI492" s="3">
        <v>0</v>
      </c>
      <c r="BJ492" s="3">
        <f t="shared" si="190"/>
        <v>11.2</v>
      </c>
      <c r="BK492" s="4">
        <v>0</v>
      </c>
      <c r="BL492" s="4">
        <v>0</v>
      </c>
      <c r="BM492" s="4">
        <v>0</v>
      </c>
      <c r="BN492" s="4">
        <v>0</v>
      </c>
      <c r="BO492" s="3">
        <f t="shared" si="191"/>
        <v>0</v>
      </c>
      <c r="BP492" s="3">
        <v>27.6</v>
      </c>
      <c r="BQ492" s="3">
        <v>0</v>
      </c>
      <c r="BR492" s="3">
        <v>0</v>
      </c>
      <c r="BS492" s="3">
        <v>175</v>
      </c>
      <c r="BT492" s="3">
        <f t="shared" si="192"/>
        <v>202.6</v>
      </c>
      <c r="BU492" s="3">
        <v>36</v>
      </c>
      <c r="BV492" s="3">
        <v>0</v>
      </c>
      <c r="BW492" s="3">
        <v>0</v>
      </c>
      <c r="BX492" s="3">
        <v>25</v>
      </c>
      <c r="BY492" s="3">
        <f t="shared" si="193"/>
        <v>61</v>
      </c>
      <c r="BZ492" s="3">
        <f t="shared" si="194"/>
        <v>14094.2</v>
      </c>
      <c r="CA492" s="3">
        <f t="shared" si="195"/>
        <v>6941.5999999999995</v>
      </c>
      <c r="CB492" s="3">
        <f t="shared" si="196"/>
        <v>4601</v>
      </c>
      <c r="CC492" s="3">
        <f t="shared" si="197"/>
        <v>200</v>
      </c>
      <c r="CD492" s="3">
        <f t="shared" si="198"/>
        <v>25836.799999999999</v>
      </c>
      <c r="CE492" s="3">
        <f t="shared" si="199"/>
        <v>167.1</v>
      </c>
      <c r="CF492" s="3">
        <f t="shared" si="200"/>
        <v>0</v>
      </c>
      <c r="CG492" s="3">
        <f t="shared" si="201"/>
        <v>11.2</v>
      </c>
      <c r="CH492" s="3">
        <f t="shared" si="202"/>
        <v>200</v>
      </c>
      <c r="CI492" s="3">
        <f t="shared" si="203"/>
        <v>378.29999999999995</v>
      </c>
      <c r="CJ492" s="4">
        <v>3354.9</v>
      </c>
      <c r="CK492" s="4">
        <v>7080.1</v>
      </c>
      <c r="CL492" s="4">
        <v>903.2</v>
      </c>
      <c r="CM492" s="4">
        <v>0</v>
      </c>
      <c r="CN492" s="4">
        <v>1796.7</v>
      </c>
      <c r="CO492" s="4">
        <f t="shared" si="178"/>
        <v>13134.900000000001</v>
      </c>
    </row>
    <row r="493" spans="1:93">
      <c r="A493" s="2">
        <v>2000</v>
      </c>
      <c r="B493" s="3" t="s">
        <v>110</v>
      </c>
      <c r="C493" s="3">
        <v>283</v>
      </c>
      <c r="D493" s="3">
        <v>77</v>
      </c>
      <c r="E493" s="3">
        <v>31</v>
      </c>
      <c r="F493" s="3">
        <v>0</v>
      </c>
      <c r="G493" s="3">
        <f t="shared" si="179"/>
        <v>391</v>
      </c>
      <c r="H493" s="3">
        <v>159</v>
      </c>
      <c r="I493" s="3">
        <v>1</v>
      </c>
      <c r="J493" s="3">
        <v>80</v>
      </c>
      <c r="K493" s="3">
        <v>3</v>
      </c>
      <c r="L493" s="3">
        <f t="shared" si="180"/>
        <v>243</v>
      </c>
      <c r="M493" s="3">
        <v>5</v>
      </c>
      <c r="N493" s="3">
        <v>6</v>
      </c>
      <c r="O493" s="3">
        <v>2</v>
      </c>
      <c r="P493" s="3">
        <v>0</v>
      </c>
      <c r="Q493" s="3">
        <f t="shared" si="181"/>
        <v>13</v>
      </c>
      <c r="R493" s="4">
        <v>0</v>
      </c>
      <c r="S493" s="4">
        <v>0</v>
      </c>
      <c r="T493" s="4">
        <v>0</v>
      </c>
      <c r="U493" s="4">
        <v>0</v>
      </c>
      <c r="V493" s="3">
        <f t="shared" si="182"/>
        <v>0</v>
      </c>
      <c r="W493" s="3">
        <v>113</v>
      </c>
      <c r="X493" s="3">
        <v>277</v>
      </c>
      <c r="Y493" s="3">
        <v>0</v>
      </c>
      <c r="Z493" s="3">
        <v>0</v>
      </c>
      <c r="AA493" s="3">
        <f t="shared" si="183"/>
        <v>390</v>
      </c>
      <c r="AB493" s="3">
        <v>28</v>
      </c>
      <c r="AC493" s="3">
        <v>5</v>
      </c>
      <c r="AD493" s="3">
        <v>5</v>
      </c>
      <c r="AE493" s="3">
        <v>2</v>
      </c>
      <c r="AF493" s="3">
        <f t="shared" si="184"/>
        <v>40</v>
      </c>
      <c r="AG493" s="3">
        <v>0</v>
      </c>
      <c r="AH493" s="3">
        <v>201</v>
      </c>
      <c r="AI493" s="3">
        <v>129</v>
      </c>
      <c r="AJ493" s="3">
        <v>0</v>
      </c>
      <c r="AK493" s="3">
        <f t="shared" si="185"/>
        <v>330</v>
      </c>
      <c r="AL493" s="3">
        <v>185</v>
      </c>
      <c r="AM493" s="3">
        <v>350</v>
      </c>
      <c r="AN493" s="3">
        <v>280</v>
      </c>
      <c r="AO493" s="3">
        <v>34</v>
      </c>
      <c r="AP493" s="3">
        <f t="shared" si="186"/>
        <v>849</v>
      </c>
      <c r="AQ493" s="3"/>
      <c r="AR493" s="3"/>
      <c r="AS493" s="3"/>
      <c r="AT493" s="3"/>
      <c r="AU493" s="3">
        <f t="shared" si="187"/>
        <v>0</v>
      </c>
      <c r="AV493" s="3">
        <v>12</v>
      </c>
      <c r="AW493" s="3">
        <v>0</v>
      </c>
      <c r="AX493" s="3">
        <v>0</v>
      </c>
      <c r="AY493" s="3">
        <v>3</v>
      </c>
      <c r="AZ493" s="3">
        <f t="shared" si="188"/>
        <v>15</v>
      </c>
      <c r="BA493" s="3">
        <v>1</v>
      </c>
      <c r="BB493" s="3">
        <v>0</v>
      </c>
      <c r="BC493" s="3">
        <v>0</v>
      </c>
      <c r="BD493" s="3">
        <v>2</v>
      </c>
      <c r="BE493" s="3">
        <f t="shared" si="189"/>
        <v>3</v>
      </c>
      <c r="BF493" s="3">
        <v>0</v>
      </c>
      <c r="BG493" s="3">
        <v>175</v>
      </c>
      <c r="BH493" s="3">
        <v>57</v>
      </c>
      <c r="BI493" s="3">
        <v>0</v>
      </c>
      <c r="BJ493" s="3">
        <f t="shared" si="190"/>
        <v>232</v>
      </c>
      <c r="BK493" s="4">
        <v>0</v>
      </c>
      <c r="BL493" s="4">
        <v>0</v>
      </c>
      <c r="BM493" s="4">
        <v>0</v>
      </c>
      <c r="BN493" s="4">
        <v>0</v>
      </c>
      <c r="BO493" s="3">
        <f t="shared" si="191"/>
        <v>0</v>
      </c>
      <c r="BP493" s="3">
        <v>0</v>
      </c>
      <c r="BQ493" s="3">
        <v>0</v>
      </c>
      <c r="BR493" s="3">
        <v>3</v>
      </c>
      <c r="BS493" s="3">
        <v>34</v>
      </c>
      <c r="BT493" s="3">
        <f t="shared" si="192"/>
        <v>37</v>
      </c>
      <c r="BU493" s="3">
        <v>3</v>
      </c>
      <c r="BV493" s="3">
        <v>7</v>
      </c>
      <c r="BW493" s="3">
        <v>12</v>
      </c>
      <c r="BX493" s="3">
        <v>0</v>
      </c>
      <c r="BY493" s="3">
        <f t="shared" si="193"/>
        <v>22</v>
      </c>
      <c r="BZ493" s="3">
        <f t="shared" si="194"/>
        <v>773</v>
      </c>
      <c r="CA493" s="3">
        <f t="shared" si="195"/>
        <v>917</v>
      </c>
      <c r="CB493" s="3">
        <f t="shared" si="196"/>
        <v>527</v>
      </c>
      <c r="CC493" s="3">
        <f t="shared" si="197"/>
        <v>39</v>
      </c>
      <c r="CD493" s="3">
        <f t="shared" si="198"/>
        <v>2256</v>
      </c>
      <c r="CE493" s="3">
        <f t="shared" si="199"/>
        <v>16</v>
      </c>
      <c r="CF493" s="3">
        <f t="shared" si="200"/>
        <v>182</v>
      </c>
      <c r="CG493" s="3">
        <f t="shared" si="201"/>
        <v>72</v>
      </c>
      <c r="CH493" s="3">
        <f t="shared" si="202"/>
        <v>39</v>
      </c>
      <c r="CI493" s="3">
        <f t="shared" si="203"/>
        <v>309</v>
      </c>
      <c r="CJ493" s="4">
        <v>355.4</v>
      </c>
      <c r="CK493" s="4">
        <v>197.1</v>
      </c>
      <c r="CL493" s="4">
        <v>47.5</v>
      </c>
      <c r="CM493" s="4">
        <v>13</v>
      </c>
      <c r="CN493" s="4">
        <v>158</v>
      </c>
      <c r="CO493" s="4">
        <f t="shared" si="178"/>
        <v>771</v>
      </c>
    </row>
    <row r="494" spans="1:93">
      <c r="A494" s="2">
        <v>2000</v>
      </c>
      <c r="B494" s="3" t="s">
        <v>111</v>
      </c>
      <c r="C494" s="3">
        <v>5050</v>
      </c>
      <c r="D494" s="3">
        <v>899</v>
      </c>
      <c r="E494" s="3">
        <v>936</v>
      </c>
      <c r="F494" s="3">
        <v>164</v>
      </c>
      <c r="G494" s="3">
        <f t="shared" si="179"/>
        <v>7049</v>
      </c>
      <c r="H494" s="3">
        <v>2432</v>
      </c>
      <c r="I494" s="3">
        <v>5</v>
      </c>
      <c r="J494" s="3">
        <v>1</v>
      </c>
      <c r="K494" s="3">
        <v>268</v>
      </c>
      <c r="L494" s="3">
        <f t="shared" si="180"/>
        <v>2706</v>
      </c>
      <c r="M494" s="3">
        <v>334</v>
      </c>
      <c r="N494" s="3">
        <v>0</v>
      </c>
      <c r="O494" s="3">
        <v>0</v>
      </c>
      <c r="P494" s="3">
        <v>0</v>
      </c>
      <c r="Q494" s="3">
        <f t="shared" si="181"/>
        <v>334</v>
      </c>
      <c r="R494" s="3">
        <v>16</v>
      </c>
      <c r="S494" s="3">
        <v>0</v>
      </c>
      <c r="T494" s="3">
        <v>39</v>
      </c>
      <c r="U494" s="3">
        <v>0</v>
      </c>
      <c r="V494" s="3">
        <f t="shared" si="182"/>
        <v>55</v>
      </c>
      <c r="W494" s="3">
        <v>5897</v>
      </c>
      <c r="X494" s="3">
        <v>1107</v>
      </c>
      <c r="Y494" s="3">
        <v>400</v>
      </c>
      <c r="Z494" s="3">
        <v>0</v>
      </c>
      <c r="AA494" s="3">
        <f t="shared" si="183"/>
        <v>7404</v>
      </c>
      <c r="AB494" s="3">
        <v>1512</v>
      </c>
      <c r="AC494" s="3">
        <v>32</v>
      </c>
      <c r="AD494" s="3">
        <v>161</v>
      </c>
      <c r="AE494" s="3">
        <v>159</v>
      </c>
      <c r="AF494" s="3">
        <f t="shared" si="184"/>
        <v>1864</v>
      </c>
      <c r="AG494" s="3">
        <v>45</v>
      </c>
      <c r="AH494" s="3">
        <v>638</v>
      </c>
      <c r="AI494" s="3">
        <v>2258</v>
      </c>
      <c r="AJ494" s="3">
        <v>365</v>
      </c>
      <c r="AK494" s="3">
        <f t="shared" si="185"/>
        <v>3306</v>
      </c>
      <c r="AL494" s="3">
        <v>3957</v>
      </c>
      <c r="AM494" s="3">
        <v>2119</v>
      </c>
      <c r="AN494" s="3">
        <v>9801</v>
      </c>
      <c r="AO494" s="3">
        <v>219</v>
      </c>
      <c r="AP494" s="3">
        <f t="shared" si="186"/>
        <v>16096</v>
      </c>
      <c r="AQ494" s="3"/>
      <c r="AR494" s="3"/>
      <c r="AS494" s="3"/>
      <c r="AT494" s="3"/>
      <c r="AU494" s="3">
        <f t="shared" si="187"/>
        <v>0</v>
      </c>
      <c r="AV494" s="3">
        <v>0</v>
      </c>
      <c r="AW494" s="3">
        <v>0</v>
      </c>
      <c r="AX494" s="3">
        <v>0</v>
      </c>
      <c r="AY494" s="3">
        <v>268</v>
      </c>
      <c r="AZ494" s="3">
        <f t="shared" si="188"/>
        <v>268</v>
      </c>
      <c r="BA494" s="3">
        <v>0</v>
      </c>
      <c r="BB494" s="3">
        <v>0</v>
      </c>
      <c r="BC494" s="3">
        <v>0</v>
      </c>
      <c r="BD494" s="3">
        <v>159</v>
      </c>
      <c r="BE494" s="3">
        <f t="shared" si="189"/>
        <v>159</v>
      </c>
      <c r="BF494" s="3">
        <v>7</v>
      </c>
      <c r="BG494" s="3">
        <v>638</v>
      </c>
      <c r="BH494" s="3">
        <v>634</v>
      </c>
      <c r="BI494" s="3">
        <v>365</v>
      </c>
      <c r="BJ494" s="3">
        <f t="shared" si="190"/>
        <v>1644</v>
      </c>
      <c r="BK494" s="3">
        <v>0</v>
      </c>
      <c r="BL494" s="3">
        <v>21</v>
      </c>
      <c r="BM494" s="3">
        <v>21</v>
      </c>
      <c r="BN494" s="3">
        <v>0</v>
      </c>
      <c r="BO494" s="3">
        <f t="shared" si="191"/>
        <v>42</v>
      </c>
      <c r="BP494" s="3">
        <v>1</v>
      </c>
      <c r="BQ494" s="3">
        <v>0</v>
      </c>
      <c r="BR494" s="3">
        <v>2</v>
      </c>
      <c r="BS494" s="3">
        <v>114</v>
      </c>
      <c r="BT494" s="3">
        <f t="shared" si="192"/>
        <v>117</v>
      </c>
      <c r="BU494" s="3">
        <v>16</v>
      </c>
      <c r="BV494" s="3">
        <v>0</v>
      </c>
      <c r="BW494" s="3">
        <v>1</v>
      </c>
      <c r="BX494" s="3">
        <v>269</v>
      </c>
      <c r="BY494" s="3">
        <f t="shared" si="193"/>
        <v>286</v>
      </c>
      <c r="BZ494" s="3">
        <f t="shared" si="194"/>
        <v>19243</v>
      </c>
      <c r="CA494" s="3">
        <f t="shared" si="195"/>
        <v>4800</v>
      </c>
      <c r="CB494" s="3">
        <f t="shared" si="196"/>
        <v>13596</v>
      </c>
      <c r="CC494" s="3">
        <f t="shared" si="197"/>
        <v>1175</v>
      </c>
      <c r="CD494" s="3">
        <f t="shared" si="198"/>
        <v>38814</v>
      </c>
      <c r="CE494" s="3">
        <f t="shared" si="199"/>
        <v>24</v>
      </c>
      <c r="CF494" s="3">
        <f t="shared" si="200"/>
        <v>659</v>
      </c>
      <c r="CG494" s="3">
        <f t="shared" si="201"/>
        <v>658</v>
      </c>
      <c r="CH494" s="3">
        <f t="shared" si="202"/>
        <v>1175</v>
      </c>
      <c r="CI494" s="3">
        <f t="shared" si="203"/>
        <v>2516</v>
      </c>
      <c r="CJ494" s="10">
        <f>821.7+5092</f>
        <v>5913.7</v>
      </c>
      <c r="CK494" s="10">
        <v>7232</v>
      </c>
      <c r="CL494" s="10">
        <v>969.4</v>
      </c>
      <c r="CM494" s="10">
        <v>0</v>
      </c>
      <c r="CN494" s="10">
        <f>20050.7-CO489-CJ494-CK494-CL494</f>
        <v>-13944.4</v>
      </c>
      <c r="CO494" s="4">
        <f t="shared" si="178"/>
        <v>170.70000000000073</v>
      </c>
    </row>
    <row r="495" spans="1:93">
      <c r="A495" s="2">
        <v>2000</v>
      </c>
      <c r="B495" s="3" t="s">
        <v>112</v>
      </c>
      <c r="C495" s="3">
        <v>1771</v>
      </c>
      <c r="D495" s="3">
        <v>316</v>
      </c>
      <c r="E495" s="3">
        <v>488</v>
      </c>
      <c r="F495" s="3">
        <v>0</v>
      </c>
      <c r="G495" s="3">
        <f t="shared" si="179"/>
        <v>2575</v>
      </c>
      <c r="H495" s="3">
        <v>846</v>
      </c>
      <c r="I495" s="3">
        <v>136</v>
      </c>
      <c r="J495" s="3">
        <v>926</v>
      </c>
      <c r="K495" s="3">
        <v>18</v>
      </c>
      <c r="L495" s="3">
        <f t="shared" si="180"/>
        <v>1926</v>
      </c>
      <c r="M495" s="3">
        <v>51</v>
      </c>
      <c r="N495" s="3">
        <v>77</v>
      </c>
      <c r="O495" s="3">
        <v>0</v>
      </c>
      <c r="P495" s="3">
        <v>0</v>
      </c>
      <c r="Q495" s="3">
        <f t="shared" si="181"/>
        <v>128</v>
      </c>
      <c r="R495" s="3">
        <v>38</v>
      </c>
      <c r="S495" s="3">
        <v>0</v>
      </c>
      <c r="T495" s="3">
        <v>0</v>
      </c>
      <c r="U495" s="3">
        <v>0</v>
      </c>
      <c r="V495" s="3">
        <f t="shared" si="182"/>
        <v>38</v>
      </c>
      <c r="W495" s="3">
        <v>338</v>
      </c>
      <c r="X495" s="3">
        <v>1140</v>
      </c>
      <c r="Y495" s="3">
        <v>162</v>
      </c>
      <c r="Z495" s="3">
        <v>0</v>
      </c>
      <c r="AA495" s="3">
        <f t="shared" si="183"/>
        <v>1640</v>
      </c>
      <c r="AB495" s="3">
        <v>365</v>
      </c>
      <c r="AC495" s="3">
        <v>5</v>
      </c>
      <c r="AD495" s="3">
        <v>31</v>
      </c>
      <c r="AE495" s="3">
        <v>0</v>
      </c>
      <c r="AF495" s="3">
        <f t="shared" si="184"/>
        <v>401</v>
      </c>
      <c r="AG495" s="3">
        <v>50</v>
      </c>
      <c r="AH495" s="3">
        <v>314</v>
      </c>
      <c r="AI495" s="3">
        <v>654</v>
      </c>
      <c r="AJ495" s="3">
        <v>0</v>
      </c>
      <c r="AK495" s="3">
        <f t="shared" si="185"/>
        <v>1018</v>
      </c>
      <c r="AL495" s="3">
        <v>1029</v>
      </c>
      <c r="AM495" s="3">
        <v>834</v>
      </c>
      <c r="AN495" s="3">
        <v>1069</v>
      </c>
      <c r="AO495" s="3">
        <v>209</v>
      </c>
      <c r="AP495" s="3">
        <f t="shared" si="186"/>
        <v>3141</v>
      </c>
      <c r="AQ495" s="3"/>
      <c r="AR495" s="3"/>
      <c r="AS495" s="3"/>
      <c r="AT495" s="3"/>
      <c r="AU495" s="3">
        <f t="shared" si="187"/>
        <v>0</v>
      </c>
      <c r="AV495" s="3">
        <v>0</v>
      </c>
      <c r="AW495" s="3">
        <v>0</v>
      </c>
      <c r="AX495" s="3">
        <v>41</v>
      </c>
      <c r="AY495" s="3">
        <v>17</v>
      </c>
      <c r="AZ495" s="3">
        <f t="shared" si="188"/>
        <v>58</v>
      </c>
      <c r="BA495" s="4">
        <v>0</v>
      </c>
      <c r="BB495" s="4">
        <v>0</v>
      </c>
      <c r="BC495" s="4">
        <v>0</v>
      </c>
      <c r="BD495" s="4">
        <v>0</v>
      </c>
      <c r="BE495" s="3">
        <f t="shared" si="189"/>
        <v>0</v>
      </c>
      <c r="BF495" s="3">
        <v>42</v>
      </c>
      <c r="BG495" s="3">
        <v>314</v>
      </c>
      <c r="BH495" s="3">
        <v>409</v>
      </c>
      <c r="BI495" s="3">
        <v>0</v>
      </c>
      <c r="BJ495" s="3">
        <f t="shared" si="190"/>
        <v>765</v>
      </c>
      <c r="BK495" s="4">
        <v>0</v>
      </c>
      <c r="BL495" s="4">
        <v>0</v>
      </c>
      <c r="BM495" s="4">
        <v>0</v>
      </c>
      <c r="BN495" s="4">
        <v>0</v>
      </c>
      <c r="BO495" s="3">
        <f t="shared" si="191"/>
        <v>0</v>
      </c>
      <c r="BP495" s="3">
        <v>1</v>
      </c>
      <c r="BQ495" s="3">
        <v>6</v>
      </c>
      <c r="BR495" s="3">
        <v>50</v>
      </c>
      <c r="BS495" s="3">
        <v>0</v>
      </c>
      <c r="BT495" s="3">
        <f t="shared" si="192"/>
        <v>57</v>
      </c>
      <c r="BU495" s="3">
        <v>1</v>
      </c>
      <c r="BV495" s="3">
        <v>49</v>
      </c>
      <c r="BW495" s="3">
        <v>58</v>
      </c>
      <c r="BX495" s="3">
        <v>158</v>
      </c>
      <c r="BY495" s="3">
        <f t="shared" si="193"/>
        <v>266</v>
      </c>
      <c r="BZ495" s="3">
        <f t="shared" si="194"/>
        <v>4488</v>
      </c>
      <c r="CA495" s="3">
        <f t="shared" si="195"/>
        <v>2822</v>
      </c>
      <c r="CB495" s="3">
        <f t="shared" si="196"/>
        <v>3330</v>
      </c>
      <c r="CC495" s="3">
        <f t="shared" si="197"/>
        <v>227</v>
      </c>
      <c r="CD495" s="3">
        <f t="shared" si="198"/>
        <v>10867</v>
      </c>
      <c r="CE495" s="3">
        <f t="shared" si="199"/>
        <v>44</v>
      </c>
      <c r="CF495" s="3">
        <f t="shared" si="200"/>
        <v>369</v>
      </c>
      <c r="CG495" s="3">
        <f t="shared" si="201"/>
        <v>558</v>
      </c>
      <c r="CH495" s="3">
        <f t="shared" si="202"/>
        <v>175</v>
      </c>
      <c r="CI495" s="3">
        <f t="shared" si="203"/>
        <v>1146</v>
      </c>
      <c r="CJ495" s="4">
        <v>1240</v>
      </c>
      <c r="CK495" s="4">
        <v>1838</v>
      </c>
      <c r="CL495" s="4">
        <v>153</v>
      </c>
      <c r="CM495" s="4">
        <v>12</v>
      </c>
      <c r="CN495" s="4">
        <v>11</v>
      </c>
      <c r="CO495" s="4">
        <f t="shared" si="178"/>
        <v>3254</v>
      </c>
    </row>
    <row r="496" spans="1:93">
      <c r="A496" s="2">
        <v>2000</v>
      </c>
      <c r="B496" s="3" t="s">
        <v>113</v>
      </c>
      <c r="C496" s="3">
        <v>2219</v>
      </c>
      <c r="D496" s="3">
        <v>0</v>
      </c>
      <c r="E496" s="3">
        <v>231</v>
      </c>
      <c r="F496" s="3">
        <v>0</v>
      </c>
      <c r="G496" s="3">
        <f t="shared" si="179"/>
        <v>2450</v>
      </c>
      <c r="H496" s="3">
        <v>620</v>
      </c>
      <c r="I496" s="3">
        <v>60</v>
      </c>
      <c r="J496" s="3">
        <v>1125</v>
      </c>
      <c r="K496" s="3">
        <v>0</v>
      </c>
      <c r="L496" s="3">
        <f t="shared" si="180"/>
        <v>1805</v>
      </c>
      <c r="M496" s="3">
        <v>97</v>
      </c>
      <c r="N496" s="3">
        <v>180</v>
      </c>
      <c r="O496" s="3">
        <v>1</v>
      </c>
      <c r="P496" s="3">
        <v>0</v>
      </c>
      <c r="Q496" s="3">
        <f t="shared" si="181"/>
        <v>278</v>
      </c>
      <c r="R496" s="3">
        <v>0</v>
      </c>
      <c r="S496" s="3">
        <v>0</v>
      </c>
      <c r="T496" s="3">
        <v>0</v>
      </c>
      <c r="U496" s="3">
        <v>0</v>
      </c>
      <c r="V496" s="3">
        <f t="shared" si="182"/>
        <v>0</v>
      </c>
      <c r="W496" s="3">
        <v>690</v>
      </c>
      <c r="X496" s="3">
        <v>1335</v>
      </c>
      <c r="Y496" s="3">
        <v>129</v>
      </c>
      <c r="Z496" s="3">
        <v>0</v>
      </c>
      <c r="AA496" s="3">
        <f t="shared" si="183"/>
        <v>2154</v>
      </c>
      <c r="AB496" s="3">
        <v>505</v>
      </c>
      <c r="AC496" s="3">
        <v>20</v>
      </c>
      <c r="AD496" s="3">
        <v>203</v>
      </c>
      <c r="AE496" s="3">
        <v>0</v>
      </c>
      <c r="AF496" s="3">
        <f t="shared" si="184"/>
        <v>728</v>
      </c>
      <c r="AG496" s="3">
        <v>11</v>
      </c>
      <c r="AH496" s="3">
        <v>48</v>
      </c>
      <c r="AI496" s="3">
        <v>1078</v>
      </c>
      <c r="AJ496" s="3">
        <v>0</v>
      </c>
      <c r="AK496" s="3">
        <f t="shared" si="185"/>
        <v>1137</v>
      </c>
      <c r="AL496" s="3">
        <v>1122</v>
      </c>
      <c r="AM496" s="3">
        <v>1517</v>
      </c>
      <c r="AN496" s="3">
        <v>5366</v>
      </c>
      <c r="AO496" s="3">
        <v>0</v>
      </c>
      <c r="AP496" s="3">
        <f t="shared" si="186"/>
        <v>8005</v>
      </c>
      <c r="AQ496" s="3"/>
      <c r="AR496" s="3"/>
      <c r="AS496" s="3"/>
      <c r="AT496" s="3"/>
      <c r="AU496" s="3">
        <f t="shared" si="187"/>
        <v>0</v>
      </c>
      <c r="AV496" s="3">
        <v>8</v>
      </c>
      <c r="AW496" s="3">
        <v>0</v>
      </c>
      <c r="AX496" s="3">
        <v>134</v>
      </c>
      <c r="AY496" s="3">
        <v>0</v>
      </c>
      <c r="AZ496" s="3">
        <f t="shared" si="188"/>
        <v>142</v>
      </c>
      <c r="BA496" s="3">
        <v>0</v>
      </c>
      <c r="BB496" s="3">
        <v>0</v>
      </c>
      <c r="BC496" s="3">
        <v>100</v>
      </c>
      <c r="BD496" s="3">
        <v>0</v>
      </c>
      <c r="BE496" s="3">
        <f t="shared" si="189"/>
        <v>100</v>
      </c>
      <c r="BF496" s="3">
        <v>0</v>
      </c>
      <c r="BG496" s="3">
        <v>0</v>
      </c>
      <c r="BH496" s="3">
        <v>2.8</v>
      </c>
      <c r="BI496" s="3">
        <v>0</v>
      </c>
      <c r="BJ496" s="3">
        <f t="shared" si="190"/>
        <v>2.8</v>
      </c>
      <c r="BK496" s="3">
        <v>0</v>
      </c>
      <c r="BL496" s="3">
        <v>0</v>
      </c>
      <c r="BM496" s="3">
        <v>0</v>
      </c>
      <c r="BN496" s="3">
        <v>0</v>
      </c>
      <c r="BO496" s="3">
        <f t="shared" si="191"/>
        <v>0</v>
      </c>
      <c r="BP496" s="3">
        <v>0</v>
      </c>
      <c r="BQ496" s="3">
        <v>4</v>
      </c>
      <c r="BR496" s="3">
        <v>6</v>
      </c>
      <c r="BS496" s="3">
        <v>0</v>
      </c>
      <c r="BT496" s="3">
        <f t="shared" si="192"/>
        <v>10</v>
      </c>
      <c r="BU496" s="3">
        <v>0</v>
      </c>
      <c r="BV496" s="3">
        <v>2</v>
      </c>
      <c r="BW496" s="3">
        <v>24</v>
      </c>
      <c r="BX496" s="3">
        <v>0</v>
      </c>
      <c r="BY496" s="3">
        <f t="shared" si="193"/>
        <v>26</v>
      </c>
      <c r="BZ496" s="3">
        <f t="shared" si="194"/>
        <v>5264</v>
      </c>
      <c r="CA496" s="3">
        <f t="shared" si="195"/>
        <v>3160</v>
      </c>
      <c r="CB496" s="3">
        <f t="shared" si="196"/>
        <v>8133</v>
      </c>
      <c r="CC496" s="3">
        <f t="shared" si="197"/>
        <v>0</v>
      </c>
      <c r="CD496" s="3">
        <f t="shared" si="198"/>
        <v>16557</v>
      </c>
      <c r="CE496" s="3">
        <f t="shared" si="199"/>
        <v>8</v>
      </c>
      <c r="CF496" s="3">
        <f t="shared" si="200"/>
        <v>6</v>
      </c>
      <c r="CG496" s="3">
        <f t="shared" si="201"/>
        <v>266.8</v>
      </c>
      <c r="CH496" s="3">
        <f t="shared" si="202"/>
        <v>0</v>
      </c>
      <c r="CI496" s="3">
        <f t="shared" si="203"/>
        <v>280.8</v>
      </c>
      <c r="CJ496" s="29" t="s">
        <v>129</v>
      </c>
      <c r="CK496" s="11">
        <v>4197</v>
      </c>
      <c r="CL496" s="11">
        <v>382</v>
      </c>
      <c r="CM496" s="29" t="s">
        <v>129</v>
      </c>
      <c r="CN496" s="11">
        <v>304</v>
      </c>
      <c r="CO496" s="4">
        <f t="shared" si="178"/>
        <v>4883</v>
      </c>
    </row>
    <row r="497" spans="1:93">
      <c r="A497" s="2">
        <v>2000</v>
      </c>
      <c r="B497" s="3" t="s">
        <v>114</v>
      </c>
      <c r="C497" s="3">
        <v>6194</v>
      </c>
      <c r="D497" s="3">
        <v>1053</v>
      </c>
      <c r="E497" s="3">
        <v>2</v>
      </c>
      <c r="F497" s="3">
        <v>0</v>
      </c>
      <c r="G497" s="3">
        <f t="shared" si="179"/>
        <v>7249</v>
      </c>
      <c r="H497" s="3">
        <v>1739</v>
      </c>
      <c r="I497" s="3">
        <v>44</v>
      </c>
      <c r="J497" s="3">
        <v>137</v>
      </c>
      <c r="K497" s="3">
        <v>61</v>
      </c>
      <c r="L497" s="3">
        <f t="shared" si="180"/>
        <v>1981</v>
      </c>
      <c r="M497" s="3">
        <v>206</v>
      </c>
      <c r="N497" s="3">
        <v>325</v>
      </c>
      <c r="O497" s="3">
        <v>0</v>
      </c>
      <c r="P497" s="3">
        <v>0</v>
      </c>
      <c r="Q497" s="3">
        <f t="shared" si="181"/>
        <v>531</v>
      </c>
      <c r="R497" s="3">
        <v>236</v>
      </c>
      <c r="S497" s="3">
        <v>272</v>
      </c>
      <c r="T497" s="3">
        <v>27</v>
      </c>
      <c r="U497" s="3">
        <v>0</v>
      </c>
      <c r="V497" s="3">
        <f t="shared" si="182"/>
        <v>535</v>
      </c>
      <c r="W497" s="3">
        <v>4032</v>
      </c>
      <c r="X497" s="3">
        <v>5669</v>
      </c>
      <c r="Y497" s="3">
        <v>1023</v>
      </c>
      <c r="Z497" s="3">
        <v>0</v>
      </c>
      <c r="AA497" s="3">
        <f t="shared" si="183"/>
        <v>10724</v>
      </c>
      <c r="AB497" s="3">
        <v>1323</v>
      </c>
      <c r="AC497" s="3">
        <v>67</v>
      </c>
      <c r="AD497" s="3">
        <v>52</v>
      </c>
      <c r="AE497" s="3">
        <v>54</v>
      </c>
      <c r="AF497" s="3">
        <f t="shared" si="184"/>
        <v>1496</v>
      </c>
      <c r="AG497" s="3">
        <v>302</v>
      </c>
      <c r="AH497" s="3">
        <v>917</v>
      </c>
      <c r="AI497" s="3">
        <v>2506</v>
      </c>
      <c r="AJ497" s="3">
        <v>128</v>
      </c>
      <c r="AK497" s="3">
        <f t="shared" si="185"/>
        <v>3853</v>
      </c>
      <c r="AL497" s="3">
        <v>5263</v>
      </c>
      <c r="AM497" s="3">
        <v>2677</v>
      </c>
      <c r="AN497" s="3">
        <v>3837</v>
      </c>
      <c r="AO497" s="3">
        <v>280</v>
      </c>
      <c r="AP497" s="3">
        <f t="shared" si="186"/>
        <v>12057</v>
      </c>
      <c r="AQ497" s="3"/>
      <c r="AR497" s="3"/>
      <c r="AS497" s="3"/>
      <c r="AT497" s="3"/>
      <c r="AU497" s="3">
        <f t="shared" si="187"/>
        <v>0</v>
      </c>
      <c r="AV497" s="3">
        <v>0</v>
      </c>
      <c r="AW497" s="3">
        <v>0</v>
      </c>
      <c r="AX497" s="3">
        <v>0</v>
      </c>
      <c r="AY497" s="3">
        <v>61</v>
      </c>
      <c r="AZ497" s="3">
        <f t="shared" si="188"/>
        <v>61</v>
      </c>
      <c r="BA497" s="3">
        <v>0</v>
      </c>
      <c r="BB497" s="3">
        <v>0</v>
      </c>
      <c r="BC497" s="3">
        <v>0</v>
      </c>
      <c r="BD497" s="3">
        <v>54</v>
      </c>
      <c r="BE497" s="3">
        <f t="shared" si="189"/>
        <v>54</v>
      </c>
      <c r="BF497" s="3">
        <v>0</v>
      </c>
      <c r="BG497" s="3">
        <v>0</v>
      </c>
      <c r="BH497" s="3">
        <v>0</v>
      </c>
      <c r="BI497" s="3">
        <v>128</v>
      </c>
      <c r="BJ497" s="3">
        <f t="shared" si="190"/>
        <v>128</v>
      </c>
      <c r="BK497" s="3">
        <v>0</v>
      </c>
      <c r="BL497" s="3">
        <v>0</v>
      </c>
      <c r="BM497" s="3">
        <v>0</v>
      </c>
      <c r="BN497" s="3">
        <v>0</v>
      </c>
      <c r="BO497" s="3">
        <f t="shared" si="191"/>
        <v>0</v>
      </c>
      <c r="BP497" s="3">
        <v>0</v>
      </c>
      <c r="BQ497" s="3">
        <v>0</v>
      </c>
      <c r="BR497" s="3">
        <v>0</v>
      </c>
      <c r="BS497" s="3">
        <v>28</v>
      </c>
      <c r="BT497" s="3">
        <f t="shared" si="192"/>
        <v>28</v>
      </c>
      <c r="BU497" s="3">
        <v>0</v>
      </c>
      <c r="BV497" s="3">
        <v>0</v>
      </c>
      <c r="BW497" s="3">
        <v>0</v>
      </c>
      <c r="BX497" s="3">
        <v>252</v>
      </c>
      <c r="BY497" s="3">
        <f t="shared" si="193"/>
        <v>252</v>
      </c>
      <c r="BZ497" s="3">
        <f t="shared" si="194"/>
        <v>19295</v>
      </c>
      <c r="CA497" s="3">
        <f t="shared" si="195"/>
        <v>11024</v>
      </c>
      <c r="CB497" s="3">
        <f t="shared" si="196"/>
        <v>7584</v>
      </c>
      <c r="CC497" s="3">
        <f t="shared" si="197"/>
        <v>523</v>
      </c>
      <c r="CD497" s="3">
        <f t="shared" si="198"/>
        <v>38426</v>
      </c>
      <c r="CE497" s="3">
        <f t="shared" si="199"/>
        <v>0</v>
      </c>
      <c r="CF497" s="3">
        <f t="shared" si="200"/>
        <v>0</v>
      </c>
      <c r="CG497" s="3">
        <f t="shared" si="201"/>
        <v>0</v>
      </c>
      <c r="CH497" s="3">
        <f t="shared" si="202"/>
        <v>523</v>
      </c>
      <c r="CI497" s="3">
        <f t="shared" si="203"/>
        <v>523</v>
      </c>
      <c r="CJ497" s="4">
        <v>7018</v>
      </c>
      <c r="CK497" s="4">
        <v>7066</v>
      </c>
      <c r="CL497" s="4">
        <v>1860</v>
      </c>
      <c r="CM497" s="4">
        <v>0</v>
      </c>
      <c r="CN497" s="4">
        <v>4313</v>
      </c>
      <c r="CO497" s="4">
        <f t="shared" si="178"/>
        <v>20257</v>
      </c>
    </row>
    <row r="498" spans="1:93">
      <c r="A498" s="2">
        <v>2000</v>
      </c>
      <c r="B498" s="3" t="s">
        <v>127</v>
      </c>
      <c r="C498" s="3">
        <v>1475</v>
      </c>
      <c r="D498" s="3">
        <v>674</v>
      </c>
      <c r="E498" s="3">
        <v>82</v>
      </c>
      <c r="F498" s="3">
        <v>4</v>
      </c>
      <c r="G498" s="3">
        <f t="shared" si="179"/>
        <v>2235</v>
      </c>
      <c r="H498" s="3">
        <v>567</v>
      </c>
      <c r="I498" s="3">
        <v>154</v>
      </c>
      <c r="J498" s="3">
        <v>237</v>
      </c>
      <c r="K498" s="3">
        <v>4</v>
      </c>
      <c r="L498" s="3">
        <f t="shared" si="180"/>
        <v>962</v>
      </c>
      <c r="M498" s="3">
        <v>12</v>
      </c>
      <c r="N498" s="3">
        <v>34</v>
      </c>
      <c r="O498" s="3">
        <v>0</v>
      </c>
      <c r="P498" s="3">
        <v>0</v>
      </c>
      <c r="Q498" s="3">
        <f t="shared" si="181"/>
        <v>46</v>
      </c>
      <c r="R498" s="3">
        <v>0</v>
      </c>
      <c r="S498" s="3">
        <v>18</v>
      </c>
      <c r="T498" s="3">
        <v>0</v>
      </c>
      <c r="U498" s="3">
        <v>0</v>
      </c>
      <c r="V498" s="3">
        <f t="shared" si="182"/>
        <v>18</v>
      </c>
      <c r="W498" s="3">
        <v>450</v>
      </c>
      <c r="X498" s="3">
        <v>178</v>
      </c>
      <c r="Y498" s="3">
        <v>0</v>
      </c>
      <c r="Z498" s="3">
        <v>0</v>
      </c>
      <c r="AA498" s="3">
        <f t="shared" si="183"/>
        <v>628</v>
      </c>
      <c r="AB498" s="3">
        <v>382</v>
      </c>
      <c r="AC498" s="3">
        <v>9</v>
      </c>
      <c r="AD498" s="3">
        <v>27</v>
      </c>
      <c r="AE498" s="3">
        <v>0</v>
      </c>
      <c r="AF498" s="3">
        <f t="shared" si="184"/>
        <v>418</v>
      </c>
      <c r="AG498" s="3">
        <v>76</v>
      </c>
      <c r="AH498" s="3">
        <v>291</v>
      </c>
      <c r="AI498" s="3">
        <v>662</v>
      </c>
      <c r="AJ498" s="3">
        <v>72</v>
      </c>
      <c r="AK498" s="3">
        <f t="shared" si="185"/>
        <v>1101</v>
      </c>
      <c r="AL498" s="3">
        <v>4160</v>
      </c>
      <c r="AM498" s="3">
        <v>2374</v>
      </c>
      <c r="AN498" s="3">
        <v>6142</v>
      </c>
      <c r="AO498" s="3">
        <v>395</v>
      </c>
      <c r="AP498" s="3">
        <f t="shared" si="186"/>
        <v>13071</v>
      </c>
      <c r="AQ498" s="3"/>
      <c r="AR498" s="3"/>
      <c r="AS498" s="3"/>
      <c r="AT498" s="3"/>
      <c r="AU498" s="3">
        <f t="shared" si="187"/>
        <v>0</v>
      </c>
      <c r="AV498" s="3">
        <v>0</v>
      </c>
      <c r="AW498" s="3">
        <v>0</v>
      </c>
      <c r="AX498" s="3">
        <v>15</v>
      </c>
      <c r="AY498" s="3">
        <v>4</v>
      </c>
      <c r="AZ498" s="3">
        <f t="shared" si="188"/>
        <v>19</v>
      </c>
      <c r="BA498" s="3">
        <v>0</v>
      </c>
      <c r="BB498" s="3">
        <v>0</v>
      </c>
      <c r="BC498" s="3">
        <v>25</v>
      </c>
      <c r="BD498" s="3">
        <v>0</v>
      </c>
      <c r="BE498" s="3">
        <f t="shared" si="189"/>
        <v>25</v>
      </c>
      <c r="BF498" s="3">
        <v>0</v>
      </c>
      <c r="BG498" s="3">
        <v>288</v>
      </c>
      <c r="BH498" s="3">
        <v>342</v>
      </c>
      <c r="BI498" s="3">
        <v>72</v>
      </c>
      <c r="BJ498" s="3">
        <f t="shared" si="190"/>
        <v>702</v>
      </c>
      <c r="BK498" s="3">
        <v>0</v>
      </c>
      <c r="BL498" s="3">
        <v>108</v>
      </c>
      <c r="BM498" s="3">
        <v>10</v>
      </c>
      <c r="BN498" s="3">
        <v>7</v>
      </c>
      <c r="BO498" s="3">
        <f t="shared" si="191"/>
        <v>125</v>
      </c>
      <c r="BP498" s="3">
        <v>0</v>
      </c>
      <c r="BQ498" s="3">
        <v>0</v>
      </c>
      <c r="BR498" s="3">
        <v>0</v>
      </c>
      <c r="BS498" s="3">
        <v>10</v>
      </c>
      <c r="BT498" s="3">
        <f t="shared" si="192"/>
        <v>10</v>
      </c>
      <c r="BU498" s="3">
        <v>81</v>
      </c>
      <c r="BV498" s="3">
        <v>79</v>
      </c>
      <c r="BW498" s="3">
        <v>1226</v>
      </c>
      <c r="BX498" s="3">
        <v>382</v>
      </c>
      <c r="BY498" s="3">
        <f t="shared" si="193"/>
        <v>1768</v>
      </c>
      <c r="BZ498" s="3">
        <f t="shared" si="194"/>
        <v>7122</v>
      </c>
      <c r="CA498" s="3">
        <f t="shared" si="195"/>
        <v>3732</v>
      </c>
      <c r="CB498" s="3">
        <f t="shared" si="196"/>
        <v>7150</v>
      </c>
      <c r="CC498" s="3">
        <f t="shared" si="197"/>
        <v>475</v>
      </c>
      <c r="CD498" s="3">
        <f t="shared" si="198"/>
        <v>18479</v>
      </c>
      <c r="CE498" s="3">
        <f t="shared" si="199"/>
        <v>81</v>
      </c>
      <c r="CF498" s="3">
        <f t="shared" si="200"/>
        <v>475</v>
      </c>
      <c r="CG498" s="3">
        <f t="shared" si="201"/>
        <v>1618</v>
      </c>
      <c r="CH498" s="3">
        <f t="shared" si="202"/>
        <v>475</v>
      </c>
      <c r="CI498" s="3">
        <f t="shared" si="203"/>
        <v>2649</v>
      </c>
      <c r="CJ498" s="11">
        <v>526</v>
      </c>
      <c r="CK498" s="11">
        <v>2513</v>
      </c>
      <c r="CL498" s="11">
        <v>1753</v>
      </c>
      <c r="CM498" s="11">
        <v>134</v>
      </c>
      <c r="CN498" s="11">
        <v>2303</v>
      </c>
      <c r="CO498" s="4">
        <f t="shared" si="178"/>
        <v>7229</v>
      </c>
    </row>
    <row r="499" spans="1:93">
      <c r="A499" s="2">
        <v>2000</v>
      </c>
      <c r="B499" s="3" t="s">
        <v>115</v>
      </c>
      <c r="C499" s="3">
        <v>616</v>
      </c>
      <c r="D499" s="3">
        <v>94</v>
      </c>
      <c r="E499" s="3">
        <v>1</v>
      </c>
      <c r="F499" s="3">
        <v>1</v>
      </c>
      <c r="G499" s="3">
        <f t="shared" si="179"/>
        <v>712</v>
      </c>
      <c r="H499" s="3">
        <v>160</v>
      </c>
      <c r="I499" s="3">
        <v>5</v>
      </c>
      <c r="J499" s="3">
        <v>263</v>
      </c>
      <c r="K499" s="3">
        <v>14.9</v>
      </c>
      <c r="L499" s="3">
        <f t="shared" si="180"/>
        <v>442.9</v>
      </c>
      <c r="M499" s="3">
        <v>37</v>
      </c>
      <c r="N499" s="3">
        <v>63</v>
      </c>
      <c r="O499" s="3">
        <v>0</v>
      </c>
      <c r="P499" s="3">
        <v>0</v>
      </c>
      <c r="Q499" s="3">
        <f t="shared" si="181"/>
        <v>100</v>
      </c>
      <c r="R499" s="3">
        <v>55</v>
      </c>
      <c r="S499" s="3">
        <v>89</v>
      </c>
      <c r="T499" s="3">
        <v>0</v>
      </c>
      <c r="U499" s="3">
        <v>0</v>
      </c>
      <c r="V499" s="3">
        <f t="shared" si="182"/>
        <v>144</v>
      </c>
      <c r="W499" s="3">
        <v>530</v>
      </c>
      <c r="X499" s="3">
        <v>609</v>
      </c>
      <c r="Y499" s="3">
        <v>0</v>
      </c>
      <c r="Z499" s="3">
        <v>0</v>
      </c>
      <c r="AA499" s="3">
        <f t="shared" si="183"/>
        <v>1139</v>
      </c>
      <c r="AB499" s="3">
        <v>138</v>
      </c>
      <c r="AC499" s="3">
        <v>7</v>
      </c>
      <c r="AD499" s="3">
        <v>2</v>
      </c>
      <c r="AE499" s="3">
        <v>0</v>
      </c>
      <c r="AF499" s="3">
        <f t="shared" si="184"/>
        <v>147</v>
      </c>
      <c r="AG499" s="3">
        <v>0</v>
      </c>
      <c r="AH499" s="3">
        <v>175</v>
      </c>
      <c r="AI499" s="3">
        <v>74</v>
      </c>
      <c r="AJ499" s="3">
        <v>32</v>
      </c>
      <c r="AK499" s="3">
        <f t="shared" si="185"/>
        <v>281</v>
      </c>
      <c r="AL499" s="3">
        <v>695</v>
      </c>
      <c r="AM499" s="3">
        <v>241</v>
      </c>
      <c r="AN499" s="3">
        <v>428</v>
      </c>
      <c r="AO499" s="3">
        <v>84</v>
      </c>
      <c r="AP499" s="3">
        <f t="shared" si="186"/>
        <v>1448</v>
      </c>
      <c r="AQ499" s="3"/>
      <c r="AR499" s="3"/>
      <c r="AS499" s="3"/>
      <c r="AT499" s="3"/>
      <c r="AU499" s="3">
        <f t="shared" si="187"/>
        <v>0</v>
      </c>
      <c r="AV499" s="3">
        <v>1</v>
      </c>
      <c r="AW499" s="3">
        <v>0</v>
      </c>
      <c r="AX499" s="3">
        <v>13</v>
      </c>
      <c r="AY499" s="3">
        <v>15</v>
      </c>
      <c r="AZ499" s="3">
        <f t="shared" si="188"/>
        <v>29</v>
      </c>
      <c r="BA499" s="3">
        <v>1</v>
      </c>
      <c r="BB499" s="3">
        <v>0</v>
      </c>
      <c r="BC499" s="3">
        <v>2</v>
      </c>
      <c r="BD499" s="3">
        <v>0</v>
      </c>
      <c r="BE499" s="3">
        <f t="shared" si="189"/>
        <v>3</v>
      </c>
      <c r="BF499" s="3">
        <v>0</v>
      </c>
      <c r="BG499" s="3">
        <v>174</v>
      </c>
      <c r="BH499" s="3">
        <v>10</v>
      </c>
      <c r="BI499" s="3">
        <v>32</v>
      </c>
      <c r="BJ499" s="3">
        <f t="shared" si="190"/>
        <v>216</v>
      </c>
      <c r="BK499" s="3">
        <v>0</v>
      </c>
      <c r="BL499" s="3">
        <v>0</v>
      </c>
      <c r="BM499" s="3">
        <v>0</v>
      </c>
      <c r="BN499" s="3">
        <v>0</v>
      </c>
      <c r="BO499" s="3">
        <f t="shared" si="191"/>
        <v>0</v>
      </c>
      <c r="BP499" s="3">
        <v>0</v>
      </c>
      <c r="BQ499" s="3">
        <v>0</v>
      </c>
      <c r="BR499" s="3">
        <v>3</v>
      </c>
      <c r="BS499" s="3">
        <v>22</v>
      </c>
      <c r="BT499" s="3">
        <f t="shared" si="192"/>
        <v>25</v>
      </c>
      <c r="BU499" s="3">
        <v>0</v>
      </c>
      <c r="BV499" s="3">
        <v>0</v>
      </c>
      <c r="BW499" s="3">
        <v>1</v>
      </c>
      <c r="BX499" s="3">
        <v>63</v>
      </c>
      <c r="BY499" s="3">
        <f t="shared" si="193"/>
        <v>64</v>
      </c>
      <c r="BZ499" s="3">
        <f t="shared" si="194"/>
        <v>2231</v>
      </c>
      <c r="CA499" s="3">
        <f t="shared" si="195"/>
        <v>1283</v>
      </c>
      <c r="CB499" s="3">
        <f t="shared" si="196"/>
        <v>768</v>
      </c>
      <c r="CC499" s="3">
        <f t="shared" si="197"/>
        <v>131.9</v>
      </c>
      <c r="CD499" s="3">
        <f t="shared" si="198"/>
        <v>4413.8999999999996</v>
      </c>
      <c r="CE499" s="3">
        <f t="shared" si="199"/>
        <v>2</v>
      </c>
      <c r="CF499" s="3">
        <f t="shared" si="200"/>
        <v>174</v>
      </c>
      <c r="CG499" s="3">
        <f t="shared" si="201"/>
        <v>29</v>
      </c>
      <c r="CH499" s="3">
        <f t="shared" si="202"/>
        <v>132</v>
      </c>
      <c r="CI499" s="3">
        <f t="shared" si="203"/>
        <v>337</v>
      </c>
      <c r="CJ499" s="4">
        <v>631</v>
      </c>
      <c r="CK499" s="4">
        <v>817</v>
      </c>
      <c r="CL499" s="4">
        <v>68</v>
      </c>
      <c r="CM499" s="4">
        <v>6</v>
      </c>
      <c r="CN499" s="4">
        <v>756</v>
      </c>
      <c r="CO499" s="4">
        <f t="shared" si="178"/>
        <v>2278</v>
      </c>
    </row>
    <row r="500" spans="1:93">
      <c r="A500" s="2">
        <v>2000</v>
      </c>
      <c r="B500" s="3" t="s">
        <v>116</v>
      </c>
      <c r="C500" s="3">
        <v>1742</v>
      </c>
      <c r="D500" s="3">
        <v>367.2</v>
      </c>
      <c r="E500" s="3">
        <v>510.1</v>
      </c>
      <c r="F500" s="3">
        <v>250</v>
      </c>
      <c r="G500" s="3">
        <f t="shared" si="179"/>
        <v>2869.2999999999997</v>
      </c>
      <c r="H500" s="3">
        <v>803.7</v>
      </c>
      <c r="I500" s="3">
        <v>350.3</v>
      </c>
      <c r="J500" s="3">
        <v>1169</v>
      </c>
      <c r="K500" s="3">
        <v>56.6</v>
      </c>
      <c r="L500" s="3">
        <f t="shared" si="180"/>
        <v>2379.6</v>
      </c>
      <c r="M500" s="3">
        <v>9.4</v>
      </c>
      <c r="N500" s="3">
        <v>21.8</v>
      </c>
      <c r="O500" s="3">
        <v>0</v>
      </c>
      <c r="P500" s="3">
        <v>0</v>
      </c>
      <c r="Q500" s="3">
        <f t="shared" si="181"/>
        <v>31.200000000000003</v>
      </c>
      <c r="R500" s="3">
        <v>13.9</v>
      </c>
      <c r="S500" s="3">
        <v>0</v>
      </c>
      <c r="T500" s="3">
        <v>0</v>
      </c>
      <c r="U500" s="3">
        <v>0</v>
      </c>
      <c r="V500" s="3">
        <f t="shared" si="182"/>
        <v>13.9</v>
      </c>
      <c r="W500" s="3">
        <v>445.1</v>
      </c>
      <c r="X500" s="3">
        <v>1892.2</v>
      </c>
      <c r="Y500" s="3">
        <v>373.8</v>
      </c>
      <c r="Z500" s="3">
        <v>0</v>
      </c>
      <c r="AA500" s="3">
        <f t="shared" si="183"/>
        <v>2711.1000000000004</v>
      </c>
      <c r="AB500" s="36">
        <v>430.6</v>
      </c>
      <c r="AC500" s="36">
        <v>12.9</v>
      </c>
      <c r="AD500" s="36">
        <v>79.900000000000006</v>
      </c>
      <c r="AE500" s="36">
        <v>3.7</v>
      </c>
      <c r="AF500" s="3">
        <f t="shared" si="184"/>
        <v>527.1</v>
      </c>
      <c r="AG500" s="3">
        <v>0.8</v>
      </c>
      <c r="AH500" s="3">
        <v>343.8</v>
      </c>
      <c r="AI500" s="3">
        <v>477.8</v>
      </c>
      <c r="AJ500" s="3">
        <v>122</v>
      </c>
      <c r="AK500" s="3">
        <f t="shared" si="185"/>
        <v>944.40000000000009</v>
      </c>
      <c r="AL500" s="3">
        <v>1722.2</v>
      </c>
      <c r="AM500" s="3">
        <v>1132.5999999999999</v>
      </c>
      <c r="AN500" s="3">
        <v>1060.5</v>
      </c>
      <c r="AO500" s="3">
        <v>15.4</v>
      </c>
      <c r="AP500" s="3">
        <f t="shared" si="186"/>
        <v>3930.7000000000003</v>
      </c>
      <c r="AQ500" s="3"/>
      <c r="AR500" s="3"/>
      <c r="AS500" s="3"/>
      <c r="AT500" s="3"/>
      <c r="AU500" s="3">
        <f t="shared" si="187"/>
        <v>0</v>
      </c>
      <c r="AV500" s="3">
        <v>1</v>
      </c>
      <c r="AW500" s="3">
        <v>1.2</v>
      </c>
      <c r="AX500" s="3">
        <v>101.2</v>
      </c>
      <c r="AY500" s="3">
        <v>56.6</v>
      </c>
      <c r="AZ500" s="3">
        <f t="shared" si="188"/>
        <v>160</v>
      </c>
      <c r="BA500" s="3">
        <v>2.8</v>
      </c>
      <c r="BB500" s="3">
        <v>5.4</v>
      </c>
      <c r="BC500" s="3">
        <v>1.8</v>
      </c>
      <c r="BD500" s="3">
        <v>3.7</v>
      </c>
      <c r="BE500" s="3">
        <f t="shared" si="189"/>
        <v>13.7</v>
      </c>
      <c r="BF500" s="3">
        <v>5</v>
      </c>
      <c r="BG500" s="3">
        <v>0</v>
      </c>
      <c r="BH500" s="3">
        <v>405.7</v>
      </c>
      <c r="BI500" s="3">
        <v>122</v>
      </c>
      <c r="BJ500" s="3">
        <f t="shared" si="190"/>
        <v>532.70000000000005</v>
      </c>
      <c r="BK500" s="3">
        <v>0</v>
      </c>
      <c r="BL500" s="3">
        <v>0</v>
      </c>
      <c r="BM500" s="3">
        <v>0</v>
      </c>
      <c r="BN500" s="3">
        <v>0</v>
      </c>
      <c r="BO500" s="3">
        <f t="shared" si="191"/>
        <v>0</v>
      </c>
      <c r="BP500" s="3">
        <v>0.2</v>
      </c>
      <c r="BQ500" s="3">
        <v>0.4</v>
      </c>
      <c r="BR500" s="3">
        <v>6.4</v>
      </c>
      <c r="BS500" s="3">
        <v>0.1</v>
      </c>
      <c r="BT500" s="3">
        <f t="shared" si="192"/>
        <v>7.1</v>
      </c>
      <c r="BU500" s="3">
        <v>10</v>
      </c>
      <c r="BV500" s="3">
        <v>42.7</v>
      </c>
      <c r="BW500" s="3">
        <v>31</v>
      </c>
      <c r="BX500" s="3">
        <v>265.3</v>
      </c>
      <c r="BY500" s="3">
        <f t="shared" si="193"/>
        <v>349</v>
      </c>
      <c r="BZ500" s="3">
        <f t="shared" si="194"/>
        <v>5167.7</v>
      </c>
      <c r="CA500" s="3">
        <f t="shared" si="195"/>
        <v>4120.8</v>
      </c>
      <c r="CB500" s="3">
        <f t="shared" si="196"/>
        <v>3671.1000000000004</v>
      </c>
      <c r="CC500" s="3">
        <f t="shared" si="197"/>
        <v>447.7</v>
      </c>
      <c r="CD500" s="3">
        <f t="shared" si="198"/>
        <v>13407.300000000001</v>
      </c>
      <c r="CE500" s="3">
        <f t="shared" si="199"/>
        <v>19</v>
      </c>
      <c r="CF500" s="3">
        <f t="shared" si="200"/>
        <v>49.7</v>
      </c>
      <c r="CG500" s="3">
        <f t="shared" si="201"/>
        <v>546.1</v>
      </c>
      <c r="CH500" s="3">
        <f t="shared" si="202"/>
        <v>447.70000000000005</v>
      </c>
      <c r="CI500" s="3">
        <f t="shared" si="203"/>
        <v>1062.5</v>
      </c>
      <c r="CJ500" s="12">
        <v>1980.8</v>
      </c>
      <c r="CK500" s="12">
        <v>2099.1</v>
      </c>
      <c r="CL500" s="12">
        <v>173.8</v>
      </c>
      <c r="CM500" s="12">
        <v>0</v>
      </c>
      <c r="CN500" s="12">
        <v>745.4</v>
      </c>
      <c r="CO500" s="4">
        <f t="shared" si="178"/>
        <v>4999.0999999999995</v>
      </c>
    </row>
    <row r="501" spans="1:93">
      <c r="A501" s="2">
        <v>2000</v>
      </c>
      <c r="B501" s="3" t="s">
        <v>117</v>
      </c>
      <c r="C501" s="3">
        <v>287</v>
      </c>
      <c r="D501" s="3">
        <v>0</v>
      </c>
      <c r="E501" s="3">
        <v>1</v>
      </c>
      <c r="F501" s="3">
        <v>0</v>
      </c>
      <c r="G501" s="3">
        <f t="shared" si="179"/>
        <v>288</v>
      </c>
      <c r="H501" s="3">
        <v>125</v>
      </c>
      <c r="I501" s="3">
        <v>47</v>
      </c>
      <c r="J501" s="3">
        <v>152</v>
      </c>
      <c r="K501" s="3">
        <v>4</v>
      </c>
      <c r="L501" s="3">
        <f t="shared" si="180"/>
        <v>328</v>
      </c>
      <c r="M501" s="3">
        <v>6</v>
      </c>
      <c r="N501" s="3">
        <v>4</v>
      </c>
      <c r="O501" s="3">
        <v>0</v>
      </c>
      <c r="P501" s="3">
        <v>0</v>
      </c>
      <c r="Q501" s="3">
        <f t="shared" si="181"/>
        <v>10</v>
      </c>
      <c r="R501" s="4">
        <v>0</v>
      </c>
      <c r="S501" s="4">
        <v>0</v>
      </c>
      <c r="T501" s="4">
        <v>0</v>
      </c>
      <c r="U501" s="4">
        <v>0</v>
      </c>
      <c r="V501" s="3">
        <f t="shared" si="182"/>
        <v>0</v>
      </c>
      <c r="W501" s="3">
        <v>112</v>
      </c>
      <c r="X501" s="3">
        <v>281</v>
      </c>
      <c r="Y501" s="3">
        <v>0</v>
      </c>
      <c r="Z501" s="3">
        <v>0</v>
      </c>
      <c r="AA501" s="3">
        <f t="shared" si="183"/>
        <v>393</v>
      </c>
      <c r="AB501" s="3">
        <v>44</v>
      </c>
      <c r="AC501" s="3">
        <v>4</v>
      </c>
      <c r="AD501" s="3">
        <v>5</v>
      </c>
      <c r="AE501" s="3">
        <v>0</v>
      </c>
      <c r="AF501" s="3">
        <f t="shared" si="184"/>
        <v>53</v>
      </c>
      <c r="AG501" s="3">
        <v>0</v>
      </c>
      <c r="AH501" s="3">
        <v>186</v>
      </c>
      <c r="AI501" s="3">
        <v>174</v>
      </c>
      <c r="AJ501" s="3">
        <v>0</v>
      </c>
      <c r="AK501" s="3">
        <f t="shared" si="185"/>
        <v>360</v>
      </c>
      <c r="AL501" s="3">
        <v>190</v>
      </c>
      <c r="AM501" s="3">
        <v>261</v>
      </c>
      <c r="AN501" s="3">
        <v>226</v>
      </c>
      <c r="AO501" s="3">
        <v>0</v>
      </c>
      <c r="AP501" s="3">
        <f t="shared" si="186"/>
        <v>677</v>
      </c>
      <c r="AQ501" s="3"/>
      <c r="AR501" s="3"/>
      <c r="AS501" s="3"/>
      <c r="AT501" s="3"/>
      <c r="AU501" s="3">
        <f t="shared" si="187"/>
        <v>0</v>
      </c>
      <c r="AV501" s="3">
        <v>2</v>
      </c>
      <c r="AW501" s="3">
        <v>1</v>
      </c>
      <c r="AX501" s="3">
        <v>14</v>
      </c>
      <c r="AY501" s="3">
        <v>4</v>
      </c>
      <c r="AZ501" s="3">
        <f t="shared" si="188"/>
        <v>21</v>
      </c>
      <c r="BA501" s="3">
        <v>1</v>
      </c>
      <c r="BB501" s="3">
        <v>1</v>
      </c>
      <c r="BC501" s="3">
        <v>0</v>
      </c>
      <c r="BD501" s="3">
        <v>0</v>
      </c>
      <c r="BE501" s="3">
        <f t="shared" si="189"/>
        <v>2</v>
      </c>
      <c r="BF501" s="3">
        <v>0</v>
      </c>
      <c r="BG501" s="3">
        <v>175</v>
      </c>
      <c r="BH501" s="3">
        <v>92</v>
      </c>
      <c r="BI501" s="3">
        <v>0</v>
      </c>
      <c r="BJ501" s="3">
        <f t="shared" si="190"/>
        <v>267</v>
      </c>
      <c r="BK501" s="3">
        <v>0</v>
      </c>
      <c r="BL501" s="3">
        <v>0</v>
      </c>
      <c r="BM501" s="3">
        <v>1</v>
      </c>
      <c r="BN501" s="3">
        <v>0</v>
      </c>
      <c r="BO501" s="3">
        <f t="shared" si="191"/>
        <v>1</v>
      </c>
      <c r="BP501" s="4">
        <v>0</v>
      </c>
      <c r="BQ501" s="4">
        <v>0</v>
      </c>
      <c r="BR501" s="4">
        <v>0</v>
      </c>
      <c r="BS501" s="4">
        <v>0</v>
      </c>
      <c r="BT501" s="3">
        <f t="shared" si="192"/>
        <v>0</v>
      </c>
      <c r="BU501" s="4">
        <v>0</v>
      </c>
      <c r="BV501" s="4">
        <v>0</v>
      </c>
      <c r="BW501" s="4">
        <v>0</v>
      </c>
      <c r="BX501" s="4">
        <v>0</v>
      </c>
      <c r="BY501" s="3">
        <f t="shared" si="193"/>
        <v>0</v>
      </c>
      <c r="BZ501" s="3">
        <f t="shared" si="194"/>
        <v>764</v>
      </c>
      <c r="CA501" s="3">
        <f t="shared" si="195"/>
        <v>783</v>
      </c>
      <c r="CB501" s="3">
        <f t="shared" si="196"/>
        <v>558</v>
      </c>
      <c r="CC501" s="3">
        <f t="shared" si="197"/>
        <v>4</v>
      </c>
      <c r="CD501" s="3">
        <f t="shared" si="198"/>
        <v>2109</v>
      </c>
      <c r="CE501" s="3">
        <f t="shared" si="199"/>
        <v>3</v>
      </c>
      <c r="CF501" s="3">
        <f t="shared" si="200"/>
        <v>177</v>
      </c>
      <c r="CG501" s="3">
        <f t="shared" si="201"/>
        <v>107</v>
      </c>
      <c r="CH501" s="3">
        <f t="shared" si="202"/>
        <v>4</v>
      </c>
      <c r="CI501" s="3">
        <f t="shared" si="203"/>
        <v>291</v>
      </c>
      <c r="CJ501" s="4">
        <v>432</v>
      </c>
      <c r="CK501" s="10" t="s">
        <v>130</v>
      </c>
      <c r="CL501" s="4">
        <v>35</v>
      </c>
      <c r="CM501" s="4">
        <v>91</v>
      </c>
      <c r="CN501" s="4">
        <v>224</v>
      </c>
      <c r="CO501" s="4">
        <f t="shared" si="178"/>
        <v>782</v>
      </c>
    </row>
    <row r="502" spans="1:93">
      <c r="A502" s="2">
        <v>2000</v>
      </c>
      <c r="B502" s="3" t="s">
        <v>118</v>
      </c>
      <c r="C502" s="3">
        <v>2467</v>
      </c>
      <c r="D502" s="3">
        <v>464</v>
      </c>
      <c r="E502" s="3">
        <v>13</v>
      </c>
      <c r="F502" s="3">
        <v>0</v>
      </c>
      <c r="G502" s="3">
        <f t="shared" si="179"/>
        <v>2944</v>
      </c>
      <c r="H502" s="3">
        <v>993</v>
      </c>
      <c r="I502" s="3">
        <v>76</v>
      </c>
      <c r="J502" s="3">
        <v>877</v>
      </c>
      <c r="K502" s="3">
        <v>27</v>
      </c>
      <c r="L502" s="3">
        <f t="shared" si="180"/>
        <v>1973</v>
      </c>
      <c r="M502" s="3">
        <v>10</v>
      </c>
      <c r="N502" s="3">
        <v>102</v>
      </c>
      <c r="O502" s="3">
        <v>6</v>
      </c>
      <c r="P502" s="3">
        <v>0</v>
      </c>
      <c r="Q502" s="3">
        <f t="shared" si="181"/>
        <v>118</v>
      </c>
      <c r="R502" s="4">
        <v>0</v>
      </c>
      <c r="S502" s="4">
        <v>0</v>
      </c>
      <c r="T502" s="4">
        <v>0</v>
      </c>
      <c r="U502" s="4">
        <v>0</v>
      </c>
      <c r="V502" s="3">
        <f t="shared" si="182"/>
        <v>0</v>
      </c>
      <c r="W502" s="3">
        <v>1415</v>
      </c>
      <c r="X502" s="3">
        <v>2983</v>
      </c>
      <c r="Y502" s="3">
        <v>141</v>
      </c>
      <c r="Z502" s="3">
        <v>0</v>
      </c>
      <c r="AA502" s="3">
        <f t="shared" si="183"/>
        <v>4539</v>
      </c>
      <c r="AB502" s="3">
        <v>395</v>
      </c>
      <c r="AC502" s="3">
        <v>14</v>
      </c>
      <c r="AD502" s="3">
        <v>21</v>
      </c>
      <c r="AE502" s="3">
        <v>0</v>
      </c>
      <c r="AF502" s="3">
        <f t="shared" si="184"/>
        <v>430</v>
      </c>
      <c r="AG502" s="3">
        <v>0</v>
      </c>
      <c r="AH502" s="3">
        <v>509</v>
      </c>
      <c r="AI502" s="3">
        <v>752</v>
      </c>
      <c r="AJ502" s="3">
        <v>0</v>
      </c>
      <c r="AK502" s="3">
        <f t="shared" si="185"/>
        <v>1261</v>
      </c>
      <c r="AL502" s="3">
        <v>1527</v>
      </c>
      <c r="AM502" s="3">
        <v>1516</v>
      </c>
      <c r="AN502" s="3">
        <v>1672</v>
      </c>
      <c r="AO502" s="3">
        <v>13</v>
      </c>
      <c r="AP502" s="3">
        <f t="shared" si="186"/>
        <v>4728</v>
      </c>
      <c r="AQ502" s="3"/>
      <c r="AR502" s="3"/>
      <c r="AS502" s="3"/>
      <c r="AT502" s="3"/>
      <c r="AU502" s="3">
        <f t="shared" si="187"/>
        <v>0</v>
      </c>
      <c r="AV502" s="3">
        <v>7</v>
      </c>
      <c r="AW502" s="3">
        <v>0</v>
      </c>
      <c r="AX502" s="3">
        <v>0</v>
      </c>
      <c r="AY502" s="3">
        <v>27</v>
      </c>
      <c r="AZ502" s="3">
        <f t="shared" si="188"/>
        <v>34</v>
      </c>
      <c r="BA502" s="3">
        <v>0</v>
      </c>
      <c r="BB502" s="3">
        <v>8</v>
      </c>
      <c r="BC502" s="3">
        <v>6</v>
      </c>
      <c r="BD502" s="3">
        <v>0</v>
      </c>
      <c r="BE502" s="3">
        <f t="shared" si="189"/>
        <v>14</v>
      </c>
      <c r="BF502" s="3">
        <v>0</v>
      </c>
      <c r="BG502" s="3">
        <v>509</v>
      </c>
      <c r="BH502" s="3">
        <v>507</v>
      </c>
      <c r="BI502" s="3">
        <v>0</v>
      </c>
      <c r="BJ502" s="3">
        <f t="shared" si="190"/>
        <v>1016</v>
      </c>
      <c r="BK502" s="4">
        <v>0</v>
      </c>
      <c r="BL502" s="4">
        <v>0</v>
      </c>
      <c r="BM502" s="4">
        <v>0</v>
      </c>
      <c r="BN502" s="4">
        <v>0</v>
      </c>
      <c r="BO502" s="3">
        <f t="shared" si="191"/>
        <v>0</v>
      </c>
      <c r="BP502" s="3">
        <v>0</v>
      </c>
      <c r="BQ502" s="3">
        <v>0</v>
      </c>
      <c r="BR502" s="3">
        <v>1</v>
      </c>
      <c r="BS502" s="3">
        <v>0</v>
      </c>
      <c r="BT502" s="3">
        <f t="shared" si="192"/>
        <v>1</v>
      </c>
      <c r="BU502" s="3">
        <v>7</v>
      </c>
      <c r="BV502" s="3">
        <v>3</v>
      </c>
      <c r="BW502" s="3">
        <v>1</v>
      </c>
      <c r="BX502" s="3">
        <v>13</v>
      </c>
      <c r="BY502" s="3">
        <f t="shared" si="193"/>
        <v>24</v>
      </c>
      <c r="BZ502" s="3">
        <f t="shared" si="194"/>
        <v>6807</v>
      </c>
      <c r="CA502" s="3">
        <f t="shared" si="195"/>
        <v>5664</v>
      </c>
      <c r="CB502" s="3">
        <f t="shared" si="196"/>
        <v>3482</v>
      </c>
      <c r="CC502" s="3">
        <f t="shared" si="197"/>
        <v>40</v>
      </c>
      <c r="CD502" s="3">
        <f t="shared" si="198"/>
        <v>15993</v>
      </c>
      <c r="CE502" s="3">
        <f t="shared" si="199"/>
        <v>14</v>
      </c>
      <c r="CF502" s="3">
        <f t="shared" si="200"/>
        <v>520</v>
      </c>
      <c r="CG502" s="3">
        <f t="shared" si="201"/>
        <v>515</v>
      </c>
      <c r="CH502" s="3">
        <f t="shared" si="202"/>
        <v>40</v>
      </c>
      <c r="CI502" s="3">
        <f t="shared" si="203"/>
        <v>1089</v>
      </c>
      <c r="CJ502" s="12">
        <v>4366</v>
      </c>
      <c r="CK502" s="12">
        <v>118</v>
      </c>
      <c r="CL502" s="12">
        <v>445</v>
      </c>
      <c r="CM502" s="12">
        <v>0</v>
      </c>
      <c r="CN502" s="12">
        <v>1114</v>
      </c>
      <c r="CO502" s="4">
        <f t="shared" si="178"/>
        <v>6043</v>
      </c>
    </row>
    <row r="503" spans="1:93">
      <c r="A503" s="2">
        <v>2000</v>
      </c>
      <c r="B503" s="3" t="s">
        <v>119</v>
      </c>
      <c r="C503" s="3">
        <v>12018</v>
      </c>
      <c r="D503" s="3">
        <v>1992</v>
      </c>
      <c r="E503" s="3">
        <v>551</v>
      </c>
      <c r="F503" s="3">
        <v>0</v>
      </c>
      <c r="G503" s="3">
        <f t="shared" si="179"/>
        <v>14561</v>
      </c>
      <c r="H503" s="3">
        <v>4551</v>
      </c>
      <c r="I503" s="3">
        <v>111</v>
      </c>
      <c r="J503" s="3">
        <v>2295</v>
      </c>
      <c r="K503" s="3">
        <v>0</v>
      </c>
      <c r="L503" s="3">
        <f t="shared" si="180"/>
        <v>6957</v>
      </c>
      <c r="M503" s="3">
        <v>250</v>
      </c>
      <c r="N503" s="3">
        <v>586</v>
      </c>
      <c r="O503" s="3">
        <v>0</v>
      </c>
      <c r="P503" s="3">
        <v>0</v>
      </c>
      <c r="Q503" s="3">
        <f t="shared" si="181"/>
        <v>836</v>
      </c>
      <c r="R503" s="4">
        <v>0</v>
      </c>
      <c r="S503" s="4">
        <v>0</v>
      </c>
      <c r="T503" s="4">
        <v>0</v>
      </c>
      <c r="U503" s="4">
        <v>0</v>
      </c>
      <c r="V503" s="3">
        <f t="shared" si="182"/>
        <v>0</v>
      </c>
      <c r="W503" s="3">
        <v>4614</v>
      </c>
      <c r="X503" s="3">
        <v>6133</v>
      </c>
      <c r="Y503" s="3">
        <v>0</v>
      </c>
      <c r="Z503" s="3">
        <v>0</v>
      </c>
      <c r="AA503" s="3">
        <f t="shared" si="183"/>
        <v>10747</v>
      </c>
      <c r="AB503" s="3">
        <v>2937</v>
      </c>
      <c r="AC503" s="3">
        <v>72</v>
      </c>
      <c r="AD503" s="3">
        <v>146</v>
      </c>
      <c r="AE503" s="3">
        <v>0</v>
      </c>
      <c r="AF503" s="3">
        <f t="shared" si="184"/>
        <v>3155</v>
      </c>
      <c r="AG503" s="3">
        <v>25</v>
      </c>
      <c r="AH503" s="3">
        <v>1849</v>
      </c>
      <c r="AI503" s="3">
        <v>2788</v>
      </c>
      <c r="AJ503" s="3">
        <v>0</v>
      </c>
      <c r="AK503" s="3">
        <f t="shared" si="185"/>
        <v>4662</v>
      </c>
      <c r="AL503" s="3">
        <v>2927</v>
      </c>
      <c r="AM503" s="3">
        <v>3656</v>
      </c>
      <c r="AN503" s="3">
        <v>1889</v>
      </c>
      <c r="AO503" s="3">
        <v>0</v>
      </c>
      <c r="AP503" s="3">
        <f t="shared" si="186"/>
        <v>8472</v>
      </c>
      <c r="AQ503" s="3"/>
      <c r="AR503" s="3"/>
      <c r="AS503" s="3"/>
      <c r="AT503" s="3"/>
      <c r="AU503" s="3">
        <f t="shared" si="187"/>
        <v>0</v>
      </c>
      <c r="AV503" s="3">
        <v>224</v>
      </c>
      <c r="AW503" s="3">
        <v>0</v>
      </c>
      <c r="AX503" s="3">
        <v>0</v>
      </c>
      <c r="AY503" s="3">
        <v>0</v>
      </c>
      <c r="AZ503" s="3">
        <f t="shared" si="188"/>
        <v>224</v>
      </c>
      <c r="BA503" s="3">
        <v>48</v>
      </c>
      <c r="BB503" s="3">
        <v>2</v>
      </c>
      <c r="BC503" s="3">
        <v>78</v>
      </c>
      <c r="BD503" s="3">
        <v>0</v>
      </c>
      <c r="BE503" s="3">
        <f t="shared" si="189"/>
        <v>128</v>
      </c>
      <c r="BF503" s="3">
        <v>0</v>
      </c>
      <c r="BG503" s="3">
        <v>0</v>
      </c>
      <c r="BH503" s="3">
        <v>63</v>
      </c>
      <c r="BI503" s="3">
        <v>0</v>
      </c>
      <c r="BJ503" s="3">
        <f t="shared" si="190"/>
        <v>63</v>
      </c>
      <c r="BK503" s="3">
        <v>0</v>
      </c>
      <c r="BL503" s="3">
        <v>0</v>
      </c>
      <c r="BM503" s="3">
        <v>0</v>
      </c>
      <c r="BN503" s="3">
        <v>0</v>
      </c>
      <c r="BO503" s="3">
        <f t="shared" si="191"/>
        <v>0</v>
      </c>
      <c r="BP503" s="3">
        <v>5</v>
      </c>
      <c r="BQ503" s="3">
        <v>2</v>
      </c>
      <c r="BR503" s="3">
        <v>23</v>
      </c>
      <c r="BS503" s="3">
        <v>0</v>
      </c>
      <c r="BT503" s="3">
        <f t="shared" si="192"/>
        <v>30</v>
      </c>
      <c r="BU503" s="3">
        <v>48</v>
      </c>
      <c r="BV503" s="3">
        <v>45</v>
      </c>
      <c r="BW503" s="3">
        <v>88</v>
      </c>
      <c r="BX503" s="3">
        <v>0</v>
      </c>
      <c r="BY503" s="3">
        <f t="shared" si="193"/>
        <v>181</v>
      </c>
      <c r="BZ503" s="3">
        <f t="shared" si="194"/>
        <v>27322</v>
      </c>
      <c r="CA503" s="3">
        <f t="shared" si="195"/>
        <v>14399</v>
      </c>
      <c r="CB503" s="3">
        <f t="shared" si="196"/>
        <v>7669</v>
      </c>
      <c r="CC503" s="3">
        <f t="shared" si="197"/>
        <v>0</v>
      </c>
      <c r="CD503" s="3">
        <f t="shared" si="198"/>
        <v>49390</v>
      </c>
      <c r="CE503" s="3">
        <f t="shared" si="199"/>
        <v>325</v>
      </c>
      <c r="CF503" s="3">
        <f t="shared" si="200"/>
        <v>49</v>
      </c>
      <c r="CG503" s="3">
        <f t="shared" si="201"/>
        <v>252</v>
      </c>
      <c r="CH503" s="3">
        <f t="shared" si="202"/>
        <v>0</v>
      </c>
      <c r="CI503" s="3">
        <f t="shared" si="203"/>
        <v>626</v>
      </c>
      <c r="CJ503" s="4">
        <v>13946</v>
      </c>
      <c r="CK503" s="10" t="s">
        <v>129</v>
      </c>
      <c r="CL503" s="10" t="s">
        <v>129</v>
      </c>
      <c r="CM503" s="4">
        <v>0</v>
      </c>
      <c r="CN503" s="4">
        <v>12985</v>
      </c>
      <c r="CO503" s="4">
        <f t="shared" si="178"/>
        <v>26931</v>
      </c>
    </row>
    <row r="504" spans="1:93">
      <c r="A504" s="2">
        <v>2000</v>
      </c>
      <c r="B504" s="3" t="s">
        <v>120</v>
      </c>
      <c r="C504" s="3">
        <v>1506</v>
      </c>
      <c r="D504" s="3">
        <v>226</v>
      </c>
      <c r="E504" s="3">
        <v>17</v>
      </c>
      <c r="F504" s="3">
        <v>0</v>
      </c>
      <c r="G504" s="3">
        <f t="shared" si="179"/>
        <v>1749</v>
      </c>
      <c r="H504" s="3">
        <v>579</v>
      </c>
      <c r="I504" s="3">
        <v>10</v>
      </c>
      <c r="J504" s="3">
        <v>201</v>
      </c>
      <c r="K504" s="3">
        <v>43</v>
      </c>
      <c r="L504" s="3">
        <f t="shared" si="180"/>
        <v>833</v>
      </c>
      <c r="M504" s="3">
        <v>23</v>
      </c>
      <c r="N504" s="3">
        <v>67</v>
      </c>
      <c r="O504" s="3">
        <v>0</v>
      </c>
      <c r="P504" s="3">
        <v>0</v>
      </c>
      <c r="Q504" s="3">
        <f t="shared" si="181"/>
        <v>90</v>
      </c>
      <c r="R504" s="3">
        <v>7</v>
      </c>
      <c r="S504" s="3">
        <v>0</v>
      </c>
      <c r="T504" s="3">
        <v>0</v>
      </c>
      <c r="U504" s="3">
        <v>0</v>
      </c>
      <c r="V504" s="3">
        <f t="shared" si="182"/>
        <v>7</v>
      </c>
      <c r="W504" s="3">
        <v>142</v>
      </c>
      <c r="X504" s="3">
        <v>557</v>
      </c>
      <c r="Y504" s="3">
        <v>98</v>
      </c>
      <c r="Z504" s="3">
        <v>0</v>
      </c>
      <c r="AA504" s="3">
        <f t="shared" si="183"/>
        <v>797</v>
      </c>
      <c r="AB504" s="3">
        <v>230</v>
      </c>
      <c r="AC504" s="3">
        <v>5</v>
      </c>
      <c r="AD504" s="3">
        <v>36</v>
      </c>
      <c r="AE504" s="3">
        <v>0</v>
      </c>
      <c r="AF504" s="3">
        <f t="shared" si="184"/>
        <v>271</v>
      </c>
      <c r="AG504" s="3">
        <v>124</v>
      </c>
      <c r="AH504" s="3">
        <v>231</v>
      </c>
      <c r="AI504" s="3">
        <v>359</v>
      </c>
      <c r="AJ504" s="3">
        <v>68</v>
      </c>
      <c r="AK504" s="3">
        <f t="shared" si="185"/>
        <v>782</v>
      </c>
      <c r="AL504" s="3">
        <v>751</v>
      </c>
      <c r="AM504" s="3">
        <v>434</v>
      </c>
      <c r="AN504" s="3">
        <v>766</v>
      </c>
      <c r="AO504" s="3">
        <v>12</v>
      </c>
      <c r="AP504" s="3">
        <f t="shared" si="186"/>
        <v>1963</v>
      </c>
      <c r="AQ504" s="3"/>
      <c r="AR504" s="3"/>
      <c r="AS504" s="3"/>
      <c r="AT504" s="3"/>
      <c r="AU504" s="3">
        <f t="shared" si="187"/>
        <v>0</v>
      </c>
      <c r="AV504" s="3">
        <v>22</v>
      </c>
      <c r="AW504" s="3">
        <v>5</v>
      </c>
      <c r="AX504" s="3">
        <v>0</v>
      </c>
      <c r="AY504" s="3">
        <v>43</v>
      </c>
      <c r="AZ504" s="3">
        <f t="shared" si="188"/>
        <v>70</v>
      </c>
      <c r="BA504" s="3">
        <v>4</v>
      </c>
      <c r="BB504" s="3">
        <v>0</v>
      </c>
      <c r="BC504" s="3">
        <v>4</v>
      </c>
      <c r="BD504" s="3">
        <v>0</v>
      </c>
      <c r="BE504" s="3">
        <f t="shared" si="189"/>
        <v>8</v>
      </c>
      <c r="BF504" s="3">
        <v>122</v>
      </c>
      <c r="BG504" s="3">
        <v>189</v>
      </c>
      <c r="BH504" s="3">
        <v>197</v>
      </c>
      <c r="BI504" s="3">
        <v>68</v>
      </c>
      <c r="BJ504" s="3">
        <f t="shared" si="190"/>
        <v>576</v>
      </c>
      <c r="BK504" s="3">
        <v>2</v>
      </c>
      <c r="BL504" s="3">
        <v>4</v>
      </c>
      <c r="BM504" s="3">
        <v>0</v>
      </c>
      <c r="BN504" s="3">
        <v>0</v>
      </c>
      <c r="BO504" s="3">
        <f t="shared" si="191"/>
        <v>6</v>
      </c>
      <c r="BP504" s="3">
        <v>0</v>
      </c>
      <c r="BQ504" s="3">
        <v>2</v>
      </c>
      <c r="BR504" s="3">
        <v>0</v>
      </c>
      <c r="BS504" s="3">
        <v>0</v>
      </c>
      <c r="BT504" s="3">
        <f t="shared" si="192"/>
        <v>2</v>
      </c>
      <c r="BU504" s="3">
        <v>156</v>
      </c>
      <c r="BV504" s="3">
        <v>1</v>
      </c>
      <c r="BW504" s="3">
        <v>73</v>
      </c>
      <c r="BX504" s="3">
        <v>12</v>
      </c>
      <c r="BY504" s="3">
        <f t="shared" si="193"/>
        <v>242</v>
      </c>
      <c r="BZ504" s="3">
        <f t="shared" si="194"/>
        <v>3362</v>
      </c>
      <c r="CA504" s="3">
        <f t="shared" si="195"/>
        <v>1530</v>
      </c>
      <c r="CB504" s="3">
        <f t="shared" si="196"/>
        <v>1477</v>
      </c>
      <c r="CC504" s="3">
        <f t="shared" si="197"/>
        <v>123</v>
      </c>
      <c r="CD504" s="3">
        <f t="shared" si="198"/>
        <v>6492</v>
      </c>
      <c r="CE504" s="3">
        <f t="shared" si="199"/>
        <v>306</v>
      </c>
      <c r="CF504" s="3">
        <f t="shared" si="200"/>
        <v>201</v>
      </c>
      <c r="CG504" s="3">
        <f t="shared" si="201"/>
        <v>274</v>
      </c>
      <c r="CH504" s="3">
        <f t="shared" si="202"/>
        <v>123</v>
      </c>
      <c r="CI504" s="3">
        <f t="shared" si="203"/>
        <v>904</v>
      </c>
      <c r="CJ504" s="4">
        <v>1370</v>
      </c>
      <c r="CK504" s="4">
        <v>1655</v>
      </c>
      <c r="CL504" s="4">
        <v>180</v>
      </c>
      <c r="CM504" s="4">
        <v>0</v>
      </c>
      <c r="CN504" s="4">
        <v>300</v>
      </c>
      <c r="CO504" s="4">
        <f t="shared" si="178"/>
        <v>3505</v>
      </c>
    </row>
    <row r="505" spans="1:93">
      <c r="A505" s="2">
        <v>2000</v>
      </c>
      <c r="B505" s="3" t="s">
        <v>121</v>
      </c>
      <c r="C505" s="3">
        <v>280</v>
      </c>
      <c r="D505" s="3">
        <v>75</v>
      </c>
      <c r="E505" s="3">
        <v>98</v>
      </c>
      <c r="F505" s="3">
        <v>5</v>
      </c>
      <c r="G505" s="3">
        <f t="shared" si="179"/>
        <v>458</v>
      </c>
      <c r="H505" s="3">
        <v>65</v>
      </c>
      <c r="I505" s="3">
        <v>0</v>
      </c>
      <c r="J505" s="3">
        <v>0</v>
      </c>
      <c r="K505" s="3">
        <v>4</v>
      </c>
      <c r="L505" s="3">
        <f t="shared" si="180"/>
        <v>69</v>
      </c>
      <c r="M505" s="3">
        <v>19</v>
      </c>
      <c r="N505" s="3">
        <v>27</v>
      </c>
      <c r="O505" s="3">
        <v>1</v>
      </c>
      <c r="P505" s="3">
        <v>0</v>
      </c>
      <c r="Q505" s="3">
        <f t="shared" si="181"/>
        <v>47</v>
      </c>
      <c r="R505" s="3">
        <v>16</v>
      </c>
      <c r="S505" s="3">
        <v>5</v>
      </c>
      <c r="T505" s="3">
        <v>0</v>
      </c>
      <c r="U505" s="3">
        <v>0</v>
      </c>
      <c r="V505" s="3">
        <f t="shared" si="182"/>
        <v>21</v>
      </c>
      <c r="W505" s="3">
        <v>126</v>
      </c>
      <c r="X505" s="3">
        <v>326</v>
      </c>
      <c r="Y505" s="3">
        <v>71</v>
      </c>
      <c r="Z505" s="3">
        <v>0</v>
      </c>
      <c r="AA505" s="3">
        <f t="shared" si="183"/>
        <v>523</v>
      </c>
      <c r="AB505" s="3">
        <v>67</v>
      </c>
      <c r="AC505" s="3">
        <v>0</v>
      </c>
      <c r="AD505" s="3">
        <v>1</v>
      </c>
      <c r="AE505" s="3">
        <v>1</v>
      </c>
      <c r="AF505" s="3">
        <f t="shared" si="184"/>
        <v>69</v>
      </c>
      <c r="AG505" s="3">
        <v>0</v>
      </c>
      <c r="AH505" s="3">
        <v>129</v>
      </c>
      <c r="AI505" s="3">
        <v>142</v>
      </c>
      <c r="AJ505" s="3">
        <v>1</v>
      </c>
      <c r="AK505" s="3">
        <f t="shared" si="185"/>
        <v>272</v>
      </c>
      <c r="AL505" s="3">
        <v>286</v>
      </c>
      <c r="AM505" s="3">
        <v>269</v>
      </c>
      <c r="AN505" s="3">
        <v>191</v>
      </c>
      <c r="AO505" s="3">
        <v>26</v>
      </c>
      <c r="AP505" s="3">
        <f t="shared" si="186"/>
        <v>772</v>
      </c>
      <c r="AQ505" s="3"/>
      <c r="AR505" s="3"/>
      <c r="AS505" s="3"/>
      <c r="AT505" s="3"/>
      <c r="AU505" s="3">
        <f t="shared" si="187"/>
        <v>0</v>
      </c>
      <c r="AV505" s="3">
        <v>0</v>
      </c>
      <c r="AW505" s="3">
        <v>0</v>
      </c>
      <c r="AX505" s="3">
        <v>0</v>
      </c>
      <c r="AY505" s="3">
        <v>4</v>
      </c>
      <c r="AZ505" s="3">
        <f t="shared" si="188"/>
        <v>4</v>
      </c>
      <c r="BA505" s="3">
        <v>0</v>
      </c>
      <c r="BB505" s="3">
        <v>0</v>
      </c>
      <c r="BC505" s="3">
        <v>0</v>
      </c>
      <c r="BD505" s="3">
        <v>1</v>
      </c>
      <c r="BE505" s="3">
        <f t="shared" si="189"/>
        <v>1</v>
      </c>
      <c r="BF505" s="3">
        <v>0</v>
      </c>
      <c r="BG505" s="3">
        <v>0</v>
      </c>
      <c r="BH505" s="3">
        <v>1</v>
      </c>
      <c r="BI505" s="3">
        <v>1</v>
      </c>
      <c r="BJ505" s="3">
        <f t="shared" si="190"/>
        <v>2</v>
      </c>
      <c r="BK505" s="3">
        <v>0</v>
      </c>
      <c r="BL505" s="3">
        <v>0</v>
      </c>
      <c r="BM505" s="3">
        <v>0</v>
      </c>
      <c r="BN505" s="3">
        <v>2</v>
      </c>
      <c r="BO505" s="3">
        <f t="shared" si="191"/>
        <v>2</v>
      </c>
      <c r="BP505" s="3">
        <v>0</v>
      </c>
      <c r="BQ505" s="3">
        <v>0</v>
      </c>
      <c r="BR505" s="3">
        <v>0</v>
      </c>
      <c r="BS505" s="3">
        <v>11</v>
      </c>
      <c r="BT505" s="3">
        <f t="shared" si="192"/>
        <v>11</v>
      </c>
      <c r="BU505" s="3">
        <v>0</v>
      </c>
      <c r="BV505" s="3">
        <v>0</v>
      </c>
      <c r="BW505" s="3">
        <v>0</v>
      </c>
      <c r="BX505" s="3">
        <v>18</v>
      </c>
      <c r="BY505" s="3">
        <f t="shared" si="193"/>
        <v>18</v>
      </c>
      <c r="BZ505" s="3">
        <f t="shared" si="194"/>
        <v>859</v>
      </c>
      <c r="CA505" s="3">
        <f t="shared" si="195"/>
        <v>831</v>
      </c>
      <c r="CB505" s="3">
        <f t="shared" si="196"/>
        <v>504</v>
      </c>
      <c r="CC505" s="3">
        <f t="shared" si="197"/>
        <v>37</v>
      </c>
      <c r="CD505" s="3">
        <f t="shared" si="198"/>
        <v>2231</v>
      </c>
      <c r="CE505" s="3">
        <f t="shared" si="199"/>
        <v>0</v>
      </c>
      <c r="CF505" s="3">
        <f t="shared" si="200"/>
        <v>0</v>
      </c>
      <c r="CG505" s="3">
        <f t="shared" si="201"/>
        <v>1</v>
      </c>
      <c r="CH505" s="3">
        <f t="shared" si="202"/>
        <v>37</v>
      </c>
      <c r="CI505" s="3">
        <f t="shared" si="203"/>
        <v>38</v>
      </c>
      <c r="CJ505" s="4">
        <v>217</v>
      </c>
      <c r="CK505" s="4">
        <v>432</v>
      </c>
      <c r="CL505" s="4">
        <v>41</v>
      </c>
      <c r="CM505" s="4">
        <v>0</v>
      </c>
      <c r="CN505" s="4">
        <v>196</v>
      </c>
      <c r="CO505" s="4">
        <f t="shared" si="178"/>
        <v>886</v>
      </c>
    </row>
    <row r="506" spans="1:93">
      <c r="A506" s="2">
        <v>2000</v>
      </c>
      <c r="B506" s="3" t="s">
        <v>122</v>
      </c>
      <c r="C506" s="3">
        <v>3763</v>
      </c>
      <c r="D506" s="3">
        <v>283.39999999999998</v>
      </c>
      <c r="E506" s="3">
        <v>5.4</v>
      </c>
      <c r="F506" s="3">
        <v>0</v>
      </c>
      <c r="G506" s="3">
        <f t="shared" si="179"/>
        <v>4051.8</v>
      </c>
      <c r="H506" s="3">
        <v>1540.4</v>
      </c>
      <c r="I506" s="3">
        <v>343.3</v>
      </c>
      <c r="J506" s="3">
        <v>1165</v>
      </c>
      <c r="K506" s="3">
        <v>149.19999999999999</v>
      </c>
      <c r="L506" s="3">
        <f t="shared" si="180"/>
        <v>3197.8999999999996</v>
      </c>
      <c r="M506" s="3">
        <v>45.7</v>
      </c>
      <c r="N506" s="3">
        <v>49.7</v>
      </c>
      <c r="O506" s="3">
        <v>0</v>
      </c>
      <c r="P506" s="3">
        <v>0</v>
      </c>
      <c r="Q506" s="3">
        <f t="shared" si="181"/>
        <v>95.4</v>
      </c>
      <c r="R506" s="3">
        <v>7.4</v>
      </c>
      <c r="S506" s="3">
        <v>30.9</v>
      </c>
      <c r="T506" s="3">
        <v>0</v>
      </c>
      <c r="U506" s="3">
        <v>0</v>
      </c>
      <c r="V506" s="3">
        <f t="shared" si="182"/>
        <v>38.299999999999997</v>
      </c>
      <c r="W506" s="3">
        <v>1322.9</v>
      </c>
      <c r="X506" s="3">
        <v>1408.9</v>
      </c>
      <c r="Y506" s="3">
        <v>0</v>
      </c>
      <c r="Z506" s="3">
        <v>0</v>
      </c>
      <c r="AA506" s="3">
        <f t="shared" si="183"/>
        <v>2731.8</v>
      </c>
      <c r="AB506" s="3">
        <v>899</v>
      </c>
      <c r="AC506" s="3">
        <v>26.2</v>
      </c>
      <c r="AD506" s="3">
        <v>69.099999999999994</v>
      </c>
      <c r="AE506" s="3">
        <v>4.4000000000000004</v>
      </c>
      <c r="AF506" s="3">
        <f t="shared" si="184"/>
        <v>998.7</v>
      </c>
      <c r="AG506" s="3">
        <v>0.2</v>
      </c>
      <c r="AH506" s="3">
        <v>507.6</v>
      </c>
      <c r="AI506" s="3">
        <v>2320.5</v>
      </c>
      <c r="AJ506" s="3">
        <v>64.7</v>
      </c>
      <c r="AK506" s="3">
        <f t="shared" si="185"/>
        <v>2893</v>
      </c>
      <c r="AL506" s="3">
        <v>2954.5</v>
      </c>
      <c r="AM506" s="3">
        <v>1070.8</v>
      </c>
      <c r="AN506" s="3">
        <v>4263.3999999999996</v>
      </c>
      <c r="AO506" s="3">
        <v>68.8</v>
      </c>
      <c r="AP506" s="3">
        <f t="shared" si="186"/>
        <v>8357.5</v>
      </c>
      <c r="AQ506" s="3"/>
      <c r="AR506" s="3"/>
      <c r="AS506" s="3"/>
      <c r="AT506" s="3"/>
      <c r="AU506" s="3">
        <f t="shared" si="187"/>
        <v>0</v>
      </c>
      <c r="AV506" s="3">
        <v>98.6</v>
      </c>
      <c r="AW506" s="3">
        <v>1.1000000000000001</v>
      </c>
      <c r="AX506" s="3">
        <v>62.1</v>
      </c>
      <c r="AY506" s="3">
        <v>147.30000000000001</v>
      </c>
      <c r="AZ506" s="3">
        <f t="shared" si="188"/>
        <v>309.10000000000002</v>
      </c>
      <c r="BA506" s="3">
        <v>12.8</v>
      </c>
      <c r="BB506" s="3">
        <v>2</v>
      </c>
      <c r="BC506" s="3">
        <v>1.1000000000000001</v>
      </c>
      <c r="BD506" s="3">
        <v>4.4000000000000004</v>
      </c>
      <c r="BE506" s="3">
        <f t="shared" si="189"/>
        <v>20.3</v>
      </c>
      <c r="BF506" s="3">
        <v>0</v>
      </c>
      <c r="BG506" s="3">
        <v>0</v>
      </c>
      <c r="BH506" s="3">
        <v>20.7</v>
      </c>
      <c r="BI506" s="3">
        <v>24</v>
      </c>
      <c r="BJ506" s="3">
        <f t="shared" si="190"/>
        <v>44.7</v>
      </c>
      <c r="BK506" s="4">
        <v>0</v>
      </c>
      <c r="BL506" s="4">
        <v>0</v>
      </c>
      <c r="BM506" s="4">
        <v>0</v>
      </c>
      <c r="BN506" s="4">
        <v>0</v>
      </c>
      <c r="BO506" s="3">
        <f t="shared" si="191"/>
        <v>0</v>
      </c>
      <c r="BP506" s="3">
        <v>1.1000000000000001</v>
      </c>
      <c r="BQ506" s="3">
        <v>1.7</v>
      </c>
      <c r="BR506" s="3">
        <v>2.4</v>
      </c>
      <c r="BS506" s="3">
        <v>4.3</v>
      </c>
      <c r="BT506" s="3">
        <f t="shared" si="192"/>
        <v>9.5</v>
      </c>
      <c r="BU506" s="3">
        <v>24.9</v>
      </c>
      <c r="BV506" s="3">
        <v>0.1</v>
      </c>
      <c r="BW506" s="3">
        <v>13.4</v>
      </c>
      <c r="BX506" s="3">
        <v>6.1</v>
      </c>
      <c r="BY506" s="3">
        <f t="shared" si="193"/>
        <v>44.5</v>
      </c>
      <c r="BZ506" s="3">
        <f t="shared" si="194"/>
        <v>10533.099999999999</v>
      </c>
      <c r="CA506" s="3">
        <f t="shared" si="195"/>
        <v>3720.8</v>
      </c>
      <c r="CB506" s="3">
        <f t="shared" si="196"/>
        <v>7823.4</v>
      </c>
      <c r="CC506" s="3">
        <f t="shared" si="197"/>
        <v>287.10000000000002</v>
      </c>
      <c r="CD506" s="3">
        <f t="shared" si="198"/>
        <v>22364.399999999994</v>
      </c>
      <c r="CE506" s="3">
        <f t="shared" si="199"/>
        <v>137.39999999999998</v>
      </c>
      <c r="CF506" s="3">
        <f t="shared" si="200"/>
        <v>4.8999999999999995</v>
      </c>
      <c r="CG506" s="3">
        <f t="shared" si="201"/>
        <v>99.700000000000017</v>
      </c>
      <c r="CH506" s="3">
        <f t="shared" si="202"/>
        <v>186.10000000000002</v>
      </c>
      <c r="CI506" s="3">
        <f t="shared" si="203"/>
        <v>428.1</v>
      </c>
      <c r="CJ506" s="12">
        <v>2201.5</v>
      </c>
      <c r="CK506" s="12">
        <v>6828.9</v>
      </c>
      <c r="CL506" s="12">
        <v>565.5</v>
      </c>
      <c r="CM506" s="12" t="s">
        <v>129</v>
      </c>
      <c r="CN506" s="12">
        <v>1125.2</v>
      </c>
      <c r="CO506" s="4">
        <f t="shared" si="178"/>
        <v>10721.1</v>
      </c>
    </row>
    <row r="507" spans="1:93">
      <c r="A507" s="2">
        <v>2000</v>
      </c>
      <c r="B507" s="3" t="s">
        <v>123</v>
      </c>
      <c r="C507" s="3">
        <v>4604</v>
      </c>
      <c r="D507" s="3">
        <v>372</v>
      </c>
      <c r="E507" s="3">
        <v>169</v>
      </c>
      <c r="F507" s="3">
        <v>0.2</v>
      </c>
      <c r="G507" s="3">
        <f t="shared" si="179"/>
        <v>5145.2</v>
      </c>
      <c r="H507" s="3">
        <v>1222</v>
      </c>
      <c r="I507" s="3">
        <v>799</v>
      </c>
      <c r="J507" s="3">
        <v>1167</v>
      </c>
      <c r="K507" s="3">
        <v>321</v>
      </c>
      <c r="L507" s="3">
        <f t="shared" si="180"/>
        <v>3509</v>
      </c>
      <c r="M507" s="3">
        <v>187</v>
      </c>
      <c r="N507" s="3">
        <v>300.60000000000002</v>
      </c>
      <c r="O507" s="3">
        <v>0</v>
      </c>
      <c r="P507" s="3">
        <v>0</v>
      </c>
      <c r="Q507" s="3">
        <f t="shared" si="181"/>
        <v>487.6</v>
      </c>
      <c r="R507" s="3">
        <v>80.400000000000006</v>
      </c>
      <c r="S507" s="3">
        <v>2</v>
      </c>
      <c r="T507" s="3">
        <v>0</v>
      </c>
      <c r="U507" s="3">
        <v>0</v>
      </c>
      <c r="V507" s="3">
        <f t="shared" si="182"/>
        <v>82.4</v>
      </c>
      <c r="W507" s="3">
        <v>2048.9</v>
      </c>
      <c r="X507" s="3">
        <v>2255.4</v>
      </c>
      <c r="Y507" s="3">
        <v>0</v>
      </c>
      <c r="Z507" s="3">
        <v>0</v>
      </c>
      <c r="AA507" s="3">
        <f t="shared" si="183"/>
        <v>4304.3</v>
      </c>
      <c r="AB507" s="3">
        <v>548</v>
      </c>
      <c r="AC507" s="3">
        <v>25.06</v>
      </c>
      <c r="AD507" s="3">
        <v>16</v>
      </c>
      <c r="AE507" s="3">
        <v>112</v>
      </c>
      <c r="AF507" s="3">
        <f t="shared" si="184"/>
        <v>701.06</v>
      </c>
      <c r="AG507" s="3">
        <v>5.74</v>
      </c>
      <c r="AH507" s="3">
        <v>338.4</v>
      </c>
      <c r="AI507" s="3">
        <v>1052.0999999999999</v>
      </c>
      <c r="AJ507" s="3">
        <v>27</v>
      </c>
      <c r="AK507" s="3">
        <f t="shared" si="185"/>
        <v>1423.2399999999998</v>
      </c>
      <c r="AL507" s="3">
        <v>1524</v>
      </c>
      <c r="AM507" s="3">
        <v>1231</v>
      </c>
      <c r="AN507" s="3">
        <v>2762</v>
      </c>
      <c r="AO507" s="3">
        <v>318</v>
      </c>
      <c r="AP507" s="3">
        <f t="shared" si="186"/>
        <v>5835</v>
      </c>
      <c r="AQ507" s="3"/>
      <c r="AR507" s="3"/>
      <c r="AS507" s="3"/>
      <c r="AT507" s="3"/>
      <c r="AU507" s="3">
        <f t="shared" si="187"/>
        <v>0</v>
      </c>
      <c r="AV507" s="3">
        <v>0</v>
      </c>
      <c r="AW507" s="3">
        <v>2.5</v>
      </c>
      <c r="AX507" s="3">
        <v>37</v>
      </c>
      <c r="AY507" s="3">
        <v>321</v>
      </c>
      <c r="AZ507" s="3">
        <f t="shared" si="188"/>
        <v>360.5</v>
      </c>
      <c r="BA507" s="3">
        <v>0</v>
      </c>
      <c r="BB507" s="3">
        <v>0.7</v>
      </c>
      <c r="BC507" s="3">
        <v>2</v>
      </c>
      <c r="BD507" s="3">
        <v>112</v>
      </c>
      <c r="BE507" s="3">
        <f t="shared" si="189"/>
        <v>114.7</v>
      </c>
      <c r="BF507" s="3">
        <v>0</v>
      </c>
      <c r="BG507" s="3">
        <v>326</v>
      </c>
      <c r="BH507" s="3">
        <v>591</v>
      </c>
      <c r="BI507" s="3">
        <v>27</v>
      </c>
      <c r="BJ507" s="3">
        <f t="shared" si="190"/>
        <v>944</v>
      </c>
      <c r="BK507" s="3">
        <v>0</v>
      </c>
      <c r="BL507" s="3">
        <v>0</v>
      </c>
      <c r="BM507" s="3">
        <v>1</v>
      </c>
      <c r="BN507" s="3">
        <v>27</v>
      </c>
      <c r="BO507" s="3">
        <f t="shared" si="191"/>
        <v>28</v>
      </c>
      <c r="BP507" s="3">
        <v>0</v>
      </c>
      <c r="BQ507" s="3">
        <v>27</v>
      </c>
      <c r="BR507" s="3">
        <v>7</v>
      </c>
      <c r="BS507" s="3">
        <v>11</v>
      </c>
      <c r="BT507" s="3">
        <f t="shared" si="192"/>
        <v>45</v>
      </c>
      <c r="BU507" s="3">
        <v>0</v>
      </c>
      <c r="BV507" s="3">
        <v>15</v>
      </c>
      <c r="BW507" s="3">
        <v>359</v>
      </c>
      <c r="BX507" s="3">
        <v>104</v>
      </c>
      <c r="BY507" s="3">
        <f t="shared" si="193"/>
        <v>478</v>
      </c>
      <c r="BZ507" s="3">
        <f t="shared" si="194"/>
        <v>10220.039999999999</v>
      </c>
      <c r="CA507" s="3">
        <f t="shared" si="195"/>
        <v>5323.46</v>
      </c>
      <c r="CB507" s="3">
        <f t="shared" si="196"/>
        <v>5166.1000000000004</v>
      </c>
      <c r="CC507" s="3">
        <f t="shared" si="197"/>
        <v>778.2</v>
      </c>
      <c r="CD507" s="3">
        <f t="shared" si="198"/>
        <v>21487.8</v>
      </c>
      <c r="CE507" s="3">
        <f t="shared" si="199"/>
        <v>0</v>
      </c>
      <c r="CF507" s="3">
        <f t="shared" si="200"/>
        <v>371.2</v>
      </c>
      <c r="CG507" s="3">
        <f t="shared" si="201"/>
        <v>997</v>
      </c>
      <c r="CH507" s="3">
        <f t="shared" si="202"/>
        <v>602</v>
      </c>
      <c r="CI507" s="3">
        <f t="shared" si="203"/>
        <v>1970.2</v>
      </c>
      <c r="CJ507" s="12">
        <v>5800</v>
      </c>
      <c r="CK507" s="12" t="s">
        <v>129</v>
      </c>
      <c r="CL507" s="12"/>
      <c r="CM507" s="12"/>
      <c r="CN507" s="12">
        <v>4459</v>
      </c>
      <c r="CO507" s="4">
        <f t="shared" si="178"/>
        <v>10259</v>
      </c>
    </row>
    <row r="508" spans="1:93">
      <c r="A508" s="2">
        <v>2000</v>
      </c>
      <c r="B508" s="3" t="s">
        <v>124</v>
      </c>
      <c r="C508" s="3">
        <v>1381</v>
      </c>
      <c r="D508" s="3">
        <v>213</v>
      </c>
      <c r="E508" s="3">
        <v>40</v>
      </c>
      <c r="F508" s="3">
        <v>52</v>
      </c>
      <c r="G508" s="3">
        <f t="shared" si="179"/>
        <v>1686</v>
      </c>
      <c r="H508" s="3">
        <v>359</v>
      </c>
      <c r="I508" s="3">
        <v>254</v>
      </c>
      <c r="J508" s="3">
        <v>512</v>
      </c>
      <c r="K508" s="3">
        <v>32</v>
      </c>
      <c r="L508" s="3">
        <f t="shared" si="180"/>
        <v>1157</v>
      </c>
      <c r="M508" s="3">
        <v>31</v>
      </c>
      <c r="N508" s="3">
        <v>17</v>
      </c>
      <c r="O508" s="3">
        <v>0</v>
      </c>
      <c r="P508" s="3">
        <v>0</v>
      </c>
      <c r="Q508" s="3">
        <f t="shared" si="181"/>
        <v>48</v>
      </c>
      <c r="R508" s="3">
        <v>3</v>
      </c>
      <c r="S508" s="3">
        <v>1</v>
      </c>
      <c r="T508" s="3">
        <v>0</v>
      </c>
      <c r="U508" s="3">
        <v>0</v>
      </c>
      <c r="V508" s="3">
        <f t="shared" si="182"/>
        <v>4</v>
      </c>
      <c r="W508" s="3">
        <v>171</v>
      </c>
      <c r="X508" s="3">
        <v>1066</v>
      </c>
      <c r="Y508" s="3">
        <v>179</v>
      </c>
      <c r="Z508" s="3">
        <v>0</v>
      </c>
      <c r="AA508" s="3">
        <f t="shared" si="183"/>
        <v>1416</v>
      </c>
      <c r="AB508" s="3">
        <v>88</v>
      </c>
      <c r="AC508" s="3">
        <v>1</v>
      </c>
      <c r="AD508" s="3">
        <v>12</v>
      </c>
      <c r="AE508" s="3">
        <v>0</v>
      </c>
      <c r="AF508" s="3">
        <f t="shared" si="184"/>
        <v>101</v>
      </c>
      <c r="AG508" s="3">
        <v>3</v>
      </c>
      <c r="AH508" s="3">
        <v>339</v>
      </c>
      <c r="AI508" s="3">
        <v>514</v>
      </c>
      <c r="AJ508" s="3">
        <v>172</v>
      </c>
      <c r="AK508" s="3">
        <f t="shared" si="185"/>
        <v>1028</v>
      </c>
      <c r="AL508" s="3">
        <v>195</v>
      </c>
      <c r="AM508" s="3">
        <v>324</v>
      </c>
      <c r="AN508" s="3">
        <v>523</v>
      </c>
      <c r="AO508" s="3">
        <v>0</v>
      </c>
      <c r="AP508" s="3">
        <f t="shared" si="186"/>
        <v>1042</v>
      </c>
      <c r="AQ508" s="3"/>
      <c r="AR508" s="3"/>
      <c r="AS508" s="3"/>
      <c r="AT508" s="3"/>
      <c r="AU508" s="3">
        <f t="shared" si="187"/>
        <v>0</v>
      </c>
      <c r="AV508" s="3">
        <v>0</v>
      </c>
      <c r="AW508" s="3">
        <v>0</v>
      </c>
      <c r="AX508" s="3">
        <v>51</v>
      </c>
      <c r="AY508" s="3">
        <v>32</v>
      </c>
      <c r="AZ508" s="3">
        <f t="shared" si="188"/>
        <v>83</v>
      </c>
      <c r="BA508" s="3">
        <v>0</v>
      </c>
      <c r="BB508" s="3">
        <v>0</v>
      </c>
      <c r="BC508" s="3">
        <v>2</v>
      </c>
      <c r="BD508" s="3">
        <v>0</v>
      </c>
      <c r="BE508" s="3">
        <f t="shared" si="189"/>
        <v>2</v>
      </c>
      <c r="BF508" s="3">
        <v>1</v>
      </c>
      <c r="BG508" s="3">
        <v>332</v>
      </c>
      <c r="BH508" s="3">
        <v>198</v>
      </c>
      <c r="BI508" s="3">
        <v>172</v>
      </c>
      <c r="BJ508" s="3">
        <f t="shared" si="190"/>
        <v>703</v>
      </c>
      <c r="BK508" s="3">
        <v>6</v>
      </c>
      <c r="BL508" s="3">
        <v>5</v>
      </c>
      <c r="BM508" s="3">
        <v>0</v>
      </c>
      <c r="BN508" s="3">
        <v>115</v>
      </c>
      <c r="BO508" s="3">
        <f t="shared" si="191"/>
        <v>126</v>
      </c>
      <c r="BP508" s="3">
        <v>0.2</v>
      </c>
      <c r="BQ508" s="3">
        <v>21.4</v>
      </c>
      <c r="BR508" s="3">
        <v>8.5</v>
      </c>
      <c r="BS508" s="3">
        <v>0</v>
      </c>
      <c r="BT508" s="3">
        <f t="shared" si="192"/>
        <v>30.099999999999998</v>
      </c>
      <c r="BU508" s="3">
        <v>15</v>
      </c>
      <c r="BV508" s="3">
        <v>8</v>
      </c>
      <c r="BW508" s="3">
        <v>49</v>
      </c>
      <c r="BX508" s="3">
        <v>0</v>
      </c>
      <c r="BY508" s="3">
        <f t="shared" si="193"/>
        <v>72</v>
      </c>
      <c r="BZ508" s="3">
        <f t="shared" si="194"/>
        <v>2231</v>
      </c>
      <c r="CA508" s="3">
        <f t="shared" si="195"/>
        <v>2215</v>
      </c>
      <c r="CB508" s="3">
        <f t="shared" si="196"/>
        <v>1780</v>
      </c>
      <c r="CC508" s="3">
        <f t="shared" si="197"/>
        <v>256</v>
      </c>
      <c r="CD508" s="3">
        <f t="shared" si="198"/>
        <v>6482</v>
      </c>
      <c r="CE508" s="3">
        <f t="shared" si="199"/>
        <v>22.2</v>
      </c>
      <c r="CF508" s="3">
        <f t="shared" si="200"/>
        <v>366.4</v>
      </c>
      <c r="CG508" s="3">
        <f t="shared" si="201"/>
        <v>308.5</v>
      </c>
      <c r="CH508" s="3">
        <f t="shared" si="202"/>
        <v>319</v>
      </c>
      <c r="CI508" s="3">
        <f t="shared" si="203"/>
        <v>1016.0999999999999</v>
      </c>
      <c r="CJ508" s="4">
        <v>846</v>
      </c>
      <c r="CK508" s="4">
        <v>966</v>
      </c>
      <c r="CL508" s="4">
        <v>117</v>
      </c>
      <c r="CM508" s="4">
        <v>0</v>
      </c>
      <c r="CN508" s="4">
        <v>710</v>
      </c>
      <c r="CO508" s="4">
        <f t="shared" si="178"/>
        <v>2639</v>
      </c>
    </row>
    <row r="509" spans="1:93">
      <c r="A509" s="2">
        <v>2000</v>
      </c>
      <c r="B509" s="3" t="s">
        <v>125</v>
      </c>
      <c r="C509" s="3">
        <v>4648</v>
      </c>
      <c r="D509" s="3">
        <v>384</v>
      </c>
      <c r="E509" s="3">
        <v>62</v>
      </c>
      <c r="F509" s="3">
        <v>0</v>
      </c>
      <c r="G509" s="3">
        <f t="shared" si="179"/>
        <v>5094</v>
      </c>
      <c r="H509" s="3">
        <v>1145</v>
      </c>
      <c r="I509" s="3">
        <v>600</v>
      </c>
      <c r="J509" s="3">
        <v>1367</v>
      </c>
      <c r="K509" s="37">
        <v>0</v>
      </c>
      <c r="L509" s="3">
        <f t="shared" si="180"/>
        <v>3112</v>
      </c>
      <c r="M509" s="3">
        <v>25</v>
      </c>
      <c r="N509" s="3">
        <v>7</v>
      </c>
      <c r="O509" s="3">
        <v>0</v>
      </c>
      <c r="P509" s="3">
        <v>0</v>
      </c>
      <c r="Q509" s="3">
        <f t="shared" si="181"/>
        <v>32</v>
      </c>
      <c r="R509" s="3">
        <v>153</v>
      </c>
      <c r="S509" s="3">
        <v>39</v>
      </c>
      <c r="T509" s="3">
        <v>0</v>
      </c>
      <c r="U509" s="3">
        <v>0</v>
      </c>
      <c r="V509" s="3">
        <f t="shared" si="182"/>
        <v>192</v>
      </c>
      <c r="W509" s="3">
        <v>989</v>
      </c>
      <c r="X509" s="3">
        <v>1837</v>
      </c>
      <c r="Y509" s="3">
        <v>52</v>
      </c>
      <c r="Z509" s="37">
        <v>0</v>
      </c>
      <c r="AA509" s="3">
        <f t="shared" si="183"/>
        <v>2878</v>
      </c>
      <c r="AB509" s="3">
        <v>710</v>
      </c>
      <c r="AC509" s="3">
        <v>1</v>
      </c>
      <c r="AD509" s="3">
        <v>141</v>
      </c>
      <c r="AE509" s="3">
        <v>0</v>
      </c>
      <c r="AF509" s="3">
        <f t="shared" si="184"/>
        <v>852</v>
      </c>
      <c r="AG509" s="3">
        <v>0</v>
      </c>
      <c r="AH509" s="3">
        <v>572</v>
      </c>
      <c r="AI509" s="3">
        <v>1345</v>
      </c>
      <c r="AJ509" s="3">
        <v>0</v>
      </c>
      <c r="AK509" s="3">
        <f t="shared" si="185"/>
        <v>1917</v>
      </c>
      <c r="AL509" s="3">
        <v>3600</v>
      </c>
      <c r="AM509" s="3">
        <v>1597</v>
      </c>
      <c r="AN509" s="3">
        <v>6912</v>
      </c>
      <c r="AO509" s="3">
        <v>0</v>
      </c>
      <c r="AP509" s="3">
        <f t="shared" si="186"/>
        <v>12109</v>
      </c>
      <c r="AQ509" s="3"/>
      <c r="AR509" s="3"/>
      <c r="AS509" s="3"/>
      <c r="AT509" s="3"/>
      <c r="AU509" s="3">
        <f t="shared" si="187"/>
        <v>0</v>
      </c>
      <c r="AV509" s="3">
        <v>0</v>
      </c>
      <c r="AW509" s="3">
        <v>0</v>
      </c>
      <c r="AX509" s="3">
        <v>0</v>
      </c>
      <c r="AY509" s="3">
        <v>0</v>
      </c>
      <c r="AZ509" s="3">
        <f t="shared" si="188"/>
        <v>0</v>
      </c>
      <c r="BA509" s="3">
        <v>0</v>
      </c>
      <c r="BB509" s="3">
        <v>0</v>
      </c>
      <c r="BC509" s="3">
        <v>0</v>
      </c>
      <c r="BD509" s="3">
        <v>0</v>
      </c>
      <c r="BE509" s="3">
        <f t="shared" si="189"/>
        <v>0</v>
      </c>
      <c r="BF509" s="3">
        <v>0</v>
      </c>
      <c r="BG509" s="3">
        <v>0</v>
      </c>
      <c r="BH509" s="3">
        <v>0</v>
      </c>
      <c r="BI509" s="3">
        <v>0</v>
      </c>
      <c r="BJ509" s="3">
        <f t="shared" si="190"/>
        <v>0</v>
      </c>
      <c r="BK509" s="3">
        <v>0</v>
      </c>
      <c r="BL509" s="3">
        <v>0</v>
      </c>
      <c r="BM509" s="3">
        <v>0</v>
      </c>
      <c r="BN509" s="3">
        <v>0</v>
      </c>
      <c r="BO509" s="3">
        <f t="shared" si="191"/>
        <v>0</v>
      </c>
      <c r="BP509" s="3">
        <v>0</v>
      </c>
      <c r="BQ509" s="3">
        <v>0</v>
      </c>
      <c r="BR509" s="3">
        <v>0</v>
      </c>
      <c r="BS509" s="3">
        <v>0</v>
      </c>
      <c r="BT509" s="3">
        <f t="shared" si="192"/>
        <v>0</v>
      </c>
      <c r="BU509" s="3">
        <v>0</v>
      </c>
      <c r="BV509" s="3">
        <v>0</v>
      </c>
      <c r="BW509" s="3">
        <v>0</v>
      </c>
      <c r="BX509" s="3">
        <v>0</v>
      </c>
      <c r="BY509" s="3">
        <f t="shared" si="193"/>
        <v>0</v>
      </c>
      <c r="BZ509" s="3">
        <f t="shared" si="194"/>
        <v>11270</v>
      </c>
      <c r="CA509" s="3">
        <f t="shared" si="195"/>
        <v>5037</v>
      </c>
      <c r="CB509" s="3">
        <f t="shared" si="196"/>
        <v>9879</v>
      </c>
      <c r="CC509" s="3">
        <f t="shared" si="197"/>
        <v>0</v>
      </c>
      <c r="CD509" s="3">
        <f t="shared" si="198"/>
        <v>26186</v>
      </c>
      <c r="CE509" s="3">
        <f t="shared" si="199"/>
        <v>0</v>
      </c>
      <c r="CF509" s="3">
        <f t="shared" si="200"/>
        <v>0</v>
      </c>
      <c r="CG509" s="3">
        <f t="shared" si="201"/>
        <v>0</v>
      </c>
      <c r="CH509" s="3">
        <f t="shared" si="202"/>
        <v>0</v>
      </c>
      <c r="CI509" s="3">
        <f t="shared" si="203"/>
        <v>0</v>
      </c>
      <c r="CJ509" s="4">
        <v>3502</v>
      </c>
      <c r="CK509" s="4">
        <v>5962</v>
      </c>
      <c r="CL509" s="4">
        <v>645</v>
      </c>
      <c r="CM509" s="4">
        <v>0</v>
      </c>
      <c r="CN509" s="4">
        <v>838</v>
      </c>
      <c r="CO509" s="4">
        <f t="shared" si="178"/>
        <v>10947</v>
      </c>
    </row>
    <row r="510" spans="1:93">
      <c r="A510" s="2">
        <v>2000</v>
      </c>
      <c r="B510" s="3" t="s">
        <v>126</v>
      </c>
      <c r="C510" s="36">
        <v>54</v>
      </c>
      <c r="D510" s="36">
        <v>65</v>
      </c>
      <c r="E510" s="36">
        <v>461</v>
      </c>
      <c r="F510" s="36">
        <v>0</v>
      </c>
      <c r="G510" s="3">
        <f t="shared" si="179"/>
        <v>580</v>
      </c>
      <c r="H510" s="3">
        <v>189</v>
      </c>
      <c r="I510" s="3">
        <v>5</v>
      </c>
      <c r="J510" s="3">
        <v>73</v>
      </c>
      <c r="K510" s="3">
        <v>0</v>
      </c>
      <c r="L510" s="3">
        <f t="shared" si="180"/>
        <v>267</v>
      </c>
      <c r="M510" s="3">
        <v>0</v>
      </c>
      <c r="N510" s="3">
        <v>10</v>
      </c>
      <c r="O510" s="3">
        <v>0</v>
      </c>
      <c r="P510" s="3">
        <v>0</v>
      </c>
      <c r="Q510" s="3">
        <f t="shared" si="181"/>
        <v>10</v>
      </c>
      <c r="R510" s="3">
        <v>0</v>
      </c>
      <c r="S510" s="3">
        <v>0</v>
      </c>
      <c r="T510" s="3">
        <v>0</v>
      </c>
      <c r="U510" s="3">
        <v>0</v>
      </c>
      <c r="V510" s="3">
        <f t="shared" si="182"/>
        <v>0</v>
      </c>
      <c r="W510" s="36">
        <v>79</v>
      </c>
      <c r="X510" s="36">
        <v>145</v>
      </c>
      <c r="Y510" s="36">
        <v>0</v>
      </c>
      <c r="Z510" s="36">
        <v>0</v>
      </c>
      <c r="AA510" s="3">
        <f t="shared" si="183"/>
        <v>224</v>
      </c>
      <c r="AB510" s="3">
        <v>41</v>
      </c>
      <c r="AC510" s="3">
        <v>4</v>
      </c>
      <c r="AD510" s="3">
        <v>3</v>
      </c>
      <c r="AE510" s="3">
        <v>0</v>
      </c>
      <c r="AF510" s="3">
        <f t="shared" si="184"/>
        <v>48</v>
      </c>
      <c r="AG510" s="36">
        <v>0</v>
      </c>
      <c r="AH510" s="36">
        <v>5</v>
      </c>
      <c r="AI510" s="36">
        <v>460</v>
      </c>
      <c r="AJ510" s="36">
        <v>0</v>
      </c>
      <c r="AK510" s="3">
        <f t="shared" si="185"/>
        <v>465</v>
      </c>
      <c r="AL510" s="4">
        <v>0</v>
      </c>
      <c r="AM510" s="4">
        <v>0</v>
      </c>
      <c r="AN510" s="4">
        <v>0</v>
      </c>
      <c r="AO510" s="4">
        <v>0</v>
      </c>
      <c r="AP510" s="3">
        <f t="shared" si="186"/>
        <v>0</v>
      </c>
      <c r="AQ510" s="3"/>
      <c r="AR510" s="3"/>
      <c r="AS510" s="3"/>
      <c r="AT510" s="3"/>
      <c r="AU510" s="3">
        <f t="shared" si="187"/>
        <v>0</v>
      </c>
      <c r="AV510" s="3">
        <v>43</v>
      </c>
      <c r="AW510" s="3">
        <v>1</v>
      </c>
      <c r="AX510" s="3">
        <v>22</v>
      </c>
      <c r="AY510" s="3">
        <v>0</v>
      </c>
      <c r="AZ510" s="3">
        <f t="shared" si="188"/>
        <v>66</v>
      </c>
      <c r="BA510" s="3">
        <v>0.55000000000000004</v>
      </c>
      <c r="BB510" s="3">
        <v>0</v>
      </c>
      <c r="BC510" s="3">
        <v>0</v>
      </c>
      <c r="BD510" s="3">
        <v>0</v>
      </c>
      <c r="BE510" s="3">
        <f t="shared" si="189"/>
        <v>0.55000000000000004</v>
      </c>
      <c r="BF510" s="3">
        <v>0</v>
      </c>
      <c r="BG510" s="3">
        <v>4</v>
      </c>
      <c r="BH510" s="3">
        <v>342</v>
      </c>
      <c r="BI510" s="3">
        <v>0</v>
      </c>
      <c r="BJ510" s="3">
        <f t="shared" si="190"/>
        <v>346</v>
      </c>
      <c r="BK510" s="4">
        <v>0</v>
      </c>
      <c r="BL510" s="4">
        <v>0</v>
      </c>
      <c r="BM510" s="4">
        <v>0</v>
      </c>
      <c r="BN510" s="4">
        <v>0</v>
      </c>
      <c r="BO510" s="3">
        <f t="shared" si="191"/>
        <v>0</v>
      </c>
      <c r="BP510" s="4">
        <v>0</v>
      </c>
      <c r="BQ510" s="4">
        <v>0</v>
      </c>
      <c r="BR510" s="4">
        <v>0</v>
      </c>
      <c r="BS510" s="4">
        <v>0</v>
      </c>
      <c r="BT510" s="3">
        <f t="shared" si="192"/>
        <v>0</v>
      </c>
      <c r="BU510" s="4">
        <v>0</v>
      </c>
      <c r="BV510" s="4">
        <v>0</v>
      </c>
      <c r="BW510" s="4">
        <v>0</v>
      </c>
      <c r="BX510" s="4">
        <v>0</v>
      </c>
      <c r="BY510" s="3">
        <f t="shared" si="193"/>
        <v>0</v>
      </c>
      <c r="BZ510" s="3">
        <f t="shared" si="194"/>
        <v>363</v>
      </c>
      <c r="CA510" s="3">
        <f t="shared" si="195"/>
        <v>234</v>
      </c>
      <c r="CB510" s="3">
        <f t="shared" si="196"/>
        <v>997</v>
      </c>
      <c r="CC510" s="3">
        <f t="shared" si="197"/>
        <v>0</v>
      </c>
      <c r="CD510" s="3">
        <f t="shared" si="198"/>
        <v>1594</v>
      </c>
      <c r="CE510" s="3">
        <f t="shared" si="199"/>
        <v>43.55</v>
      </c>
      <c r="CF510" s="3">
        <f t="shared" si="200"/>
        <v>5</v>
      </c>
      <c r="CG510" s="3">
        <f t="shared" si="201"/>
        <v>364</v>
      </c>
      <c r="CH510" s="3">
        <f t="shared" si="202"/>
        <v>0</v>
      </c>
      <c r="CI510" s="3">
        <f t="shared" si="203"/>
        <v>412.55</v>
      </c>
      <c r="CJ510" s="4">
        <v>262.3</v>
      </c>
      <c r="CK510" s="4">
        <v>0</v>
      </c>
      <c r="CL510" s="4">
        <v>0</v>
      </c>
      <c r="CM510" s="4">
        <v>0</v>
      </c>
      <c r="CN510" s="4">
        <v>354</v>
      </c>
      <c r="CO510" s="4">
        <f t="shared" si="178"/>
        <v>616.29999999999995</v>
      </c>
    </row>
    <row r="511" spans="1:93">
      <c r="A511" s="2">
        <v>2001</v>
      </c>
      <c r="B511" s="3" t="s">
        <v>77</v>
      </c>
      <c r="C511" s="4">
        <v>2762</v>
      </c>
      <c r="D511" s="4">
        <v>524.4</v>
      </c>
      <c r="E511" s="4">
        <v>392.7</v>
      </c>
      <c r="F511" s="4">
        <v>0</v>
      </c>
      <c r="G511" s="4">
        <f t="shared" si="179"/>
        <v>3679.1</v>
      </c>
      <c r="H511" s="4">
        <v>1095</v>
      </c>
      <c r="I511" s="4">
        <v>644</v>
      </c>
      <c r="J511" s="4">
        <v>2064.6999999999998</v>
      </c>
      <c r="K511" s="4">
        <v>0</v>
      </c>
      <c r="L511" s="4">
        <f t="shared" si="180"/>
        <v>3803.7</v>
      </c>
      <c r="M511" s="4">
        <v>0</v>
      </c>
      <c r="N511" s="4">
        <v>30.8</v>
      </c>
      <c r="O511" s="4">
        <v>0.3</v>
      </c>
      <c r="P511" s="4">
        <v>0</v>
      </c>
      <c r="Q511" s="4">
        <f t="shared" si="181"/>
        <v>31.1</v>
      </c>
      <c r="R511" s="4">
        <v>0</v>
      </c>
      <c r="S511" s="4">
        <v>0</v>
      </c>
      <c r="T511" s="4">
        <v>0.5</v>
      </c>
      <c r="U511" s="4">
        <v>0</v>
      </c>
      <c r="V511" s="4">
        <f t="shared" si="182"/>
        <v>0.5</v>
      </c>
      <c r="W511" s="4">
        <v>304.7</v>
      </c>
      <c r="X511" s="4">
        <v>2144.5</v>
      </c>
      <c r="Y511" s="4">
        <v>628.4</v>
      </c>
      <c r="Z511" s="4">
        <v>0</v>
      </c>
      <c r="AA511" s="4">
        <f t="shared" si="183"/>
        <v>3077.6</v>
      </c>
      <c r="AB511" s="4">
        <v>265.60000000000002</v>
      </c>
      <c r="AC511" s="4">
        <v>4.9000000000000004</v>
      </c>
      <c r="AD511" s="4">
        <v>66.3</v>
      </c>
      <c r="AE511" s="4">
        <v>0</v>
      </c>
      <c r="AF511" s="4">
        <f t="shared" si="184"/>
        <v>336.8</v>
      </c>
      <c r="AG511" s="4">
        <v>0.1</v>
      </c>
      <c r="AH511" s="4">
        <v>688.3</v>
      </c>
      <c r="AI511" s="4">
        <v>416.7</v>
      </c>
      <c r="AJ511" s="4">
        <v>0</v>
      </c>
      <c r="AK511" s="4">
        <f t="shared" si="185"/>
        <v>1105.0999999999999</v>
      </c>
      <c r="AL511" s="4">
        <v>785.7</v>
      </c>
      <c r="AM511" s="4">
        <v>831.4</v>
      </c>
      <c r="AN511" s="4">
        <v>1766.6</v>
      </c>
      <c r="AO511" s="4">
        <v>73.2</v>
      </c>
      <c r="AP511" s="4">
        <f t="shared" si="186"/>
        <v>3456.8999999999996</v>
      </c>
      <c r="AU511" s="4">
        <f t="shared" si="187"/>
        <v>0</v>
      </c>
      <c r="AV511" s="4">
        <v>0</v>
      </c>
      <c r="AW511" s="4">
        <v>0</v>
      </c>
      <c r="AX511" s="4">
        <v>0</v>
      </c>
      <c r="AY511" s="4">
        <v>0</v>
      </c>
      <c r="AZ511" s="4">
        <f t="shared" si="188"/>
        <v>0</v>
      </c>
      <c r="BA511" s="4">
        <v>0.2</v>
      </c>
      <c r="BB511" s="4">
        <v>3</v>
      </c>
      <c r="BC511" s="4">
        <v>2.2999999999999998</v>
      </c>
      <c r="BD511" s="4">
        <v>0</v>
      </c>
      <c r="BE511" s="4">
        <f t="shared" si="189"/>
        <v>5.5</v>
      </c>
      <c r="BF511" s="4">
        <v>0.1</v>
      </c>
      <c r="BG511" s="4">
        <v>688.3</v>
      </c>
      <c r="BH511" s="4">
        <v>181.1</v>
      </c>
      <c r="BI511" s="4">
        <v>0</v>
      </c>
      <c r="BJ511" s="4">
        <f t="shared" si="190"/>
        <v>869.5</v>
      </c>
      <c r="BK511" s="4">
        <v>0</v>
      </c>
      <c r="BL511" s="4">
        <v>0</v>
      </c>
      <c r="BM511" s="4">
        <v>0</v>
      </c>
      <c r="BN511" s="4">
        <v>0</v>
      </c>
      <c r="BO511" s="4">
        <f t="shared" si="191"/>
        <v>0</v>
      </c>
      <c r="BP511" s="4">
        <v>0</v>
      </c>
      <c r="BQ511" s="4">
        <v>0</v>
      </c>
      <c r="BR511" s="4">
        <v>0</v>
      </c>
      <c r="BS511" s="4">
        <v>0</v>
      </c>
      <c r="BT511" s="4">
        <f t="shared" si="192"/>
        <v>0</v>
      </c>
      <c r="BU511" s="4">
        <v>0.3</v>
      </c>
      <c r="BW511" s="4">
        <v>128.9</v>
      </c>
      <c r="BX511" s="4">
        <v>73.2</v>
      </c>
      <c r="BY511" s="4">
        <f t="shared" si="193"/>
        <v>202.40000000000003</v>
      </c>
      <c r="BZ511" s="4">
        <f t="shared" si="194"/>
        <v>5213.1000000000004</v>
      </c>
      <c r="CA511" s="4">
        <f t="shared" si="195"/>
        <v>4868.2999999999993</v>
      </c>
      <c r="CB511" s="4">
        <f t="shared" si="196"/>
        <v>5336.2</v>
      </c>
      <c r="CC511" s="4">
        <f t="shared" si="197"/>
        <v>73.2</v>
      </c>
      <c r="CD511" s="4">
        <f t="shared" si="198"/>
        <v>15490.8</v>
      </c>
      <c r="CE511" s="4">
        <f t="shared" si="199"/>
        <v>0.60000000000000009</v>
      </c>
      <c r="CF511" s="4">
        <f t="shared" si="200"/>
        <v>691.3</v>
      </c>
      <c r="CG511" s="4">
        <f t="shared" si="201"/>
        <v>312.3</v>
      </c>
      <c r="CH511" s="4">
        <f t="shared" si="202"/>
        <v>73.2</v>
      </c>
      <c r="CI511" s="4">
        <f t="shared" si="203"/>
        <v>1077.4000000000001</v>
      </c>
      <c r="CJ511" s="4">
        <v>1544</v>
      </c>
      <c r="CK511" s="4">
        <v>2037</v>
      </c>
      <c r="CL511" s="4">
        <v>125</v>
      </c>
      <c r="CM511" s="4">
        <v>3</v>
      </c>
      <c r="CN511" s="4">
        <v>1469</v>
      </c>
      <c r="CO511" s="4">
        <f t="shared" si="178"/>
        <v>5178</v>
      </c>
    </row>
    <row r="512" spans="1:93">
      <c r="A512" s="2">
        <v>2001</v>
      </c>
      <c r="B512" s="3" t="s">
        <v>78</v>
      </c>
      <c r="G512" s="4">
        <f t="shared" si="179"/>
        <v>0</v>
      </c>
      <c r="L512" s="4">
        <f t="shared" si="180"/>
        <v>0</v>
      </c>
      <c r="Q512" s="4">
        <f t="shared" si="181"/>
        <v>0</v>
      </c>
      <c r="V512" s="4">
        <f t="shared" si="182"/>
        <v>0</v>
      </c>
      <c r="AA512" s="4">
        <f t="shared" si="183"/>
        <v>0</v>
      </c>
      <c r="AF512" s="4">
        <f t="shared" si="184"/>
        <v>0</v>
      </c>
      <c r="AK512" s="4">
        <f t="shared" si="185"/>
        <v>0</v>
      </c>
      <c r="AP512" s="4">
        <f t="shared" si="186"/>
        <v>0</v>
      </c>
      <c r="AU512" s="4">
        <f t="shared" si="187"/>
        <v>0</v>
      </c>
      <c r="AZ512" s="4">
        <f t="shared" si="188"/>
        <v>0</v>
      </c>
      <c r="BE512" s="4">
        <f t="shared" si="189"/>
        <v>0</v>
      </c>
      <c r="BJ512" s="4">
        <f t="shared" si="190"/>
        <v>0</v>
      </c>
      <c r="BO512" s="4">
        <f t="shared" si="191"/>
        <v>0</v>
      </c>
      <c r="BT512" s="4">
        <f t="shared" si="192"/>
        <v>0</v>
      </c>
      <c r="BY512" s="4">
        <f t="shared" si="193"/>
        <v>0</v>
      </c>
      <c r="BZ512" s="4">
        <f t="shared" si="194"/>
        <v>0</v>
      </c>
      <c r="CA512" s="4">
        <f t="shared" si="195"/>
        <v>0</v>
      </c>
      <c r="CB512" s="4">
        <f t="shared" si="196"/>
        <v>0</v>
      </c>
      <c r="CC512" s="4">
        <f t="shared" si="197"/>
        <v>0</v>
      </c>
      <c r="CD512" s="4">
        <f t="shared" si="198"/>
        <v>0</v>
      </c>
      <c r="CE512" s="4">
        <f t="shared" si="199"/>
        <v>0</v>
      </c>
      <c r="CF512" s="4">
        <f t="shared" si="200"/>
        <v>0</v>
      </c>
      <c r="CG512" s="4">
        <f t="shared" si="201"/>
        <v>0</v>
      </c>
      <c r="CH512" s="4">
        <f t="shared" si="202"/>
        <v>0</v>
      </c>
      <c r="CI512" s="4">
        <f t="shared" si="203"/>
        <v>0</v>
      </c>
      <c r="CJ512" s="19"/>
      <c r="CK512" s="19"/>
      <c r="CO512" s="4">
        <f t="shared" ref="CO512:CO575" si="204">SUM(CJ512:CN512)</f>
        <v>0</v>
      </c>
    </row>
    <row r="513" spans="1:93">
      <c r="A513" s="2">
        <v>2001</v>
      </c>
      <c r="B513" s="3" t="s">
        <v>79</v>
      </c>
      <c r="C513" s="4">
        <v>2463</v>
      </c>
      <c r="D513" s="4">
        <v>459</v>
      </c>
      <c r="E513" s="4">
        <v>94</v>
      </c>
      <c r="F513" s="4">
        <v>0</v>
      </c>
      <c r="G513" s="4">
        <f t="shared" si="179"/>
        <v>3016</v>
      </c>
      <c r="H513" s="4">
        <v>917</v>
      </c>
      <c r="I513" s="4">
        <v>349</v>
      </c>
      <c r="J513" s="4">
        <v>890</v>
      </c>
      <c r="K513" s="4">
        <v>0</v>
      </c>
      <c r="L513" s="4">
        <f t="shared" si="180"/>
        <v>2156</v>
      </c>
      <c r="M513" s="4">
        <v>56</v>
      </c>
      <c r="N513" s="4">
        <v>57</v>
      </c>
      <c r="O513" s="4">
        <v>0</v>
      </c>
      <c r="P513" s="4">
        <v>0</v>
      </c>
      <c r="Q513" s="4">
        <f t="shared" si="181"/>
        <v>113</v>
      </c>
      <c r="R513" s="4">
        <v>6</v>
      </c>
      <c r="S513" s="4">
        <v>2</v>
      </c>
      <c r="T513" s="4">
        <v>0</v>
      </c>
      <c r="U513" s="4">
        <v>0</v>
      </c>
      <c r="V513" s="4">
        <f t="shared" si="182"/>
        <v>8</v>
      </c>
      <c r="W513" s="4">
        <v>536</v>
      </c>
      <c r="X513" s="4">
        <v>1888</v>
      </c>
      <c r="Y513" s="4">
        <v>328</v>
      </c>
      <c r="Z513" s="4">
        <v>0</v>
      </c>
      <c r="AA513" s="4">
        <f t="shared" si="183"/>
        <v>2752</v>
      </c>
      <c r="AB513" s="4">
        <v>645</v>
      </c>
      <c r="AC513" s="4">
        <v>23</v>
      </c>
      <c r="AD513" s="4">
        <v>43</v>
      </c>
      <c r="AE513" s="4">
        <v>0</v>
      </c>
      <c r="AF513" s="4">
        <f t="shared" si="184"/>
        <v>711</v>
      </c>
      <c r="AG513" s="4">
        <v>37</v>
      </c>
      <c r="AH513" s="4">
        <v>401</v>
      </c>
      <c r="AI513" s="4">
        <v>897</v>
      </c>
      <c r="AJ513" s="4">
        <v>293</v>
      </c>
      <c r="AK513" s="4">
        <f t="shared" si="185"/>
        <v>1628</v>
      </c>
      <c r="AL513" s="4">
        <v>1712</v>
      </c>
      <c r="AM513" s="4">
        <v>572</v>
      </c>
      <c r="AN513" s="4">
        <v>3684</v>
      </c>
      <c r="AO513" s="4">
        <v>0</v>
      </c>
      <c r="AP513" s="4">
        <f t="shared" si="186"/>
        <v>5968</v>
      </c>
      <c r="AU513" s="4">
        <f t="shared" si="187"/>
        <v>0</v>
      </c>
      <c r="AV513" s="4">
        <v>9</v>
      </c>
      <c r="AW513" s="4">
        <v>0</v>
      </c>
      <c r="AX513" s="4">
        <v>0</v>
      </c>
      <c r="AY513" s="4">
        <v>0</v>
      </c>
      <c r="AZ513" s="4">
        <f t="shared" si="188"/>
        <v>9</v>
      </c>
      <c r="BA513" s="4">
        <v>1</v>
      </c>
      <c r="BB513" s="4">
        <v>9</v>
      </c>
      <c r="BC513" s="4">
        <v>3</v>
      </c>
      <c r="BD513" s="4">
        <v>0</v>
      </c>
      <c r="BE513" s="4">
        <f t="shared" si="189"/>
        <v>13</v>
      </c>
      <c r="BF513" s="4">
        <v>20</v>
      </c>
      <c r="BG513" s="4">
        <v>401</v>
      </c>
      <c r="BH513" s="4">
        <v>321</v>
      </c>
      <c r="BI513" s="4">
        <v>293</v>
      </c>
      <c r="BJ513" s="4">
        <f t="shared" si="190"/>
        <v>1035</v>
      </c>
      <c r="BK513" s="4">
        <v>0</v>
      </c>
      <c r="BL513" s="4">
        <v>0</v>
      </c>
      <c r="BM513" s="4">
        <v>0</v>
      </c>
      <c r="BN513" s="4">
        <v>0</v>
      </c>
      <c r="BO513" s="4">
        <f t="shared" si="191"/>
        <v>0</v>
      </c>
      <c r="BP513" s="4">
        <v>0</v>
      </c>
      <c r="BQ513" s="4">
        <v>0</v>
      </c>
      <c r="BR513" s="4">
        <v>0</v>
      </c>
      <c r="BS513" s="4">
        <v>0</v>
      </c>
      <c r="BT513" s="4">
        <f t="shared" si="192"/>
        <v>0</v>
      </c>
      <c r="BU513" s="4">
        <v>485</v>
      </c>
      <c r="BV513" s="4">
        <v>0</v>
      </c>
      <c r="BW513" s="4">
        <v>24</v>
      </c>
      <c r="BX513" s="4">
        <v>0</v>
      </c>
      <c r="BY513" s="4">
        <f t="shared" si="193"/>
        <v>509</v>
      </c>
      <c r="BZ513" s="4">
        <f t="shared" si="194"/>
        <v>6372</v>
      </c>
      <c r="CA513" s="4">
        <f t="shared" si="195"/>
        <v>3751</v>
      </c>
      <c r="CB513" s="4">
        <f t="shared" si="196"/>
        <v>5936</v>
      </c>
      <c r="CC513" s="4">
        <f t="shared" si="197"/>
        <v>293</v>
      </c>
      <c r="CD513" s="4">
        <f t="shared" si="198"/>
        <v>16352</v>
      </c>
      <c r="CE513" s="4">
        <f t="shared" si="199"/>
        <v>515</v>
      </c>
      <c r="CF513" s="4">
        <f t="shared" si="200"/>
        <v>410</v>
      </c>
      <c r="CG513" s="4">
        <f t="shared" si="201"/>
        <v>348</v>
      </c>
      <c r="CH513" s="4">
        <f t="shared" si="202"/>
        <v>293</v>
      </c>
      <c r="CI513" s="4">
        <f t="shared" si="203"/>
        <v>1566</v>
      </c>
      <c r="CJ513" s="4">
        <v>2983.6</v>
      </c>
      <c r="CK513" s="4">
        <v>2359.8000000000002</v>
      </c>
      <c r="CL513" s="4">
        <v>548.5</v>
      </c>
      <c r="CM513" s="4">
        <v>0</v>
      </c>
      <c r="CN513" s="4">
        <v>289</v>
      </c>
      <c r="CO513" s="4">
        <f t="shared" si="204"/>
        <v>6180.9</v>
      </c>
    </row>
    <row r="514" spans="1:93">
      <c r="A514" s="2">
        <v>2001</v>
      </c>
      <c r="B514" s="3" t="s">
        <v>80</v>
      </c>
      <c r="C514" s="4">
        <v>1549</v>
      </c>
      <c r="D514" s="4">
        <v>258</v>
      </c>
      <c r="E514" s="4">
        <v>221</v>
      </c>
      <c r="F514" s="4">
        <v>0</v>
      </c>
      <c r="G514" s="4">
        <f t="shared" ref="G514:G577" si="205">SUM(C514:F514)</f>
        <v>2028</v>
      </c>
      <c r="H514" s="4">
        <v>542</v>
      </c>
      <c r="I514" s="4">
        <v>2</v>
      </c>
      <c r="J514" s="4">
        <v>1148</v>
      </c>
      <c r="K514" s="4">
        <v>24</v>
      </c>
      <c r="L514" s="4">
        <f t="shared" ref="L514:L577" si="206">SUM(H514:K514)</f>
        <v>1716</v>
      </c>
      <c r="M514" s="4">
        <v>11</v>
      </c>
      <c r="N514" s="4">
        <v>70</v>
      </c>
      <c r="O514" s="4">
        <v>4</v>
      </c>
      <c r="P514" s="4">
        <v>0</v>
      </c>
      <c r="Q514" s="4">
        <f t="shared" ref="Q514:Q577" si="207">SUM(M514:P514)</f>
        <v>85</v>
      </c>
      <c r="R514" s="4">
        <v>97</v>
      </c>
      <c r="S514" s="4">
        <v>109</v>
      </c>
      <c r="T514" s="4">
        <v>7</v>
      </c>
      <c r="U514" s="4">
        <v>0</v>
      </c>
      <c r="V514" s="4">
        <f t="shared" ref="V514:V577" si="208">SUM(R514:U514)</f>
        <v>213</v>
      </c>
      <c r="W514" s="4">
        <v>368</v>
      </c>
      <c r="X514" s="4">
        <v>1351</v>
      </c>
      <c r="Y514" s="4">
        <v>134</v>
      </c>
      <c r="Z514" s="4">
        <v>0</v>
      </c>
      <c r="AA514" s="4">
        <f t="shared" ref="AA514:AA577" si="209">SUM(W514:Z514)</f>
        <v>1853</v>
      </c>
      <c r="AB514" s="4">
        <v>165</v>
      </c>
      <c r="AC514" s="4">
        <v>3</v>
      </c>
      <c r="AD514" s="4">
        <v>39</v>
      </c>
      <c r="AE514" s="4">
        <v>0</v>
      </c>
      <c r="AF514" s="4">
        <f t="shared" ref="AF514:AF577" si="210">SUM(AB514:AE514)</f>
        <v>207</v>
      </c>
      <c r="AG514" s="4">
        <v>0</v>
      </c>
      <c r="AH514" s="4">
        <v>358</v>
      </c>
      <c r="AI514" s="4">
        <v>499</v>
      </c>
      <c r="AJ514" s="4">
        <v>0</v>
      </c>
      <c r="AK514" s="4">
        <f t="shared" ref="AK514:AK577" si="211">SUM(AG514:AJ514)</f>
        <v>857</v>
      </c>
      <c r="AL514" s="4">
        <v>510</v>
      </c>
      <c r="AM514" s="4">
        <v>1004</v>
      </c>
      <c r="AN514" s="4">
        <v>2626</v>
      </c>
      <c r="AO514" s="4">
        <v>57</v>
      </c>
      <c r="AP514" s="4">
        <f t="shared" ref="AP514:AP577" si="212">SUM(AL514:AO514)</f>
        <v>4197</v>
      </c>
      <c r="AU514" s="4">
        <f t="shared" ref="AU514:AU577" si="213">SUM(AQ514:AT514)</f>
        <v>0</v>
      </c>
      <c r="AV514" s="4">
        <v>0</v>
      </c>
      <c r="AW514" s="4">
        <v>0</v>
      </c>
      <c r="AX514" s="4">
        <v>17</v>
      </c>
      <c r="AY514" s="4">
        <v>24</v>
      </c>
      <c r="AZ514" s="4">
        <f t="shared" ref="AZ514:AZ577" si="214">SUM(AV514:AY514)</f>
        <v>41</v>
      </c>
      <c r="BA514" s="4">
        <v>0</v>
      </c>
      <c r="BB514" s="4">
        <v>3</v>
      </c>
      <c r="BC514" s="4">
        <v>5</v>
      </c>
      <c r="BD514" s="4">
        <v>0</v>
      </c>
      <c r="BE514" s="4">
        <f t="shared" ref="BE514:BE577" si="215">SUM(BA514:BD514)</f>
        <v>8</v>
      </c>
      <c r="BF514" s="4">
        <v>0</v>
      </c>
      <c r="BG514" s="4">
        <v>0</v>
      </c>
      <c r="BH514" s="4">
        <v>0</v>
      </c>
      <c r="BI514" s="4">
        <v>0</v>
      </c>
      <c r="BJ514" s="4">
        <f t="shared" ref="BJ514:BJ577" si="216">SUM(BF514:BI514)</f>
        <v>0</v>
      </c>
      <c r="BK514" s="4">
        <v>0</v>
      </c>
      <c r="BL514" s="4">
        <v>0</v>
      </c>
      <c r="BM514" s="4">
        <v>0</v>
      </c>
      <c r="BN514" s="4">
        <v>0</v>
      </c>
      <c r="BO514" s="4">
        <f t="shared" ref="BO514:BO577" si="217">SUM(BK514:BN514)</f>
        <v>0</v>
      </c>
      <c r="BP514" s="4">
        <v>0</v>
      </c>
      <c r="BQ514" s="4">
        <v>0</v>
      </c>
      <c r="BR514" s="4">
        <v>0</v>
      </c>
      <c r="BS514" s="4">
        <v>0</v>
      </c>
      <c r="BT514" s="4">
        <f t="shared" ref="BT514:BT577" si="218">SUM(BP514:BS514)</f>
        <v>0</v>
      </c>
      <c r="BU514" s="4">
        <v>0</v>
      </c>
      <c r="BV514" s="4">
        <v>0</v>
      </c>
      <c r="BW514" s="4">
        <v>97</v>
      </c>
      <c r="BX514" s="4">
        <v>0</v>
      </c>
      <c r="BY514" s="4">
        <f t="shared" ref="BY514:BY577" si="219">SUM(BU514:BX514)</f>
        <v>97</v>
      </c>
      <c r="BZ514" s="4">
        <f t="shared" ref="BZ514:BZ577" si="220">+C514+H514+M514+R514+W514+AB514+AG514+AL514</f>
        <v>3242</v>
      </c>
      <c r="CA514" s="4">
        <f t="shared" ref="CA514:CA577" si="221">+D514+I514+N514+S514+X514+AC514+AH514+AM514</f>
        <v>3155</v>
      </c>
      <c r="CB514" s="4">
        <f t="shared" ref="CB514:CB577" si="222">+E514+J514+O514+T514+Y514+AD514+AI514+AN514</f>
        <v>4678</v>
      </c>
      <c r="CC514" s="4">
        <f t="shared" ref="CC514:CC577" si="223">+F514+K514+P514+U514+Z514+AE514+AJ514+AO514</f>
        <v>81</v>
      </c>
      <c r="CD514" s="4">
        <f t="shared" ref="CD514:CD577" si="224">SUM(BZ514:CC514)</f>
        <v>11156</v>
      </c>
      <c r="CE514" s="4">
        <f t="shared" ref="CE514:CE577" si="225">BF514+BA514+AV514+BK514+BP514+BU514+AQ514</f>
        <v>0</v>
      </c>
      <c r="CF514" s="4">
        <f t="shared" ref="CF514:CF577" si="226">BG514+BB514+AW514+BL514+BQ514+BV514+AR514</f>
        <v>3</v>
      </c>
      <c r="CG514" s="4">
        <f t="shared" ref="CG514:CG577" si="227">BH514+BC514+AX514+BM514+BR514+BW514+AS514</f>
        <v>119</v>
      </c>
      <c r="CH514" s="4">
        <f t="shared" ref="CH514:CH577" si="228">BI514+BD514+AY514+BN514+BS514+BX514+AT514</f>
        <v>24</v>
      </c>
      <c r="CI514" s="4">
        <f t="shared" ref="CI514:CI577" si="229">SUM(CE514:CH514)</f>
        <v>146</v>
      </c>
      <c r="CJ514" s="10">
        <f>1448+230</f>
        <v>1678</v>
      </c>
      <c r="CK514" s="10">
        <v>1805</v>
      </c>
      <c r="CL514" s="10">
        <v>235</v>
      </c>
      <c r="CM514" s="10">
        <v>6</v>
      </c>
      <c r="CN514" s="10">
        <f>3978-3724</f>
        <v>254</v>
      </c>
      <c r="CO514" s="4">
        <f t="shared" si="204"/>
        <v>3978</v>
      </c>
    </row>
    <row r="515" spans="1:93">
      <c r="A515" s="2">
        <v>2001</v>
      </c>
      <c r="B515" s="3" t="s">
        <v>81</v>
      </c>
      <c r="C515" s="4">
        <v>28489</v>
      </c>
      <c r="D515" s="4">
        <v>3610</v>
      </c>
      <c r="E515" s="4">
        <v>59</v>
      </c>
      <c r="F515" s="4">
        <v>2547</v>
      </c>
      <c r="G515" s="4">
        <f t="shared" si="205"/>
        <v>34705</v>
      </c>
      <c r="H515" s="4">
        <v>9149</v>
      </c>
      <c r="I515" s="4">
        <v>5467</v>
      </c>
      <c r="J515" s="4">
        <v>727</v>
      </c>
      <c r="K515" s="4">
        <v>593</v>
      </c>
      <c r="L515" s="4">
        <f t="shared" si="206"/>
        <v>15936</v>
      </c>
      <c r="M515" s="4">
        <v>1966</v>
      </c>
      <c r="N515" s="4">
        <v>3250</v>
      </c>
      <c r="O515" s="4">
        <v>0</v>
      </c>
      <c r="P515" s="4">
        <v>0</v>
      </c>
      <c r="Q515" s="4">
        <f t="shared" si="207"/>
        <v>5216</v>
      </c>
      <c r="R515" s="4">
        <v>3067</v>
      </c>
      <c r="S515" s="4">
        <v>610</v>
      </c>
      <c r="T515" s="4">
        <v>0</v>
      </c>
      <c r="U515" s="4">
        <v>0</v>
      </c>
      <c r="V515" s="4">
        <f t="shared" si="208"/>
        <v>3677</v>
      </c>
      <c r="W515" s="4">
        <v>9191</v>
      </c>
      <c r="X515" s="4">
        <v>13447</v>
      </c>
      <c r="Y515" s="4">
        <v>1708</v>
      </c>
      <c r="Z515" s="4">
        <v>0</v>
      </c>
      <c r="AA515" s="4">
        <f t="shared" si="209"/>
        <v>24346</v>
      </c>
      <c r="AB515" s="4">
        <v>5499</v>
      </c>
      <c r="AC515" s="4">
        <v>41</v>
      </c>
      <c r="AD515" s="4">
        <v>18</v>
      </c>
      <c r="AE515" s="4">
        <v>1</v>
      </c>
      <c r="AF515" s="4">
        <f t="shared" si="210"/>
        <v>5559</v>
      </c>
      <c r="AG515" s="4">
        <v>1659</v>
      </c>
      <c r="AH515" s="4">
        <v>3517</v>
      </c>
      <c r="AI515" s="4">
        <v>3595</v>
      </c>
      <c r="AJ515" s="4">
        <v>486</v>
      </c>
      <c r="AK515" s="4">
        <f t="shared" si="211"/>
        <v>9257</v>
      </c>
      <c r="AL515" s="4">
        <v>19033</v>
      </c>
      <c r="AM515" s="4">
        <v>11331</v>
      </c>
      <c r="AN515" s="4">
        <v>7865</v>
      </c>
      <c r="AO515" s="4">
        <v>730</v>
      </c>
      <c r="AP515" s="4">
        <f t="shared" si="212"/>
        <v>38959</v>
      </c>
      <c r="AU515" s="4">
        <f t="shared" si="213"/>
        <v>0</v>
      </c>
      <c r="AV515" s="4">
        <v>23</v>
      </c>
      <c r="AW515" s="4">
        <v>0</v>
      </c>
      <c r="AX515" s="4">
        <v>0</v>
      </c>
      <c r="AY515" s="4">
        <v>592</v>
      </c>
      <c r="AZ515" s="4">
        <f t="shared" si="214"/>
        <v>615</v>
      </c>
      <c r="BA515" s="4">
        <v>73</v>
      </c>
      <c r="BB515" s="4">
        <v>0</v>
      </c>
      <c r="BC515" s="4">
        <v>0</v>
      </c>
      <c r="BD515" s="4">
        <v>2</v>
      </c>
      <c r="BE515" s="4">
        <f t="shared" si="215"/>
        <v>75</v>
      </c>
      <c r="BF515" s="4">
        <v>1530</v>
      </c>
      <c r="BG515" s="4">
        <v>1935</v>
      </c>
      <c r="BH515" s="4">
        <v>-1014</v>
      </c>
      <c r="BI515" s="4">
        <v>348</v>
      </c>
      <c r="BJ515" s="4">
        <f t="shared" si="216"/>
        <v>2799</v>
      </c>
      <c r="BK515" s="4">
        <v>0</v>
      </c>
      <c r="BL515" s="4">
        <v>0</v>
      </c>
      <c r="BM515" s="4">
        <v>0</v>
      </c>
      <c r="BN515" s="4">
        <v>0</v>
      </c>
      <c r="BO515" s="4">
        <f t="shared" si="217"/>
        <v>0</v>
      </c>
      <c r="BP515" s="4">
        <v>341</v>
      </c>
      <c r="BQ515" s="4">
        <v>2</v>
      </c>
      <c r="BR515" s="4">
        <v>7</v>
      </c>
      <c r="BS515" s="4">
        <v>197</v>
      </c>
      <c r="BT515" s="4">
        <f t="shared" si="218"/>
        <v>547</v>
      </c>
      <c r="BU515" s="4">
        <v>74</v>
      </c>
      <c r="BV515" s="4">
        <v>11</v>
      </c>
      <c r="BW515" s="4">
        <v>10</v>
      </c>
      <c r="BX515" s="4">
        <v>8</v>
      </c>
      <c r="BY515" s="4">
        <f t="shared" si="219"/>
        <v>103</v>
      </c>
      <c r="BZ515" s="4">
        <f t="shared" si="220"/>
        <v>78053</v>
      </c>
      <c r="CA515" s="4">
        <f t="shared" si="221"/>
        <v>41273</v>
      </c>
      <c r="CB515" s="4">
        <f t="shared" si="222"/>
        <v>13972</v>
      </c>
      <c r="CC515" s="4">
        <f t="shared" si="223"/>
        <v>4357</v>
      </c>
      <c r="CD515" s="4">
        <f t="shared" si="224"/>
        <v>137655</v>
      </c>
      <c r="CE515" s="4">
        <f t="shared" si="225"/>
        <v>2041</v>
      </c>
      <c r="CF515" s="4">
        <f t="shared" si="226"/>
        <v>1948</v>
      </c>
      <c r="CG515" s="4">
        <f t="shared" si="227"/>
        <v>-997</v>
      </c>
      <c r="CH515" s="4">
        <f t="shared" si="228"/>
        <v>1147</v>
      </c>
      <c r="CI515" s="4">
        <f t="shared" si="229"/>
        <v>4139</v>
      </c>
      <c r="CJ515" s="4">
        <v>21277</v>
      </c>
      <c r="CK515" s="4">
        <v>44614</v>
      </c>
      <c r="CL515" s="4">
        <v>6899</v>
      </c>
      <c r="CM515" s="4">
        <v>4</v>
      </c>
      <c r="CN515" s="4">
        <v>-1366</v>
      </c>
      <c r="CO515" s="4">
        <f t="shared" si="204"/>
        <v>71428</v>
      </c>
    </row>
    <row r="516" spans="1:93">
      <c r="A516" s="2">
        <v>2001</v>
      </c>
      <c r="B516" s="3" t="s">
        <v>82</v>
      </c>
      <c r="C516" s="4">
        <v>2140</v>
      </c>
      <c r="D516" s="4">
        <v>241</v>
      </c>
      <c r="E516" s="4">
        <v>138</v>
      </c>
      <c r="F516" s="4">
        <v>0</v>
      </c>
      <c r="G516" s="4">
        <f t="shared" si="205"/>
        <v>2519</v>
      </c>
      <c r="H516" s="4">
        <v>901</v>
      </c>
      <c r="I516" s="4">
        <v>24</v>
      </c>
      <c r="J516" s="4">
        <v>904</v>
      </c>
      <c r="K516" s="4">
        <v>0</v>
      </c>
      <c r="L516" s="4">
        <f t="shared" si="206"/>
        <v>1829</v>
      </c>
      <c r="M516" s="4">
        <v>0</v>
      </c>
      <c r="N516" s="4">
        <v>92.6</v>
      </c>
      <c r="O516" s="4">
        <v>27.3</v>
      </c>
      <c r="P516" s="4">
        <v>0</v>
      </c>
      <c r="Q516" s="4">
        <f t="shared" si="207"/>
        <v>119.89999999999999</v>
      </c>
      <c r="R516" s="4">
        <v>0</v>
      </c>
      <c r="S516" s="4">
        <v>0</v>
      </c>
      <c r="T516" s="4">
        <v>0</v>
      </c>
      <c r="U516" s="4">
        <v>0</v>
      </c>
      <c r="V516" s="4">
        <f t="shared" si="208"/>
        <v>0</v>
      </c>
      <c r="W516" s="4">
        <v>969</v>
      </c>
      <c r="X516" s="4">
        <v>1073</v>
      </c>
      <c r="Y516" s="4">
        <v>109</v>
      </c>
      <c r="Z516" s="4">
        <v>0</v>
      </c>
      <c r="AA516" s="4">
        <f t="shared" si="209"/>
        <v>2151</v>
      </c>
      <c r="AB516" s="4">
        <v>435</v>
      </c>
      <c r="AC516" s="4">
        <v>5</v>
      </c>
      <c r="AD516" s="4">
        <v>52</v>
      </c>
      <c r="AE516" s="4">
        <v>0</v>
      </c>
      <c r="AF516" s="4">
        <f t="shared" si="210"/>
        <v>492</v>
      </c>
      <c r="AG516" s="4">
        <v>197</v>
      </c>
      <c r="AH516" s="4">
        <v>314</v>
      </c>
      <c r="AI516" s="4">
        <v>647</v>
      </c>
      <c r="AJ516" s="4">
        <v>161</v>
      </c>
      <c r="AK516" s="4">
        <f t="shared" si="211"/>
        <v>1319</v>
      </c>
      <c r="AL516" s="4">
        <v>999.4</v>
      </c>
      <c r="AM516" s="4">
        <v>851</v>
      </c>
      <c r="AN516" s="4">
        <v>2467.1999999999998</v>
      </c>
      <c r="AO516" s="4">
        <v>0</v>
      </c>
      <c r="AP516" s="4">
        <f t="shared" si="212"/>
        <v>4317.6000000000004</v>
      </c>
      <c r="AU516" s="4">
        <f t="shared" si="213"/>
        <v>0</v>
      </c>
      <c r="AV516" s="4">
        <v>155</v>
      </c>
      <c r="AW516" s="4">
        <v>7</v>
      </c>
      <c r="AX516" s="4">
        <v>167</v>
      </c>
      <c r="AY516" s="4">
        <v>0</v>
      </c>
      <c r="AZ516" s="4">
        <f t="shared" si="214"/>
        <v>329</v>
      </c>
      <c r="BA516" s="4">
        <v>14</v>
      </c>
      <c r="BB516" s="4">
        <v>0</v>
      </c>
      <c r="BC516" s="4">
        <v>0</v>
      </c>
      <c r="BD516" s="4">
        <v>0</v>
      </c>
      <c r="BE516" s="4">
        <f t="shared" si="215"/>
        <v>14</v>
      </c>
      <c r="BF516" s="22">
        <v>59</v>
      </c>
      <c r="BG516" s="22">
        <v>0</v>
      </c>
      <c r="BH516" s="22">
        <v>0</v>
      </c>
      <c r="BI516" s="22">
        <v>0</v>
      </c>
      <c r="BJ516" s="4">
        <f t="shared" si="216"/>
        <v>59</v>
      </c>
      <c r="BK516" s="4">
        <v>0</v>
      </c>
      <c r="BL516" s="4">
        <v>0</v>
      </c>
      <c r="BM516" s="4">
        <v>0</v>
      </c>
      <c r="BN516" s="4">
        <v>0</v>
      </c>
      <c r="BO516" s="4">
        <f t="shared" si="217"/>
        <v>0</v>
      </c>
      <c r="BP516" s="4">
        <v>3</v>
      </c>
      <c r="BQ516" s="4">
        <v>15</v>
      </c>
      <c r="BR516" s="4">
        <v>35</v>
      </c>
      <c r="BS516" s="4">
        <v>0</v>
      </c>
      <c r="BT516" s="4">
        <f t="shared" si="218"/>
        <v>53</v>
      </c>
      <c r="BU516" s="4">
        <v>62</v>
      </c>
      <c r="BV516" s="4">
        <v>21</v>
      </c>
      <c r="BW516" s="4">
        <v>32</v>
      </c>
      <c r="BX516" s="4">
        <v>0</v>
      </c>
      <c r="BY516" s="4">
        <f t="shared" si="219"/>
        <v>115</v>
      </c>
      <c r="BZ516" s="4">
        <f t="shared" si="220"/>
        <v>5641.4</v>
      </c>
      <c r="CA516" s="4">
        <f t="shared" si="221"/>
        <v>2600.6</v>
      </c>
      <c r="CB516" s="4">
        <f t="shared" si="222"/>
        <v>4344.5</v>
      </c>
      <c r="CC516" s="4">
        <f t="shared" si="223"/>
        <v>161</v>
      </c>
      <c r="CD516" s="4">
        <f t="shared" si="224"/>
        <v>12747.5</v>
      </c>
      <c r="CE516" s="4">
        <f t="shared" si="225"/>
        <v>293</v>
      </c>
      <c r="CF516" s="4">
        <f t="shared" si="226"/>
        <v>43</v>
      </c>
      <c r="CG516" s="4">
        <f t="shared" si="227"/>
        <v>234</v>
      </c>
      <c r="CH516" s="4">
        <f t="shared" si="228"/>
        <v>0</v>
      </c>
      <c r="CI516" s="4">
        <f t="shared" si="229"/>
        <v>570</v>
      </c>
      <c r="CJ516" s="12">
        <f>1811.2-60.1+157.9</f>
        <v>1909.0000000000002</v>
      </c>
      <c r="CK516" s="12">
        <v>4017.8</v>
      </c>
      <c r="CL516" s="12">
        <v>329.7</v>
      </c>
      <c r="CM516" s="12">
        <v>31.4</v>
      </c>
      <c r="CN516" s="12">
        <f>6716.8-CM516-CL516-CK516-CJ516</f>
        <v>428.90000000000032</v>
      </c>
      <c r="CO516" s="4">
        <f t="shared" si="204"/>
        <v>6716.8</v>
      </c>
    </row>
    <row r="517" spans="1:93">
      <c r="A517" s="2">
        <v>2001</v>
      </c>
      <c r="B517" s="3" t="s">
        <v>83</v>
      </c>
      <c r="C517" s="4">
        <v>2170</v>
      </c>
      <c r="D517" s="4">
        <v>272</v>
      </c>
      <c r="E517" s="4">
        <v>3</v>
      </c>
      <c r="F517" s="4">
        <v>134</v>
      </c>
      <c r="G517" s="4">
        <f t="shared" si="205"/>
        <v>2579</v>
      </c>
      <c r="H517" s="4">
        <v>580</v>
      </c>
      <c r="I517" s="4">
        <v>81</v>
      </c>
      <c r="J517" s="4">
        <v>1026</v>
      </c>
      <c r="K517" s="4">
        <v>87</v>
      </c>
      <c r="L517" s="4">
        <f t="shared" si="206"/>
        <v>1774</v>
      </c>
      <c r="M517" s="4">
        <v>148</v>
      </c>
      <c r="N517" s="4">
        <v>267</v>
      </c>
      <c r="O517" s="4">
        <v>0</v>
      </c>
      <c r="P517" s="4">
        <v>0</v>
      </c>
      <c r="Q517" s="4">
        <f t="shared" si="207"/>
        <v>415</v>
      </c>
      <c r="R517" s="4">
        <v>105</v>
      </c>
      <c r="S517" s="4">
        <v>0</v>
      </c>
      <c r="T517" s="4">
        <v>0</v>
      </c>
      <c r="U517" s="4">
        <v>0</v>
      </c>
      <c r="V517" s="4">
        <f t="shared" si="208"/>
        <v>105</v>
      </c>
      <c r="W517" s="4">
        <v>2373</v>
      </c>
      <c r="X517" s="4">
        <v>1747</v>
      </c>
      <c r="Y517" s="4">
        <v>599</v>
      </c>
      <c r="Z517" s="4">
        <v>0</v>
      </c>
      <c r="AA517" s="4">
        <f t="shared" si="209"/>
        <v>4719</v>
      </c>
      <c r="AB517" s="4">
        <v>522</v>
      </c>
      <c r="AC517" s="4">
        <v>2</v>
      </c>
      <c r="AD517" s="4">
        <v>0</v>
      </c>
      <c r="AE517" s="4">
        <v>19</v>
      </c>
      <c r="AF517" s="4">
        <f t="shared" si="210"/>
        <v>543</v>
      </c>
      <c r="AG517" s="4">
        <v>35</v>
      </c>
      <c r="AH517" s="4">
        <v>561</v>
      </c>
      <c r="AI517" s="4">
        <v>431</v>
      </c>
      <c r="AJ517" s="4">
        <v>184</v>
      </c>
      <c r="AK517" s="4">
        <f t="shared" si="211"/>
        <v>1211</v>
      </c>
      <c r="AL517" s="4">
        <v>5950</v>
      </c>
      <c r="AM517" s="4">
        <v>408</v>
      </c>
      <c r="AN517" s="4">
        <v>802</v>
      </c>
      <c r="AO517" s="4">
        <v>772</v>
      </c>
      <c r="AP517" s="4">
        <f t="shared" si="212"/>
        <v>7932</v>
      </c>
      <c r="AU517" s="4">
        <f t="shared" si="213"/>
        <v>0</v>
      </c>
      <c r="AV517" s="4">
        <v>0</v>
      </c>
      <c r="AW517" s="4">
        <v>0</v>
      </c>
      <c r="AX517" s="4">
        <v>0</v>
      </c>
      <c r="AY517" s="4">
        <v>87</v>
      </c>
      <c r="AZ517" s="4">
        <f t="shared" si="214"/>
        <v>87</v>
      </c>
      <c r="BA517" s="4">
        <v>0</v>
      </c>
      <c r="BB517" s="4">
        <v>0</v>
      </c>
      <c r="BC517" s="4">
        <v>0</v>
      </c>
      <c r="BD517" s="4">
        <v>19</v>
      </c>
      <c r="BE517" s="4">
        <f t="shared" si="215"/>
        <v>19</v>
      </c>
      <c r="BF517" s="4">
        <v>0</v>
      </c>
      <c r="BG517" s="4">
        <v>561</v>
      </c>
      <c r="BH517" s="4">
        <v>12</v>
      </c>
      <c r="BI517" s="4">
        <v>181</v>
      </c>
      <c r="BJ517" s="4">
        <f t="shared" si="216"/>
        <v>754</v>
      </c>
      <c r="BK517" s="4">
        <v>0</v>
      </c>
      <c r="BL517" s="4">
        <v>0</v>
      </c>
      <c r="BM517" s="4">
        <v>0</v>
      </c>
      <c r="BN517" s="4">
        <v>8</v>
      </c>
      <c r="BO517" s="4">
        <f t="shared" si="217"/>
        <v>8</v>
      </c>
      <c r="BP517" s="4">
        <v>0</v>
      </c>
      <c r="BQ517" s="4">
        <v>0</v>
      </c>
      <c r="BR517" s="4">
        <v>0</v>
      </c>
      <c r="BS517" s="4">
        <v>141</v>
      </c>
      <c r="BT517" s="4">
        <f t="shared" si="218"/>
        <v>141</v>
      </c>
      <c r="BU517" s="4">
        <v>0</v>
      </c>
      <c r="BV517" s="4">
        <v>0</v>
      </c>
      <c r="BW517" s="4">
        <v>0</v>
      </c>
      <c r="BX517" s="4">
        <v>757</v>
      </c>
      <c r="BY517" s="4">
        <f t="shared" si="219"/>
        <v>757</v>
      </c>
      <c r="BZ517" s="4">
        <f t="shared" si="220"/>
        <v>11883</v>
      </c>
      <c r="CA517" s="4">
        <f t="shared" si="221"/>
        <v>3338</v>
      </c>
      <c r="CB517" s="4">
        <f t="shared" si="222"/>
        <v>2861</v>
      </c>
      <c r="CC517" s="4">
        <f t="shared" si="223"/>
        <v>1196</v>
      </c>
      <c r="CD517" s="4">
        <f t="shared" si="224"/>
        <v>19278</v>
      </c>
      <c r="CE517" s="4">
        <f t="shared" si="225"/>
        <v>0</v>
      </c>
      <c r="CF517" s="4">
        <f t="shared" si="226"/>
        <v>561</v>
      </c>
      <c r="CG517" s="4">
        <f t="shared" si="227"/>
        <v>12</v>
      </c>
      <c r="CH517" s="4">
        <f t="shared" si="228"/>
        <v>1193</v>
      </c>
      <c r="CI517" s="4">
        <f t="shared" si="229"/>
        <v>1766</v>
      </c>
      <c r="CJ517" s="12">
        <v>3125.1</v>
      </c>
      <c r="CK517" s="12">
        <v>4744.2</v>
      </c>
      <c r="CL517" s="12">
        <v>550.5</v>
      </c>
      <c r="CM517" s="12">
        <v>590.6</v>
      </c>
      <c r="CN517" s="12">
        <v>2975.5</v>
      </c>
      <c r="CO517" s="4">
        <f t="shared" si="204"/>
        <v>11985.9</v>
      </c>
    </row>
    <row r="518" spans="1:93">
      <c r="A518" s="2">
        <v>2001</v>
      </c>
      <c r="B518" s="3" t="s">
        <v>84</v>
      </c>
      <c r="C518" s="4">
        <v>807</v>
      </c>
      <c r="D518" s="4">
        <v>87</v>
      </c>
      <c r="E518" s="4">
        <v>323</v>
      </c>
      <c r="F518" s="4">
        <v>52</v>
      </c>
      <c r="G518" s="4">
        <f t="shared" si="205"/>
        <v>1269</v>
      </c>
      <c r="H518" s="4">
        <v>219</v>
      </c>
      <c r="I518" s="4">
        <v>18</v>
      </c>
      <c r="J518" s="4">
        <v>42</v>
      </c>
      <c r="K518" s="4">
        <v>3</v>
      </c>
      <c r="L518" s="4">
        <f t="shared" si="206"/>
        <v>282</v>
      </c>
      <c r="M518" s="4">
        <v>2</v>
      </c>
      <c r="N518" s="4">
        <v>16</v>
      </c>
      <c r="O518" s="4">
        <v>1</v>
      </c>
      <c r="P518" s="4">
        <v>0</v>
      </c>
      <c r="Q518" s="4">
        <f t="shared" si="207"/>
        <v>19</v>
      </c>
      <c r="R518" s="4">
        <v>32</v>
      </c>
      <c r="S518" s="4">
        <v>19</v>
      </c>
      <c r="T518" s="4">
        <v>0</v>
      </c>
      <c r="U518" s="4">
        <v>0</v>
      </c>
      <c r="V518" s="4">
        <f t="shared" si="208"/>
        <v>51</v>
      </c>
      <c r="W518" s="4">
        <v>255</v>
      </c>
      <c r="X518" s="4">
        <v>291</v>
      </c>
      <c r="Y518" s="4">
        <v>21</v>
      </c>
      <c r="Z518" s="4">
        <v>0</v>
      </c>
      <c r="AA518" s="4">
        <f t="shared" si="209"/>
        <v>567</v>
      </c>
      <c r="AB518" s="4">
        <v>189</v>
      </c>
      <c r="AC518" s="4">
        <v>5</v>
      </c>
      <c r="AD518" s="4">
        <v>2</v>
      </c>
      <c r="AE518" s="4">
        <v>7</v>
      </c>
      <c r="AF518" s="4">
        <f t="shared" si="210"/>
        <v>203</v>
      </c>
      <c r="AG518" s="4">
        <v>0</v>
      </c>
      <c r="AH518" s="4">
        <v>127</v>
      </c>
      <c r="AI518" s="4">
        <v>323</v>
      </c>
      <c r="AJ518" s="4">
        <v>0</v>
      </c>
      <c r="AK518" s="4">
        <f t="shared" si="211"/>
        <v>450</v>
      </c>
      <c r="AL518" s="4">
        <v>925</v>
      </c>
      <c r="AM518" s="4">
        <v>247</v>
      </c>
      <c r="AN518" s="4">
        <v>1365</v>
      </c>
      <c r="AO518" s="4">
        <v>38</v>
      </c>
      <c r="AP518" s="4">
        <f t="shared" si="212"/>
        <v>2575</v>
      </c>
      <c r="AU518" s="4">
        <f t="shared" si="213"/>
        <v>0</v>
      </c>
      <c r="AV518" s="4">
        <v>9</v>
      </c>
      <c r="AW518" s="4">
        <v>0</v>
      </c>
      <c r="AX518" s="4">
        <v>5</v>
      </c>
      <c r="AY518" s="4">
        <v>3</v>
      </c>
      <c r="AZ518" s="4">
        <f t="shared" si="214"/>
        <v>17</v>
      </c>
      <c r="BA518" s="4">
        <v>9</v>
      </c>
      <c r="BB518" s="4">
        <v>4</v>
      </c>
      <c r="BC518" s="4">
        <v>0</v>
      </c>
      <c r="BD518" s="4">
        <v>7</v>
      </c>
      <c r="BE518" s="4">
        <f t="shared" si="215"/>
        <v>20</v>
      </c>
      <c r="BF518" s="4">
        <v>0</v>
      </c>
      <c r="BG518" s="4">
        <v>125</v>
      </c>
      <c r="BH518" s="4">
        <v>176</v>
      </c>
      <c r="BI518" s="4">
        <v>0</v>
      </c>
      <c r="BJ518" s="4">
        <f t="shared" si="216"/>
        <v>301</v>
      </c>
      <c r="BK518" s="4">
        <v>0</v>
      </c>
      <c r="BL518" s="4">
        <v>0</v>
      </c>
      <c r="BM518" s="4">
        <v>0</v>
      </c>
      <c r="BN518" s="4">
        <v>0</v>
      </c>
      <c r="BO518" s="4">
        <f t="shared" si="217"/>
        <v>0</v>
      </c>
      <c r="BP518" s="4">
        <v>1</v>
      </c>
      <c r="BQ518" s="4">
        <v>0</v>
      </c>
      <c r="BR518" s="4">
        <v>28</v>
      </c>
      <c r="BS518" s="4">
        <v>1</v>
      </c>
      <c r="BT518" s="4">
        <f t="shared" si="218"/>
        <v>30</v>
      </c>
      <c r="BU518" s="4">
        <v>101</v>
      </c>
      <c r="BV518" s="4">
        <v>0</v>
      </c>
      <c r="BW518" s="4">
        <v>46</v>
      </c>
      <c r="BX518" s="4">
        <v>89</v>
      </c>
      <c r="BY518" s="4">
        <f t="shared" si="219"/>
        <v>236</v>
      </c>
      <c r="BZ518" s="4">
        <f t="shared" si="220"/>
        <v>2429</v>
      </c>
      <c r="CA518" s="4">
        <f t="shared" si="221"/>
        <v>810</v>
      </c>
      <c r="CB518" s="4">
        <f t="shared" si="222"/>
        <v>2077</v>
      </c>
      <c r="CC518" s="4">
        <f t="shared" si="223"/>
        <v>100</v>
      </c>
      <c r="CD518" s="4">
        <f t="shared" si="224"/>
        <v>5416</v>
      </c>
      <c r="CE518" s="4">
        <f t="shared" si="225"/>
        <v>120</v>
      </c>
      <c r="CF518" s="4">
        <f t="shared" si="226"/>
        <v>129</v>
      </c>
      <c r="CG518" s="4">
        <f t="shared" si="227"/>
        <v>255</v>
      </c>
      <c r="CH518" s="4">
        <f t="shared" si="228"/>
        <v>100</v>
      </c>
      <c r="CI518" s="4">
        <f t="shared" si="229"/>
        <v>604</v>
      </c>
      <c r="CJ518" s="10" t="s">
        <v>129</v>
      </c>
      <c r="CK518" s="4">
        <v>718</v>
      </c>
      <c r="CL518" s="4">
        <v>62</v>
      </c>
      <c r="CM518" s="10" t="s">
        <v>129</v>
      </c>
      <c r="CN518" s="4">
        <v>1549</v>
      </c>
      <c r="CO518" s="4">
        <f t="shared" si="204"/>
        <v>2329</v>
      </c>
    </row>
    <row r="519" spans="1:93">
      <c r="A519" s="2">
        <v>2001</v>
      </c>
      <c r="B519" s="15" t="s">
        <v>85</v>
      </c>
      <c r="C519" s="4">
        <v>7462</v>
      </c>
      <c r="D519" s="4">
        <v>1240</v>
      </c>
      <c r="E519" s="4">
        <v>482</v>
      </c>
      <c r="F519" s="4">
        <v>0</v>
      </c>
      <c r="G519" s="4">
        <f t="shared" si="205"/>
        <v>9184</v>
      </c>
      <c r="H519" s="4">
        <v>3195</v>
      </c>
      <c r="I519" s="4">
        <v>69</v>
      </c>
      <c r="J519" s="4">
        <v>1553</v>
      </c>
      <c r="K519" s="4">
        <v>402</v>
      </c>
      <c r="L519" s="4">
        <f t="shared" si="206"/>
        <v>5219</v>
      </c>
      <c r="M519" s="4">
        <v>220</v>
      </c>
      <c r="N519" s="4">
        <v>0</v>
      </c>
      <c r="O519" s="4">
        <v>1</v>
      </c>
      <c r="P519" s="4">
        <v>0</v>
      </c>
      <c r="Q519" s="4">
        <f t="shared" si="207"/>
        <v>221</v>
      </c>
      <c r="R519" s="4">
        <v>0</v>
      </c>
      <c r="S519" s="4">
        <v>0</v>
      </c>
      <c r="T519" s="4">
        <v>0</v>
      </c>
      <c r="U519" s="4">
        <v>0</v>
      </c>
      <c r="V519" s="4">
        <f t="shared" si="208"/>
        <v>0</v>
      </c>
      <c r="W519" s="4">
        <v>2768</v>
      </c>
      <c r="X519" s="4">
        <v>4776</v>
      </c>
      <c r="Y519" s="4">
        <v>865</v>
      </c>
      <c r="Z519" s="4">
        <v>0</v>
      </c>
      <c r="AA519" s="4">
        <f t="shared" si="209"/>
        <v>8409</v>
      </c>
      <c r="AB519" s="4">
        <v>1564</v>
      </c>
      <c r="AC519" s="4">
        <v>38</v>
      </c>
      <c r="AD519" s="4">
        <v>73</v>
      </c>
      <c r="AE519" s="4">
        <v>0</v>
      </c>
      <c r="AF519" s="4">
        <f t="shared" si="210"/>
        <v>1675</v>
      </c>
      <c r="AG519" s="4">
        <v>200</v>
      </c>
      <c r="AH519" s="4">
        <v>1119</v>
      </c>
      <c r="AI519" s="4">
        <v>5714</v>
      </c>
      <c r="AJ519" s="4">
        <v>325</v>
      </c>
      <c r="AK519" s="4">
        <f t="shared" si="211"/>
        <v>7358</v>
      </c>
      <c r="AL519" s="4">
        <v>4370</v>
      </c>
      <c r="AM519" s="4">
        <v>6109</v>
      </c>
      <c r="AN519" s="4">
        <v>9624</v>
      </c>
      <c r="AO519" s="4">
        <v>337</v>
      </c>
      <c r="AP519" s="4">
        <f t="shared" si="212"/>
        <v>20440</v>
      </c>
      <c r="AU519" s="4">
        <f t="shared" si="213"/>
        <v>0</v>
      </c>
      <c r="AV519" s="4">
        <v>57</v>
      </c>
      <c r="AW519" s="4">
        <v>0</v>
      </c>
      <c r="AX519" s="4">
        <v>43</v>
      </c>
      <c r="AY519" s="4">
        <v>402</v>
      </c>
      <c r="AZ519" s="4">
        <f t="shared" si="214"/>
        <v>502</v>
      </c>
      <c r="BA519" s="4">
        <v>19</v>
      </c>
      <c r="BB519" s="4">
        <v>0</v>
      </c>
      <c r="BC519" s="4">
        <v>5</v>
      </c>
      <c r="BD519" s="4">
        <v>0</v>
      </c>
      <c r="BE519" s="4">
        <f t="shared" si="215"/>
        <v>24</v>
      </c>
      <c r="BF519" s="4">
        <v>200</v>
      </c>
      <c r="BG519" s="4">
        <v>1119</v>
      </c>
      <c r="BH519" s="4">
        <v>5029</v>
      </c>
      <c r="BI519" s="4">
        <v>325</v>
      </c>
      <c r="BJ519" s="4">
        <f t="shared" si="216"/>
        <v>6673</v>
      </c>
      <c r="BK519" s="4">
        <v>0</v>
      </c>
      <c r="BL519" s="4">
        <v>0</v>
      </c>
      <c r="BM519" s="4">
        <v>187</v>
      </c>
      <c r="BN519" s="4">
        <v>0</v>
      </c>
      <c r="BO519" s="4">
        <f t="shared" si="217"/>
        <v>187</v>
      </c>
      <c r="BP519" s="4">
        <v>98</v>
      </c>
      <c r="BQ519" s="4">
        <v>126</v>
      </c>
      <c r="BR519" s="4">
        <v>749</v>
      </c>
      <c r="BS519" s="4">
        <v>278</v>
      </c>
      <c r="BT519" s="4">
        <f t="shared" si="218"/>
        <v>1251</v>
      </c>
      <c r="BU519" s="4">
        <v>259</v>
      </c>
      <c r="BV519" s="4">
        <v>0</v>
      </c>
      <c r="BW519" s="4">
        <v>1836</v>
      </c>
      <c r="BX519" s="4">
        <v>59</v>
      </c>
      <c r="BY519" s="4">
        <f t="shared" si="219"/>
        <v>2154</v>
      </c>
      <c r="BZ519" s="4">
        <f t="shared" si="220"/>
        <v>19779</v>
      </c>
      <c r="CA519" s="4">
        <f t="shared" si="221"/>
        <v>13351</v>
      </c>
      <c r="CB519" s="4">
        <f t="shared" si="222"/>
        <v>18312</v>
      </c>
      <c r="CC519" s="4">
        <f t="shared" si="223"/>
        <v>1064</v>
      </c>
      <c r="CD519" s="4">
        <f t="shared" si="224"/>
        <v>52506</v>
      </c>
      <c r="CE519" s="4">
        <f t="shared" si="225"/>
        <v>633</v>
      </c>
      <c r="CF519" s="4">
        <f t="shared" si="226"/>
        <v>1245</v>
      </c>
      <c r="CG519" s="4">
        <f t="shared" si="227"/>
        <v>7849</v>
      </c>
      <c r="CH519" s="4">
        <f t="shared" si="228"/>
        <v>1064</v>
      </c>
      <c r="CI519" s="4">
        <f t="shared" si="229"/>
        <v>10791</v>
      </c>
      <c r="CJ519" s="4">
        <v>13945.8</v>
      </c>
      <c r="CK519" s="4">
        <v>0</v>
      </c>
      <c r="CL519" s="4">
        <v>1345</v>
      </c>
      <c r="CM519" s="4">
        <v>17</v>
      </c>
      <c r="CN519" s="4">
        <v>3871</v>
      </c>
      <c r="CO519" s="4">
        <f t="shared" si="204"/>
        <v>19178.8</v>
      </c>
    </row>
    <row r="520" spans="1:93">
      <c r="A520" s="2">
        <v>2001</v>
      </c>
      <c r="B520" s="3" t="s">
        <v>86</v>
      </c>
      <c r="C520" s="3">
        <v>5639</v>
      </c>
      <c r="D520" s="3">
        <v>795</v>
      </c>
      <c r="E520" s="3">
        <v>395</v>
      </c>
      <c r="F520" s="3">
        <v>104</v>
      </c>
      <c r="G520" s="4">
        <f t="shared" si="205"/>
        <v>6933</v>
      </c>
      <c r="H520" s="4">
        <v>2075</v>
      </c>
      <c r="I520" s="4">
        <v>1348</v>
      </c>
      <c r="J520" s="4">
        <v>319</v>
      </c>
      <c r="K520" s="4">
        <v>308</v>
      </c>
      <c r="L520" s="4">
        <f t="shared" si="206"/>
        <v>4050</v>
      </c>
      <c r="Q520" s="4">
        <f t="shared" si="207"/>
        <v>0</v>
      </c>
      <c r="V520" s="4">
        <f t="shared" si="208"/>
        <v>0</v>
      </c>
      <c r="W520" s="4">
        <v>1494</v>
      </c>
      <c r="X520" s="4">
        <v>2829</v>
      </c>
      <c r="Y520" s="4">
        <v>418</v>
      </c>
      <c r="AA520" s="4">
        <f t="shared" si="209"/>
        <v>4741</v>
      </c>
      <c r="AB520" s="4">
        <v>883</v>
      </c>
      <c r="AC520" s="4">
        <v>9</v>
      </c>
      <c r="AD520" s="4">
        <v>0</v>
      </c>
      <c r="AE520" s="4">
        <v>29</v>
      </c>
      <c r="AF520" s="4">
        <f t="shared" si="210"/>
        <v>921</v>
      </c>
      <c r="AG520" s="4">
        <v>678</v>
      </c>
      <c r="AH520" s="4">
        <v>953</v>
      </c>
      <c r="AI520" s="4">
        <v>0</v>
      </c>
      <c r="AJ520" s="4">
        <v>89</v>
      </c>
      <c r="AK520" s="4">
        <f t="shared" si="211"/>
        <v>1720</v>
      </c>
      <c r="AL520" s="4">
        <v>3875</v>
      </c>
      <c r="AM520" s="4">
        <v>2467</v>
      </c>
      <c r="AN520" s="4">
        <v>0</v>
      </c>
      <c r="AO520" s="4">
        <v>183</v>
      </c>
      <c r="AP520" s="4">
        <f t="shared" si="212"/>
        <v>6525</v>
      </c>
      <c r="AU520" s="4">
        <f t="shared" si="213"/>
        <v>0</v>
      </c>
      <c r="AV520" s="4">
        <v>0</v>
      </c>
      <c r="AW520" s="4">
        <v>0</v>
      </c>
      <c r="AX520" s="4">
        <v>141</v>
      </c>
      <c r="AY520" s="4">
        <v>308</v>
      </c>
      <c r="AZ520" s="4">
        <f t="shared" si="214"/>
        <v>449</v>
      </c>
      <c r="BA520" s="4">
        <v>1</v>
      </c>
      <c r="BB520" s="4">
        <v>5</v>
      </c>
      <c r="BC520" s="4">
        <v>0</v>
      </c>
      <c r="BD520" s="4">
        <v>29</v>
      </c>
      <c r="BE520" s="4">
        <f t="shared" si="215"/>
        <v>35</v>
      </c>
      <c r="BF520" s="4">
        <v>1</v>
      </c>
      <c r="BG520" s="4">
        <v>1270</v>
      </c>
      <c r="BH520" s="4">
        <v>23</v>
      </c>
      <c r="BI520" s="4">
        <v>89</v>
      </c>
      <c r="BJ520" s="4">
        <f t="shared" si="216"/>
        <v>1383</v>
      </c>
      <c r="BK520" s="4">
        <v>0</v>
      </c>
      <c r="BL520" s="4">
        <v>0</v>
      </c>
      <c r="BM520" s="4">
        <v>0</v>
      </c>
      <c r="BN520" s="4">
        <v>0</v>
      </c>
      <c r="BO520" s="4">
        <f t="shared" si="217"/>
        <v>0</v>
      </c>
      <c r="BP520" s="4">
        <v>0</v>
      </c>
      <c r="BQ520" s="4">
        <v>0</v>
      </c>
      <c r="BR520" s="4">
        <v>0</v>
      </c>
      <c r="BS520" s="4">
        <v>0</v>
      </c>
      <c r="BT520" s="4">
        <f t="shared" si="218"/>
        <v>0</v>
      </c>
      <c r="BU520" s="4">
        <v>0</v>
      </c>
      <c r="BV520" s="4">
        <v>0</v>
      </c>
      <c r="BW520" s="4">
        <v>0</v>
      </c>
      <c r="BX520" s="4">
        <v>287</v>
      </c>
      <c r="BY520" s="4">
        <f t="shared" si="219"/>
        <v>287</v>
      </c>
      <c r="BZ520" s="4">
        <f t="shared" si="220"/>
        <v>14644</v>
      </c>
      <c r="CA520" s="4">
        <f t="shared" si="221"/>
        <v>8401</v>
      </c>
      <c r="CB520" s="4">
        <f t="shared" si="222"/>
        <v>1132</v>
      </c>
      <c r="CC520" s="4">
        <f t="shared" si="223"/>
        <v>713</v>
      </c>
      <c r="CD520" s="4">
        <f t="shared" si="224"/>
        <v>24890</v>
      </c>
      <c r="CE520" s="4">
        <f t="shared" si="225"/>
        <v>2</v>
      </c>
      <c r="CF520" s="4">
        <f t="shared" si="226"/>
        <v>1275</v>
      </c>
      <c r="CG520" s="4">
        <f t="shared" si="227"/>
        <v>164</v>
      </c>
      <c r="CH520" s="4">
        <f t="shared" si="228"/>
        <v>713</v>
      </c>
      <c r="CI520" s="4">
        <f t="shared" si="229"/>
        <v>2154</v>
      </c>
      <c r="CJ520" s="4">
        <v>4862</v>
      </c>
      <c r="CK520" s="4">
        <v>7643</v>
      </c>
      <c r="CL520" s="24" t="s">
        <v>129</v>
      </c>
      <c r="CM520" s="24" t="s">
        <v>129</v>
      </c>
      <c r="CN520" s="4">
        <v>3264</v>
      </c>
      <c r="CO520" s="4">
        <f t="shared" si="204"/>
        <v>15769</v>
      </c>
    </row>
    <row r="521" spans="1:93">
      <c r="A521" s="2">
        <v>2001</v>
      </c>
      <c r="B521" s="3" t="s">
        <v>87</v>
      </c>
      <c r="C521" s="4">
        <v>1282</v>
      </c>
      <c r="D521" s="4">
        <v>129</v>
      </c>
      <c r="E521" s="4">
        <v>28</v>
      </c>
      <c r="F521" s="4">
        <v>0</v>
      </c>
      <c r="G521" s="4">
        <f t="shared" si="205"/>
        <v>1439</v>
      </c>
      <c r="H521" s="4">
        <v>478</v>
      </c>
      <c r="I521" s="4">
        <v>11</v>
      </c>
      <c r="J521" s="4">
        <v>210</v>
      </c>
      <c r="K521" s="4">
        <v>82</v>
      </c>
      <c r="L521" s="4">
        <f t="shared" si="206"/>
        <v>781</v>
      </c>
      <c r="M521" s="4">
        <v>12</v>
      </c>
      <c r="N521" s="4">
        <v>71</v>
      </c>
      <c r="O521" s="4">
        <v>0</v>
      </c>
      <c r="P521" s="4">
        <v>0</v>
      </c>
      <c r="Q521" s="4">
        <f t="shared" si="207"/>
        <v>83</v>
      </c>
      <c r="R521" s="4">
        <v>88</v>
      </c>
      <c r="S521" s="4">
        <v>0</v>
      </c>
      <c r="T521" s="4">
        <v>0</v>
      </c>
      <c r="U521" s="4">
        <v>0</v>
      </c>
      <c r="V521" s="4">
        <f t="shared" si="208"/>
        <v>88</v>
      </c>
      <c r="W521" s="4">
        <v>311</v>
      </c>
      <c r="X521" s="4">
        <v>299</v>
      </c>
      <c r="Y521" s="4">
        <v>10</v>
      </c>
      <c r="Z521" s="4">
        <v>0</v>
      </c>
      <c r="AA521" s="4">
        <f t="shared" si="209"/>
        <v>620</v>
      </c>
      <c r="AB521" s="4">
        <v>133</v>
      </c>
      <c r="AC521" s="4">
        <v>2</v>
      </c>
      <c r="AD521" s="4">
        <v>9</v>
      </c>
      <c r="AE521" s="4">
        <v>2</v>
      </c>
      <c r="AF521" s="4">
        <f t="shared" si="210"/>
        <v>146</v>
      </c>
      <c r="AG521" s="4">
        <v>0</v>
      </c>
      <c r="AH521" s="4">
        <v>123</v>
      </c>
      <c r="AI521" s="4">
        <v>1013</v>
      </c>
      <c r="AJ521" s="4">
        <v>37</v>
      </c>
      <c r="AK521" s="4">
        <f t="shared" si="211"/>
        <v>1173</v>
      </c>
      <c r="AL521" s="4">
        <v>1061</v>
      </c>
      <c r="AM521" s="4">
        <v>452</v>
      </c>
      <c r="AN521" s="4">
        <v>1486</v>
      </c>
      <c r="AO521" s="4">
        <v>192</v>
      </c>
      <c r="AP521" s="4">
        <f t="shared" si="212"/>
        <v>3191</v>
      </c>
      <c r="AU521" s="4">
        <f t="shared" si="213"/>
        <v>0</v>
      </c>
      <c r="AV521" s="4">
        <v>0</v>
      </c>
      <c r="AW521" s="4">
        <v>0</v>
      </c>
      <c r="AX521" s="4">
        <v>0</v>
      </c>
      <c r="AY521" s="4">
        <v>82</v>
      </c>
      <c r="AZ521" s="4">
        <f t="shared" si="214"/>
        <v>82</v>
      </c>
      <c r="BA521" s="4">
        <v>0</v>
      </c>
      <c r="BB521" s="4">
        <v>0</v>
      </c>
      <c r="BC521" s="4">
        <v>0</v>
      </c>
      <c r="BD521" s="4">
        <v>2</v>
      </c>
      <c r="BE521" s="4">
        <f t="shared" si="215"/>
        <v>2</v>
      </c>
      <c r="BF521" s="4">
        <v>0</v>
      </c>
      <c r="BG521" s="4">
        <v>116</v>
      </c>
      <c r="BH521" s="4">
        <v>58</v>
      </c>
      <c r="BI521" s="4">
        <v>37</v>
      </c>
      <c r="BJ521" s="4">
        <f t="shared" si="216"/>
        <v>211</v>
      </c>
      <c r="BK521" s="4">
        <v>0</v>
      </c>
      <c r="BL521" s="4">
        <v>0</v>
      </c>
      <c r="BM521" s="4">
        <v>0</v>
      </c>
      <c r="BN521" s="4">
        <v>2</v>
      </c>
      <c r="BO521" s="4">
        <f t="shared" si="217"/>
        <v>2</v>
      </c>
      <c r="BP521" s="4">
        <v>0</v>
      </c>
      <c r="BQ521" s="4">
        <v>0</v>
      </c>
      <c r="BR521" s="4">
        <v>0</v>
      </c>
      <c r="BS521" s="4">
        <v>6</v>
      </c>
      <c r="BT521" s="4">
        <f t="shared" si="218"/>
        <v>6</v>
      </c>
      <c r="BU521" s="4">
        <v>0</v>
      </c>
      <c r="BV521" s="4">
        <v>1</v>
      </c>
      <c r="BW521" s="4">
        <v>67</v>
      </c>
      <c r="BX521" s="4">
        <v>184</v>
      </c>
      <c r="BY521" s="4">
        <f t="shared" si="219"/>
        <v>252</v>
      </c>
      <c r="BZ521" s="4">
        <f t="shared" si="220"/>
        <v>3365</v>
      </c>
      <c r="CA521" s="4">
        <f t="shared" si="221"/>
        <v>1087</v>
      </c>
      <c r="CB521" s="4">
        <f t="shared" si="222"/>
        <v>2756</v>
      </c>
      <c r="CC521" s="4">
        <f t="shared" si="223"/>
        <v>313</v>
      </c>
      <c r="CD521" s="4">
        <f t="shared" si="224"/>
        <v>7521</v>
      </c>
      <c r="CE521" s="4">
        <f t="shared" si="225"/>
        <v>0</v>
      </c>
      <c r="CF521" s="4">
        <f t="shared" si="226"/>
        <v>117</v>
      </c>
      <c r="CG521" s="4">
        <f t="shared" si="227"/>
        <v>125</v>
      </c>
      <c r="CH521" s="4">
        <f t="shared" si="228"/>
        <v>313</v>
      </c>
      <c r="CI521" s="4">
        <f t="shared" si="229"/>
        <v>555</v>
      </c>
      <c r="CJ521" s="4">
        <v>1625</v>
      </c>
      <c r="CK521" s="4">
        <v>1105</v>
      </c>
      <c r="CL521" s="4">
        <v>61</v>
      </c>
      <c r="CM521" s="10" t="s">
        <v>129</v>
      </c>
      <c r="CN521" s="4">
        <v>651</v>
      </c>
      <c r="CO521" s="4">
        <f t="shared" si="204"/>
        <v>3442</v>
      </c>
    </row>
    <row r="522" spans="1:93">
      <c r="A522" s="2">
        <v>2001</v>
      </c>
      <c r="B522" s="3" t="s">
        <v>88</v>
      </c>
      <c r="C522" s="4">
        <v>896</v>
      </c>
      <c r="D522" s="4">
        <v>121</v>
      </c>
      <c r="E522" s="4">
        <v>78</v>
      </c>
      <c r="F522" s="4">
        <v>0</v>
      </c>
      <c r="G522" s="4">
        <f t="shared" si="205"/>
        <v>1095</v>
      </c>
      <c r="H522" s="4">
        <v>273</v>
      </c>
      <c r="I522" s="4">
        <v>2</v>
      </c>
      <c r="J522" s="4">
        <v>100</v>
      </c>
      <c r="K522" s="4">
        <v>1</v>
      </c>
      <c r="L522" s="4">
        <f t="shared" si="206"/>
        <v>376</v>
      </c>
      <c r="M522" s="4">
        <v>1</v>
      </c>
      <c r="N522" s="4">
        <v>5</v>
      </c>
      <c r="O522" s="4">
        <v>0</v>
      </c>
      <c r="P522" s="4">
        <v>0</v>
      </c>
      <c r="Q522" s="4">
        <f t="shared" si="207"/>
        <v>6</v>
      </c>
      <c r="R522" s="4">
        <v>9</v>
      </c>
      <c r="S522" s="4">
        <v>0</v>
      </c>
      <c r="T522" s="4">
        <v>0</v>
      </c>
      <c r="U522" s="4">
        <v>0</v>
      </c>
      <c r="V522" s="4">
        <f t="shared" si="208"/>
        <v>9</v>
      </c>
      <c r="W522" s="4">
        <v>200</v>
      </c>
      <c r="X522" s="4">
        <v>489</v>
      </c>
      <c r="Y522" s="4">
        <v>0</v>
      </c>
      <c r="Z522" s="4">
        <v>0</v>
      </c>
      <c r="AA522" s="4">
        <f t="shared" si="209"/>
        <v>689</v>
      </c>
      <c r="AB522" s="4">
        <v>125</v>
      </c>
      <c r="AC522" s="4">
        <v>9</v>
      </c>
      <c r="AD522" s="4">
        <v>26</v>
      </c>
      <c r="AE522" s="4">
        <v>3</v>
      </c>
      <c r="AF522" s="4">
        <f t="shared" si="210"/>
        <v>163</v>
      </c>
      <c r="AG522" s="4">
        <v>0</v>
      </c>
      <c r="AH522" s="4">
        <v>187</v>
      </c>
      <c r="AI522" s="4">
        <v>299</v>
      </c>
      <c r="AJ522" s="4">
        <v>0</v>
      </c>
      <c r="AK522" s="4">
        <f t="shared" si="211"/>
        <v>486</v>
      </c>
      <c r="AL522" s="4">
        <v>325</v>
      </c>
      <c r="AM522" s="4">
        <v>466</v>
      </c>
      <c r="AN522" s="4">
        <v>369</v>
      </c>
      <c r="AO522" s="4">
        <v>1</v>
      </c>
      <c r="AP522" s="4">
        <f t="shared" si="212"/>
        <v>1161</v>
      </c>
      <c r="AU522" s="4">
        <f t="shared" si="213"/>
        <v>0</v>
      </c>
      <c r="AV522" s="4">
        <v>0</v>
      </c>
      <c r="AW522" s="4">
        <v>0</v>
      </c>
      <c r="AX522" s="4">
        <v>19</v>
      </c>
      <c r="AY522" s="4">
        <v>1</v>
      </c>
      <c r="AZ522" s="4">
        <f t="shared" si="214"/>
        <v>20</v>
      </c>
      <c r="BA522" s="4">
        <v>0</v>
      </c>
      <c r="BB522" s="4">
        <v>0</v>
      </c>
      <c r="BC522" s="4">
        <v>1</v>
      </c>
      <c r="BD522" s="4">
        <v>3</v>
      </c>
      <c r="BE522" s="4">
        <f t="shared" si="215"/>
        <v>4</v>
      </c>
      <c r="BF522" s="4">
        <v>0</v>
      </c>
      <c r="BG522" s="4">
        <v>160</v>
      </c>
      <c r="BH522" s="4">
        <v>50</v>
      </c>
      <c r="BI522" s="4">
        <v>0</v>
      </c>
      <c r="BJ522" s="4">
        <f t="shared" si="216"/>
        <v>210</v>
      </c>
      <c r="BK522" s="4">
        <v>0</v>
      </c>
      <c r="BL522" s="4">
        <v>0</v>
      </c>
      <c r="BM522" s="4">
        <v>0</v>
      </c>
      <c r="BN522" s="4">
        <v>0</v>
      </c>
      <c r="BO522" s="4">
        <f t="shared" si="217"/>
        <v>0</v>
      </c>
      <c r="BP522" s="4">
        <v>0</v>
      </c>
      <c r="BQ522" s="4">
        <v>0</v>
      </c>
      <c r="BR522" s="4">
        <v>0</v>
      </c>
      <c r="BS522" s="4">
        <v>0</v>
      </c>
      <c r="BT522" s="4">
        <f t="shared" si="218"/>
        <v>0</v>
      </c>
      <c r="BU522" s="4">
        <v>0</v>
      </c>
      <c r="BV522" s="4">
        <v>0</v>
      </c>
      <c r="BW522" s="4">
        <v>10</v>
      </c>
      <c r="BX522" s="4">
        <v>1</v>
      </c>
      <c r="BY522" s="4">
        <f t="shared" si="219"/>
        <v>11</v>
      </c>
      <c r="BZ522" s="4">
        <f t="shared" si="220"/>
        <v>1829</v>
      </c>
      <c r="CA522" s="4">
        <f t="shared" si="221"/>
        <v>1279</v>
      </c>
      <c r="CB522" s="4">
        <f t="shared" si="222"/>
        <v>872</v>
      </c>
      <c r="CC522" s="4">
        <f t="shared" si="223"/>
        <v>5</v>
      </c>
      <c r="CD522" s="4">
        <f t="shared" si="224"/>
        <v>3985</v>
      </c>
      <c r="CE522" s="4">
        <f t="shared" si="225"/>
        <v>0</v>
      </c>
      <c r="CF522" s="4">
        <f t="shared" si="226"/>
        <v>160</v>
      </c>
      <c r="CG522" s="4">
        <f t="shared" si="227"/>
        <v>80</v>
      </c>
      <c r="CH522" s="4">
        <f t="shared" si="228"/>
        <v>5</v>
      </c>
      <c r="CI522" s="4">
        <f t="shared" si="229"/>
        <v>245</v>
      </c>
      <c r="CJ522" s="4">
        <v>647</v>
      </c>
      <c r="CK522" s="4">
        <v>1024</v>
      </c>
      <c r="CL522" s="4">
        <v>142</v>
      </c>
      <c r="CM522" s="4">
        <v>0</v>
      </c>
      <c r="CN522" s="4">
        <v>172</v>
      </c>
      <c r="CO522" s="4">
        <f t="shared" si="204"/>
        <v>1985</v>
      </c>
    </row>
    <row r="523" spans="1:93">
      <c r="A523" s="2">
        <v>2001</v>
      </c>
      <c r="B523" s="3" t="s">
        <v>89</v>
      </c>
      <c r="C523" s="4">
        <v>5842</v>
      </c>
      <c r="D523" s="4">
        <v>1374.1</v>
      </c>
      <c r="E523" s="4">
        <v>193</v>
      </c>
      <c r="F523" s="4">
        <v>361</v>
      </c>
      <c r="G523" s="4">
        <f t="shared" si="205"/>
        <v>7770.1</v>
      </c>
      <c r="H523" s="4">
        <v>2473.1999999999998</v>
      </c>
      <c r="I523" s="4">
        <v>190.6</v>
      </c>
      <c r="J523" s="4">
        <v>32.9</v>
      </c>
      <c r="K523" s="4">
        <v>160.4</v>
      </c>
      <c r="L523" s="4">
        <f t="shared" si="206"/>
        <v>2857.1</v>
      </c>
      <c r="M523" s="4">
        <v>62.4</v>
      </c>
      <c r="N523" s="4">
        <v>140.19999999999999</v>
      </c>
      <c r="O523" s="4">
        <v>0</v>
      </c>
      <c r="P523" s="4">
        <v>0</v>
      </c>
      <c r="Q523" s="4">
        <f t="shared" si="207"/>
        <v>202.6</v>
      </c>
      <c r="R523" s="4">
        <v>37</v>
      </c>
      <c r="S523" s="4">
        <v>5.2</v>
      </c>
      <c r="T523" s="4">
        <v>0</v>
      </c>
      <c r="U523" s="4">
        <v>0</v>
      </c>
      <c r="V523" s="4">
        <f t="shared" si="208"/>
        <v>42.2</v>
      </c>
      <c r="W523" s="4">
        <v>3221.4</v>
      </c>
      <c r="X523" s="4">
        <v>4160.7</v>
      </c>
      <c r="Y523" s="4">
        <v>1010.8</v>
      </c>
      <c r="Z523" s="4">
        <v>0</v>
      </c>
      <c r="AA523" s="4">
        <f t="shared" si="209"/>
        <v>8392.9</v>
      </c>
      <c r="AB523" s="4">
        <v>1178.0999999999999</v>
      </c>
      <c r="AC523" s="4">
        <v>0</v>
      </c>
      <c r="AD523" s="4">
        <v>80.599999999999994</v>
      </c>
      <c r="AE523" s="4">
        <v>158.80000000000001</v>
      </c>
      <c r="AF523" s="4">
        <f t="shared" si="210"/>
        <v>1417.4999999999998</v>
      </c>
      <c r="AG523" s="4">
        <v>63.7</v>
      </c>
      <c r="AH523" s="4">
        <v>112.5</v>
      </c>
      <c r="AI523" s="4">
        <v>3009.5</v>
      </c>
      <c r="AJ523" s="4">
        <v>362.6</v>
      </c>
      <c r="AK523" s="4">
        <f t="shared" si="211"/>
        <v>3548.2999999999997</v>
      </c>
      <c r="AL523" s="4">
        <v>5083.6000000000004</v>
      </c>
      <c r="AM523" s="4">
        <v>2205.1</v>
      </c>
      <c r="AN523" s="4">
        <v>5967.2</v>
      </c>
      <c r="AO523" s="4">
        <v>531.1</v>
      </c>
      <c r="AP523" s="4">
        <f t="shared" si="212"/>
        <v>13787.000000000002</v>
      </c>
      <c r="AU523" s="4">
        <f t="shared" si="213"/>
        <v>0</v>
      </c>
      <c r="AV523" s="4">
        <v>0.2</v>
      </c>
      <c r="AW523" s="4">
        <v>0</v>
      </c>
      <c r="AX523" s="4">
        <v>1.6</v>
      </c>
      <c r="AY523" s="4">
        <v>155.19999999999999</v>
      </c>
      <c r="AZ523" s="4">
        <f t="shared" si="214"/>
        <v>157</v>
      </c>
      <c r="BA523" s="4">
        <v>4</v>
      </c>
      <c r="BB523" s="4">
        <v>0</v>
      </c>
      <c r="BC523" s="4">
        <v>0</v>
      </c>
      <c r="BD523" s="4">
        <v>158.80000000000001</v>
      </c>
      <c r="BE523" s="4">
        <f t="shared" si="215"/>
        <v>162.80000000000001</v>
      </c>
      <c r="BF523" s="4">
        <v>0</v>
      </c>
      <c r="BG523" s="4">
        <v>0</v>
      </c>
      <c r="BH523" s="4">
        <v>1399.2</v>
      </c>
      <c r="BI523" s="4">
        <v>362.6</v>
      </c>
      <c r="BJ523" s="4">
        <f t="shared" si="216"/>
        <v>1761.8000000000002</v>
      </c>
      <c r="BK523" s="4">
        <v>0</v>
      </c>
      <c r="BL523" s="4">
        <v>0</v>
      </c>
      <c r="BM523" s="4">
        <v>0</v>
      </c>
      <c r="BN523" s="4">
        <v>0</v>
      </c>
      <c r="BO523" s="4">
        <f t="shared" si="217"/>
        <v>0</v>
      </c>
      <c r="BP523" s="4">
        <v>1.1000000000000001</v>
      </c>
      <c r="BQ523" s="4">
        <v>0</v>
      </c>
      <c r="BR523" s="4">
        <v>0</v>
      </c>
      <c r="BS523" s="4">
        <v>29.5</v>
      </c>
      <c r="BT523" s="4">
        <f t="shared" si="218"/>
        <v>30.6</v>
      </c>
      <c r="BU523" s="4">
        <v>21</v>
      </c>
      <c r="BV523" s="4">
        <v>0</v>
      </c>
      <c r="BW523" s="4">
        <v>6.5</v>
      </c>
      <c r="BX523" s="4">
        <v>563.29999999999995</v>
      </c>
      <c r="BY523" s="4">
        <f t="shared" si="219"/>
        <v>590.79999999999995</v>
      </c>
      <c r="BZ523" s="4">
        <f t="shared" si="220"/>
        <v>17961.400000000001</v>
      </c>
      <c r="CA523" s="4">
        <f t="shared" si="221"/>
        <v>8188.4</v>
      </c>
      <c r="CB523" s="4">
        <f t="shared" si="222"/>
        <v>10294</v>
      </c>
      <c r="CC523" s="4">
        <f t="shared" si="223"/>
        <v>1573.9</v>
      </c>
      <c r="CD523" s="4">
        <f t="shared" si="224"/>
        <v>38017.700000000004</v>
      </c>
      <c r="CE523" s="4">
        <f t="shared" si="225"/>
        <v>26.3</v>
      </c>
      <c r="CF523" s="4">
        <f t="shared" si="226"/>
        <v>0</v>
      </c>
      <c r="CG523" s="4">
        <f t="shared" si="227"/>
        <v>1407.3</v>
      </c>
      <c r="CH523" s="4">
        <f t="shared" si="228"/>
        <v>1269.4000000000001</v>
      </c>
      <c r="CI523" s="4">
        <f t="shared" si="229"/>
        <v>2703</v>
      </c>
      <c r="CJ523" s="4">
        <v>5958</v>
      </c>
      <c r="CK523" s="4">
        <v>7996</v>
      </c>
      <c r="CL523" s="4">
        <v>1036</v>
      </c>
      <c r="CM523" s="4">
        <v>969</v>
      </c>
      <c r="CN523" s="4">
        <v>3827</v>
      </c>
      <c r="CO523" s="4">
        <f t="shared" si="204"/>
        <v>19786</v>
      </c>
    </row>
    <row r="524" spans="1:93">
      <c r="A524" s="2">
        <v>2001</v>
      </c>
      <c r="B524" s="3" t="s">
        <v>90</v>
      </c>
      <c r="C524" s="4">
        <v>4161</v>
      </c>
      <c r="D524" s="4">
        <v>472</v>
      </c>
      <c r="E524" s="4">
        <v>49</v>
      </c>
      <c r="F524" s="4">
        <v>0</v>
      </c>
      <c r="G524" s="4">
        <f t="shared" si="205"/>
        <v>4682</v>
      </c>
      <c r="H524" s="4">
        <v>1405</v>
      </c>
      <c r="I524" s="4">
        <v>2</v>
      </c>
      <c r="J524" s="4">
        <v>12</v>
      </c>
      <c r="K524" s="4">
        <v>61</v>
      </c>
      <c r="L524" s="4">
        <f t="shared" si="206"/>
        <v>1480</v>
      </c>
      <c r="M524" s="4">
        <v>20</v>
      </c>
      <c r="N524" s="4">
        <v>86</v>
      </c>
      <c r="O524" s="4">
        <v>13</v>
      </c>
      <c r="P524" s="4">
        <v>0</v>
      </c>
      <c r="Q524" s="4">
        <f t="shared" si="207"/>
        <v>119</v>
      </c>
      <c r="R524" s="4">
        <v>0</v>
      </c>
      <c r="S524" s="4">
        <v>0</v>
      </c>
      <c r="T524" s="4">
        <v>0</v>
      </c>
      <c r="U524" s="4">
        <v>0</v>
      </c>
      <c r="V524" s="4">
        <f t="shared" si="208"/>
        <v>0</v>
      </c>
      <c r="W524" s="4">
        <v>1099</v>
      </c>
      <c r="X524" s="4">
        <v>2158</v>
      </c>
      <c r="Y524" s="4">
        <v>256</v>
      </c>
      <c r="Z524" s="4">
        <v>0</v>
      </c>
      <c r="AA524" s="4">
        <f t="shared" si="209"/>
        <v>3513</v>
      </c>
      <c r="AB524" s="4">
        <v>605</v>
      </c>
      <c r="AC524" s="4">
        <v>1</v>
      </c>
      <c r="AD524" s="4">
        <v>60</v>
      </c>
      <c r="AE524" s="4">
        <v>67</v>
      </c>
      <c r="AF524" s="4">
        <f t="shared" si="210"/>
        <v>733</v>
      </c>
      <c r="AG524" s="4">
        <v>2</v>
      </c>
      <c r="AH524" s="4">
        <v>390</v>
      </c>
      <c r="AI524" s="4">
        <v>1209</v>
      </c>
      <c r="AJ524" s="4">
        <v>0</v>
      </c>
      <c r="AK524" s="4">
        <f t="shared" si="211"/>
        <v>1601</v>
      </c>
      <c r="AL524" s="4">
        <v>2726</v>
      </c>
      <c r="AM524" s="4">
        <v>1731</v>
      </c>
      <c r="AN524" s="4">
        <v>698</v>
      </c>
      <c r="AO524" s="4">
        <v>0</v>
      </c>
      <c r="AP524" s="4">
        <f t="shared" si="212"/>
        <v>5155</v>
      </c>
      <c r="AU524" s="4">
        <f t="shared" si="213"/>
        <v>0</v>
      </c>
      <c r="AV524" s="4">
        <v>74</v>
      </c>
      <c r="AW524" s="4">
        <v>0</v>
      </c>
      <c r="AX524" s="4">
        <v>10</v>
      </c>
      <c r="AY524" s="4">
        <v>61</v>
      </c>
      <c r="AZ524" s="4">
        <f t="shared" si="214"/>
        <v>145</v>
      </c>
      <c r="BA524" s="4">
        <v>57</v>
      </c>
      <c r="BB524" s="4">
        <v>0</v>
      </c>
      <c r="BC524" s="4">
        <v>18</v>
      </c>
      <c r="BD524" s="4">
        <v>67</v>
      </c>
      <c r="BE524" s="4">
        <f t="shared" si="215"/>
        <v>142</v>
      </c>
      <c r="BF524" s="4">
        <v>1</v>
      </c>
      <c r="BG524" s="4">
        <v>390</v>
      </c>
      <c r="BH524" s="4">
        <v>449</v>
      </c>
      <c r="BI524" s="4">
        <v>0</v>
      </c>
      <c r="BJ524" s="4">
        <f t="shared" si="216"/>
        <v>840</v>
      </c>
      <c r="BK524" s="4">
        <v>0</v>
      </c>
      <c r="BL524" s="4">
        <v>0</v>
      </c>
      <c r="BM524" s="4">
        <v>0</v>
      </c>
      <c r="BN524" s="4">
        <v>0</v>
      </c>
      <c r="BO524" s="4">
        <f t="shared" si="217"/>
        <v>0</v>
      </c>
      <c r="BP524" s="4">
        <v>0</v>
      </c>
      <c r="BQ524" s="4">
        <v>0</v>
      </c>
      <c r="BR524" s="4">
        <v>0</v>
      </c>
      <c r="BS524" s="4">
        <v>0</v>
      </c>
      <c r="BT524" s="4">
        <f t="shared" si="218"/>
        <v>0</v>
      </c>
      <c r="BU524" s="4">
        <v>181</v>
      </c>
      <c r="BV524" s="4">
        <v>390</v>
      </c>
      <c r="BW524" s="4">
        <v>39</v>
      </c>
      <c r="BX524" s="4">
        <v>0</v>
      </c>
      <c r="BY524" s="4">
        <f t="shared" si="219"/>
        <v>610</v>
      </c>
      <c r="BZ524" s="4">
        <f t="shared" si="220"/>
        <v>10018</v>
      </c>
      <c r="CA524" s="4">
        <f t="shared" si="221"/>
        <v>4840</v>
      </c>
      <c r="CB524" s="4">
        <f t="shared" si="222"/>
        <v>2297</v>
      </c>
      <c r="CC524" s="4">
        <f t="shared" si="223"/>
        <v>128</v>
      </c>
      <c r="CD524" s="4">
        <f t="shared" si="224"/>
        <v>17283</v>
      </c>
      <c r="CE524" s="4">
        <f t="shared" si="225"/>
        <v>313</v>
      </c>
      <c r="CF524" s="4">
        <f t="shared" si="226"/>
        <v>780</v>
      </c>
      <c r="CG524" s="4">
        <f t="shared" si="227"/>
        <v>516</v>
      </c>
      <c r="CH524" s="4">
        <f t="shared" si="228"/>
        <v>128</v>
      </c>
      <c r="CI524" s="4">
        <f t="shared" si="229"/>
        <v>1737</v>
      </c>
      <c r="CJ524" s="4">
        <v>3687</v>
      </c>
      <c r="CK524" s="4">
        <v>3780</v>
      </c>
      <c r="CL524" s="4">
        <v>855</v>
      </c>
      <c r="CM524" s="4">
        <v>0</v>
      </c>
      <c r="CN524" s="4">
        <v>730</v>
      </c>
      <c r="CO524" s="4">
        <f t="shared" si="204"/>
        <v>9052</v>
      </c>
    </row>
    <row r="525" spans="1:93">
      <c r="A525" s="2">
        <v>2001</v>
      </c>
      <c r="B525" s="3" t="s">
        <v>91</v>
      </c>
      <c r="C525" s="4">
        <v>1997</v>
      </c>
      <c r="D525" s="4">
        <v>298</v>
      </c>
      <c r="E525" s="4">
        <v>51</v>
      </c>
      <c r="F525" s="4">
        <v>0</v>
      </c>
      <c r="G525" s="4">
        <f t="shared" si="205"/>
        <v>2346</v>
      </c>
      <c r="H525" s="4">
        <v>930</v>
      </c>
      <c r="I525" s="4">
        <v>290</v>
      </c>
      <c r="J525" s="4">
        <v>1904</v>
      </c>
      <c r="K525" s="4">
        <v>0</v>
      </c>
      <c r="L525" s="4">
        <f t="shared" si="206"/>
        <v>3124</v>
      </c>
      <c r="M525" s="4">
        <v>36</v>
      </c>
      <c r="N525" s="4">
        <v>63</v>
      </c>
      <c r="O525" s="4">
        <v>15</v>
      </c>
      <c r="P525" s="4">
        <v>0</v>
      </c>
      <c r="Q525" s="4">
        <f t="shared" si="207"/>
        <v>114</v>
      </c>
      <c r="R525" s="4">
        <v>20</v>
      </c>
      <c r="S525" s="4">
        <v>0</v>
      </c>
      <c r="T525" s="4">
        <v>0</v>
      </c>
      <c r="U525" s="4">
        <v>0</v>
      </c>
      <c r="V525" s="4">
        <f t="shared" si="208"/>
        <v>20</v>
      </c>
      <c r="W525" s="4">
        <v>401</v>
      </c>
      <c r="X525" s="4">
        <v>1097</v>
      </c>
      <c r="Y525" s="4">
        <v>338</v>
      </c>
      <c r="Z525" s="4">
        <v>0</v>
      </c>
      <c r="AA525" s="4">
        <f t="shared" si="209"/>
        <v>1836</v>
      </c>
      <c r="AB525" s="4">
        <v>253</v>
      </c>
      <c r="AC525" s="4">
        <v>3</v>
      </c>
      <c r="AD525" s="4">
        <v>44</v>
      </c>
      <c r="AE525" s="4">
        <v>0</v>
      </c>
      <c r="AF525" s="4">
        <f t="shared" si="210"/>
        <v>300</v>
      </c>
      <c r="AG525" s="4">
        <v>18</v>
      </c>
      <c r="AH525" s="4">
        <v>280</v>
      </c>
      <c r="AI525" s="4">
        <v>839</v>
      </c>
      <c r="AJ525" s="4">
        <v>0</v>
      </c>
      <c r="AK525" s="4">
        <f t="shared" si="211"/>
        <v>1137</v>
      </c>
      <c r="AL525" s="4">
        <v>1232</v>
      </c>
      <c r="AM525" s="4">
        <v>951</v>
      </c>
      <c r="AN525" s="4">
        <v>1259</v>
      </c>
      <c r="AO525" s="4">
        <v>0</v>
      </c>
      <c r="AP525" s="4">
        <f t="shared" si="212"/>
        <v>3442</v>
      </c>
      <c r="AU525" s="4">
        <f t="shared" si="213"/>
        <v>0</v>
      </c>
      <c r="AV525" s="4">
        <v>0</v>
      </c>
      <c r="AW525" s="4">
        <v>0</v>
      </c>
      <c r="AX525" s="4">
        <v>18</v>
      </c>
      <c r="AY525" s="4">
        <v>0</v>
      </c>
      <c r="AZ525" s="4">
        <f t="shared" si="214"/>
        <v>18</v>
      </c>
      <c r="BA525" s="4">
        <v>0</v>
      </c>
      <c r="BB525" s="4">
        <v>0</v>
      </c>
      <c r="BC525" s="4">
        <v>10</v>
      </c>
      <c r="BD525" s="4">
        <v>0</v>
      </c>
      <c r="BE525" s="4">
        <f t="shared" si="215"/>
        <v>10</v>
      </c>
      <c r="BF525" s="4">
        <v>0</v>
      </c>
      <c r="BG525" s="4">
        <v>0</v>
      </c>
      <c r="BH525" s="4">
        <v>3</v>
      </c>
      <c r="BI525" s="4">
        <v>0</v>
      </c>
      <c r="BJ525" s="4">
        <f t="shared" si="216"/>
        <v>3</v>
      </c>
      <c r="BK525" s="4">
        <v>0</v>
      </c>
      <c r="BL525" s="4">
        <v>0</v>
      </c>
      <c r="BM525" s="4">
        <v>0</v>
      </c>
      <c r="BN525" s="4">
        <v>0</v>
      </c>
      <c r="BO525" s="4">
        <f t="shared" si="217"/>
        <v>0</v>
      </c>
      <c r="BP525" s="4">
        <v>0</v>
      </c>
      <c r="BQ525" s="4">
        <v>0</v>
      </c>
      <c r="BR525" s="4">
        <v>29</v>
      </c>
      <c r="BS525" s="4">
        <v>0</v>
      </c>
      <c r="BT525" s="4">
        <f t="shared" si="218"/>
        <v>29</v>
      </c>
      <c r="BU525" s="4">
        <v>0</v>
      </c>
      <c r="BV525" s="4">
        <v>0</v>
      </c>
      <c r="BW525" s="4">
        <v>57</v>
      </c>
      <c r="BX525" s="4">
        <v>0</v>
      </c>
      <c r="BY525" s="4">
        <f t="shared" si="219"/>
        <v>57</v>
      </c>
      <c r="BZ525" s="4">
        <f t="shared" si="220"/>
        <v>4887</v>
      </c>
      <c r="CA525" s="4">
        <f t="shared" si="221"/>
        <v>2982</v>
      </c>
      <c r="CB525" s="4">
        <f t="shared" si="222"/>
        <v>4450</v>
      </c>
      <c r="CC525" s="4">
        <f t="shared" si="223"/>
        <v>0</v>
      </c>
      <c r="CD525" s="4">
        <f t="shared" si="224"/>
        <v>12319</v>
      </c>
      <c r="CE525" s="4">
        <f t="shared" si="225"/>
        <v>0</v>
      </c>
      <c r="CF525" s="4">
        <f t="shared" si="226"/>
        <v>0</v>
      </c>
      <c r="CG525" s="4">
        <f t="shared" si="227"/>
        <v>117</v>
      </c>
      <c r="CH525" s="4">
        <f t="shared" si="228"/>
        <v>0</v>
      </c>
      <c r="CI525" s="4">
        <f t="shared" si="229"/>
        <v>117</v>
      </c>
      <c r="CJ525" s="4">
        <f>1442+249</f>
        <v>1691</v>
      </c>
      <c r="CK525" s="4">
        <v>2427</v>
      </c>
      <c r="CL525" s="4">
        <v>285</v>
      </c>
      <c r="CM525" s="4">
        <f>60+34</f>
        <v>94</v>
      </c>
      <c r="CN525" s="4">
        <v>726</v>
      </c>
      <c r="CO525" s="4">
        <f t="shared" si="204"/>
        <v>5223</v>
      </c>
    </row>
    <row r="526" spans="1:93">
      <c r="A526" s="2">
        <v>2001</v>
      </c>
      <c r="B526" s="3" t="s">
        <v>92</v>
      </c>
      <c r="C526" s="4">
        <v>2268</v>
      </c>
      <c r="D526" s="4">
        <v>261</v>
      </c>
      <c r="E526" s="4">
        <v>39</v>
      </c>
      <c r="F526" s="4">
        <v>0</v>
      </c>
      <c r="G526" s="4">
        <f t="shared" si="205"/>
        <v>2568</v>
      </c>
      <c r="H526" s="4">
        <v>673</v>
      </c>
      <c r="I526" s="4">
        <v>241</v>
      </c>
      <c r="J526" s="4">
        <v>630</v>
      </c>
      <c r="K526" s="4">
        <v>26</v>
      </c>
      <c r="L526" s="4">
        <f t="shared" si="206"/>
        <v>1570</v>
      </c>
      <c r="M526" s="4">
        <v>30</v>
      </c>
      <c r="N526" s="4">
        <v>27</v>
      </c>
      <c r="O526" s="4">
        <v>0</v>
      </c>
      <c r="P526" s="4">
        <v>0</v>
      </c>
      <c r="Q526" s="4">
        <f t="shared" si="207"/>
        <v>57</v>
      </c>
      <c r="R526" s="4">
        <v>5</v>
      </c>
      <c r="S526" s="4">
        <v>0</v>
      </c>
      <c r="T526" s="4">
        <v>0</v>
      </c>
      <c r="U526" s="4">
        <v>0</v>
      </c>
      <c r="V526" s="4">
        <f t="shared" si="208"/>
        <v>5</v>
      </c>
      <c r="W526" s="4">
        <v>432</v>
      </c>
      <c r="X526" s="4">
        <v>808</v>
      </c>
      <c r="Y526" s="4">
        <v>61</v>
      </c>
      <c r="Z526" s="4">
        <v>0</v>
      </c>
      <c r="AA526" s="4">
        <f t="shared" si="209"/>
        <v>1301</v>
      </c>
      <c r="AB526" s="4">
        <v>267</v>
      </c>
      <c r="AC526" s="4">
        <v>8</v>
      </c>
      <c r="AD526" s="4">
        <v>55</v>
      </c>
      <c r="AE526" s="4">
        <v>2</v>
      </c>
      <c r="AF526" s="4">
        <f t="shared" si="210"/>
        <v>332</v>
      </c>
      <c r="AG526" s="4">
        <v>62</v>
      </c>
      <c r="AH526" s="4">
        <v>286</v>
      </c>
      <c r="AI526" s="4">
        <v>378</v>
      </c>
      <c r="AJ526" s="4">
        <v>111</v>
      </c>
      <c r="AK526" s="4">
        <f t="shared" si="211"/>
        <v>837</v>
      </c>
      <c r="AL526" s="4">
        <v>692</v>
      </c>
      <c r="AM526" s="4">
        <v>954</v>
      </c>
      <c r="AN526" s="4">
        <v>532</v>
      </c>
      <c r="AO526" s="4">
        <v>1</v>
      </c>
      <c r="AP526" s="4">
        <f t="shared" si="212"/>
        <v>2179</v>
      </c>
      <c r="AU526" s="4">
        <f t="shared" si="213"/>
        <v>0</v>
      </c>
      <c r="AV526" s="4">
        <v>2</v>
      </c>
      <c r="AW526" s="4">
        <v>0</v>
      </c>
      <c r="AX526" s="4">
        <v>28</v>
      </c>
      <c r="AY526" s="4">
        <v>26</v>
      </c>
      <c r="AZ526" s="4">
        <f t="shared" si="214"/>
        <v>56</v>
      </c>
      <c r="BA526" s="4">
        <v>7</v>
      </c>
      <c r="BB526" s="4">
        <v>0</v>
      </c>
      <c r="BC526" s="4">
        <v>9</v>
      </c>
      <c r="BD526" s="4">
        <v>2</v>
      </c>
      <c r="BE526" s="4">
        <f t="shared" si="215"/>
        <v>18</v>
      </c>
      <c r="BF526" s="4">
        <v>52</v>
      </c>
      <c r="BG526" s="4">
        <v>171</v>
      </c>
      <c r="BH526" s="4">
        <v>18</v>
      </c>
      <c r="BI526" s="4">
        <v>111</v>
      </c>
      <c r="BJ526" s="4">
        <f t="shared" si="216"/>
        <v>352</v>
      </c>
      <c r="BK526" s="10">
        <v>0</v>
      </c>
      <c r="BL526" s="10">
        <v>0</v>
      </c>
      <c r="BM526" s="10">
        <v>0</v>
      </c>
      <c r="BN526" s="10">
        <v>0</v>
      </c>
      <c r="BO526" s="4">
        <f t="shared" si="217"/>
        <v>0</v>
      </c>
      <c r="BP526" s="10">
        <v>0</v>
      </c>
      <c r="BQ526" s="10">
        <v>0</v>
      </c>
      <c r="BR526" s="10">
        <v>0</v>
      </c>
      <c r="BS526" s="10">
        <v>0</v>
      </c>
      <c r="BT526" s="4">
        <f t="shared" si="218"/>
        <v>0</v>
      </c>
      <c r="BU526" s="4">
        <v>3</v>
      </c>
      <c r="BV526" s="4">
        <v>1</v>
      </c>
      <c r="BW526" s="4">
        <v>14</v>
      </c>
      <c r="BX526" s="4">
        <v>1</v>
      </c>
      <c r="BY526" s="4">
        <f t="shared" si="219"/>
        <v>19</v>
      </c>
      <c r="BZ526" s="4">
        <f t="shared" si="220"/>
        <v>4429</v>
      </c>
      <c r="CA526" s="4">
        <f t="shared" si="221"/>
        <v>2585</v>
      </c>
      <c r="CB526" s="4">
        <f t="shared" si="222"/>
        <v>1695</v>
      </c>
      <c r="CC526" s="4">
        <f t="shared" si="223"/>
        <v>140</v>
      </c>
      <c r="CD526" s="4">
        <f t="shared" si="224"/>
        <v>8849</v>
      </c>
      <c r="CE526" s="4">
        <f t="shared" si="225"/>
        <v>64</v>
      </c>
      <c r="CF526" s="4">
        <f t="shared" si="226"/>
        <v>172</v>
      </c>
      <c r="CG526" s="4">
        <f t="shared" si="227"/>
        <v>69</v>
      </c>
      <c r="CH526" s="4">
        <f t="shared" si="228"/>
        <v>140</v>
      </c>
      <c r="CI526" s="4">
        <f t="shared" si="229"/>
        <v>445</v>
      </c>
      <c r="CJ526" s="4">
        <v>1659</v>
      </c>
      <c r="CK526" s="4">
        <v>1977</v>
      </c>
      <c r="CL526" s="4">
        <v>212</v>
      </c>
      <c r="CM526" s="4">
        <v>0</v>
      </c>
      <c r="CN526" s="4">
        <v>567</v>
      </c>
      <c r="CO526" s="4">
        <f t="shared" si="204"/>
        <v>4415</v>
      </c>
    </row>
    <row r="527" spans="1:93">
      <c r="A527" s="2">
        <v>2001</v>
      </c>
      <c r="B527" s="3" t="s">
        <v>93</v>
      </c>
      <c r="C527" s="4">
        <v>2940</v>
      </c>
      <c r="D527" s="4">
        <v>412</v>
      </c>
      <c r="E527" s="4">
        <v>12</v>
      </c>
      <c r="F527" s="4">
        <v>0</v>
      </c>
      <c r="G527" s="4">
        <f t="shared" si="205"/>
        <v>3364</v>
      </c>
      <c r="H527" s="4">
        <v>1175</v>
      </c>
      <c r="I527" s="4">
        <v>375</v>
      </c>
      <c r="J527" s="4">
        <v>1725</v>
      </c>
      <c r="K527" s="4">
        <v>0</v>
      </c>
      <c r="L527" s="4">
        <f t="shared" si="206"/>
        <v>3275</v>
      </c>
      <c r="M527" s="4">
        <v>69</v>
      </c>
      <c r="N527" s="4">
        <v>125</v>
      </c>
      <c r="O527" s="4">
        <v>5</v>
      </c>
      <c r="P527" s="4">
        <v>0</v>
      </c>
      <c r="Q527" s="4">
        <f t="shared" si="207"/>
        <v>199</v>
      </c>
      <c r="R527" s="4">
        <v>0</v>
      </c>
      <c r="S527" s="4">
        <v>0</v>
      </c>
      <c r="T527" s="4">
        <v>0</v>
      </c>
      <c r="U527" s="4">
        <v>0</v>
      </c>
      <c r="V527" s="4">
        <f t="shared" si="208"/>
        <v>0</v>
      </c>
      <c r="W527" s="4">
        <v>696</v>
      </c>
      <c r="X527" s="4">
        <v>2346</v>
      </c>
      <c r="Y527" s="4">
        <v>292</v>
      </c>
      <c r="Z527" s="4">
        <v>0</v>
      </c>
      <c r="AA527" s="4">
        <f t="shared" si="209"/>
        <v>3334</v>
      </c>
      <c r="AB527" s="4">
        <v>357</v>
      </c>
      <c r="AC527" s="4">
        <v>21</v>
      </c>
      <c r="AD527" s="4">
        <v>63</v>
      </c>
      <c r="AE527" s="4">
        <v>0</v>
      </c>
      <c r="AF527" s="4">
        <f t="shared" si="210"/>
        <v>441</v>
      </c>
      <c r="AG527" s="4">
        <v>5</v>
      </c>
      <c r="AH527" s="4">
        <v>525</v>
      </c>
      <c r="AI527" s="4">
        <v>1223</v>
      </c>
      <c r="AJ527" s="4">
        <v>0</v>
      </c>
      <c r="AK527" s="4">
        <f t="shared" si="211"/>
        <v>1753</v>
      </c>
      <c r="AL527" s="4">
        <v>1727</v>
      </c>
      <c r="AM527" s="4">
        <v>1314</v>
      </c>
      <c r="AN527" s="4">
        <v>1248</v>
      </c>
      <c r="AO527" s="4">
        <v>0</v>
      </c>
      <c r="AP527" s="4">
        <f t="shared" si="212"/>
        <v>4289</v>
      </c>
      <c r="AU527" s="4">
        <f t="shared" si="213"/>
        <v>0</v>
      </c>
      <c r="AV527" s="4">
        <v>0</v>
      </c>
      <c r="AW527" s="4">
        <v>0</v>
      </c>
      <c r="AX527" s="4">
        <v>192</v>
      </c>
      <c r="AY527" s="4">
        <v>0</v>
      </c>
      <c r="AZ527" s="4">
        <f t="shared" si="214"/>
        <v>192</v>
      </c>
      <c r="BA527" s="4">
        <v>0</v>
      </c>
      <c r="BB527" s="4">
        <v>0</v>
      </c>
      <c r="BC527" s="4">
        <v>28</v>
      </c>
      <c r="BD527" s="4">
        <v>0</v>
      </c>
      <c r="BE527" s="4">
        <f t="shared" si="215"/>
        <v>28</v>
      </c>
      <c r="BF527" s="4">
        <v>0</v>
      </c>
      <c r="BG527" s="4">
        <v>0</v>
      </c>
      <c r="BH527" s="4">
        <v>13</v>
      </c>
      <c r="BI527" s="4">
        <v>0</v>
      </c>
      <c r="BJ527" s="4">
        <f t="shared" si="216"/>
        <v>13</v>
      </c>
      <c r="BK527" s="4">
        <v>0</v>
      </c>
      <c r="BL527" s="4">
        <v>0</v>
      </c>
      <c r="BM527" s="4">
        <v>0</v>
      </c>
      <c r="BN527" s="4">
        <v>0</v>
      </c>
      <c r="BO527" s="4">
        <f t="shared" si="217"/>
        <v>0</v>
      </c>
      <c r="BP527" s="4">
        <v>0</v>
      </c>
      <c r="BQ527" s="4">
        <v>0</v>
      </c>
      <c r="BR527" s="4">
        <v>5</v>
      </c>
      <c r="BS527" s="4">
        <v>0</v>
      </c>
      <c r="BT527" s="4">
        <f t="shared" si="218"/>
        <v>5</v>
      </c>
      <c r="BU527" s="4">
        <v>0</v>
      </c>
      <c r="BV527" s="4">
        <v>0</v>
      </c>
      <c r="BW527" s="4">
        <v>286</v>
      </c>
      <c r="BX527" s="4">
        <v>0</v>
      </c>
      <c r="BY527" s="4">
        <f t="shared" si="219"/>
        <v>286</v>
      </c>
      <c r="BZ527" s="4">
        <f t="shared" si="220"/>
        <v>6969</v>
      </c>
      <c r="CA527" s="4">
        <f t="shared" si="221"/>
        <v>5118</v>
      </c>
      <c r="CB527" s="4">
        <f t="shared" si="222"/>
        <v>4568</v>
      </c>
      <c r="CC527" s="4">
        <f t="shared" si="223"/>
        <v>0</v>
      </c>
      <c r="CD527" s="4">
        <f t="shared" si="224"/>
        <v>16655</v>
      </c>
      <c r="CE527" s="4">
        <f t="shared" si="225"/>
        <v>0</v>
      </c>
      <c r="CF527" s="4">
        <f t="shared" si="226"/>
        <v>0</v>
      </c>
      <c r="CG527" s="4">
        <f t="shared" si="227"/>
        <v>524</v>
      </c>
      <c r="CH527" s="4">
        <f t="shared" si="228"/>
        <v>0</v>
      </c>
      <c r="CI527" s="4">
        <f t="shared" si="229"/>
        <v>524</v>
      </c>
      <c r="CJ527" s="4">
        <v>2248</v>
      </c>
      <c r="CK527" s="4">
        <v>2779</v>
      </c>
      <c r="CL527" s="4">
        <v>290</v>
      </c>
      <c r="CM527" s="4">
        <v>0</v>
      </c>
      <c r="CN527" s="4">
        <v>1443</v>
      </c>
      <c r="CO527" s="4">
        <f t="shared" si="204"/>
        <v>6760</v>
      </c>
    </row>
    <row r="528" spans="1:93">
      <c r="A528" s="2">
        <v>2001</v>
      </c>
      <c r="B528" s="3" t="s">
        <v>94</v>
      </c>
      <c r="C528" s="4">
        <v>2379</v>
      </c>
      <c r="D528" s="4">
        <v>585</v>
      </c>
      <c r="E528" s="4">
        <v>179</v>
      </c>
      <c r="F528" s="4">
        <v>0</v>
      </c>
      <c r="G528" s="4">
        <f t="shared" si="205"/>
        <v>3143</v>
      </c>
      <c r="H528" s="4">
        <v>980</v>
      </c>
      <c r="I528" s="4">
        <v>126</v>
      </c>
      <c r="J528" s="4">
        <v>852</v>
      </c>
      <c r="K528" s="4">
        <v>48</v>
      </c>
      <c r="L528" s="4">
        <f t="shared" si="206"/>
        <v>2006</v>
      </c>
      <c r="M528" s="4">
        <v>25</v>
      </c>
      <c r="N528" s="4">
        <v>121</v>
      </c>
      <c r="O528" s="4">
        <v>0</v>
      </c>
      <c r="P528" s="4">
        <v>0</v>
      </c>
      <c r="Q528" s="4">
        <f t="shared" si="207"/>
        <v>146</v>
      </c>
      <c r="R528" s="4">
        <v>0</v>
      </c>
      <c r="S528" s="4">
        <v>0</v>
      </c>
      <c r="T528" s="4">
        <v>0</v>
      </c>
      <c r="U528" s="4">
        <v>0</v>
      </c>
      <c r="V528" s="4">
        <f t="shared" si="208"/>
        <v>0</v>
      </c>
      <c r="W528" s="4">
        <v>861</v>
      </c>
      <c r="X528" s="4">
        <v>2891</v>
      </c>
      <c r="Y528" s="4">
        <v>292</v>
      </c>
      <c r="Z528" s="4">
        <v>0</v>
      </c>
      <c r="AA528" s="4">
        <f t="shared" si="209"/>
        <v>4044</v>
      </c>
      <c r="AB528" s="4">
        <v>552</v>
      </c>
      <c r="AC528" s="4">
        <v>3</v>
      </c>
      <c r="AD528" s="4">
        <v>44</v>
      </c>
      <c r="AE528" s="4">
        <v>2</v>
      </c>
      <c r="AF528" s="4">
        <f t="shared" si="210"/>
        <v>601</v>
      </c>
      <c r="AG528" s="4">
        <v>0</v>
      </c>
      <c r="AH528" s="4">
        <v>412</v>
      </c>
      <c r="AI528" s="4">
        <v>669</v>
      </c>
      <c r="AJ528" s="4">
        <v>10</v>
      </c>
      <c r="AK528" s="4">
        <f t="shared" si="211"/>
        <v>1091</v>
      </c>
      <c r="AL528" s="4">
        <v>1483</v>
      </c>
      <c r="AM528" s="4">
        <v>576</v>
      </c>
      <c r="AN528" s="4">
        <v>3414</v>
      </c>
      <c r="AO528" s="4">
        <v>56</v>
      </c>
      <c r="AP528" s="4">
        <f t="shared" si="212"/>
        <v>5529</v>
      </c>
      <c r="AU528" s="4">
        <f t="shared" si="213"/>
        <v>0</v>
      </c>
      <c r="AV528" s="4">
        <v>20</v>
      </c>
      <c r="AW528" s="4">
        <v>0</v>
      </c>
      <c r="AX528" s="4">
        <v>108</v>
      </c>
      <c r="AY528" s="4">
        <v>48</v>
      </c>
      <c r="AZ528" s="4">
        <f t="shared" si="214"/>
        <v>176</v>
      </c>
      <c r="BA528" s="4">
        <v>0</v>
      </c>
      <c r="BB528" s="4">
        <v>5</v>
      </c>
      <c r="BC528" s="4">
        <v>9</v>
      </c>
      <c r="BD528" s="4">
        <v>2</v>
      </c>
      <c r="BE528" s="4">
        <f t="shared" si="215"/>
        <v>16</v>
      </c>
      <c r="BF528" s="4">
        <v>0</v>
      </c>
      <c r="BG528" s="4">
        <v>409</v>
      </c>
      <c r="BH528" s="4">
        <v>240</v>
      </c>
      <c r="BI528" s="4">
        <v>10</v>
      </c>
      <c r="BJ528" s="4">
        <f t="shared" si="216"/>
        <v>659</v>
      </c>
      <c r="BK528" s="4">
        <v>0</v>
      </c>
      <c r="BL528" s="4">
        <v>0</v>
      </c>
      <c r="BM528" s="4">
        <v>0</v>
      </c>
      <c r="BN528" s="4">
        <v>0</v>
      </c>
      <c r="BO528" s="4">
        <f t="shared" si="217"/>
        <v>0</v>
      </c>
      <c r="BP528" s="4">
        <v>0</v>
      </c>
      <c r="BQ528" s="4">
        <v>0</v>
      </c>
      <c r="BR528" s="4">
        <v>0</v>
      </c>
      <c r="BS528" s="4">
        <v>0</v>
      </c>
      <c r="BT528" s="4">
        <f t="shared" si="218"/>
        <v>0</v>
      </c>
      <c r="BU528" s="4">
        <v>11</v>
      </c>
      <c r="BV528" s="4">
        <v>36</v>
      </c>
      <c r="BW528" s="4">
        <v>222</v>
      </c>
      <c r="BX528" s="4">
        <v>56</v>
      </c>
      <c r="BY528" s="4">
        <f t="shared" si="219"/>
        <v>325</v>
      </c>
      <c r="BZ528" s="4">
        <f t="shared" si="220"/>
        <v>6280</v>
      </c>
      <c r="CA528" s="4">
        <f t="shared" si="221"/>
        <v>4714</v>
      </c>
      <c r="CB528" s="4">
        <f t="shared" si="222"/>
        <v>5450</v>
      </c>
      <c r="CC528" s="4">
        <f t="shared" si="223"/>
        <v>116</v>
      </c>
      <c r="CD528" s="4">
        <f t="shared" si="224"/>
        <v>16560</v>
      </c>
      <c r="CE528" s="4">
        <f t="shared" si="225"/>
        <v>31</v>
      </c>
      <c r="CF528" s="4">
        <f t="shared" si="226"/>
        <v>450</v>
      </c>
      <c r="CG528" s="4">
        <f t="shared" si="227"/>
        <v>579</v>
      </c>
      <c r="CH528" s="4">
        <f t="shared" si="228"/>
        <v>116</v>
      </c>
      <c r="CI528" s="4">
        <f t="shared" si="229"/>
        <v>1176</v>
      </c>
      <c r="CJ528" s="10">
        <f>2436.11-13.7-16.5</f>
        <v>2405.9100000000003</v>
      </c>
      <c r="CK528" s="10">
        <v>1763.2</v>
      </c>
      <c r="CL528" s="10">
        <v>541.6</v>
      </c>
      <c r="CM528" s="10">
        <v>417.1</v>
      </c>
      <c r="CN528" s="10">
        <f>6530-CJ528-CK528-CL528-CM528</f>
        <v>1402.1900000000005</v>
      </c>
      <c r="CO528" s="4">
        <f t="shared" si="204"/>
        <v>6530.0000000000018</v>
      </c>
    </row>
    <row r="529" spans="1:98">
      <c r="A529" s="2">
        <v>2001</v>
      </c>
      <c r="B529" s="3" t="s">
        <v>95</v>
      </c>
      <c r="C529" s="4">
        <v>953.2</v>
      </c>
      <c r="D529" s="4">
        <v>118</v>
      </c>
      <c r="E529" s="4">
        <v>0.8</v>
      </c>
      <c r="F529" s="4">
        <v>0.6</v>
      </c>
      <c r="G529" s="4">
        <f t="shared" si="205"/>
        <v>1072.5999999999999</v>
      </c>
      <c r="H529" s="4">
        <v>239</v>
      </c>
      <c r="I529" s="4">
        <v>0</v>
      </c>
      <c r="J529" s="4">
        <v>1</v>
      </c>
      <c r="K529" s="4">
        <v>0</v>
      </c>
      <c r="L529" s="4">
        <f t="shared" si="206"/>
        <v>240</v>
      </c>
      <c r="M529" s="4">
        <v>23</v>
      </c>
      <c r="N529" s="4">
        <v>32</v>
      </c>
      <c r="O529" s="4">
        <v>76</v>
      </c>
      <c r="P529" s="4">
        <v>0</v>
      </c>
      <c r="Q529" s="4">
        <f t="shared" si="207"/>
        <v>131</v>
      </c>
      <c r="R529" s="4">
        <v>13</v>
      </c>
      <c r="S529" s="4">
        <v>0</v>
      </c>
      <c r="T529" s="4">
        <v>0</v>
      </c>
      <c r="U529" s="4">
        <v>0</v>
      </c>
      <c r="V529" s="4">
        <f t="shared" si="208"/>
        <v>13</v>
      </c>
      <c r="W529" s="4">
        <v>442.8</v>
      </c>
      <c r="X529" s="4">
        <v>867</v>
      </c>
      <c r="Y529" s="4">
        <v>3.5</v>
      </c>
      <c r="Z529" s="4">
        <v>0</v>
      </c>
      <c r="AA529" s="4">
        <f t="shared" si="209"/>
        <v>1313.3</v>
      </c>
      <c r="AB529" s="4">
        <v>94.8</v>
      </c>
      <c r="AC529" s="4">
        <v>4.5999999999999996</v>
      </c>
      <c r="AD529" s="4">
        <v>1.5</v>
      </c>
      <c r="AE529" s="4">
        <v>0</v>
      </c>
      <c r="AF529" s="4">
        <f t="shared" si="210"/>
        <v>100.89999999999999</v>
      </c>
      <c r="AG529" s="4">
        <v>5.5</v>
      </c>
      <c r="AH529" s="4">
        <v>142.9</v>
      </c>
      <c r="AI529" s="4">
        <v>275.60000000000002</v>
      </c>
      <c r="AJ529" s="4">
        <v>30.5</v>
      </c>
      <c r="AK529" s="4">
        <f t="shared" si="211"/>
        <v>454.5</v>
      </c>
      <c r="AL529" s="4">
        <v>799.5</v>
      </c>
      <c r="AM529" s="4">
        <v>375.2</v>
      </c>
      <c r="AN529" s="4">
        <v>799.7</v>
      </c>
      <c r="AO529" s="4">
        <v>22.6</v>
      </c>
      <c r="AP529" s="4">
        <f t="shared" si="212"/>
        <v>1997</v>
      </c>
      <c r="AU529" s="4">
        <f t="shared" si="213"/>
        <v>0</v>
      </c>
      <c r="AV529" s="4">
        <v>0</v>
      </c>
      <c r="AW529" s="4">
        <v>0</v>
      </c>
      <c r="AX529" s="4">
        <v>0</v>
      </c>
      <c r="AY529" s="4">
        <v>0</v>
      </c>
      <c r="AZ529" s="4">
        <f t="shared" si="214"/>
        <v>0</v>
      </c>
      <c r="BA529" s="4">
        <v>0</v>
      </c>
      <c r="BB529" s="4">
        <v>0</v>
      </c>
      <c r="BC529" s="4">
        <v>0</v>
      </c>
      <c r="BD529" s="4">
        <v>0</v>
      </c>
      <c r="BE529" s="4">
        <f t="shared" si="215"/>
        <v>0</v>
      </c>
      <c r="BF529" s="4">
        <v>0</v>
      </c>
      <c r="BG529" s="4">
        <v>104</v>
      </c>
      <c r="BH529" s="4">
        <v>36</v>
      </c>
      <c r="BI529" s="4">
        <v>25</v>
      </c>
      <c r="BJ529" s="4">
        <f t="shared" si="216"/>
        <v>165</v>
      </c>
      <c r="BK529" s="4">
        <v>0</v>
      </c>
      <c r="BL529" s="4">
        <v>0</v>
      </c>
      <c r="BM529" s="4">
        <v>0</v>
      </c>
      <c r="BN529" s="4">
        <v>0</v>
      </c>
      <c r="BO529" s="4">
        <f t="shared" si="217"/>
        <v>0</v>
      </c>
      <c r="BP529" s="4">
        <v>0</v>
      </c>
      <c r="BQ529" s="4">
        <v>0</v>
      </c>
      <c r="BR529" s="4">
        <v>0</v>
      </c>
      <c r="BS529" s="4">
        <v>0</v>
      </c>
      <c r="BT529" s="4">
        <f t="shared" si="218"/>
        <v>0</v>
      </c>
      <c r="BU529" s="4">
        <v>8</v>
      </c>
      <c r="BV529" s="4">
        <v>7</v>
      </c>
      <c r="BW529" s="4">
        <v>49</v>
      </c>
      <c r="BX529" s="4">
        <v>3</v>
      </c>
      <c r="BY529" s="4">
        <f t="shared" si="219"/>
        <v>67</v>
      </c>
      <c r="BZ529" s="4">
        <f t="shared" si="220"/>
        <v>2570.8000000000002</v>
      </c>
      <c r="CA529" s="4">
        <f t="shared" si="221"/>
        <v>1539.7</v>
      </c>
      <c r="CB529" s="4">
        <f t="shared" si="222"/>
        <v>1158.1000000000001</v>
      </c>
      <c r="CC529" s="4">
        <f t="shared" si="223"/>
        <v>53.7</v>
      </c>
      <c r="CD529" s="4">
        <f t="shared" si="224"/>
        <v>5322.3</v>
      </c>
      <c r="CE529" s="4">
        <f t="shared" si="225"/>
        <v>8</v>
      </c>
      <c r="CF529" s="4">
        <f t="shared" si="226"/>
        <v>111</v>
      </c>
      <c r="CG529" s="4">
        <f t="shared" si="227"/>
        <v>85</v>
      </c>
      <c r="CH529" s="4">
        <f t="shared" si="228"/>
        <v>28</v>
      </c>
      <c r="CI529" s="4">
        <f t="shared" si="229"/>
        <v>232</v>
      </c>
      <c r="CJ529" s="11">
        <v>817.8</v>
      </c>
      <c r="CK529" s="11">
        <v>1168</v>
      </c>
      <c r="CL529" s="11">
        <v>96</v>
      </c>
      <c r="CM529" s="11" t="s">
        <v>129</v>
      </c>
      <c r="CN529" s="11">
        <v>309</v>
      </c>
      <c r="CO529" s="4">
        <f t="shared" si="204"/>
        <v>2390.8000000000002</v>
      </c>
    </row>
    <row r="530" spans="1:98">
      <c r="A530" s="2">
        <v>2001</v>
      </c>
      <c r="B530" s="3" t="s">
        <v>96</v>
      </c>
      <c r="C530" s="4">
        <v>2947</v>
      </c>
      <c r="D530" s="4">
        <v>597</v>
      </c>
      <c r="E530" s="4">
        <v>79</v>
      </c>
      <c r="F530" s="4">
        <v>0</v>
      </c>
      <c r="G530" s="4">
        <f t="shared" si="205"/>
        <v>3623</v>
      </c>
      <c r="H530" s="4">
        <v>1177</v>
      </c>
      <c r="I530" s="4">
        <v>433</v>
      </c>
      <c r="J530" s="4">
        <v>1440</v>
      </c>
      <c r="K530" s="4">
        <v>0</v>
      </c>
      <c r="L530" s="4">
        <f t="shared" si="206"/>
        <v>3050</v>
      </c>
      <c r="M530" s="4">
        <v>20</v>
      </c>
      <c r="N530" s="4">
        <v>96</v>
      </c>
      <c r="O530" s="4">
        <v>5</v>
      </c>
      <c r="P530" s="4">
        <v>0</v>
      </c>
      <c r="Q530" s="4">
        <f t="shared" si="207"/>
        <v>121</v>
      </c>
      <c r="R530" s="4">
        <v>25</v>
      </c>
      <c r="S530" s="4">
        <v>4</v>
      </c>
      <c r="T530" s="4">
        <v>5</v>
      </c>
      <c r="U530" s="4">
        <v>0</v>
      </c>
      <c r="V530" s="4">
        <f t="shared" si="208"/>
        <v>34</v>
      </c>
      <c r="W530" s="4">
        <v>1787</v>
      </c>
      <c r="X530" s="4">
        <v>1720</v>
      </c>
      <c r="Y530" s="4">
        <v>0</v>
      </c>
      <c r="Z530" s="4">
        <v>0</v>
      </c>
      <c r="AA530" s="4">
        <f t="shared" si="209"/>
        <v>3507</v>
      </c>
      <c r="AB530" s="4">
        <v>878</v>
      </c>
      <c r="AC530" s="4">
        <v>24</v>
      </c>
      <c r="AD530" s="4">
        <v>103</v>
      </c>
      <c r="AE530" s="4">
        <v>0</v>
      </c>
      <c r="AF530" s="4">
        <f t="shared" si="210"/>
        <v>1005</v>
      </c>
      <c r="AG530" s="4">
        <v>0</v>
      </c>
      <c r="AH530" s="4">
        <v>622</v>
      </c>
      <c r="AI530" s="4">
        <v>2008</v>
      </c>
      <c r="AJ530" s="4">
        <v>0</v>
      </c>
      <c r="AK530" s="4">
        <f t="shared" si="211"/>
        <v>2630</v>
      </c>
      <c r="AL530" s="4">
        <v>3404</v>
      </c>
      <c r="AM530" s="4">
        <v>848</v>
      </c>
      <c r="AN530" s="4">
        <v>1843</v>
      </c>
      <c r="AO530" s="4">
        <v>0</v>
      </c>
      <c r="AP530" s="4">
        <f t="shared" si="212"/>
        <v>6095</v>
      </c>
      <c r="AU530" s="4">
        <f t="shared" si="213"/>
        <v>0</v>
      </c>
      <c r="AV530" s="4">
        <v>140.1</v>
      </c>
      <c r="AW530" s="4">
        <v>0</v>
      </c>
      <c r="AX530" s="4">
        <v>25</v>
      </c>
      <c r="AY530" s="4">
        <v>209.1</v>
      </c>
      <c r="AZ530" s="4">
        <f t="shared" si="214"/>
        <v>374.2</v>
      </c>
      <c r="BA530" s="4">
        <v>12.6</v>
      </c>
      <c r="BB530" s="4">
        <v>0</v>
      </c>
      <c r="BC530" s="4">
        <v>0</v>
      </c>
      <c r="BD530" s="4">
        <v>54.5</v>
      </c>
      <c r="BE530" s="4">
        <f t="shared" si="215"/>
        <v>67.099999999999994</v>
      </c>
      <c r="BF530" s="4">
        <v>0</v>
      </c>
      <c r="BG530" s="4">
        <v>150</v>
      </c>
      <c r="BH530" s="4">
        <v>264</v>
      </c>
      <c r="BI530" s="4">
        <v>0</v>
      </c>
      <c r="BJ530" s="4">
        <f t="shared" si="216"/>
        <v>414</v>
      </c>
      <c r="BK530" s="4">
        <v>24.8</v>
      </c>
      <c r="BL530" s="4">
        <v>0</v>
      </c>
      <c r="BM530" s="4">
        <v>15.5</v>
      </c>
      <c r="BN530" s="4">
        <v>13.5</v>
      </c>
      <c r="BO530" s="4">
        <f t="shared" si="217"/>
        <v>53.8</v>
      </c>
      <c r="BP530" s="4">
        <v>25.2</v>
      </c>
      <c r="BQ530" s="4">
        <v>0.6</v>
      </c>
      <c r="BR530" s="4">
        <v>184.2</v>
      </c>
      <c r="BS530" s="4">
        <v>43.9</v>
      </c>
      <c r="BT530" s="4">
        <f t="shared" si="218"/>
        <v>253.9</v>
      </c>
      <c r="BU530" s="4">
        <v>266.7</v>
      </c>
      <c r="BV530" s="4">
        <v>1.7</v>
      </c>
      <c r="BW530" s="4">
        <v>60</v>
      </c>
      <c r="BX530" s="4">
        <v>273.8</v>
      </c>
      <c r="BY530" s="4">
        <f t="shared" si="219"/>
        <v>602.20000000000005</v>
      </c>
      <c r="BZ530" s="4">
        <f t="shared" si="220"/>
        <v>10238</v>
      </c>
      <c r="CA530" s="4">
        <f t="shared" si="221"/>
        <v>4344</v>
      </c>
      <c r="CB530" s="4">
        <f t="shared" si="222"/>
        <v>5483</v>
      </c>
      <c r="CC530" s="4">
        <f t="shared" si="223"/>
        <v>0</v>
      </c>
      <c r="CD530" s="4">
        <f t="shared" si="224"/>
        <v>20065</v>
      </c>
      <c r="CE530" s="4">
        <f t="shared" si="225"/>
        <v>469.4</v>
      </c>
      <c r="CF530" s="4">
        <f t="shared" si="226"/>
        <v>152.29999999999998</v>
      </c>
      <c r="CG530" s="4">
        <f t="shared" si="227"/>
        <v>548.70000000000005</v>
      </c>
      <c r="CH530" s="4">
        <f t="shared" si="228"/>
        <v>594.79999999999995</v>
      </c>
      <c r="CI530" s="4">
        <f t="shared" si="229"/>
        <v>1765.2</v>
      </c>
      <c r="CJ530" s="4">
        <v>2626</v>
      </c>
      <c r="CK530" s="4">
        <v>5134</v>
      </c>
      <c r="CL530" s="4">
        <v>374</v>
      </c>
      <c r="CM530" s="4">
        <v>385</v>
      </c>
      <c r="CN530" s="4">
        <v>1282</v>
      </c>
      <c r="CO530" s="4">
        <f t="shared" si="204"/>
        <v>9801</v>
      </c>
      <c r="CT530" s="4"/>
    </row>
    <row r="531" spans="1:98">
      <c r="A531" s="2">
        <v>2001</v>
      </c>
      <c r="B531" s="3" t="s">
        <v>97</v>
      </c>
      <c r="C531" s="4">
        <v>3884</v>
      </c>
      <c r="D531" s="4">
        <v>551</v>
      </c>
      <c r="E531" s="4">
        <v>0</v>
      </c>
      <c r="F531" s="4">
        <v>0</v>
      </c>
      <c r="G531" s="4">
        <f t="shared" si="205"/>
        <v>4435</v>
      </c>
      <c r="H531" s="4">
        <v>1102</v>
      </c>
      <c r="I531" s="4">
        <v>7.5</v>
      </c>
      <c r="J531" s="4">
        <v>0</v>
      </c>
      <c r="K531" s="4">
        <v>57</v>
      </c>
      <c r="L531" s="4">
        <f t="shared" si="206"/>
        <v>1166.5</v>
      </c>
      <c r="M531" s="4">
        <v>384</v>
      </c>
      <c r="N531" s="4">
        <v>463</v>
      </c>
      <c r="O531" s="4">
        <v>125</v>
      </c>
      <c r="P531" s="4">
        <v>0</v>
      </c>
      <c r="Q531" s="4">
        <f t="shared" si="207"/>
        <v>972</v>
      </c>
      <c r="R531" s="4">
        <v>259</v>
      </c>
      <c r="S531" s="4">
        <v>0</v>
      </c>
      <c r="T531" s="4">
        <v>0</v>
      </c>
      <c r="U531" s="4">
        <v>0</v>
      </c>
      <c r="V531" s="4">
        <f t="shared" si="208"/>
        <v>259</v>
      </c>
      <c r="W531" s="4">
        <v>5642</v>
      </c>
      <c r="X531" s="4">
        <v>0</v>
      </c>
      <c r="Y531" s="4">
        <v>0</v>
      </c>
      <c r="Z531" s="4">
        <v>0</v>
      </c>
      <c r="AA531" s="4">
        <f t="shared" si="209"/>
        <v>5642</v>
      </c>
      <c r="AB531" s="4">
        <v>529</v>
      </c>
      <c r="AC531" s="4">
        <v>2</v>
      </c>
      <c r="AD531" s="4">
        <v>12</v>
      </c>
      <c r="AE531" s="4">
        <v>21</v>
      </c>
      <c r="AF531" s="4">
        <f t="shared" si="210"/>
        <v>564</v>
      </c>
      <c r="AG531" s="4">
        <v>288.39999999999998</v>
      </c>
      <c r="AH531" s="4">
        <v>0</v>
      </c>
      <c r="AI531" s="4">
        <v>0</v>
      </c>
      <c r="AJ531" s="4">
        <v>1990</v>
      </c>
      <c r="AK531" s="4">
        <f t="shared" si="211"/>
        <v>2278.4</v>
      </c>
      <c r="AL531" s="4">
        <v>10045</v>
      </c>
      <c r="AM531" s="4">
        <v>0</v>
      </c>
      <c r="AN531" s="4">
        <v>0</v>
      </c>
      <c r="AO531" s="4">
        <v>611</v>
      </c>
      <c r="AP531" s="4">
        <f t="shared" si="212"/>
        <v>10656</v>
      </c>
      <c r="AU531" s="4">
        <f t="shared" si="213"/>
        <v>0</v>
      </c>
      <c r="AV531" s="4">
        <v>0</v>
      </c>
      <c r="AW531" s="4">
        <v>0</v>
      </c>
      <c r="AX531" s="4">
        <v>0</v>
      </c>
      <c r="AY531" s="4">
        <v>57</v>
      </c>
      <c r="AZ531" s="4">
        <f t="shared" si="214"/>
        <v>57</v>
      </c>
      <c r="BA531" s="4">
        <v>0</v>
      </c>
      <c r="BB531" s="4">
        <v>0</v>
      </c>
      <c r="BC531" s="4">
        <v>0</v>
      </c>
      <c r="BD531" s="4">
        <v>21</v>
      </c>
      <c r="BE531" s="4">
        <f t="shared" si="215"/>
        <v>21</v>
      </c>
      <c r="BF531" s="4">
        <v>141</v>
      </c>
      <c r="BG531" s="4">
        <v>460</v>
      </c>
      <c r="BH531" s="4">
        <v>82</v>
      </c>
      <c r="BI531" s="4">
        <v>1307</v>
      </c>
      <c r="BJ531" s="4">
        <f t="shared" si="216"/>
        <v>1990</v>
      </c>
      <c r="BK531" s="4">
        <v>0</v>
      </c>
      <c r="BL531" s="4">
        <v>0</v>
      </c>
      <c r="BM531" s="4">
        <v>0</v>
      </c>
      <c r="BN531" s="4">
        <v>57</v>
      </c>
      <c r="BO531" s="4">
        <f t="shared" si="217"/>
        <v>57</v>
      </c>
      <c r="BP531" s="4">
        <v>0</v>
      </c>
      <c r="BQ531" s="4">
        <v>0</v>
      </c>
      <c r="BR531" s="4">
        <v>0</v>
      </c>
      <c r="BS531" s="4">
        <v>140</v>
      </c>
      <c r="BT531" s="4">
        <f t="shared" si="218"/>
        <v>140</v>
      </c>
      <c r="BU531" s="4">
        <v>0</v>
      </c>
      <c r="BV531" s="4">
        <v>0</v>
      </c>
      <c r="BW531" s="4">
        <v>0</v>
      </c>
      <c r="BX531" s="4">
        <v>414</v>
      </c>
      <c r="BY531" s="4">
        <f t="shared" si="219"/>
        <v>414</v>
      </c>
      <c r="BZ531" s="4">
        <f t="shared" si="220"/>
        <v>22133.4</v>
      </c>
      <c r="CA531" s="4">
        <f t="shared" si="221"/>
        <v>1023.5</v>
      </c>
      <c r="CB531" s="4">
        <f t="shared" si="222"/>
        <v>137</v>
      </c>
      <c r="CC531" s="4">
        <f t="shared" si="223"/>
        <v>2679</v>
      </c>
      <c r="CD531" s="4">
        <f t="shared" si="224"/>
        <v>25972.9</v>
      </c>
      <c r="CE531" s="4">
        <f t="shared" si="225"/>
        <v>141</v>
      </c>
      <c r="CF531" s="4">
        <f t="shared" si="226"/>
        <v>460</v>
      </c>
      <c r="CG531" s="4">
        <f t="shared" si="227"/>
        <v>82</v>
      </c>
      <c r="CH531" s="4">
        <f t="shared" si="228"/>
        <v>1996</v>
      </c>
      <c r="CI531" s="4">
        <f t="shared" si="229"/>
        <v>2679</v>
      </c>
      <c r="CJ531" s="4">
        <v>3755</v>
      </c>
      <c r="CK531" s="4">
        <v>9903</v>
      </c>
      <c r="CL531" s="4">
        <v>945</v>
      </c>
      <c r="CM531" s="4">
        <v>0</v>
      </c>
      <c r="CN531" s="4">
        <v>2125</v>
      </c>
      <c r="CO531" s="4">
        <f t="shared" si="204"/>
        <v>16728</v>
      </c>
    </row>
    <row r="532" spans="1:98">
      <c r="A532" s="2">
        <v>2001</v>
      </c>
      <c r="B532" s="3" t="s">
        <v>98</v>
      </c>
      <c r="C532" s="4">
        <v>427.5</v>
      </c>
      <c r="D532" s="4">
        <v>956.1</v>
      </c>
      <c r="E532" s="4">
        <v>10869.3</v>
      </c>
      <c r="F532" s="4">
        <v>0</v>
      </c>
      <c r="G532" s="4">
        <f t="shared" si="205"/>
        <v>12252.9</v>
      </c>
      <c r="H532" s="4">
        <v>2100.4</v>
      </c>
      <c r="I532" s="4">
        <v>16.8</v>
      </c>
      <c r="J532" s="4">
        <v>142</v>
      </c>
      <c r="K532" s="4">
        <v>187.6</v>
      </c>
      <c r="L532" s="4">
        <f t="shared" si="206"/>
        <v>2446.8000000000002</v>
      </c>
      <c r="M532" s="4">
        <v>181</v>
      </c>
      <c r="N532" s="4">
        <v>114.3</v>
      </c>
      <c r="O532" s="4">
        <v>28</v>
      </c>
      <c r="P532" s="4">
        <v>0</v>
      </c>
      <c r="Q532" s="4">
        <f t="shared" si="207"/>
        <v>323.3</v>
      </c>
      <c r="R532" s="4">
        <v>105</v>
      </c>
      <c r="S532" s="4">
        <v>14.5</v>
      </c>
      <c r="T532" s="4">
        <v>3.9</v>
      </c>
      <c r="U532" s="4">
        <v>0</v>
      </c>
      <c r="V532" s="4">
        <f t="shared" si="208"/>
        <v>123.4</v>
      </c>
      <c r="W532" s="4">
        <v>2032.5</v>
      </c>
      <c r="X532" s="4">
        <v>4081.2</v>
      </c>
      <c r="Y532" s="4">
        <v>1134.5</v>
      </c>
      <c r="Z532" s="4">
        <v>0</v>
      </c>
      <c r="AA532" s="4">
        <f t="shared" si="209"/>
        <v>7248.2</v>
      </c>
      <c r="AB532" s="4">
        <v>1758.3</v>
      </c>
      <c r="AC532" s="4">
        <v>59.8</v>
      </c>
      <c r="AD532" s="4">
        <v>81.900000000000006</v>
      </c>
      <c r="AE532" s="4">
        <v>49</v>
      </c>
      <c r="AF532" s="4">
        <f t="shared" si="210"/>
        <v>1949</v>
      </c>
      <c r="AG532" s="4">
        <v>17.2</v>
      </c>
      <c r="AH532" s="4">
        <v>988.8</v>
      </c>
      <c r="AI532" s="4">
        <v>1924.1</v>
      </c>
      <c r="AJ532" s="4">
        <v>222.3</v>
      </c>
      <c r="AK532" s="4">
        <f t="shared" si="211"/>
        <v>3152.4</v>
      </c>
      <c r="AL532" s="4">
        <v>3237.3</v>
      </c>
      <c r="AM532" s="4">
        <v>2718.4</v>
      </c>
      <c r="AN532" s="4">
        <v>4284.8999999999996</v>
      </c>
      <c r="AO532" s="4">
        <v>223.9</v>
      </c>
      <c r="AP532" s="4">
        <f t="shared" si="212"/>
        <v>10464.5</v>
      </c>
      <c r="AU532" s="4">
        <f t="shared" si="213"/>
        <v>0</v>
      </c>
      <c r="AV532" s="4">
        <v>0.3</v>
      </c>
      <c r="AW532" s="4">
        <v>0</v>
      </c>
      <c r="AX532" s="4">
        <v>0</v>
      </c>
      <c r="AY532" s="4">
        <v>187.6</v>
      </c>
      <c r="AZ532" s="4">
        <f t="shared" si="214"/>
        <v>187.9</v>
      </c>
      <c r="BA532" s="4">
        <v>8.6999999999999993</v>
      </c>
      <c r="BB532" s="4">
        <v>5.9</v>
      </c>
      <c r="BC532" s="4">
        <v>0</v>
      </c>
      <c r="BD532" s="4">
        <v>48.9</v>
      </c>
      <c r="BE532" s="4">
        <f t="shared" si="215"/>
        <v>63.5</v>
      </c>
      <c r="BF532" s="4">
        <v>17.2</v>
      </c>
      <c r="BG532" s="4">
        <v>905.3</v>
      </c>
      <c r="BH532" s="4">
        <v>1242.4000000000001</v>
      </c>
      <c r="BI532" s="4">
        <v>217.1</v>
      </c>
      <c r="BJ532" s="4">
        <f t="shared" si="216"/>
        <v>2382</v>
      </c>
      <c r="BK532" s="4">
        <v>0</v>
      </c>
      <c r="BL532" s="4">
        <v>77.400000000000006</v>
      </c>
      <c r="BM532" s="4">
        <v>14.2</v>
      </c>
      <c r="BN532" s="4">
        <v>0.7</v>
      </c>
      <c r="BO532" s="4">
        <f t="shared" si="217"/>
        <v>92.300000000000011</v>
      </c>
      <c r="BP532" s="4">
        <v>43</v>
      </c>
      <c r="BQ532" s="4">
        <v>93</v>
      </c>
      <c r="BR532" s="4">
        <v>75</v>
      </c>
      <c r="BS532" s="4">
        <v>48</v>
      </c>
      <c r="BT532" s="4">
        <f t="shared" si="218"/>
        <v>259</v>
      </c>
      <c r="BU532" s="4">
        <v>268.3</v>
      </c>
      <c r="BV532" s="4">
        <v>4.2</v>
      </c>
      <c r="BW532" s="4">
        <v>12.7</v>
      </c>
      <c r="BX532" s="4">
        <v>180.5</v>
      </c>
      <c r="BY532" s="4">
        <f t="shared" si="219"/>
        <v>465.7</v>
      </c>
      <c r="BZ532" s="4">
        <f t="shared" si="220"/>
        <v>9859.2000000000007</v>
      </c>
      <c r="CA532" s="4">
        <f t="shared" si="221"/>
        <v>8949.9</v>
      </c>
      <c r="CB532" s="4">
        <f t="shared" si="222"/>
        <v>18468.599999999999</v>
      </c>
      <c r="CC532" s="4">
        <f t="shared" si="223"/>
        <v>682.8</v>
      </c>
      <c r="CD532" s="4">
        <f t="shared" si="224"/>
        <v>37960.5</v>
      </c>
      <c r="CE532" s="4">
        <f t="shared" si="225"/>
        <v>337.5</v>
      </c>
      <c r="CF532" s="4">
        <f t="shared" si="226"/>
        <v>1085.8</v>
      </c>
      <c r="CG532" s="4">
        <f t="shared" si="227"/>
        <v>1344.3000000000002</v>
      </c>
      <c r="CH532" s="4">
        <f t="shared" si="228"/>
        <v>682.8</v>
      </c>
      <c r="CI532" s="4">
        <f t="shared" si="229"/>
        <v>3450.4000000000005</v>
      </c>
      <c r="CJ532" s="4">
        <v>966</v>
      </c>
      <c r="CK532" s="4">
        <v>4792</v>
      </c>
      <c r="CL532" s="4">
        <v>2022</v>
      </c>
      <c r="CM532" s="4">
        <v>0</v>
      </c>
      <c r="CN532" s="4">
        <v>1209</v>
      </c>
      <c r="CO532" s="4">
        <f t="shared" si="204"/>
        <v>8989</v>
      </c>
    </row>
    <row r="533" spans="1:98">
      <c r="A533" s="2">
        <v>2001</v>
      </c>
      <c r="B533" s="3" t="s">
        <v>99</v>
      </c>
      <c r="C533" s="4">
        <v>4347</v>
      </c>
      <c r="D533" s="4">
        <v>547</v>
      </c>
      <c r="E533" s="4">
        <v>35</v>
      </c>
      <c r="F533" s="4">
        <v>15</v>
      </c>
      <c r="G533" s="4">
        <f t="shared" si="205"/>
        <v>4944</v>
      </c>
      <c r="H533" s="4">
        <v>1888</v>
      </c>
      <c r="I533" s="4">
        <v>42</v>
      </c>
      <c r="J533" s="4">
        <v>28</v>
      </c>
      <c r="K533" s="4">
        <v>137</v>
      </c>
      <c r="L533" s="4">
        <f t="shared" si="206"/>
        <v>2095</v>
      </c>
      <c r="M533" s="4">
        <v>96</v>
      </c>
      <c r="N533" s="4">
        <v>292</v>
      </c>
      <c r="O533" s="4">
        <v>0</v>
      </c>
      <c r="P533" s="4">
        <v>0</v>
      </c>
      <c r="Q533" s="4">
        <f t="shared" si="207"/>
        <v>388</v>
      </c>
      <c r="R533" s="4">
        <v>44</v>
      </c>
      <c r="S533" s="4">
        <v>0</v>
      </c>
      <c r="T533" s="4">
        <v>0</v>
      </c>
      <c r="U533" s="4">
        <v>0</v>
      </c>
      <c r="V533" s="4">
        <f t="shared" si="208"/>
        <v>44</v>
      </c>
      <c r="W533" s="4">
        <v>1872</v>
      </c>
      <c r="X533" s="4">
        <v>1915</v>
      </c>
      <c r="Y533" s="4">
        <v>0</v>
      </c>
      <c r="Z533" s="4">
        <v>0</v>
      </c>
      <c r="AA533" s="4">
        <f t="shared" si="209"/>
        <v>3787</v>
      </c>
      <c r="AB533" s="4">
        <v>390</v>
      </c>
      <c r="AC533" s="4">
        <v>5</v>
      </c>
      <c r="AD533" s="4">
        <v>13</v>
      </c>
      <c r="AE533" s="4">
        <v>6</v>
      </c>
      <c r="AF533" s="4">
        <f t="shared" si="210"/>
        <v>414</v>
      </c>
      <c r="AG533" s="4">
        <v>204</v>
      </c>
      <c r="AH533" s="4">
        <v>183</v>
      </c>
      <c r="AI533" s="4">
        <v>1782</v>
      </c>
      <c r="AJ533" s="4">
        <v>38</v>
      </c>
      <c r="AK533" s="4">
        <f t="shared" si="211"/>
        <v>2207</v>
      </c>
      <c r="AL533" s="4">
        <v>3914</v>
      </c>
      <c r="AM533" s="4">
        <v>1173</v>
      </c>
      <c r="AN533" s="4">
        <v>1384</v>
      </c>
      <c r="AO533" s="4">
        <v>112</v>
      </c>
      <c r="AP533" s="4">
        <f t="shared" si="212"/>
        <v>6583</v>
      </c>
      <c r="AU533" s="4">
        <f t="shared" si="213"/>
        <v>0</v>
      </c>
      <c r="AV533" s="4">
        <v>32</v>
      </c>
      <c r="AW533" s="4">
        <v>2</v>
      </c>
      <c r="AX533" s="4">
        <v>6</v>
      </c>
      <c r="AY533" s="4">
        <v>137</v>
      </c>
      <c r="AZ533" s="4">
        <f t="shared" si="214"/>
        <v>177</v>
      </c>
      <c r="BA533" s="4">
        <v>14</v>
      </c>
      <c r="BB533" s="4">
        <v>2</v>
      </c>
      <c r="BC533" s="4">
        <v>1</v>
      </c>
      <c r="BD533" s="4">
        <v>6</v>
      </c>
      <c r="BE533" s="4">
        <f t="shared" si="215"/>
        <v>23</v>
      </c>
      <c r="BF533" s="4">
        <v>8</v>
      </c>
      <c r="BG533" s="4">
        <v>61</v>
      </c>
      <c r="BH533" s="4">
        <v>706</v>
      </c>
      <c r="BI533" s="4">
        <v>38</v>
      </c>
      <c r="BJ533" s="4">
        <f t="shared" si="216"/>
        <v>813</v>
      </c>
      <c r="BK533" s="4">
        <v>0</v>
      </c>
      <c r="BL533" s="4">
        <v>0</v>
      </c>
      <c r="BM533" s="4">
        <v>0</v>
      </c>
      <c r="BN533" s="4">
        <v>0</v>
      </c>
      <c r="BO533" s="4">
        <f t="shared" si="217"/>
        <v>0</v>
      </c>
      <c r="BP533" s="4">
        <v>15</v>
      </c>
      <c r="BQ533" s="4">
        <v>5</v>
      </c>
      <c r="BR533" s="4">
        <v>35</v>
      </c>
      <c r="BS533" s="4">
        <v>22</v>
      </c>
      <c r="BT533" s="4">
        <f t="shared" si="218"/>
        <v>77</v>
      </c>
      <c r="BU533" s="4">
        <v>39</v>
      </c>
      <c r="BV533" s="4">
        <v>8</v>
      </c>
      <c r="BW533" s="4">
        <v>20</v>
      </c>
      <c r="BX533" s="4">
        <v>106</v>
      </c>
      <c r="BY533" s="4">
        <f t="shared" si="219"/>
        <v>173</v>
      </c>
      <c r="BZ533" s="4">
        <f t="shared" si="220"/>
        <v>12755</v>
      </c>
      <c r="CA533" s="4">
        <f t="shared" si="221"/>
        <v>4157</v>
      </c>
      <c r="CB533" s="4">
        <f t="shared" si="222"/>
        <v>3242</v>
      </c>
      <c r="CC533" s="4">
        <f t="shared" si="223"/>
        <v>308</v>
      </c>
      <c r="CD533" s="4">
        <f t="shared" si="224"/>
        <v>20462</v>
      </c>
      <c r="CE533" s="4">
        <f t="shared" si="225"/>
        <v>108</v>
      </c>
      <c r="CF533" s="4">
        <f t="shared" si="226"/>
        <v>78</v>
      </c>
      <c r="CG533" s="4">
        <f t="shared" si="227"/>
        <v>768</v>
      </c>
      <c r="CH533" s="4">
        <f t="shared" si="228"/>
        <v>309</v>
      </c>
      <c r="CI533" s="4">
        <f t="shared" si="229"/>
        <v>1263</v>
      </c>
      <c r="CJ533" s="12">
        <v>3802</v>
      </c>
      <c r="CK533" s="12">
        <v>5915</v>
      </c>
      <c r="CL533" s="12">
        <v>729</v>
      </c>
      <c r="CM533" s="12">
        <v>60</v>
      </c>
      <c r="CN533" s="12">
        <v>1176</v>
      </c>
      <c r="CO533" s="4">
        <f t="shared" si="204"/>
        <v>11682</v>
      </c>
    </row>
    <row r="534" spans="1:98">
      <c r="A534" s="2">
        <v>2001</v>
      </c>
      <c r="B534" s="3" t="s">
        <v>100</v>
      </c>
      <c r="C534" s="4">
        <v>1398</v>
      </c>
      <c r="D534" s="4">
        <v>390</v>
      </c>
      <c r="E534" s="4">
        <v>358</v>
      </c>
      <c r="F534" s="4">
        <v>0</v>
      </c>
      <c r="G534" s="4">
        <f t="shared" si="205"/>
        <v>2146</v>
      </c>
      <c r="H534" s="4">
        <v>695</v>
      </c>
      <c r="I534" s="4">
        <v>103</v>
      </c>
      <c r="J534" s="4">
        <v>935</v>
      </c>
      <c r="K534" s="4">
        <v>0</v>
      </c>
      <c r="L534" s="4">
        <f t="shared" si="206"/>
        <v>1733</v>
      </c>
      <c r="M534" s="4">
        <v>35</v>
      </c>
      <c r="N534" s="4">
        <v>40</v>
      </c>
      <c r="O534" s="4">
        <v>0</v>
      </c>
      <c r="P534" s="4">
        <v>0</v>
      </c>
      <c r="Q534" s="4">
        <f t="shared" si="207"/>
        <v>75</v>
      </c>
      <c r="R534" s="4">
        <v>0</v>
      </c>
      <c r="S534" s="4">
        <v>0</v>
      </c>
      <c r="T534" s="4">
        <v>0</v>
      </c>
      <c r="U534" s="4">
        <v>0</v>
      </c>
      <c r="V534" s="4">
        <f t="shared" si="208"/>
        <v>0</v>
      </c>
      <c r="W534" s="4">
        <v>192</v>
      </c>
      <c r="X534" s="4">
        <v>1674</v>
      </c>
      <c r="Y534" s="4">
        <v>317</v>
      </c>
      <c r="Z534" s="4">
        <v>0</v>
      </c>
      <c r="AA534" s="4">
        <f t="shared" si="209"/>
        <v>2183</v>
      </c>
      <c r="AB534" s="4">
        <v>231</v>
      </c>
      <c r="AC534" s="4">
        <v>0</v>
      </c>
      <c r="AD534" s="4">
        <v>28</v>
      </c>
      <c r="AE534" s="4">
        <v>0</v>
      </c>
      <c r="AF534" s="4">
        <f t="shared" si="210"/>
        <v>259</v>
      </c>
      <c r="AG534" s="4">
        <v>0</v>
      </c>
      <c r="AH534" s="4">
        <v>322</v>
      </c>
      <c r="AI534" s="4">
        <v>564</v>
      </c>
      <c r="AJ534" s="4">
        <v>0</v>
      </c>
      <c r="AK534" s="4">
        <f t="shared" si="211"/>
        <v>886</v>
      </c>
      <c r="AL534" s="4">
        <v>847</v>
      </c>
      <c r="AM534" s="4">
        <v>418</v>
      </c>
      <c r="AN534" s="4">
        <v>754</v>
      </c>
      <c r="AO534" s="4">
        <v>295.5</v>
      </c>
      <c r="AP534" s="4">
        <f t="shared" si="212"/>
        <v>2314.5</v>
      </c>
      <c r="AU534" s="4">
        <f t="shared" si="213"/>
        <v>0</v>
      </c>
      <c r="AV534" s="4">
        <v>20</v>
      </c>
      <c r="AW534" s="4">
        <v>2</v>
      </c>
      <c r="AX534" s="4">
        <v>68</v>
      </c>
      <c r="AY534" s="4">
        <v>0</v>
      </c>
      <c r="AZ534" s="4">
        <f t="shared" si="214"/>
        <v>90</v>
      </c>
      <c r="BA534" s="4">
        <v>2</v>
      </c>
      <c r="BB534" s="4">
        <v>0</v>
      </c>
      <c r="BC534" s="4">
        <v>1</v>
      </c>
      <c r="BD534" s="4">
        <v>0</v>
      </c>
      <c r="BE534" s="4">
        <f t="shared" si="215"/>
        <v>3</v>
      </c>
      <c r="BF534" s="4">
        <v>0</v>
      </c>
      <c r="BG534" s="4">
        <v>205</v>
      </c>
      <c r="BH534" s="4">
        <v>234</v>
      </c>
      <c r="BI534" s="4">
        <v>0</v>
      </c>
      <c r="BJ534" s="4">
        <f t="shared" si="216"/>
        <v>439</v>
      </c>
      <c r="BK534" s="4">
        <v>0</v>
      </c>
      <c r="BL534" s="4">
        <v>0</v>
      </c>
      <c r="BM534" s="4">
        <v>0</v>
      </c>
      <c r="BN534" s="4">
        <v>0</v>
      </c>
      <c r="BO534" s="4">
        <f t="shared" si="217"/>
        <v>0</v>
      </c>
      <c r="BP534" s="4">
        <v>2</v>
      </c>
      <c r="BQ534" s="4">
        <v>2</v>
      </c>
      <c r="BR534" s="4">
        <v>7</v>
      </c>
      <c r="BS534" s="4">
        <v>0</v>
      </c>
      <c r="BT534" s="4">
        <f t="shared" si="218"/>
        <v>11</v>
      </c>
      <c r="BU534" s="4">
        <v>10</v>
      </c>
      <c r="BV534" s="4">
        <v>20</v>
      </c>
      <c r="BW534" s="4">
        <v>44</v>
      </c>
      <c r="BX534" s="4">
        <v>202.3</v>
      </c>
      <c r="BY534" s="4">
        <f t="shared" si="219"/>
        <v>276.3</v>
      </c>
      <c r="BZ534" s="4">
        <f t="shared" si="220"/>
        <v>3398</v>
      </c>
      <c r="CA534" s="4">
        <f t="shared" si="221"/>
        <v>2947</v>
      </c>
      <c r="CB534" s="4">
        <f t="shared" si="222"/>
        <v>2956</v>
      </c>
      <c r="CC534" s="4">
        <f t="shared" si="223"/>
        <v>295.5</v>
      </c>
      <c r="CD534" s="4">
        <f t="shared" si="224"/>
        <v>9596.5</v>
      </c>
      <c r="CE534" s="4">
        <f t="shared" si="225"/>
        <v>34</v>
      </c>
      <c r="CF534" s="4">
        <f t="shared" si="226"/>
        <v>229</v>
      </c>
      <c r="CG534" s="4">
        <f t="shared" si="227"/>
        <v>354</v>
      </c>
      <c r="CH534" s="4">
        <f t="shared" si="228"/>
        <v>202.3</v>
      </c>
      <c r="CI534" s="4">
        <f t="shared" si="229"/>
        <v>819.3</v>
      </c>
      <c r="CJ534" s="4">
        <v>1458</v>
      </c>
      <c r="CK534" s="4">
        <v>1120</v>
      </c>
      <c r="CL534" s="4">
        <v>322</v>
      </c>
      <c r="CM534" s="4">
        <v>170</v>
      </c>
      <c r="CN534" s="4">
        <v>619</v>
      </c>
      <c r="CO534" s="4">
        <f t="shared" si="204"/>
        <v>3689</v>
      </c>
    </row>
    <row r="535" spans="1:98">
      <c r="A535" s="2">
        <v>2001</v>
      </c>
      <c r="B535" s="3" t="s">
        <v>101</v>
      </c>
      <c r="C535" s="4">
        <v>2373</v>
      </c>
      <c r="D535" s="4">
        <v>537</v>
      </c>
      <c r="E535" s="4">
        <v>1149</v>
      </c>
      <c r="F535" s="4">
        <v>0</v>
      </c>
      <c r="G535" s="4">
        <f t="shared" si="205"/>
        <v>4059</v>
      </c>
      <c r="H535" s="4">
        <v>955</v>
      </c>
      <c r="I535" s="4">
        <v>2</v>
      </c>
      <c r="J535" s="4">
        <v>137</v>
      </c>
      <c r="K535" s="4">
        <v>0</v>
      </c>
      <c r="L535" s="4">
        <f t="shared" si="206"/>
        <v>1094</v>
      </c>
      <c r="M535" s="4">
        <v>20</v>
      </c>
      <c r="N535" s="4">
        <v>121</v>
      </c>
      <c r="O535" s="4">
        <v>0</v>
      </c>
      <c r="P535" s="4">
        <v>0</v>
      </c>
      <c r="Q535" s="4">
        <f t="shared" si="207"/>
        <v>141</v>
      </c>
      <c r="R535" s="4">
        <v>31</v>
      </c>
      <c r="S535" s="4">
        <v>1</v>
      </c>
      <c r="T535" s="4">
        <v>16</v>
      </c>
      <c r="U535" s="4">
        <v>0</v>
      </c>
      <c r="V535" s="4">
        <f t="shared" si="208"/>
        <v>48</v>
      </c>
      <c r="W535" s="4">
        <v>762</v>
      </c>
      <c r="X535" s="4">
        <v>2840</v>
      </c>
      <c r="Y535" s="4">
        <v>1023</v>
      </c>
      <c r="Z535" s="4">
        <v>0</v>
      </c>
      <c r="AA535" s="4">
        <f t="shared" si="209"/>
        <v>4625</v>
      </c>
      <c r="AB535" s="4">
        <v>429</v>
      </c>
      <c r="AC535" s="4">
        <v>4</v>
      </c>
      <c r="AD535" s="4">
        <v>31</v>
      </c>
      <c r="AE535" s="4">
        <v>8</v>
      </c>
      <c r="AF535" s="4">
        <f t="shared" si="210"/>
        <v>472</v>
      </c>
      <c r="AG535" s="4">
        <v>17</v>
      </c>
      <c r="AH535" s="4">
        <v>28</v>
      </c>
      <c r="AI535" s="4">
        <v>1185</v>
      </c>
      <c r="AJ535" s="4">
        <v>260</v>
      </c>
      <c r="AK535" s="4">
        <f t="shared" si="211"/>
        <v>1490</v>
      </c>
      <c r="AL535" s="4">
        <v>2023</v>
      </c>
      <c r="AM535" s="4">
        <v>1142</v>
      </c>
      <c r="AN535" s="4">
        <v>505</v>
      </c>
      <c r="AO535" s="4">
        <v>54</v>
      </c>
      <c r="AP535" s="4">
        <f t="shared" si="212"/>
        <v>3724</v>
      </c>
      <c r="AU535" s="4">
        <f t="shared" si="213"/>
        <v>0</v>
      </c>
      <c r="AV535" s="4">
        <v>30</v>
      </c>
      <c r="AW535" s="4">
        <v>0</v>
      </c>
      <c r="AX535" s="4">
        <v>6</v>
      </c>
      <c r="AY535" s="4">
        <v>0</v>
      </c>
      <c r="AZ535" s="4">
        <f t="shared" si="214"/>
        <v>36</v>
      </c>
      <c r="BA535" s="4">
        <v>9</v>
      </c>
      <c r="BB535" s="4">
        <v>0</v>
      </c>
      <c r="BC535" s="4">
        <v>0</v>
      </c>
      <c r="BD535" s="4">
        <v>8</v>
      </c>
      <c r="BE535" s="4">
        <f t="shared" si="215"/>
        <v>17</v>
      </c>
      <c r="BF535" s="4">
        <v>0</v>
      </c>
      <c r="BG535" s="4">
        <v>0</v>
      </c>
      <c r="BH535" s="4">
        <v>1185</v>
      </c>
      <c r="BI535" s="4">
        <v>260</v>
      </c>
      <c r="BJ535" s="4">
        <f t="shared" si="216"/>
        <v>1445</v>
      </c>
      <c r="BK535" s="4">
        <v>0</v>
      </c>
      <c r="BL535" s="4">
        <v>0</v>
      </c>
      <c r="BM535" s="4">
        <v>0</v>
      </c>
      <c r="BN535" s="4">
        <v>0</v>
      </c>
      <c r="BO535" s="4">
        <f t="shared" si="217"/>
        <v>0</v>
      </c>
      <c r="BP535" s="4">
        <v>0</v>
      </c>
      <c r="BQ535" s="4">
        <v>0</v>
      </c>
      <c r="BR535" s="4">
        <v>0</v>
      </c>
      <c r="BS535" s="4">
        <v>54</v>
      </c>
      <c r="BT535" s="4">
        <f t="shared" si="218"/>
        <v>54</v>
      </c>
      <c r="BU535" s="4">
        <v>42</v>
      </c>
      <c r="BV535" s="4">
        <v>3</v>
      </c>
      <c r="BW535" s="4">
        <v>48</v>
      </c>
      <c r="BX535" s="4">
        <v>0</v>
      </c>
      <c r="BY535" s="4">
        <f t="shared" si="219"/>
        <v>93</v>
      </c>
      <c r="BZ535" s="4">
        <f t="shared" si="220"/>
        <v>6610</v>
      </c>
      <c r="CA535" s="4">
        <f t="shared" si="221"/>
        <v>4675</v>
      </c>
      <c r="CB535" s="4">
        <f t="shared" si="222"/>
        <v>4046</v>
      </c>
      <c r="CC535" s="4">
        <f t="shared" si="223"/>
        <v>322</v>
      </c>
      <c r="CD535" s="4">
        <f t="shared" si="224"/>
        <v>15653</v>
      </c>
      <c r="CE535" s="4">
        <f t="shared" si="225"/>
        <v>81</v>
      </c>
      <c r="CF535" s="4">
        <f t="shared" si="226"/>
        <v>3</v>
      </c>
      <c r="CG535" s="4">
        <f t="shared" si="227"/>
        <v>1239</v>
      </c>
      <c r="CH535" s="4">
        <f t="shared" si="228"/>
        <v>322</v>
      </c>
      <c r="CI535" s="4">
        <f t="shared" si="229"/>
        <v>1645</v>
      </c>
      <c r="CJ535" s="4">
        <v>1754</v>
      </c>
      <c r="CK535" s="4">
        <v>3976</v>
      </c>
      <c r="CL535" s="4">
        <v>226</v>
      </c>
      <c r="CM535" s="4">
        <v>0</v>
      </c>
      <c r="CN535" s="4">
        <v>483</v>
      </c>
      <c r="CO535" s="4">
        <f t="shared" si="204"/>
        <v>6439</v>
      </c>
    </row>
    <row r="536" spans="1:98">
      <c r="A536" s="2">
        <v>2001</v>
      </c>
      <c r="B536" s="3" t="s">
        <v>102</v>
      </c>
      <c r="C536" s="4">
        <v>513</v>
      </c>
      <c r="D536" s="4">
        <v>83</v>
      </c>
      <c r="E536" s="4">
        <v>2</v>
      </c>
      <c r="F536" s="4">
        <v>0</v>
      </c>
      <c r="G536" s="4">
        <f t="shared" si="205"/>
        <v>598</v>
      </c>
      <c r="H536" s="4">
        <v>133</v>
      </c>
      <c r="I536" s="4">
        <v>42</v>
      </c>
      <c r="J536" s="4">
        <v>131</v>
      </c>
      <c r="K536" s="4">
        <v>0</v>
      </c>
      <c r="L536" s="4">
        <f t="shared" si="206"/>
        <v>306</v>
      </c>
      <c r="M536" s="4">
        <v>9</v>
      </c>
      <c r="N536" s="4">
        <v>24</v>
      </c>
      <c r="O536" s="4">
        <v>0</v>
      </c>
      <c r="P536" s="4">
        <v>0</v>
      </c>
      <c r="Q536" s="4">
        <f t="shared" si="207"/>
        <v>33</v>
      </c>
      <c r="R536" s="4">
        <v>0</v>
      </c>
      <c r="S536" s="4">
        <v>0</v>
      </c>
      <c r="T536" s="4">
        <v>0</v>
      </c>
      <c r="U536" s="4">
        <v>0</v>
      </c>
      <c r="V536" s="4">
        <f t="shared" si="208"/>
        <v>0</v>
      </c>
      <c r="W536" s="4">
        <v>116</v>
      </c>
      <c r="X536" s="4">
        <v>355</v>
      </c>
      <c r="Y536" s="4">
        <v>8</v>
      </c>
      <c r="Z536" s="4">
        <v>0</v>
      </c>
      <c r="AA536" s="4">
        <f t="shared" si="209"/>
        <v>479</v>
      </c>
      <c r="AB536" s="4">
        <v>95</v>
      </c>
      <c r="AC536" s="4">
        <v>1</v>
      </c>
      <c r="AD536" s="4">
        <v>6</v>
      </c>
      <c r="AE536" s="4">
        <v>0</v>
      </c>
      <c r="AF536" s="4">
        <f t="shared" si="210"/>
        <v>102</v>
      </c>
      <c r="AG536" s="4">
        <v>9</v>
      </c>
      <c r="AH536" s="4">
        <v>253</v>
      </c>
      <c r="AI536" s="4">
        <v>169</v>
      </c>
      <c r="AJ536" s="4">
        <v>0</v>
      </c>
      <c r="AK536" s="4">
        <f t="shared" si="211"/>
        <v>431</v>
      </c>
      <c r="AL536" s="4">
        <v>393</v>
      </c>
      <c r="AM536" s="4">
        <v>383</v>
      </c>
      <c r="AN536" s="4">
        <v>342</v>
      </c>
      <c r="AO536" s="4">
        <v>0</v>
      </c>
      <c r="AP536" s="4">
        <f t="shared" si="212"/>
        <v>1118</v>
      </c>
      <c r="AU536" s="4">
        <f t="shared" si="213"/>
        <v>0</v>
      </c>
      <c r="AV536" s="4">
        <v>0</v>
      </c>
      <c r="AW536" s="4">
        <v>0</v>
      </c>
      <c r="AX536" s="4">
        <v>0</v>
      </c>
      <c r="AY536" s="4">
        <v>0</v>
      </c>
      <c r="AZ536" s="4">
        <f t="shared" si="214"/>
        <v>0</v>
      </c>
      <c r="BA536" s="4">
        <v>0</v>
      </c>
      <c r="BB536" s="4">
        <v>0</v>
      </c>
      <c r="BC536" s="4">
        <v>0</v>
      </c>
      <c r="BD536" s="4">
        <v>0</v>
      </c>
      <c r="BE536" s="4">
        <f t="shared" si="215"/>
        <v>0</v>
      </c>
      <c r="BF536" s="4">
        <v>0</v>
      </c>
      <c r="BG536" s="4">
        <v>0</v>
      </c>
      <c r="BH536" s="4">
        <v>0</v>
      </c>
      <c r="BI536" s="4">
        <v>0</v>
      </c>
      <c r="BJ536" s="4">
        <f t="shared" si="216"/>
        <v>0</v>
      </c>
      <c r="BK536" s="4">
        <v>0</v>
      </c>
      <c r="BL536" s="4">
        <v>0</v>
      </c>
      <c r="BM536" s="4">
        <v>0</v>
      </c>
      <c r="BN536" s="4">
        <v>0</v>
      </c>
      <c r="BO536" s="4">
        <f t="shared" si="217"/>
        <v>0</v>
      </c>
      <c r="BP536" s="4">
        <v>0</v>
      </c>
      <c r="BQ536" s="4">
        <v>0</v>
      </c>
      <c r="BR536" s="4">
        <v>0</v>
      </c>
      <c r="BS536" s="4">
        <v>0</v>
      </c>
      <c r="BT536" s="4">
        <f t="shared" si="218"/>
        <v>0</v>
      </c>
      <c r="BU536" s="4">
        <v>0</v>
      </c>
      <c r="BV536" s="4">
        <v>0</v>
      </c>
      <c r="BW536" s="4">
        <v>0</v>
      </c>
      <c r="BX536" s="4">
        <v>0</v>
      </c>
      <c r="BY536" s="4">
        <f t="shared" si="219"/>
        <v>0</v>
      </c>
      <c r="BZ536" s="4">
        <f t="shared" si="220"/>
        <v>1268</v>
      </c>
      <c r="CA536" s="4">
        <f t="shared" si="221"/>
        <v>1141</v>
      </c>
      <c r="CB536" s="4">
        <f t="shared" si="222"/>
        <v>658</v>
      </c>
      <c r="CC536" s="4">
        <f t="shared" si="223"/>
        <v>0</v>
      </c>
      <c r="CD536" s="4">
        <f t="shared" si="224"/>
        <v>3067</v>
      </c>
      <c r="CE536" s="4">
        <f t="shared" si="225"/>
        <v>0</v>
      </c>
      <c r="CF536" s="4">
        <f t="shared" si="226"/>
        <v>0</v>
      </c>
      <c r="CG536" s="4">
        <f t="shared" si="227"/>
        <v>0</v>
      </c>
      <c r="CH536" s="4">
        <f t="shared" si="228"/>
        <v>0</v>
      </c>
      <c r="CI536" s="4">
        <f t="shared" si="229"/>
        <v>0</v>
      </c>
      <c r="CJ536" s="10" t="s">
        <v>129</v>
      </c>
      <c r="CK536" s="10">
        <v>556</v>
      </c>
      <c r="CL536" s="10">
        <v>104</v>
      </c>
      <c r="CM536" s="10">
        <v>21</v>
      </c>
      <c r="CN536" s="10">
        <v>588</v>
      </c>
      <c r="CO536" s="4">
        <f t="shared" si="204"/>
        <v>1269</v>
      </c>
    </row>
    <row r="537" spans="1:98">
      <c r="A537" s="2">
        <v>2001</v>
      </c>
      <c r="B537" s="3" t="s">
        <v>103</v>
      </c>
      <c r="C537" s="4">
        <v>735</v>
      </c>
      <c r="D537" s="4">
        <v>179</v>
      </c>
      <c r="E537" s="4">
        <v>46</v>
      </c>
      <c r="F537" s="4">
        <v>0</v>
      </c>
      <c r="G537" s="4">
        <f t="shared" si="205"/>
        <v>960</v>
      </c>
      <c r="H537" s="4">
        <v>540</v>
      </c>
      <c r="I537" s="4">
        <v>176</v>
      </c>
      <c r="J537" s="4">
        <v>721</v>
      </c>
      <c r="K537" s="4">
        <v>0</v>
      </c>
      <c r="L537" s="4">
        <f t="shared" si="206"/>
        <v>1437</v>
      </c>
      <c r="M537" s="4">
        <v>19</v>
      </c>
      <c r="N537" s="4">
        <v>32</v>
      </c>
      <c r="O537" s="4">
        <v>0</v>
      </c>
      <c r="P537" s="4">
        <v>0</v>
      </c>
      <c r="Q537" s="4">
        <f t="shared" si="207"/>
        <v>51</v>
      </c>
      <c r="R537" s="4">
        <v>6</v>
      </c>
      <c r="S537" s="4">
        <v>0</v>
      </c>
      <c r="T537" s="4">
        <v>0</v>
      </c>
      <c r="U537" s="4">
        <v>0</v>
      </c>
      <c r="V537" s="4">
        <f t="shared" si="208"/>
        <v>6</v>
      </c>
      <c r="W537" s="4">
        <v>418</v>
      </c>
      <c r="X537" s="4">
        <v>686</v>
      </c>
      <c r="Y537" s="4">
        <v>7</v>
      </c>
      <c r="Z537" s="4">
        <v>0</v>
      </c>
      <c r="AA537" s="4">
        <f t="shared" si="209"/>
        <v>1111</v>
      </c>
      <c r="AB537" s="4">
        <v>137</v>
      </c>
      <c r="AC537" s="4">
        <v>4</v>
      </c>
      <c r="AD537" s="4">
        <v>24</v>
      </c>
      <c r="AE537" s="4">
        <v>0</v>
      </c>
      <c r="AF537" s="4">
        <f t="shared" si="210"/>
        <v>165</v>
      </c>
      <c r="AG537" s="4">
        <v>1</v>
      </c>
      <c r="AH537" s="4">
        <v>3</v>
      </c>
      <c r="AI537" s="4">
        <v>500</v>
      </c>
      <c r="AJ537" s="4">
        <v>0</v>
      </c>
      <c r="AK537" s="4">
        <f t="shared" si="211"/>
        <v>504</v>
      </c>
      <c r="AL537" s="4">
        <v>623</v>
      </c>
      <c r="AM537" s="4">
        <v>506</v>
      </c>
      <c r="AN537" s="4">
        <v>695</v>
      </c>
      <c r="AO537" s="4">
        <v>0</v>
      </c>
      <c r="AP537" s="4">
        <f t="shared" si="212"/>
        <v>1824</v>
      </c>
      <c r="AU537" s="4">
        <f t="shared" si="213"/>
        <v>0</v>
      </c>
      <c r="AV537" s="4">
        <v>13</v>
      </c>
      <c r="AW537" s="4">
        <v>0</v>
      </c>
      <c r="AX537" s="4">
        <v>89</v>
      </c>
      <c r="AY537" s="4">
        <v>0</v>
      </c>
      <c r="AZ537" s="4">
        <f t="shared" si="214"/>
        <v>102</v>
      </c>
      <c r="BA537" s="4">
        <v>24</v>
      </c>
      <c r="BB537" s="4">
        <v>0</v>
      </c>
      <c r="BC537" s="4">
        <v>0</v>
      </c>
      <c r="BD537" s="4">
        <v>0</v>
      </c>
      <c r="BE537" s="4">
        <f t="shared" si="215"/>
        <v>24</v>
      </c>
      <c r="BF537" s="4">
        <v>0</v>
      </c>
      <c r="BG537" s="4">
        <v>0</v>
      </c>
      <c r="BH537" s="4">
        <v>484</v>
      </c>
      <c r="BI537" s="4">
        <v>0</v>
      </c>
      <c r="BJ537" s="4">
        <f t="shared" si="216"/>
        <v>484</v>
      </c>
      <c r="BK537" s="4">
        <v>0</v>
      </c>
      <c r="BL537" s="4">
        <v>0</v>
      </c>
      <c r="BM537" s="4">
        <v>0</v>
      </c>
      <c r="BN537" s="4">
        <v>0</v>
      </c>
      <c r="BO537" s="4">
        <f t="shared" si="217"/>
        <v>0</v>
      </c>
      <c r="BP537" s="4">
        <v>0</v>
      </c>
      <c r="BQ537" s="4">
        <v>0</v>
      </c>
      <c r="BR537" s="4">
        <v>0</v>
      </c>
      <c r="BS537" s="4">
        <v>0</v>
      </c>
      <c r="BT537" s="4">
        <f t="shared" si="218"/>
        <v>0</v>
      </c>
      <c r="BU537" s="4">
        <v>20</v>
      </c>
      <c r="BV537" s="4">
        <v>6</v>
      </c>
      <c r="BW537" s="4">
        <v>15</v>
      </c>
      <c r="BX537" s="4">
        <v>0</v>
      </c>
      <c r="BY537" s="4">
        <f t="shared" si="219"/>
        <v>41</v>
      </c>
      <c r="BZ537" s="4">
        <f t="shared" si="220"/>
        <v>2479</v>
      </c>
      <c r="CA537" s="4">
        <f t="shared" si="221"/>
        <v>1586</v>
      </c>
      <c r="CB537" s="4">
        <f t="shared" si="222"/>
        <v>1993</v>
      </c>
      <c r="CC537" s="4">
        <f t="shared" si="223"/>
        <v>0</v>
      </c>
      <c r="CD537" s="4">
        <f t="shared" si="224"/>
        <v>6058</v>
      </c>
      <c r="CE537" s="4">
        <f t="shared" si="225"/>
        <v>57</v>
      </c>
      <c r="CF537" s="4">
        <f t="shared" si="226"/>
        <v>6</v>
      </c>
      <c r="CG537" s="4">
        <f t="shared" si="227"/>
        <v>588</v>
      </c>
      <c r="CH537" s="4">
        <f t="shared" si="228"/>
        <v>0</v>
      </c>
      <c r="CI537" s="4">
        <f t="shared" si="229"/>
        <v>651</v>
      </c>
      <c r="CJ537" s="4">
        <v>905</v>
      </c>
      <c r="CK537" s="4">
        <v>1233</v>
      </c>
      <c r="CL537" s="4">
        <v>138</v>
      </c>
      <c r="CM537" s="4">
        <v>0</v>
      </c>
      <c r="CN537" s="4">
        <v>181</v>
      </c>
      <c r="CO537" s="4">
        <f t="shared" si="204"/>
        <v>2457</v>
      </c>
    </row>
    <row r="538" spans="1:98">
      <c r="A538" s="2">
        <v>2001</v>
      </c>
      <c r="B538" s="3" t="s">
        <v>104</v>
      </c>
      <c r="C538" s="4">
        <v>590</v>
      </c>
      <c r="D538" s="4">
        <v>129</v>
      </c>
      <c r="E538" s="4">
        <v>129</v>
      </c>
      <c r="F538" s="4">
        <v>0</v>
      </c>
      <c r="G538" s="4">
        <f t="shared" si="205"/>
        <v>848</v>
      </c>
      <c r="H538" s="4">
        <v>320</v>
      </c>
      <c r="I538" s="4">
        <v>18</v>
      </c>
      <c r="J538" s="4">
        <v>145</v>
      </c>
      <c r="K538" s="4">
        <v>43</v>
      </c>
      <c r="L538" s="4">
        <f t="shared" si="206"/>
        <v>526</v>
      </c>
      <c r="M538" s="4">
        <v>13</v>
      </c>
      <c r="N538" s="4">
        <v>10</v>
      </c>
      <c r="O538" s="4">
        <v>0</v>
      </c>
      <c r="P538" s="4">
        <v>0</v>
      </c>
      <c r="Q538" s="4">
        <f t="shared" si="207"/>
        <v>23</v>
      </c>
      <c r="R538" s="4">
        <v>6</v>
      </c>
      <c r="S538" s="4">
        <v>8</v>
      </c>
      <c r="T538" s="4">
        <v>0</v>
      </c>
      <c r="U538" s="4">
        <v>0</v>
      </c>
      <c r="V538" s="4">
        <f t="shared" si="208"/>
        <v>14</v>
      </c>
      <c r="W538" s="4">
        <v>351</v>
      </c>
      <c r="X538" s="4">
        <v>365</v>
      </c>
      <c r="Y538" s="4">
        <v>22</v>
      </c>
      <c r="Z538" s="4">
        <v>0</v>
      </c>
      <c r="AA538" s="4">
        <f t="shared" si="209"/>
        <v>738</v>
      </c>
      <c r="AB538" s="4">
        <v>160</v>
      </c>
      <c r="AC538" s="4">
        <v>1</v>
      </c>
      <c r="AD538" s="4">
        <v>16</v>
      </c>
      <c r="AE538" s="4">
        <v>0</v>
      </c>
      <c r="AF538" s="4">
        <f t="shared" si="210"/>
        <v>177</v>
      </c>
      <c r="AG538" s="4">
        <v>0</v>
      </c>
      <c r="AH538" s="4">
        <v>167</v>
      </c>
      <c r="AI538" s="4">
        <v>269</v>
      </c>
      <c r="AJ538" s="4">
        <v>27</v>
      </c>
      <c r="AK538" s="4">
        <f t="shared" si="211"/>
        <v>463</v>
      </c>
      <c r="AL538" s="4">
        <v>251</v>
      </c>
      <c r="AM538" s="4">
        <v>445</v>
      </c>
      <c r="AN538" s="4">
        <v>1295</v>
      </c>
      <c r="AO538" s="4">
        <v>0</v>
      </c>
      <c r="AP538" s="4">
        <f t="shared" si="212"/>
        <v>1991</v>
      </c>
      <c r="AU538" s="4">
        <f t="shared" si="213"/>
        <v>0</v>
      </c>
      <c r="AV538" s="4">
        <v>3</v>
      </c>
      <c r="AW538" s="4">
        <v>0</v>
      </c>
      <c r="AX538" s="4">
        <v>8</v>
      </c>
      <c r="AY538" s="4">
        <v>22</v>
      </c>
      <c r="AZ538" s="4">
        <f t="shared" si="214"/>
        <v>33</v>
      </c>
      <c r="BA538" s="4">
        <v>0.4</v>
      </c>
      <c r="BB538" s="4">
        <v>3</v>
      </c>
      <c r="BC538" s="4">
        <v>0.4</v>
      </c>
      <c r="BD538" s="4">
        <v>17</v>
      </c>
      <c r="BE538" s="4">
        <f t="shared" si="215"/>
        <v>20.8</v>
      </c>
      <c r="BF538" s="4">
        <v>0</v>
      </c>
      <c r="BG538" s="4">
        <v>2</v>
      </c>
      <c r="BH538" s="4">
        <v>0</v>
      </c>
      <c r="BI538" s="4">
        <v>0</v>
      </c>
      <c r="BJ538" s="4">
        <f t="shared" si="216"/>
        <v>2</v>
      </c>
      <c r="BK538" s="4">
        <v>0</v>
      </c>
      <c r="BL538" s="4">
        <v>0</v>
      </c>
      <c r="BM538" s="4">
        <v>0</v>
      </c>
      <c r="BN538" s="4">
        <v>0</v>
      </c>
      <c r="BO538" s="4">
        <f t="shared" si="217"/>
        <v>0</v>
      </c>
      <c r="BP538" s="4">
        <v>0.04</v>
      </c>
      <c r="BQ538" s="4">
        <v>5.0000000000000001E-3</v>
      </c>
      <c r="BR538" s="4">
        <v>0.08</v>
      </c>
      <c r="BS538" s="4">
        <v>0.3</v>
      </c>
      <c r="BT538" s="4">
        <f t="shared" si="218"/>
        <v>0.42499999999999999</v>
      </c>
      <c r="BU538" s="4">
        <v>4</v>
      </c>
      <c r="BV538" s="4">
        <v>8</v>
      </c>
      <c r="BW538" s="4">
        <v>0.9</v>
      </c>
      <c r="BX538" s="4">
        <v>13</v>
      </c>
      <c r="BY538" s="4">
        <f t="shared" si="219"/>
        <v>25.9</v>
      </c>
      <c r="BZ538" s="4">
        <f t="shared" si="220"/>
        <v>1691</v>
      </c>
      <c r="CA538" s="4">
        <f t="shared" si="221"/>
        <v>1143</v>
      </c>
      <c r="CB538" s="4">
        <f t="shared" si="222"/>
        <v>1876</v>
      </c>
      <c r="CC538" s="4">
        <f t="shared" si="223"/>
        <v>70</v>
      </c>
      <c r="CD538" s="4">
        <f t="shared" si="224"/>
        <v>4780</v>
      </c>
      <c r="CE538" s="4">
        <f t="shared" si="225"/>
        <v>7.4399999999999995</v>
      </c>
      <c r="CF538" s="4">
        <f t="shared" si="226"/>
        <v>13.004999999999999</v>
      </c>
      <c r="CG538" s="4">
        <f t="shared" si="227"/>
        <v>9.3800000000000008</v>
      </c>
      <c r="CH538" s="4">
        <f t="shared" si="228"/>
        <v>52.3</v>
      </c>
      <c r="CI538" s="4">
        <f t="shared" si="229"/>
        <v>82.125</v>
      </c>
      <c r="CJ538" s="4">
        <v>645.79999999999995</v>
      </c>
      <c r="CK538" s="10" t="s">
        <v>129</v>
      </c>
      <c r="CL538" s="10" t="s">
        <v>129</v>
      </c>
      <c r="CM538" s="4">
        <v>673.4</v>
      </c>
      <c r="CN538" s="4">
        <v>415</v>
      </c>
      <c r="CO538" s="4">
        <f t="shared" si="204"/>
        <v>1734.1999999999998</v>
      </c>
    </row>
    <row r="539" spans="1:98">
      <c r="A539" s="2">
        <v>2001</v>
      </c>
      <c r="B539" s="3" t="s">
        <v>105</v>
      </c>
      <c r="C539" s="4">
        <v>57</v>
      </c>
      <c r="D539" s="4">
        <v>107</v>
      </c>
      <c r="E539" s="4">
        <v>826</v>
      </c>
      <c r="F539" s="4">
        <v>6</v>
      </c>
      <c r="G539" s="4">
        <f t="shared" si="205"/>
        <v>996</v>
      </c>
      <c r="H539" s="4">
        <v>102</v>
      </c>
      <c r="I539" s="4">
        <v>6</v>
      </c>
      <c r="J539" s="4">
        <v>35</v>
      </c>
      <c r="K539" s="4">
        <v>12</v>
      </c>
      <c r="L539" s="4">
        <f t="shared" si="206"/>
        <v>155</v>
      </c>
      <c r="M539" s="4">
        <v>11</v>
      </c>
      <c r="N539" s="4">
        <v>18</v>
      </c>
      <c r="O539" s="4">
        <v>3</v>
      </c>
      <c r="P539" s="4">
        <v>0</v>
      </c>
      <c r="Q539" s="4">
        <f t="shared" si="207"/>
        <v>32</v>
      </c>
      <c r="R539" s="4">
        <v>6</v>
      </c>
      <c r="S539" s="4">
        <v>0</v>
      </c>
      <c r="T539" s="4">
        <v>5</v>
      </c>
      <c r="U539" s="4">
        <v>0</v>
      </c>
      <c r="V539" s="4">
        <f t="shared" si="208"/>
        <v>11</v>
      </c>
      <c r="W539" s="4">
        <v>318</v>
      </c>
      <c r="X539" s="4">
        <v>466</v>
      </c>
      <c r="Y539" s="4">
        <v>139</v>
      </c>
      <c r="Z539" s="4">
        <v>0</v>
      </c>
      <c r="AA539" s="4">
        <f t="shared" si="209"/>
        <v>923</v>
      </c>
      <c r="AB539" s="4">
        <v>67</v>
      </c>
      <c r="AC539" s="4">
        <v>1</v>
      </c>
      <c r="AD539" s="4">
        <v>5</v>
      </c>
      <c r="AE539" s="4">
        <v>3</v>
      </c>
      <c r="AF539" s="4">
        <f t="shared" si="210"/>
        <v>76</v>
      </c>
      <c r="AG539" s="4">
        <v>3</v>
      </c>
      <c r="AH539" s="4">
        <v>145</v>
      </c>
      <c r="AI539" s="4">
        <v>261</v>
      </c>
      <c r="AJ539" s="4">
        <v>10</v>
      </c>
      <c r="AK539" s="4">
        <f t="shared" si="211"/>
        <v>419</v>
      </c>
      <c r="AL539" s="4">
        <v>506</v>
      </c>
      <c r="AM539" s="4">
        <v>257</v>
      </c>
      <c r="AN539" s="4">
        <v>44</v>
      </c>
      <c r="AO539" s="4">
        <v>7</v>
      </c>
      <c r="AP539" s="4">
        <f t="shared" si="212"/>
        <v>814</v>
      </c>
      <c r="AU539" s="4">
        <f t="shared" si="213"/>
        <v>0</v>
      </c>
      <c r="AV539" s="4">
        <v>0</v>
      </c>
      <c r="AW539" s="4">
        <v>0</v>
      </c>
      <c r="AX539" s="4">
        <v>0</v>
      </c>
      <c r="AY539" s="4">
        <v>12</v>
      </c>
      <c r="AZ539" s="4">
        <f t="shared" si="214"/>
        <v>12</v>
      </c>
      <c r="BA539" s="4">
        <v>0</v>
      </c>
      <c r="BB539" s="4">
        <v>0</v>
      </c>
      <c r="BC539" s="4">
        <v>0</v>
      </c>
      <c r="BD539" s="4">
        <v>3</v>
      </c>
      <c r="BE539" s="4">
        <f t="shared" si="215"/>
        <v>3</v>
      </c>
      <c r="BF539" s="4">
        <v>0</v>
      </c>
      <c r="BG539" s="4">
        <v>10</v>
      </c>
      <c r="BH539" s="4">
        <v>147</v>
      </c>
      <c r="BI539" s="4">
        <v>10</v>
      </c>
      <c r="BJ539" s="4">
        <f t="shared" si="216"/>
        <v>167</v>
      </c>
      <c r="BK539" s="4">
        <v>0</v>
      </c>
      <c r="BL539" s="4">
        <v>0</v>
      </c>
      <c r="BM539" s="4">
        <v>0</v>
      </c>
      <c r="BN539" s="4">
        <v>0</v>
      </c>
      <c r="BO539" s="4">
        <f t="shared" si="217"/>
        <v>0</v>
      </c>
      <c r="BP539" s="4">
        <v>0</v>
      </c>
      <c r="BQ539" s="4">
        <v>0</v>
      </c>
      <c r="BR539" s="4">
        <v>0</v>
      </c>
      <c r="BS539" s="4">
        <v>7</v>
      </c>
      <c r="BT539" s="4">
        <f t="shared" si="218"/>
        <v>7</v>
      </c>
      <c r="BU539" s="4">
        <v>0</v>
      </c>
      <c r="BV539" s="4">
        <v>0</v>
      </c>
      <c r="BW539" s="4">
        <v>0</v>
      </c>
      <c r="BX539" s="4">
        <v>6</v>
      </c>
      <c r="BY539" s="4">
        <f t="shared" si="219"/>
        <v>6</v>
      </c>
      <c r="BZ539" s="4">
        <f t="shared" si="220"/>
        <v>1070</v>
      </c>
      <c r="CA539" s="4">
        <f t="shared" si="221"/>
        <v>1000</v>
      </c>
      <c r="CB539" s="4">
        <f t="shared" si="222"/>
        <v>1318</v>
      </c>
      <c r="CC539" s="4">
        <f t="shared" si="223"/>
        <v>38</v>
      </c>
      <c r="CD539" s="4">
        <f t="shared" si="224"/>
        <v>3426</v>
      </c>
      <c r="CE539" s="4">
        <f t="shared" si="225"/>
        <v>0</v>
      </c>
      <c r="CF539" s="4">
        <f t="shared" si="226"/>
        <v>10</v>
      </c>
      <c r="CG539" s="4">
        <f t="shared" si="227"/>
        <v>147</v>
      </c>
      <c r="CH539" s="4">
        <f t="shared" si="228"/>
        <v>38</v>
      </c>
      <c r="CI539" s="4">
        <f t="shared" si="229"/>
        <v>195</v>
      </c>
      <c r="CJ539" s="4" t="s">
        <v>129</v>
      </c>
      <c r="CK539" s="4" t="s">
        <v>129</v>
      </c>
      <c r="CL539" s="4">
        <v>354.3</v>
      </c>
      <c r="CM539" s="4">
        <v>3.8</v>
      </c>
      <c r="CN539" s="4">
        <v>1468.3</v>
      </c>
      <c r="CO539" s="4">
        <f t="shared" si="204"/>
        <v>1826.4</v>
      </c>
    </row>
    <row r="540" spans="1:98">
      <c r="A540" s="2">
        <v>2001</v>
      </c>
      <c r="B540" s="3" t="s">
        <v>106</v>
      </c>
      <c r="C540" s="4">
        <v>6770</v>
      </c>
      <c r="D540" s="4">
        <v>496</v>
      </c>
      <c r="E540" s="4">
        <v>17</v>
      </c>
      <c r="F540" s="4">
        <v>0</v>
      </c>
      <c r="G540" s="4">
        <f t="shared" si="205"/>
        <v>7283</v>
      </c>
      <c r="H540" s="4">
        <v>1761</v>
      </c>
      <c r="I540" s="4">
        <v>16</v>
      </c>
      <c r="J540" s="4">
        <v>624</v>
      </c>
      <c r="K540" s="4">
        <v>0</v>
      </c>
      <c r="L540" s="4">
        <f t="shared" si="206"/>
        <v>2401</v>
      </c>
      <c r="M540" s="4">
        <v>1</v>
      </c>
      <c r="N540" s="4">
        <v>148</v>
      </c>
      <c r="O540" s="4">
        <v>0</v>
      </c>
      <c r="P540" s="4">
        <v>0</v>
      </c>
      <c r="Q540" s="4">
        <f t="shared" si="207"/>
        <v>149</v>
      </c>
      <c r="R540" s="4">
        <v>144</v>
      </c>
      <c r="S540" s="4">
        <v>0</v>
      </c>
      <c r="T540" s="4">
        <v>0</v>
      </c>
      <c r="U540" s="4">
        <v>0</v>
      </c>
      <c r="V540" s="4">
        <f t="shared" si="208"/>
        <v>144</v>
      </c>
      <c r="W540" s="4">
        <v>3599</v>
      </c>
      <c r="X540" s="4">
        <v>3509</v>
      </c>
      <c r="Y540" s="4">
        <v>23</v>
      </c>
      <c r="Z540" s="4">
        <v>0</v>
      </c>
      <c r="AA540" s="4">
        <f t="shared" si="209"/>
        <v>7131</v>
      </c>
      <c r="AB540" s="4">
        <v>1146</v>
      </c>
      <c r="AC540" s="4">
        <v>32</v>
      </c>
      <c r="AD540" s="4">
        <v>89</v>
      </c>
      <c r="AE540" s="4">
        <v>2</v>
      </c>
      <c r="AF540" s="4">
        <f t="shared" si="210"/>
        <v>1269</v>
      </c>
      <c r="AG540" s="4">
        <v>1081</v>
      </c>
      <c r="AH540" s="4">
        <v>796</v>
      </c>
      <c r="AI540" s="4">
        <v>195</v>
      </c>
      <c r="AJ540" s="4">
        <v>601</v>
      </c>
      <c r="AK540" s="4">
        <f t="shared" si="211"/>
        <v>2673</v>
      </c>
      <c r="AL540" s="4">
        <v>6309</v>
      </c>
      <c r="AM540" s="4">
        <v>1612</v>
      </c>
      <c r="AN540" s="4">
        <v>2983</v>
      </c>
      <c r="AO540" s="4">
        <v>315</v>
      </c>
      <c r="AP540" s="4">
        <f t="shared" si="212"/>
        <v>11219</v>
      </c>
      <c r="AU540" s="4">
        <f t="shared" si="213"/>
        <v>0</v>
      </c>
      <c r="AV540" s="4">
        <v>11</v>
      </c>
      <c r="AW540" s="4">
        <v>0</v>
      </c>
      <c r="AX540" s="4">
        <v>0</v>
      </c>
      <c r="AY540" s="4">
        <v>0</v>
      </c>
      <c r="AZ540" s="4">
        <f t="shared" si="214"/>
        <v>11</v>
      </c>
      <c r="BA540" s="4">
        <v>32</v>
      </c>
      <c r="BB540" s="4">
        <v>0</v>
      </c>
      <c r="BC540" s="4">
        <v>0</v>
      </c>
      <c r="BD540" s="4">
        <v>2</v>
      </c>
      <c r="BE540" s="4">
        <f t="shared" si="215"/>
        <v>34</v>
      </c>
      <c r="BF540" s="4">
        <v>701</v>
      </c>
      <c r="BG540" s="4">
        <v>761</v>
      </c>
      <c r="BH540" s="4">
        <v>0</v>
      </c>
      <c r="BI540" s="4">
        <v>601</v>
      </c>
      <c r="BJ540" s="4">
        <f t="shared" si="216"/>
        <v>2063</v>
      </c>
      <c r="BK540" s="4">
        <v>0</v>
      </c>
      <c r="BL540" s="4">
        <v>0</v>
      </c>
      <c r="BM540" s="4">
        <v>0</v>
      </c>
      <c r="BN540" s="4">
        <v>0</v>
      </c>
      <c r="BO540" s="4">
        <f t="shared" si="217"/>
        <v>0</v>
      </c>
      <c r="BP540" s="4">
        <v>77</v>
      </c>
      <c r="BQ540" s="4">
        <v>11</v>
      </c>
      <c r="BR540" s="4">
        <v>0</v>
      </c>
      <c r="BS540" s="4">
        <v>285</v>
      </c>
      <c r="BT540" s="4">
        <f t="shared" si="218"/>
        <v>373</v>
      </c>
      <c r="BU540" s="4">
        <v>362</v>
      </c>
      <c r="BV540" s="4">
        <v>0</v>
      </c>
      <c r="BW540" s="4">
        <v>0</v>
      </c>
      <c r="BX540" s="4">
        <v>30</v>
      </c>
      <c r="BY540" s="4">
        <f t="shared" si="219"/>
        <v>392</v>
      </c>
      <c r="BZ540" s="4">
        <f t="shared" si="220"/>
        <v>20811</v>
      </c>
      <c r="CA540" s="4">
        <f t="shared" si="221"/>
        <v>6609</v>
      </c>
      <c r="CB540" s="4">
        <f t="shared" si="222"/>
        <v>3931</v>
      </c>
      <c r="CC540" s="4">
        <f t="shared" si="223"/>
        <v>918</v>
      </c>
      <c r="CD540" s="4">
        <f t="shared" si="224"/>
        <v>32269</v>
      </c>
      <c r="CE540" s="4">
        <f t="shared" si="225"/>
        <v>1183</v>
      </c>
      <c r="CF540" s="4">
        <f t="shared" si="226"/>
        <v>772</v>
      </c>
      <c r="CG540" s="4">
        <f t="shared" si="227"/>
        <v>0</v>
      </c>
      <c r="CH540" s="4">
        <f t="shared" si="228"/>
        <v>918</v>
      </c>
      <c r="CI540" s="4">
        <f t="shared" si="229"/>
        <v>2873</v>
      </c>
      <c r="CJ540" s="4">
        <v>5759</v>
      </c>
      <c r="CK540" s="4">
        <v>7989</v>
      </c>
      <c r="CL540" s="4">
        <v>1441</v>
      </c>
      <c r="CM540" s="4">
        <v>713</v>
      </c>
      <c r="CN540" s="4">
        <v>5083</v>
      </c>
      <c r="CO540" s="4">
        <f t="shared" si="204"/>
        <v>20985</v>
      </c>
    </row>
    <row r="541" spans="1:98">
      <c r="A541" s="2">
        <v>2001</v>
      </c>
      <c r="B541" s="3" t="s">
        <v>107</v>
      </c>
      <c r="C541" s="4">
        <v>1661</v>
      </c>
      <c r="D541" s="4">
        <v>247</v>
      </c>
      <c r="E541" s="4">
        <v>7</v>
      </c>
      <c r="F541" s="4">
        <v>49</v>
      </c>
      <c r="G541" s="4">
        <f t="shared" si="205"/>
        <v>1964</v>
      </c>
      <c r="H541" s="11">
        <v>565</v>
      </c>
      <c r="I541" s="11">
        <v>1</v>
      </c>
      <c r="J541" s="11">
        <v>1125</v>
      </c>
      <c r="K541" s="11">
        <v>25</v>
      </c>
      <c r="L541" s="4">
        <f t="shared" si="206"/>
        <v>1716</v>
      </c>
      <c r="M541" s="4">
        <v>36</v>
      </c>
      <c r="N541" s="4">
        <v>146</v>
      </c>
      <c r="O541" s="11">
        <v>0</v>
      </c>
      <c r="P541" s="11">
        <v>0</v>
      </c>
      <c r="Q541" s="4">
        <f t="shared" si="207"/>
        <v>182</v>
      </c>
      <c r="R541" s="4">
        <v>0</v>
      </c>
      <c r="S541" s="4">
        <v>0</v>
      </c>
      <c r="T541" s="4">
        <v>0</v>
      </c>
      <c r="U541" s="4">
        <v>0</v>
      </c>
      <c r="V541" s="4">
        <f t="shared" si="208"/>
        <v>0</v>
      </c>
      <c r="W541" s="4">
        <v>320</v>
      </c>
      <c r="X541" s="4">
        <v>1077</v>
      </c>
      <c r="Y541" s="4">
        <v>53</v>
      </c>
      <c r="Z541" s="11">
        <v>0</v>
      </c>
      <c r="AA541" s="4">
        <f t="shared" si="209"/>
        <v>1450</v>
      </c>
      <c r="AB541" s="4">
        <v>172</v>
      </c>
      <c r="AC541" s="4">
        <v>1</v>
      </c>
      <c r="AD541" s="4">
        <v>17</v>
      </c>
      <c r="AE541" s="4">
        <v>0</v>
      </c>
      <c r="AF541" s="4">
        <f t="shared" si="210"/>
        <v>190</v>
      </c>
      <c r="AG541" s="4">
        <v>2</v>
      </c>
      <c r="AH541" s="4">
        <v>621</v>
      </c>
      <c r="AI541" s="4">
        <v>320</v>
      </c>
      <c r="AJ541" s="4">
        <v>7</v>
      </c>
      <c r="AK541" s="4">
        <f t="shared" si="211"/>
        <v>950</v>
      </c>
      <c r="AL541" s="4">
        <v>839</v>
      </c>
      <c r="AM541" s="4">
        <v>896</v>
      </c>
      <c r="AN541" s="4">
        <v>956</v>
      </c>
      <c r="AO541" s="4">
        <v>150</v>
      </c>
      <c r="AP541" s="4">
        <f t="shared" si="212"/>
        <v>2841</v>
      </c>
      <c r="AU541" s="4">
        <f t="shared" si="213"/>
        <v>0</v>
      </c>
      <c r="AV541" s="4">
        <v>0</v>
      </c>
      <c r="AW541" s="4">
        <v>0</v>
      </c>
      <c r="AX541" s="4">
        <v>0</v>
      </c>
      <c r="AY541" s="4">
        <v>25</v>
      </c>
      <c r="AZ541" s="4">
        <f t="shared" si="214"/>
        <v>25</v>
      </c>
      <c r="BA541" s="4">
        <v>0</v>
      </c>
      <c r="BB541" s="4">
        <v>0</v>
      </c>
      <c r="BC541" s="4">
        <v>0</v>
      </c>
      <c r="BD541" s="4">
        <v>0</v>
      </c>
      <c r="BE541" s="4">
        <f t="shared" si="215"/>
        <v>0</v>
      </c>
      <c r="BF541" s="4">
        <v>0</v>
      </c>
      <c r="BG541" s="4">
        <v>0</v>
      </c>
      <c r="BH541" s="4">
        <v>0</v>
      </c>
      <c r="BI541" s="4">
        <v>0</v>
      </c>
      <c r="BJ541" s="4">
        <f t="shared" si="216"/>
        <v>0</v>
      </c>
      <c r="BK541" s="4">
        <v>0</v>
      </c>
      <c r="BL541" s="4">
        <v>0</v>
      </c>
      <c r="BM541" s="4">
        <v>0</v>
      </c>
      <c r="BN541" s="4">
        <v>0</v>
      </c>
      <c r="BO541" s="4">
        <f t="shared" si="217"/>
        <v>0</v>
      </c>
      <c r="BP541" s="11">
        <v>41</v>
      </c>
      <c r="BQ541" s="11">
        <v>0</v>
      </c>
      <c r="BR541" s="11">
        <v>1</v>
      </c>
      <c r="BS541" s="11">
        <v>0</v>
      </c>
      <c r="BT541" s="4">
        <f t="shared" si="218"/>
        <v>42</v>
      </c>
      <c r="BU541" s="4">
        <v>64</v>
      </c>
      <c r="BV541" s="4">
        <v>0</v>
      </c>
      <c r="BW541" s="4">
        <v>10</v>
      </c>
      <c r="BX541" s="4">
        <v>150</v>
      </c>
      <c r="BY541" s="4">
        <f t="shared" si="219"/>
        <v>224</v>
      </c>
      <c r="BZ541" s="4">
        <f t="shared" si="220"/>
        <v>3595</v>
      </c>
      <c r="CA541" s="4">
        <f t="shared" si="221"/>
        <v>2989</v>
      </c>
      <c r="CB541" s="4">
        <f t="shared" si="222"/>
        <v>2478</v>
      </c>
      <c r="CC541" s="4">
        <f t="shared" si="223"/>
        <v>231</v>
      </c>
      <c r="CD541" s="4">
        <f t="shared" si="224"/>
        <v>9293</v>
      </c>
      <c r="CE541" s="4">
        <f t="shared" si="225"/>
        <v>105</v>
      </c>
      <c r="CF541" s="4">
        <f t="shared" si="226"/>
        <v>0</v>
      </c>
      <c r="CG541" s="4">
        <f t="shared" si="227"/>
        <v>11</v>
      </c>
      <c r="CH541" s="4">
        <f t="shared" si="228"/>
        <v>175</v>
      </c>
      <c r="CI541" s="4">
        <f t="shared" si="229"/>
        <v>291</v>
      </c>
      <c r="CJ541" s="4">
        <v>1290</v>
      </c>
      <c r="CK541" s="4">
        <v>906</v>
      </c>
      <c r="CL541" s="4">
        <v>220</v>
      </c>
      <c r="CM541" s="4">
        <v>23</v>
      </c>
      <c r="CN541" s="4">
        <v>1555</v>
      </c>
      <c r="CO541" s="4">
        <f t="shared" si="204"/>
        <v>3994</v>
      </c>
    </row>
    <row r="542" spans="1:98">
      <c r="A542" s="2">
        <v>2001</v>
      </c>
      <c r="B542" s="3" t="s">
        <v>108</v>
      </c>
      <c r="C542" s="4">
        <v>12765</v>
      </c>
      <c r="D542" s="4">
        <v>2118</v>
      </c>
      <c r="E542" s="4">
        <v>1454</v>
      </c>
      <c r="F542" s="4">
        <v>66</v>
      </c>
      <c r="G542" s="4">
        <f t="shared" si="205"/>
        <v>16403</v>
      </c>
      <c r="H542" s="4">
        <v>2747</v>
      </c>
      <c r="I542" s="4">
        <v>137</v>
      </c>
      <c r="J542" s="4">
        <v>2350</v>
      </c>
      <c r="K542" s="4">
        <v>341</v>
      </c>
      <c r="L542" s="4">
        <f t="shared" si="206"/>
        <v>5575</v>
      </c>
      <c r="M542" s="4">
        <v>471</v>
      </c>
      <c r="N542" s="4">
        <v>514</v>
      </c>
      <c r="O542" s="4">
        <v>0</v>
      </c>
      <c r="P542" s="4">
        <v>0</v>
      </c>
      <c r="Q542" s="4">
        <f t="shared" si="207"/>
        <v>985</v>
      </c>
      <c r="R542" s="4">
        <v>879</v>
      </c>
      <c r="S542" s="4">
        <v>0</v>
      </c>
      <c r="T542" s="4">
        <v>0</v>
      </c>
      <c r="U542" s="4">
        <v>0</v>
      </c>
      <c r="V542" s="4">
        <f t="shared" si="208"/>
        <v>879</v>
      </c>
      <c r="W542" s="4">
        <v>5722</v>
      </c>
      <c r="X542" s="4">
        <v>13347</v>
      </c>
      <c r="Y542" s="4">
        <v>1134</v>
      </c>
      <c r="Z542" s="4">
        <v>0</v>
      </c>
      <c r="AA542" s="4">
        <f t="shared" si="209"/>
        <v>20203</v>
      </c>
      <c r="AB542" s="4">
        <v>2275</v>
      </c>
      <c r="AC542" s="4">
        <v>183</v>
      </c>
      <c r="AD542" s="4">
        <v>30</v>
      </c>
      <c r="AE542" s="4">
        <v>213</v>
      </c>
      <c r="AF542" s="4">
        <f t="shared" si="210"/>
        <v>2701</v>
      </c>
      <c r="AG542" s="4">
        <v>404</v>
      </c>
      <c r="AH542" s="4">
        <v>1133</v>
      </c>
      <c r="AI542" s="4">
        <v>1983</v>
      </c>
      <c r="AJ542" s="4">
        <v>880</v>
      </c>
      <c r="AK542" s="4">
        <f t="shared" si="211"/>
        <v>4400</v>
      </c>
      <c r="AL542" s="4">
        <v>11577</v>
      </c>
      <c r="AM542" s="4">
        <v>8138</v>
      </c>
      <c r="AN542" s="4">
        <v>8466</v>
      </c>
      <c r="AO542" s="4">
        <v>427</v>
      </c>
      <c r="AP542" s="4">
        <f t="shared" si="212"/>
        <v>28608</v>
      </c>
      <c r="AU542" s="4">
        <f t="shared" si="213"/>
        <v>0</v>
      </c>
      <c r="AV542" s="4">
        <v>0</v>
      </c>
      <c r="AW542" s="4">
        <v>0</v>
      </c>
      <c r="AX542" s="4">
        <v>72</v>
      </c>
      <c r="AY542" s="4">
        <v>341</v>
      </c>
      <c r="AZ542" s="4">
        <f t="shared" si="214"/>
        <v>413</v>
      </c>
      <c r="BA542" s="4">
        <v>0</v>
      </c>
      <c r="BB542" s="4">
        <v>47</v>
      </c>
      <c r="BC542" s="4">
        <v>3</v>
      </c>
      <c r="BD542" s="4">
        <v>213</v>
      </c>
      <c r="BE542" s="4">
        <f t="shared" si="215"/>
        <v>263</v>
      </c>
      <c r="BF542" s="4">
        <v>0</v>
      </c>
      <c r="BG542" s="4">
        <v>1102</v>
      </c>
      <c r="BH542" s="4">
        <v>518</v>
      </c>
      <c r="BI542" s="4">
        <v>880</v>
      </c>
      <c r="BJ542" s="4">
        <f t="shared" si="216"/>
        <v>2500</v>
      </c>
      <c r="BK542" s="4">
        <v>0</v>
      </c>
      <c r="BL542" s="4">
        <v>3</v>
      </c>
      <c r="BM542" s="4">
        <v>1</v>
      </c>
      <c r="BN542" s="4">
        <v>60</v>
      </c>
      <c r="BO542" s="4">
        <f t="shared" si="217"/>
        <v>64</v>
      </c>
      <c r="BP542" s="4">
        <v>0</v>
      </c>
      <c r="BQ542" s="4">
        <v>258</v>
      </c>
      <c r="BR542" s="4">
        <v>182</v>
      </c>
      <c r="BS542" s="4">
        <v>296</v>
      </c>
      <c r="BT542" s="4">
        <f t="shared" si="218"/>
        <v>736</v>
      </c>
      <c r="BU542" s="4">
        <v>0</v>
      </c>
      <c r="BV542" s="4">
        <v>47</v>
      </c>
      <c r="BW542" s="4">
        <v>300</v>
      </c>
      <c r="BX542" s="4">
        <v>137</v>
      </c>
      <c r="BY542" s="4">
        <f t="shared" si="219"/>
        <v>484</v>
      </c>
      <c r="BZ542" s="4">
        <f t="shared" si="220"/>
        <v>36840</v>
      </c>
      <c r="CA542" s="4">
        <f t="shared" si="221"/>
        <v>25570</v>
      </c>
      <c r="CB542" s="4">
        <f t="shared" si="222"/>
        <v>15417</v>
      </c>
      <c r="CC542" s="4">
        <f t="shared" si="223"/>
        <v>1927</v>
      </c>
      <c r="CD542" s="4">
        <f t="shared" si="224"/>
        <v>79754</v>
      </c>
      <c r="CE542" s="4">
        <f t="shared" si="225"/>
        <v>0</v>
      </c>
      <c r="CF542" s="4">
        <f t="shared" si="226"/>
        <v>1457</v>
      </c>
      <c r="CG542" s="4">
        <f t="shared" si="227"/>
        <v>1076</v>
      </c>
      <c r="CH542" s="4">
        <f t="shared" si="228"/>
        <v>1927</v>
      </c>
      <c r="CI542" s="4">
        <f t="shared" si="229"/>
        <v>4460</v>
      </c>
      <c r="CJ542" s="4">
        <v>6272</v>
      </c>
      <c r="CK542" s="4">
        <v>23566</v>
      </c>
      <c r="CL542" s="4">
        <v>4328</v>
      </c>
      <c r="CM542" s="4">
        <v>29</v>
      </c>
      <c r="CN542" s="4">
        <v>1898</v>
      </c>
      <c r="CO542" s="4">
        <f t="shared" si="204"/>
        <v>36093</v>
      </c>
    </row>
    <row r="543" spans="1:98">
      <c r="A543" s="2">
        <v>2001</v>
      </c>
      <c r="B543" s="3" t="s">
        <v>109</v>
      </c>
      <c r="C543" s="4">
        <v>5671.6</v>
      </c>
      <c r="D543" s="4">
        <v>618</v>
      </c>
      <c r="E543" s="4">
        <v>60</v>
      </c>
      <c r="F543" s="4">
        <v>395</v>
      </c>
      <c r="G543" s="4">
        <f t="shared" si="205"/>
        <v>6744.6</v>
      </c>
      <c r="H543" s="4">
        <v>2392</v>
      </c>
      <c r="I543" s="4">
        <v>38</v>
      </c>
      <c r="J543" s="4">
        <v>1022</v>
      </c>
      <c r="K543" s="4">
        <v>250</v>
      </c>
      <c r="L543" s="4">
        <f t="shared" si="206"/>
        <v>3702</v>
      </c>
      <c r="M543" s="4">
        <v>108</v>
      </c>
      <c r="N543" s="4">
        <v>360</v>
      </c>
      <c r="O543" s="4">
        <v>93</v>
      </c>
      <c r="P543" s="4">
        <v>0</v>
      </c>
      <c r="Q543" s="4">
        <f t="shared" si="207"/>
        <v>561</v>
      </c>
      <c r="R543" s="4">
        <v>0</v>
      </c>
      <c r="S543" s="4">
        <v>0</v>
      </c>
      <c r="T543" s="4">
        <v>0</v>
      </c>
      <c r="U543" s="4">
        <v>0</v>
      </c>
      <c r="V543" s="4">
        <f t="shared" si="208"/>
        <v>0</v>
      </c>
      <c r="W543" s="4">
        <v>1520.1</v>
      </c>
      <c r="X543" s="4">
        <v>4006</v>
      </c>
      <c r="Y543" s="4">
        <v>420</v>
      </c>
      <c r="Z543" s="4">
        <v>0</v>
      </c>
      <c r="AA543" s="4">
        <f t="shared" si="209"/>
        <v>5946.1</v>
      </c>
      <c r="AB543" s="4">
        <v>900</v>
      </c>
      <c r="AC543" s="4">
        <v>1</v>
      </c>
      <c r="AD543" s="4">
        <v>28</v>
      </c>
      <c r="AE543" s="4">
        <v>0</v>
      </c>
      <c r="AF543" s="4">
        <f t="shared" si="210"/>
        <v>929</v>
      </c>
      <c r="AG543" s="4">
        <v>15.4</v>
      </c>
      <c r="AH543" s="4">
        <v>775</v>
      </c>
      <c r="AI543" s="4">
        <v>1846</v>
      </c>
      <c r="AJ543" s="4">
        <v>9</v>
      </c>
      <c r="AK543" s="4">
        <f t="shared" si="211"/>
        <v>2645.4</v>
      </c>
      <c r="AL543" s="4">
        <v>2839</v>
      </c>
      <c r="AM543" s="4">
        <v>1776</v>
      </c>
      <c r="AN543" s="4">
        <v>1781</v>
      </c>
      <c r="AO543" s="4">
        <v>35</v>
      </c>
      <c r="AP543" s="4">
        <f t="shared" si="212"/>
        <v>6431</v>
      </c>
      <c r="AU543" s="4">
        <f t="shared" si="213"/>
        <v>0</v>
      </c>
      <c r="AV543" s="4">
        <v>0</v>
      </c>
      <c r="AW543" s="4">
        <v>0</v>
      </c>
      <c r="AX543" s="4">
        <v>0</v>
      </c>
      <c r="AY543" s="4">
        <v>0</v>
      </c>
      <c r="AZ543" s="4">
        <f t="shared" si="214"/>
        <v>0</v>
      </c>
      <c r="BA543" s="4">
        <v>0</v>
      </c>
      <c r="BB543" s="4">
        <v>0</v>
      </c>
      <c r="BC543" s="4">
        <v>0</v>
      </c>
      <c r="BD543" s="4">
        <v>0</v>
      </c>
      <c r="BE543" s="4">
        <f t="shared" si="215"/>
        <v>0</v>
      </c>
      <c r="BF543" s="4">
        <v>0</v>
      </c>
      <c r="BG543" s="4">
        <v>0</v>
      </c>
      <c r="BH543" s="4">
        <v>0</v>
      </c>
      <c r="BI543" s="4">
        <v>0</v>
      </c>
      <c r="BJ543" s="4">
        <f t="shared" si="216"/>
        <v>0</v>
      </c>
      <c r="BK543" s="4">
        <v>0</v>
      </c>
      <c r="BL543" s="4">
        <v>0</v>
      </c>
      <c r="BM543" s="4">
        <v>0</v>
      </c>
      <c r="BN543" s="4">
        <v>0</v>
      </c>
      <c r="BO543" s="4">
        <f t="shared" si="217"/>
        <v>0</v>
      </c>
      <c r="BP543" s="4">
        <v>0</v>
      </c>
      <c r="BQ543" s="4">
        <v>0</v>
      </c>
      <c r="BR543" s="4">
        <v>0</v>
      </c>
      <c r="BS543" s="4">
        <v>175</v>
      </c>
      <c r="BT543" s="4">
        <f t="shared" si="218"/>
        <v>175</v>
      </c>
      <c r="BU543" s="4">
        <v>76</v>
      </c>
      <c r="BV543" s="4">
        <v>0</v>
      </c>
      <c r="BW543" s="4">
        <v>0</v>
      </c>
      <c r="BX543" s="4">
        <v>25</v>
      </c>
      <c r="BY543" s="4">
        <f t="shared" si="219"/>
        <v>101</v>
      </c>
      <c r="BZ543" s="4">
        <f t="shared" si="220"/>
        <v>13446.1</v>
      </c>
      <c r="CA543" s="4">
        <f t="shared" si="221"/>
        <v>7574</v>
      </c>
      <c r="CB543" s="4">
        <f t="shared" si="222"/>
        <v>5250</v>
      </c>
      <c r="CC543" s="4">
        <f t="shared" si="223"/>
        <v>689</v>
      </c>
      <c r="CD543" s="4">
        <f t="shared" si="224"/>
        <v>26959.1</v>
      </c>
      <c r="CE543" s="4">
        <f t="shared" si="225"/>
        <v>76</v>
      </c>
      <c r="CF543" s="4">
        <f t="shared" si="226"/>
        <v>0</v>
      </c>
      <c r="CG543" s="4">
        <f t="shared" si="227"/>
        <v>0</v>
      </c>
      <c r="CH543" s="4">
        <f t="shared" si="228"/>
        <v>200</v>
      </c>
      <c r="CI543" s="4">
        <f t="shared" si="229"/>
        <v>276</v>
      </c>
      <c r="CJ543" s="4">
        <v>3436</v>
      </c>
      <c r="CK543" s="4">
        <v>7391</v>
      </c>
      <c r="CL543" s="4">
        <v>460</v>
      </c>
      <c r="CM543" s="4">
        <v>0</v>
      </c>
      <c r="CN543" s="4">
        <v>2165</v>
      </c>
      <c r="CO543" s="4">
        <f t="shared" si="204"/>
        <v>13452</v>
      </c>
    </row>
    <row r="544" spans="1:98">
      <c r="A544" s="2">
        <v>2001</v>
      </c>
      <c r="B544" s="3" t="s">
        <v>110</v>
      </c>
      <c r="C544" s="4">
        <v>281</v>
      </c>
      <c r="D544" s="4">
        <v>80</v>
      </c>
      <c r="E544" s="4">
        <v>32</v>
      </c>
      <c r="F544" s="4">
        <v>0</v>
      </c>
      <c r="G544" s="4">
        <f t="shared" si="205"/>
        <v>393</v>
      </c>
      <c r="H544" s="4">
        <v>176</v>
      </c>
      <c r="I544" s="4">
        <v>0</v>
      </c>
      <c r="J544" s="4">
        <v>81</v>
      </c>
      <c r="K544" s="4">
        <v>11</v>
      </c>
      <c r="L544" s="4">
        <f t="shared" si="206"/>
        <v>268</v>
      </c>
      <c r="M544" s="4">
        <v>1</v>
      </c>
      <c r="N544" s="4">
        <v>4</v>
      </c>
      <c r="O544" s="4">
        <v>8</v>
      </c>
      <c r="P544" s="4">
        <v>0</v>
      </c>
      <c r="Q544" s="4">
        <f t="shared" si="207"/>
        <v>13</v>
      </c>
      <c r="R544" s="4">
        <v>0</v>
      </c>
      <c r="S544" s="4">
        <v>0</v>
      </c>
      <c r="T544" s="4">
        <v>0</v>
      </c>
      <c r="U544" s="4">
        <v>0</v>
      </c>
      <c r="V544" s="4">
        <f t="shared" si="208"/>
        <v>0</v>
      </c>
      <c r="W544" s="4">
        <v>120</v>
      </c>
      <c r="X544" s="4">
        <v>290</v>
      </c>
      <c r="Y544" s="4">
        <v>0</v>
      </c>
      <c r="Z544" s="4">
        <v>0</v>
      </c>
      <c r="AA544" s="4">
        <f t="shared" si="209"/>
        <v>410</v>
      </c>
      <c r="AB544" s="4">
        <v>33</v>
      </c>
      <c r="AC544" s="4">
        <v>7</v>
      </c>
      <c r="AD544" s="4">
        <v>5</v>
      </c>
      <c r="AE544" s="4">
        <v>0</v>
      </c>
      <c r="AF544" s="4">
        <f t="shared" si="210"/>
        <v>45</v>
      </c>
      <c r="AG544" s="4">
        <v>0</v>
      </c>
      <c r="AH544" s="4">
        <v>163</v>
      </c>
      <c r="AI544" s="4">
        <v>135</v>
      </c>
      <c r="AJ544" s="4">
        <v>0</v>
      </c>
      <c r="AK544" s="4">
        <f t="shared" si="211"/>
        <v>298</v>
      </c>
      <c r="AL544" s="4">
        <v>208</v>
      </c>
      <c r="AM544" s="4">
        <v>344</v>
      </c>
      <c r="AN544" s="4">
        <v>315</v>
      </c>
      <c r="AO544" s="4">
        <v>3</v>
      </c>
      <c r="AP544" s="4">
        <f t="shared" si="212"/>
        <v>870</v>
      </c>
      <c r="AU544" s="4">
        <f t="shared" si="213"/>
        <v>0</v>
      </c>
      <c r="AV544" s="4">
        <v>10</v>
      </c>
      <c r="AW544" s="4">
        <v>0</v>
      </c>
      <c r="AX544" s="4">
        <v>5</v>
      </c>
      <c r="AY544" s="4">
        <v>11</v>
      </c>
      <c r="AZ544" s="4">
        <f t="shared" si="214"/>
        <v>26</v>
      </c>
      <c r="BA544" s="4">
        <v>1</v>
      </c>
      <c r="BB544" s="4">
        <v>2</v>
      </c>
      <c r="BC544" s="4">
        <v>0</v>
      </c>
      <c r="BD544" s="4">
        <v>0</v>
      </c>
      <c r="BE544" s="4">
        <f t="shared" si="215"/>
        <v>3</v>
      </c>
      <c r="BF544" s="4">
        <v>0</v>
      </c>
      <c r="BG544" s="4">
        <v>137</v>
      </c>
      <c r="BH544" s="4">
        <v>53</v>
      </c>
      <c r="BI544" s="4">
        <v>0</v>
      </c>
      <c r="BJ544" s="4">
        <f t="shared" si="216"/>
        <v>190</v>
      </c>
      <c r="BK544" s="4">
        <v>0</v>
      </c>
      <c r="BL544" s="4">
        <v>0</v>
      </c>
      <c r="BM544" s="4">
        <v>0</v>
      </c>
      <c r="BN544" s="4">
        <v>0</v>
      </c>
      <c r="BO544" s="4">
        <f t="shared" si="217"/>
        <v>0</v>
      </c>
      <c r="BP544" s="4">
        <v>0</v>
      </c>
      <c r="BQ544" s="4">
        <v>0</v>
      </c>
      <c r="BR544" s="4">
        <v>4</v>
      </c>
      <c r="BS544" s="4">
        <v>3</v>
      </c>
      <c r="BT544" s="4">
        <f t="shared" si="218"/>
        <v>7</v>
      </c>
      <c r="BU544" s="4">
        <v>12</v>
      </c>
      <c r="BV544" s="4">
        <v>3</v>
      </c>
      <c r="BW544" s="4">
        <v>12</v>
      </c>
      <c r="BX544" s="4">
        <v>0</v>
      </c>
      <c r="BY544" s="4">
        <f t="shared" si="219"/>
        <v>27</v>
      </c>
      <c r="BZ544" s="4">
        <f t="shared" si="220"/>
        <v>819</v>
      </c>
      <c r="CA544" s="4">
        <f t="shared" si="221"/>
        <v>888</v>
      </c>
      <c r="CB544" s="4">
        <f t="shared" si="222"/>
        <v>576</v>
      </c>
      <c r="CC544" s="4">
        <f t="shared" si="223"/>
        <v>14</v>
      </c>
      <c r="CD544" s="4">
        <f t="shared" si="224"/>
        <v>2297</v>
      </c>
      <c r="CE544" s="4">
        <f t="shared" si="225"/>
        <v>23</v>
      </c>
      <c r="CF544" s="4">
        <f t="shared" si="226"/>
        <v>142</v>
      </c>
      <c r="CG544" s="4">
        <f t="shared" si="227"/>
        <v>74</v>
      </c>
      <c r="CH544" s="4">
        <f t="shared" si="228"/>
        <v>14</v>
      </c>
      <c r="CI544" s="4">
        <f t="shared" si="229"/>
        <v>253</v>
      </c>
      <c r="CJ544" s="10">
        <v>366.7</v>
      </c>
      <c r="CK544" s="10">
        <v>206</v>
      </c>
      <c r="CL544" s="10">
        <v>52</v>
      </c>
      <c r="CM544" s="10">
        <v>8</v>
      </c>
      <c r="CN544" s="10">
        <v>192</v>
      </c>
      <c r="CO544" s="4">
        <f t="shared" si="204"/>
        <v>824.7</v>
      </c>
    </row>
    <row r="545" spans="1:98">
      <c r="A545" s="2">
        <v>2001</v>
      </c>
      <c r="B545" s="3" t="s">
        <v>111</v>
      </c>
      <c r="C545" s="4">
        <v>5495</v>
      </c>
      <c r="D545" s="4">
        <v>998</v>
      </c>
      <c r="E545" s="4">
        <v>1174</v>
      </c>
      <c r="F545" s="4">
        <v>265</v>
      </c>
      <c r="G545" s="4">
        <f t="shared" si="205"/>
        <v>7932</v>
      </c>
      <c r="H545" s="4">
        <v>2518</v>
      </c>
      <c r="I545" s="4">
        <v>6</v>
      </c>
      <c r="J545" s="4">
        <v>2</v>
      </c>
      <c r="K545" s="4">
        <v>294</v>
      </c>
      <c r="L545" s="4">
        <f t="shared" si="206"/>
        <v>2820</v>
      </c>
      <c r="M545" s="4">
        <v>298</v>
      </c>
      <c r="N545" s="4">
        <v>0</v>
      </c>
      <c r="O545" s="4">
        <v>0</v>
      </c>
      <c r="P545" s="4">
        <v>0</v>
      </c>
      <c r="Q545" s="4">
        <f t="shared" si="207"/>
        <v>298</v>
      </c>
      <c r="R545" s="4">
        <v>17</v>
      </c>
      <c r="S545" s="4">
        <v>0</v>
      </c>
      <c r="T545" s="4">
        <v>39</v>
      </c>
      <c r="U545" s="4">
        <v>0</v>
      </c>
      <c r="V545" s="4">
        <f t="shared" si="208"/>
        <v>56</v>
      </c>
      <c r="W545" s="4">
        <v>6931</v>
      </c>
      <c r="X545" s="4">
        <v>1178</v>
      </c>
      <c r="Y545" s="4">
        <v>361</v>
      </c>
      <c r="Z545" s="4">
        <v>0</v>
      </c>
      <c r="AA545" s="4">
        <f t="shared" si="209"/>
        <v>8470</v>
      </c>
      <c r="AB545" s="4">
        <v>1574</v>
      </c>
      <c r="AC545" s="4">
        <v>29</v>
      </c>
      <c r="AD545" s="4">
        <v>169</v>
      </c>
      <c r="AE545" s="4">
        <v>81</v>
      </c>
      <c r="AF545" s="4">
        <f t="shared" si="210"/>
        <v>1853</v>
      </c>
      <c r="AG545" s="4">
        <v>45</v>
      </c>
      <c r="AH545" s="4">
        <v>803</v>
      </c>
      <c r="AI545" s="4">
        <v>2179</v>
      </c>
      <c r="AJ545" s="4">
        <v>264</v>
      </c>
      <c r="AK545" s="4">
        <f t="shared" si="211"/>
        <v>3291</v>
      </c>
      <c r="AL545" s="4">
        <v>4265</v>
      </c>
      <c r="AM545" s="4">
        <v>2386</v>
      </c>
      <c r="AN545" s="4">
        <v>10725</v>
      </c>
      <c r="AO545" s="4">
        <v>200</v>
      </c>
      <c r="AP545" s="4">
        <f t="shared" si="212"/>
        <v>17576</v>
      </c>
      <c r="AU545" s="4">
        <f t="shared" si="213"/>
        <v>0</v>
      </c>
      <c r="AV545" s="4">
        <v>0</v>
      </c>
      <c r="AW545" s="4">
        <v>0</v>
      </c>
      <c r="AX545" s="4">
        <v>0</v>
      </c>
      <c r="AY545" s="4">
        <v>294</v>
      </c>
      <c r="AZ545" s="4">
        <f t="shared" si="214"/>
        <v>294</v>
      </c>
      <c r="BA545" s="4">
        <v>0</v>
      </c>
      <c r="BB545" s="4">
        <v>0</v>
      </c>
      <c r="BC545" s="4">
        <v>0</v>
      </c>
      <c r="BD545" s="4">
        <v>81</v>
      </c>
      <c r="BE545" s="4">
        <f t="shared" si="215"/>
        <v>81</v>
      </c>
      <c r="BF545" s="4">
        <v>13</v>
      </c>
      <c r="BG545" s="4">
        <v>803</v>
      </c>
      <c r="BH545" s="4">
        <v>565</v>
      </c>
      <c r="BI545" s="4">
        <v>264</v>
      </c>
      <c r="BJ545" s="4">
        <f t="shared" si="216"/>
        <v>1645</v>
      </c>
      <c r="BK545" s="4">
        <v>0</v>
      </c>
      <c r="BL545" s="4">
        <v>22</v>
      </c>
      <c r="BM545" s="4">
        <v>18</v>
      </c>
      <c r="BN545" s="4">
        <v>0</v>
      </c>
      <c r="BO545" s="4">
        <f t="shared" si="217"/>
        <v>40</v>
      </c>
      <c r="BP545" s="4">
        <v>2</v>
      </c>
      <c r="BQ545" s="4">
        <v>0</v>
      </c>
      <c r="BR545" s="4">
        <v>1</v>
      </c>
      <c r="BS545" s="4">
        <v>107</v>
      </c>
      <c r="BT545" s="4">
        <f t="shared" si="218"/>
        <v>110</v>
      </c>
      <c r="BU545" s="4">
        <v>49</v>
      </c>
      <c r="BV545" s="4">
        <v>0</v>
      </c>
      <c r="BW545" s="4">
        <v>3</v>
      </c>
      <c r="BX545" s="4">
        <v>359</v>
      </c>
      <c r="BY545" s="4">
        <f t="shared" si="219"/>
        <v>411</v>
      </c>
      <c r="BZ545" s="4">
        <f t="shared" si="220"/>
        <v>21143</v>
      </c>
      <c r="CA545" s="4">
        <f t="shared" si="221"/>
        <v>5400</v>
      </c>
      <c r="CB545" s="4">
        <f t="shared" si="222"/>
        <v>14649</v>
      </c>
      <c r="CC545" s="4">
        <f t="shared" si="223"/>
        <v>1104</v>
      </c>
      <c r="CD545" s="4">
        <f t="shared" si="224"/>
        <v>42296</v>
      </c>
      <c r="CE545" s="4">
        <f t="shared" si="225"/>
        <v>64</v>
      </c>
      <c r="CF545" s="4">
        <f t="shared" si="226"/>
        <v>825</v>
      </c>
      <c r="CG545" s="4">
        <f t="shared" si="227"/>
        <v>587</v>
      </c>
      <c r="CH545" s="4">
        <f t="shared" si="228"/>
        <v>1105</v>
      </c>
      <c r="CI545" s="4">
        <f t="shared" si="229"/>
        <v>2581</v>
      </c>
      <c r="CJ545" s="4">
        <f>811.5+5124.1</f>
        <v>5935.6</v>
      </c>
      <c r="CK545" s="4">
        <v>7263.4</v>
      </c>
      <c r="CL545" s="4">
        <v>915.3</v>
      </c>
      <c r="CM545" s="4">
        <v>0</v>
      </c>
      <c r="CN545" s="4">
        <f>21309.2-CJ545-CK545-CL545-CM545</f>
        <v>7194.9000000000005</v>
      </c>
      <c r="CO545" s="4">
        <f t="shared" si="204"/>
        <v>21309.200000000001</v>
      </c>
    </row>
    <row r="546" spans="1:98">
      <c r="A546" s="2">
        <v>2001</v>
      </c>
      <c r="B546" s="3" t="s">
        <v>112</v>
      </c>
      <c r="C546" s="4">
        <v>1942</v>
      </c>
      <c r="D546" s="4">
        <v>342</v>
      </c>
      <c r="E546" s="4">
        <v>562</v>
      </c>
      <c r="F546" s="4">
        <v>0</v>
      </c>
      <c r="G546" s="4">
        <f t="shared" si="205"/>
        <v>2846</v>
      </c>
      <c r="H546" s="4">
        <v>842</v>
      </c>
      <c r="I546" s="4">
        <v>145</v>
      </c>
      <c r="J546" s="4">
        <v>1018</v>
      </c>
      <c r="K546" s="4">
        <v>45</v>
      </c>
      <c r="L546" s="4">
        <f t="shared" si="206"/>
        <v>2050</v>
      </c>
      <c r="M546" s="4">
        <v>49</v>
      </c>
      <c r="N546" s="4">
        <v>62</v>
      </c>
      <c r="O546" s="4">
        <v>0</v>
      </c>
      <c r="P546" s="4">
        <v>0</v>
      </c>
      <c r="Q546" s="4">
        <f t="shared" si="207"/>
        <v>111</v>
      </c>
      <c r="R546" s="4">
        <v>38</v>
      </c>
      <c r="S546" s="4">
        <v>0</v>
      </c>
      <c r="T546" s="4">
        <v>0</v>
      </c>
      <c r="U546" s="4">
        <v>0</v>
      </c>
      <c r="V546" s="4">
        <f t="shared" si="208"/>
        <v>38</v>
      </c>
      <c r="W546" s="4">
        <v>375</v>
      </c>
      <c r="X546" s="4">
        <v>1402</v>
      </c>
      <c r="Y546" s="4">
        <v>224</v>
      </c>
      <c r="Z546" s="4">
        <v>0</v>
      </c>
      <c r="AA546" s="4">
        <f t="shared" si="209"/>
        <v>2001</v>
      </c>
      <c r="AB546" s="4">
        <v>370</v>
      </c>
      <c r="AC546" s="4">
        <v>1</v>
      </c>
      <c r="AD546" s="4">
        <v>56</v>
      </c>
      <c r="AE546" s="4">
        <v>0</v>
      </c>
      <c r="AF546" s="4">
        <f t="shared" si="210"/>
        <v>427</v>
      </c>
      <c r="AG546" s="4">
        <v>55</v>
      </c>
      <c r="AH546" s="4">
        <v>305</v>
      </c>
      <c r="AI546" s="4">
        <v>693</v>
      </c>
      <c r="AJ546" s="4">
        <v>0</v>
      </c>
      <c r="AK546" s="4">
        <f t="shared" si="211"/>
        <v>1053</v>
      </c>
      <c r="AL546" s="4">
        <v>1099</v>
      </c>
      <c r="AM546" s="4">
        <v>1000</v>
      </c>
      <c r="AN546" s="4">
        <v>1216</v>
      </c>
      <c r="AO546" s="4">
        <v>136</v>
      </c>
      <c r="AP546" s="4">
        <f t="shared" si="212"/>
        <v>3451</v>
      </c>
      <c r="AU546" s="4">
        <f t="shared" si="213"/>
        <v>0</v>
      </c>
      <c r="AV546" s="4">
        <v>0</v>
      </c>
      <c r="AW546" s="4">
        <v>3</v>
      </c>
      <c r="AX546" s="4">
        <v>47</v>
      </c>
      <c r="AY546" s="4">
        <v>45</v>
      </c>
      <c r="AZ546" s="4">
        <f t="shared" si="214"/>
        <v>95</v>
      </c>
      <c r="BA546" s="4">
        <v>0</v>
      </c>
      <c r="BB546" s="4">
        <v>0</v>
      </c>
      <c r="BC546" s="4">
        <v>0</v>
      </c>
      <c r="BD546" s="4">
        <v>0</v>
      </c>
      <c r="BE546" s="4">
        <f t="shared" si="215"/>
        <v>0</v>
      </c>
      <c r="BF546" s="4">
        <v>46</v>
      </c>
      <c r="BG546" s="4">
        <v>305</v>
      </c>
      <c r="BH546" s="4">
        <v>430</v>
      </c>
      <c r="BI546" s="4">
        <v>0</v>
      </c>
      <c r="BJ546" s="4">
        <f t="shared" si="216"/>
        <v>781</v>
      </c>
      <c r="BK546" s="4">
        <v>0</v>
      </c>
      <c r="BL546" s="4">
        <v>0</v>
      </c>
      <c r="BM546" s="4">
        <v>0</v>
      </c>
      <c r="BN546" s="4">
        <v>0</v>
      </c>
      <c r="BO546" s="4">
        <f t="shared" si="217"/>
        <v>0</v>
      </c>
      <c r="BP546" s="4">
        <v>6</v>
      </c>
      <c r="BQ546" s="4">
        <v>4</v>
      </c>
      <c r="BR546" s="4">
        <v>40</v>
      </c>
      <c r="BS546" s="4">
        <v>0</v>
      </c>
      <c r="BT546" s="4">
        <f t="shared" si="218"/>
        <v>50</v>
      </c>
      <c r="BU546" s="4">
        <v>19</v>
      </c>
      <c r="BV546" s="4">
        <v>126</v>
      </c>
      <c r="BW546" s="4">
        <v>41</v>
      </c>
      <c r="BX546" s="4">
        <v>136</v>
      </c>
      <c r="BY546" s="4">
        <f t="shared" si="219"/>
        <v>322</v>
      </c>
      <c r="BZ546" s="4">
        <f t="shared" si="220"/>
        <v>4770</v>
      </c>
      <c r="CA546" s="4">
        <f t="shared" si="221"/>
        <v>3257</v>
      </c>
      <c r="CB546" s="4">
        <f t="shared" si="222"/>
        <v>3769</v>
      </c>
      <c r="CC546" s="4">
        <f t="shared" si="223"/>
        <v>181</v>
      </c>
      <c r="CD546" s="4">
        <f t="shared" si="224"/>
        <v>11977</v>
      </c>
      <c r="CE546" s="4">
        <f t="shared" si="225"/>
        <v>71</v>
      </c>
      <c r="CF546" s="4">
        <f t="shared" si="226"/>
        <v>438</v>
      </c>
      <c r="CG546" s="4">
        <f t="shared" si="227"/>
        <v>558</v>
      </c>
      <c r="CH546" s="4">
        <f t="shared" si="228"/>
        <v>181</v>
      </c>
      <c r="CI546" s="4">
        <f t="shared" si="229"/>
        <v>1248</v>
      </c>
      <c r="CJ546" s="10">
        <v>1326</v>
      </c>
      <c r="CK546" s="10">
        <v>1955</v>
      </c>
      <c r="CL546" s="10">
        <v>156</v>
      </c>
      <c r="CM546" s="10">
        <v>11</v>
      </c>
      <c r="CN546" s="10">
        <v>1257</v>
      </c>
      <c r="CO546" s="4">
        <f t="shared" si="204"/>
        <v>4705</v>
      </c>
    </row>
    <row r="547" spans="1:98">
      <c r="A547" s="2">
        <v>2001</v>
      </c>
      <c r="B547" s="3" t="s">
        <v>113</v>
      </c>
      <c r="C547" s="4">
        <v>2137</v>
      </c>
      <c r="D547" s="4">
        <v>283</v>
      </c>
      <c r="E547" s="4">
        <v>155.69999999999999</v>
      </c>
      <c r="F547" s="4">
        <v>0</v>
      </c>
      <c r="G547" s="4">
        <f t="shared" si="205"/>
        <v>2575.6999999999998</v>
      </c>
      <c r="H547" s="4">
        <v>590</v>
      </c>
      <c r="I547" s="4">
        <v>58</v>
      </c>
      <c r="J547" s="4">
        <v>1185</v>
      </c>
      <c r="K547" s="4">
        <v>0</v>
      </c>
      <c r="L547" s="4">
        <f t="shared" si="206"/>
        <v>1833</v>
      </c>
      <c r="M547" s="4">
        <v>110</v>
      </c>
      <c r="N547" s="4">
        <v>183</v>
      </c>
      <c r="O547" s="4">
        <v>0</v>
      </c>
      <c r="P547" s="4">
        <v>0</v>
      </c>
      <c r="Q547" s="4">
        <f t="shared" si="207"/>
        <v>293</v>
      </c>
      <c r="R547" s="4">
        <v>0</v>
      </c>
      <c r="S547" s="4">
        <v>0</v>
      </c>
      <c r="T547" s="4">
        <v>0</v>
      </c>
      <c r="U547" s="4">
        <v>0</v>
      </c>
      <c r="V547" s="4">
        <f t="shared" si="208"/>
        <v>0</v>
      </c>
      <c r="W547" s="9">
        <v>820</v>
      </c>
      <c r="X547" s="9">
        <v>1511</v>
      </c>
      <c r="Y547" s="9">
        <v>212</v>
      </c>
      <c r="Z547" s="4">
        <v>0</v>
      </c>
      <c r="AA547" s="4">
        <f t="shared" si="209"/>
        <v>2543</v>
      </c>
      <c r="AB547" s="4">
        <v>499.5</v>
      </c>
      <c r="AC547" s="4">
        <v>18.5</v>
      </c>
      <c r="AD547" s="4">
        <v>102.2</v>
      </c>
      <c r="AE547" s="4">
        <v>0</v>
      </c>
      <c r="AF547" s="4">
        <f t="shared" si="210"/>
        <v>620.20000000000005</v>
      </c>
      <c r="AG547" s="4">
        <v>14.8</v>
      </c>
      <c r="AH547" s="4">
        <v>16.600000000000001</v>
      </c>
      <c r="AI547" s="4">
        <v>789.3</v>
      </c>
      <c r="AJ547" s="4">
        <v>0</v>
      </c>
      <c r="AK547" s="4">
        <f t="shared" si="211"/>
        <v>820.69999999999993</v>
      </c>
      <c r="AL547" s="4">
        <v>654</v>
      </c>
      <c r="AM547" s="4">
        <v>936</v>
      </c>
      <c r="AN547" s="4">
        <v>4643</v>
      </c>
      <c r="AO547" s="4">
        <v>0</v>
      </c>
      <c r="AP547" s="4">
        <f t="shared" si="212"/>
        <v>6233</v>
      </c>
      <c r="AU547" s="4">
        <f t="shared" si="213"/>
        <v>0</v>
      </c>
      <c r="AV547" s="4">
        <v>0</v>
      </c>
      <c r="AW547" s="4">
        <v>0</v>
      </c>
      <c r="AX547" s="4">
        <v>77</v>
      </c>
      <c r="AY547" s="4">
        <v>0</v>
      </c>
      <c r="AZ547" s="4">
        <f t="shared" si="214"/>
        <v>77</v>
      </c>
      <c r="BA547" s="4">
        <v>2</v>
      </c>
      <c r="BB547" s="4">
        <v>0</v>
      </c>
      <c r="BC547" s="4">
        <v>80</v>
      </c>
      <c r="BD547" s="4">
        <v>0</v>
      </c>
      <c r="BE547" s="4">
        <f t="shared" si="215"/>
        <v>82</v>
      </c>
      <c r="BF547" s="4">
        <v>0</v>
      </c>
      <c r="BG547" s="4">
        <v>0</v>
      </c>
      <c r="BH547" s="4">
        <v>2</v>
      </c>
      <c r="BI547" s="4">
        <v>0</v>
      </c>
      <c r="BJ547" s="4">
        <f t="shared" si="216"/>
        <v>2</v>
      </c>
      <c r="BK547" s="4">
        <v>0</v>
      </c>
      <c r="BL547" s="4">
        <v>0</v>
      </c>
      <c r="BM547" s="4">
        <v>0</v>
      </c>
      <c r="BN547" s="4">
        <v>0</v>
      </c>
      <c r="BO547" s="4">
        <f t="shared" si="217"/>
        <v>0</v>
      </c>
      <c r="BP547" s="4">
        <v>0</v>
      </c>
      <c r="BQ547" s="4">
        <v>0</v>
      </c>
      <c r="BR547" s="4">
        <v>0</v>
      </c>
      <c r="BS547" s="4">
        <v>0</v>
      </c>
      <c r="BT547" s="4">
        <f t="shared" si="218"/>
        <v>0</v>
      </c>
      <c r="BU547" s="4">
        <v>1</v>
      </c>
      <c r="BV547" s="4">
        <v>8</v>
      </c>
      <c r="BW547" s="4">
        <v>12</v>
      </c>
      <c r="BX547" s="4">
        <v>0</v>
      </c>
      <c r="BY547" s="4">
        <f t="shared" si="219"/>
        <v>21</v>
      </c>
      <c r="BZ547" s="4">
        <f t="shared" si="220"/>
        <v>4825.3</v>
      </c>
      <c r="CA547" s="4">
        <f t="shared" si="221"/>
        <v>3006.1</v>
      </c>
      <c r="CB547" s="4">
        <f t="shared" si="222"/>
        <v>7087.2</v>
      </c>
      <c r="CC547" s="4">
        <f t="shared" si="223"/>
        <v>0</v>
      </c>
      <c r="CD547" s="4">
        <f t="shared" si="224"/>
        <v>14918.599999999999</v>
      </c>
      <c r="CE547" s="4">
        <f t="shared" si="225"/>
        <v>3</v>
      </c>
      <c r="CF547" s="4">
        <f t="shared" si="226"/>
        <v>8</v>
      </c>
      <c r="CG547" s="4">
        <f t="shared" si="227"/>
        <v>171</v>
      </c>
      <c r="CH547" s="4">
        <f t="shared" si="228"/>
        <v>0</v>
      </c>
      <c r="CI547" s="4">
        <f t="shared" si="229"/>
        <v>182</v>
      </c>
      <c r="CJ547" s="10" t="s">
        <v>129</v>
      </c>
      <c r="CK547" s="10">
        <v>4540</v>
      </c>
      <c r="CL547" s="10">
        <v>373</v>
      </c>
      <c r="CM547" s="10" t="s">
        <v>129</v>
      </c>
      <c r="CN547" s="10">
        <f>5238-CK547-CL547</f>
        <v>325</v>
      </c>
      <c r="CO547" s="4">
        <f t="shared" si="204"/>
        <v>5238</v>
      </c>
    </row>
    <row r="548" spans="1:98">
      <c r="A548" s="2">
        <v>2001</v>
      </c>
      <c r="B548" s="3" t="s">
        <v>114</v>
      </c>
      <c r="C548" s="4">
        <v>6480</v>
      </c>
      <c r="D548" s="4">
        <v>1155</v>
      </c>
      <c r="E548" s="4">
        <v>2</v>
      </c>
      <c r="F548" s="4">
        <v>0</v>
      </c>
      <c r="G548" s="4">
        <f t="shared" si="205"/>
        <v>7637</v>
      </c>
      <c r="H548" s="4">
        <v>1860</v>
      </c>
      <c r="I548" s="4">
        <v>80</v>
      </c>
      <c r="J548" s="4">
        <v>157</v>
      </c>
      <c r="K548" s="4">
        <v>96</v>
      </c>
      <c r="L548" s="4">
        <f t="shared" si="206"/>
        <v>2193</v>
      </c>
      <c r="M548" s="4">
        <v>197</v>
      </c>
      <c r="N548" s="4">
        <v>255</v>
      </c>
      <c r="O548" s="4">
        <v>0</v>
      </c>
      <c r="P548" s="4">
        <v>0</v>
      </c>
      <c r="Q548" s="4">
        <f t="shared" si="207"/>
        <v>452</v>
      </c>
      <c r="R548" s="4">
        <v>226</v>
      </c>
      <c r="S548" s="4">
        <v>274</v>
      </c>
      <c r="T548" s="4">
        <v>27</v>
      </c>
      <c r="U548" s="4">
        <v>0</v>
      </c>
      <c r="V548" s="4">
        <f t="shared" si="208"/>
        <v>527</v>
      </c>
      <c r="W548" s="4">
        <v>4184</v>
      </c>
      <c r="X548" s="4">
        <v>5925</v>
      </c>
      <c r="Y548" s="4">
        <v>1073</v>
      </c>
      <c r="Z548" s="4">
        <v>0</v>
      </c>
      <c r="AA548" s="4">
        <f t="shared" si="209"/>
        <v>11182</v>
      </c>
      <c r="AB548" s="4">
        <v>1354</v>
      </c>
      <c r="AC548" s="4">
        <v>79</v>
      </c>
      <c r="AD548" s="4">
        <v>51</v>
      </c>
      <c r="AE548" s="4">
        <v>92</v>
      </c>
      <c r="AF548" s="4">
        <f t="shared" si="210"/>
        <v>1576</v>
      </c>
      <c r="AG548" s="4">
        <v>307</v>
      </c>
      <c r="AH548" s="4">
        <v>1334</v>
      </c>
      <c r="AI548" s="4">
        <v>2652</v>
      </c>
      <c r="AJ548" s="4">
        <v>138</v>
      </c>
      <c r="AK548" s="4">
        <f t="shared" si="211"/>
        <v>4431</v>
      </c>
      <c r="AL548" s="4">
        <v>5254</v>
      </c>
      <c r="AM548" s="4">
        <v>2898</v>
      </c>
      <c r="AN548" s="4">
        <v>4095</v>
      </c>
      <c r="AO548" s="4">
        <v>449</v>
      </c>
      <c r="AP548" s="4">
        <f t="shared" si="212"/>
        <v>12696</v>
      </c>
      <c r="AU548" s="4">
        <f t="shared" si="213"/>
        <v>0</v>
      </c>
      <c r="AV548" s="4">
        <v>0</v>
      </c>
      <c r="AW548" s="4">
        <v>0</v>
      </c>
      <c r="AX548" s="4">
        <v>0</v>
      </c>
      <c r="AY548" s="4">
        <v>96</v>
      </c>
      <c r="AZ548" s="4">
        <f t="shared" si="214"/>
        <v>96</v>
      </c>
      <c r="BA548" s="4">
        <v>0</v>
      </c>
      <c r="BB548" s="4">
        <v>0</v>
      </c>
      <c r="BC548" s="4">
        <v>0</v>
      </c>
      <c r="BD548" s="4">
        <v>92</v>
      </c>
      <c r="BE548" s="4">
        <f t="shared" si="215"/>
        <v>92</v>
      </c>
      <c r="BF548" s="4">
        <v>0</v>
      </c>
      <c r="BG548" s="4">
        <v>0</v>
      </c>
      <c r="BH548" s="4">
        <v>0</v>
      </c>
      <c r="BI548" s="4">
        <v>138</v>
      </c>
      <c r="BJ548" s="4">
        <f t="shared" si="216"/>
        <v>138</v>
      </c>
      <c r="BK548" s="4">
        <v>0</v>
      </c>
      <c r="BL548" s="4">
        <v>0</v>
      </c>
      <c r="BM548" s="4">
        <v>0</v>
      </c>
      <c r="BN548" s="4">
        <v>0</v>
      </c>
      <c r="BO548" s="4">
        <f t="shared" si="217"/>
        <v>0</v>
      </c>
      <c r="BP548" s="4">
        <v>0</v>
      </c>
      <c r="BQ548" s="4">
        <v>0</v>
      </c>
      <c r="BR548" s="4">
        <v>0</v>
      </c>
      <c r="BS548" s="4">
        <v>17</v>
      </c>
      <c r="BT548" s="4">
        <f t="shared" si="218"/>
        <v>17</v>
      </c>
      <c r="BU548" s="4">
        <v>0</v>
      </c>
      <c r="BV548" s="4">
        <v>0</v>
      </c>
      <c r="BW548" s="4">
        <v>0</v>
      </c>
      <c r="BX548" s="4">
        <v>432</v>
      </c>
      <c r="BY548" s="4">
        <f t="shared" si="219"/>
        <v>432</v>
      </c>
      <c r="BZ548" s="4">
        <f t="shared" si="220"/>
        <v>19862</v>
      </c>
      <c r="CA548" s="4">
        <f t="shared" si="221"/>
        <v>12000</v>
      </c>
      <c r="CB548" s="4">
        <f t="shared" si="222"/>
        <v>8057</v>
      </c>
      <c r="CC548" s="4">
        <f t="shared" si="223"/>
        <v>775</v>
      </c>
      <c r="CD548" s="4">
        <f t="shared" si="224"/>
        <v>40694</v>
      </c>
      <c r="CE548" s="4">
        <f t="shared" si="225"/>
        <v>0</v>
      </c>
      <c r="CF548" s="4">
        <f t="shared" si="226"/>
        <v>0</v>
      </c>
      <c r="CG548" s="4">
        <f t="shared" si="227"/>
        <v>0</v>
      </c>
      <c r="CH548" s="4">
        <f t="shared" si="228"/>
        <v>775</v>
      </c>
      <c r="CI548" s="4">
        <f t="shared" si="229"/>
        <v>775</v>
      </c>
      <c r="CJ548" s="10">
        <v>7204</v>
      </c>
      <c r="CK548" s="10">
        <v>7492</v>
      </c>
      <c r="CL548" s="10">
        <v>1603</v>
      </c>
      <c r="CM548" s="10">
        <v>0</v>
      </c>
      <c r="CN548" s="10">
        <v>4263</v>
      </c>
      <c r="CO548" s="4">
        <f t="shared" si="204"/>
        <v>20562</v>
      </c>
    </row>
    <row r="549" spans="1:98">
      <c r="A549" s="2">
        <v>2001</v>
      </c>
      <c r="B549" s="3" t="s">
        <v>127</v>
      </c>
      <c r="G549" s="4">
        <f t="shared" si="205"/>
        <v>0</v>
      </c>
      <c r="L549" s="4">
        <f t="shared" si="206"/>
        <v>0</v>
      </c>
      <c r="Q549" s="4">
        <f t="shared" si="207"/>
        <v>0</v>
      </c>
      <c r="V549" s="4">
        <f t="shared" si="208"/>
        <v>0</v>
      </c>
      <c r="AA549" s="4">
        <f t="shared" si="209"/>
        <v>0</v>
      </c>
      <c r="AF549" s="4">
        <f t="shared" si="210"/>
        <v>0</v>
      </c>
      <c r="AK549" s="4">
        <f t="shared" si="211"/>
        <v>0</v>
      </c>
      <c r="AP549" s="4">
        <f t="shared" si="212"/>
        <v>0</v>
      </c>
      <c r="AU549" s="4">
        <f t="shared" si="213"/>
        <v>0</v>
      </c>
      <c r="AZ549" s="4">
        <f t="shared" si="214"/>
        <v>0</v>
      </c>
      <c r="BE549" s="4">
        <f t="shared" si="215"/>
        <v>0</v>
      </c>
      <c r="BJ549" s="4">
        <f t="shared" si="216"/>
        <v>0</v>
      </c>
      <c r="BO549" s="4">
        <f t="shared" si="217"/>
        <v>0</v>
      </c>
      <c r="BT549" s="4">
        <f t="shared" si="218"/>
        <v>0</v>
      </c>
      <c r="BY549" s="4">
        <f t="shared" si="219"/>
        <v>0</v>
      </c>
      <c r="BZ549" s="4">
        <f t="shared" si="220"/>
        <v>0</v>
      </c>
      <c r="CA549" s="4">
        <f t="shared" si="221"/>
        <v>0</v>
      </c>
      <c r="CB549" s="4">
        <f t="shared" si="222"/>
        <v>0</v>
      </c>
      <c r="CC549" s="4">
        <f t="shared" si="223"/>
        <v>0</v>
      </c>
      <c r="CD549" s="4">
        <f t="shared" si="224"/>
        <v>0</v>
      </c>
      <c r="CE549" s="4">
        <f t="shared" si="225"/>
        <v>0</v>
      </c>
      <c r="CF549" s="4">
        <f t="shared" si="226"/>
        <v>0</v>
      </c>
      <c r="CG549" s="4">
        <f t="shared" si="227"/>
        <v>0</v>
      </c>
      <c r="CH549" s="4">
        <f t="shared" si="228"/>
        <v>0</v>
      </c>
      <c r="CI549" s="4">
        <f t="shared" si="229"/>
        <v>0</v>
      </c>
      <c r="CJ549" s="11"/>
      <c r="CK549" s="11"/>
      <c r="CL549" s="11"/>
      <c r="CM549" s="11"/>
      <c r="CN549" s="11"/>
      <c r="CO549" s="4">
        <f t="shared" si="204"/>
        <v>0</v>
      </c>
    </row>
    <row r="550" spans="1:98">
      <c r="A550" s="2">
        <v>2001</v>
      </c>
      <c r="B550" s="3" t="s">
        <v>115</v>
      </c>
      <c r="C550" s="4">
        <v>669</v>
      </c>
      <c r="D550" s="4">
        <v>101</v>
      </c>
      <c r="E550" s="4">
        <v>1</v>
      </c>
      <c r="F550" s="4">
        <v>1</v>
      </c>
      <c r="G550" s="4">
        <f t="shared" si="205"/>
        <v>772</v>
      </c>
      <c r="H550" s="4">
        <v>173</v>
      </c>
      <c r="I550" s="4">
        <v>6</v>
      </c>
      <c r="J550" s="4">
        <v>299</v>
      </c>
      <c r="K550" s="4">
        <v>19</v>
      </c>
      <c r="L550" s="4">
        <f t="shared" si="206"/>
        <v>497</v>
      </c>
      <c r="M550" s="4">
        <v>17</v>
      </c>
      <c r="N550" s="4">
        <v>76</v>
      </c>
      <c r="O550" s="4">
        <v>0</v>
      </c>
      <c r="P550" s="4">
        <v>0</v>
      </c>
      <c r="Q550" s="4">
        <f t="shared" si="207"/>
        <v>93</v>
      </c>
      <c r="R550" s="4">
        <v>83</v>
      </c>
      <c r="S550" s="4">
        <v>74.599999999999994</v>
      </c>
      <c r="T550" s="4">
        <v>0</v>
      </c>
      <c r="U550" s="4">
        <v>0</v>
      </c>
      <c r="V550" s="4">
        <f t="shared" si="208"/>
        <v>157.6</v>
      </c>
      <c r="W550" s="4">
        <v>568</v>
      </c>
      <c r="X550" s="4">
        <v>669</v>
      </c>
      <c r="Y550" s="4">
        <v>0</v>
      </c>
      <c r="Z550" s="4">
        <v>0</v>
      </c>
      <c r="AA550" s="4">
        <f t="shared" si="209"/>
        <v>1237</v>
      </c>
      <c r="AB550" s="4">
        <v>149</v>
      </c>
      <c r="AC550" s="4">
        <v>6</v>
      </c>
      <c r="AD550" s="4">
        <v>6</v>
      </c>
      <c r="AE550" s="4">
        <v>0</v>
      </c>
      <c r="AF550" s="4">
        <f t="shared" si="210"/>
        <v>161</v>
      </c>
      <c r="AG550" s="4">
        <v>0</v>
      </c>
      <c r="AH550" s="4">
        <v>211</v>
      </c>
      <c r="AI550" s="4">
        <v>95</v>
      </c>
      <c r="AJ550" s="4">
        <v>32</v>
      </c>
      <c r="AK550" s="4">
        <f t="shared" si="211"/>
        <v>338</v>
      </c>
      <c r="AL550" s="4">
        <v>824</v>
      </c>
      <c r="AM550" s="4">
        <v>285</v>
      </c>
      <c r="AN550" s="4">
        <v>432</v>
      </c>
      <c r="AO550" s="4">
        <v>76</v>
      </c>
      <c r="AP550" s="4">
        <f t="shared" si="212"/>
        <v>1617</v>
      </c>
      <c r="AU550" s="4">
        <f t="shared" si="213"/>
        <v>0</v>
      </c>
      <c r="AV550" s="4">
        <v>1</v>
      </c>
      <c r="AW550" s="4">
        <v>10</v>
      </c>
      <c r="AX550" s="4">
        <v>12</v>
      </c>
      <c r="AY550" s="4">
        <v>19</v>
      </c>
      <c r="AZ550" s="4">
        <f t="shared" si="214"/>
        <v>42</v>
      </c>
      <c r="BA550" s="4">
        <v>1</v>
      </c>
      <c r="BB550" s="4">
        <v>0</v>
      </c>
      <c r="BC550" s="4">
        <v>2</v>
      </c>
      <c r="BD550" s="4">
        <v>0</v>
      </c>
      <c r="BE550" s="4">
        <f t="shared" si="215"/>
        <v>3</v>
      </c>
      <c r="BF550" s="4">
        <v>0</v>
      </c>
      <c r="BG550" s="4">
        <v>209</v>
      </c>
      <c r="BH550" s="4">
        <v>22</v>
      </c>
      <c r="BI550" s="4">
        <v>32</v>
      </c>
      <c r="BJ550" s="4">
        <f t="shared" si="216"/>
        <v>263</v>
      </c>
      <c r="BO550" s="4">
        <f t="shared" si="217"/>
        <v>0</v>
      </c>
      <c r="BP550" s="4">
        <v>0</v>
      </c>
      <c r="BQ550" s="4">
        <v>0</v>
      </c>
      <c r="BR550" s="4">
        <v>5</v>
      </c>
      <c r="BS550" s="4">
        <v>12</v>
      </c>
      <c r="BT550" s="4">
        <f t="shared" si="218"/>
        <v>17</v>
      </c>
      <c r="BU550" s="4">
        <v>0</v>
      </c>
      <c r="BV550" s="4">
        <v>0</v>
      </c>
      <c r="BW550" s="4">
        <v>2</v>
      </c>
      <c r="BX550" s="4">
        <v>65</v>
      </c>
      <c r="BY550" s="4">
        <f t="shared" si="219"/>
        <v>67</v>
      </c>
      <c r="BZ550" s="4">
        <f t="shared" si="220"/>
        <v>2483</v>
      </c>
      <c r="CA550" s="4">
        <f t="shared" si="221"/>
        <v>1428.6</v>
      </c>
      <c r="CB550" s="4">
        <f t="shared" si="222"/>
        <v>833</v>
      </c>
      <c r="CC550" s="4">
        <f t="shared" si="223"/>
        <v>128</v>
      </c>
      <c r="CD550" s="4">
        <f t="shared" si="224"/>
        <v>4872.6000000000004</v>
      </c>
      <c r="CE550" s="4">
        <f t="shared" si="225"/>
        <v>2</v>
      </c>
      <c r="CF550" s="4">
        <f t="shared" si="226"/>
        <v>219</v>
      </c>
      <c r="CG550" s="4">
        <f t="shared" si="227"/>
        <v>43</v>
      </c>
      <c r="CH550" s="4">
        <f t="shared" si="228"/>
        <v>128</v>
      </c>
      <c r="CI550" s="4">
        <f t="shared" si="229"/>
        <v>392</v>
      </c>
      <c r="CJ550" s="12">
        <v>712.6</v>
      </c>
      <c r="CK550" s="12">
        <v>913.8</v>
      </c>
      <c r="CL550" s="12">
        <v>68.8</v>
      </c>
      <c r="CM550" s="12">
        <v>186.2</v>
      </c>
      <c r="CN550" s="12">
        <v>683</v>
      </c>
      <c r="CO550" s="4">
        <f t="shared" si="204"/>
        <v>2564.4</v>
      </c>
    </row>
    <row r="551" spans="1:98">
      <c r="A551" s="2">
        <v>2001</v>
      </c>
      <c r="B551" s="3" t="s">
        <v>116</v>
      </c>
      <c r="C551" s="4">
        <v>1875</v>
      </c>
      <c r="D551" s="4">
        <v>357</v>
      </c>
      <c r="E551" s="4">
        <v>584</v>
      </c>
      <c r="F551" s="4">
        <v>250</v>
      </c>
      <c r="G551" s="4">
        <f t="shared" si="205"/>
        <v>3066</v>
      </c>
      <c r="H551" s="4">
        <v>845</v>
      </c>
      <c r="I551" s="4">
        <v>345</v>
      </c>
      <c r="J551" s="4">
        <v>1185</v>
      </c>
      <c r="K551" s="4">
        <v>129</v>
      </c>
      <c r="L551" s="4">
        <f t="shared" si="206"/>
        <v>2504</v>
      </c>
      <c r="M551" s="4">
        <v>9</v>
      </c>
      <c r="N551" s="4">
        <v>29</v>
      </c>
      <c r="O551" s="4">
        <v>0</v>
      </c>
      <c r="P551" s="4">
        <v>0</v>
      </c>
      <c r="Q551" s="4">
        <f t="shared" si="207"/>
        <v>38</v>
      </c>
      <c r="R551" s="4">
        <v>15</v>
      </c>
      <c r="S551" s="4">
        <v>0</v>
      </c>
      <c r="T551" s="4">
        <v>1</v>
      </c>
      <c r="U551" s="4">
        <v>0</v>
      </c>
      <c r="V551" s="4">
        <f t="shared" si="208"/>
        <v>16</v>
      </c>
      <c r="W551" s="4">
        <v>405</v>
      </c>
      <c r="X551" s="4">
        <v>2090</v>
      </c>
      <c r="Y551" s="4">
        <v>482</v>
      </c>
      <c r="Z551" s="4">
        <v>0</v>
      </c>
      <c r="AA551" s="4">
        <f t="shared" si="209"/>
        <v>2977</v>
      </c>
      <c r="AB551" s="4">
        <v>445</v>
      </c>
      <c r="AC551" s="4">
        <v>18</v>
      </c>
      <c r="AD551" s="4">
        <v>78</v>
      </c>
      <c r="AE551" s="4">
        <v>22</v>
      </c>
      <c r="AF551" s="4">
        <f t="shared" si="210"/>
        <v>563</v>
      </c>
      <c r="AG551" s="4">
        <v>1</v>
      </c>
      <c r="AH551" s="4">
        <v>400</v>
      </c>
      <c r="AI551" s="4">
        <v>499</v>
      </c>
      <c r="AJ551" s="4">
        <v>119</v>
      </c>
      <c r="AK551" s="4">
        <f t="shared" si="211"/>
        <v>1019</v>
      </c>
      <c r="AL551" s="4">
        <v>1827</v>
      </c>
      <c r="AM551" s="4">
        <v>1216</v>
      </c>
      <c r="AN551" s="4">
        <v>1202</v>
      </c>
      <c r="AO551" s="4">
        <v>29</v>
      </c>
      <c r="AP551" s="4">
        <f t="shared" si="212"/>
        <v>4274</v>
      </c>
      <c r="AU551" s="4">
        <f t="shared" si="213"/>
        <v>0</v>
      </c>
      <c r="AV551" s="4">
        <v>4</v>
      </c>
      <c r="AW551" s="4">
        <v>2</v>
      </c>
      <c r="AX551" s="4">
        <v>120</v>
      </c>
      <c r="AY551" s="4">
        <v>129</v>
      </c>
      <c r="AZ551" s="4">
        <f t="shared" si="214"/>
        <v>255</v>
      </c>
      <c r="BA551" s="4">
        <v>4</v>
      </c>
      <c r="BB551" s="4">
        <v>9</v>
      </c>
      <c r="BC551" s="4">
        <v>3</v>
      </c>
      <c r="BD551" s="4">
        <v>22</v>
      </c>
      <c r="BE551" s="4">
        <f t="shared" si="215"/>
        <v>38</v>
      </c>
      <c r="BF551" s="4">
        <v>6</v>
      </c>
      <c r="BG551" s="4">
        <v>0</v>
      </c>
      <c r="BH551" s="4">
        <v>248</v>
      </c>
      <c r="BI551" s="4">
        <v>119</v>
      </c>
      <c r="BJ551" s="4">
        <f t="shared" si="216"/>
        <v>373</v>
      </c>
      <c r="BO551" s="4">
        <f t="shared" si="217"/>
        <v>0</v>
      </c>
      <c r="BP551" s="4">
        <v>1</v>
      </c>
      <c r="BQ551" s="4">
        <v>2</v>
      </c>
      <c r="BR551" s="4">
        <v>9</v>
      </c>
      <c r="BS551" s="4">
        <v>0</v>
      </c>
      <c r="BT551" s="4">
        <f t="shared" si="218"/>
        <v>12</v>
      </c>
      <c r="BU551" s="4">
        <v>11</v>
      </c>
      <c r="BV551" s="4">
        <v>1</v>
      </c>
      <c r="BW551" s="4">
        <v>25</v>
      </c>
      <c r="BX551" s="4">
        <v>279</v>
      </c>
      <c r="BY551" s="4">
        <f t="shared" si="219"/>
        <v>316</v>
      </c>
      <c r="BZ551" s="4">
        <f t="shared" si="220"/>
        <v>5422</v>
      </c>
      <c r="CA551" s="4">
        <f t="shared" si="221"/>
        <v>4455</v>
      </c>
      <c r="CB551" s="4">
        <f t="shared" si="222"/>
        <v>4031</v>
      </c>
      <c r="CC551" s="4">
        <f t="shared" si="223"/>
        <v>549</v>
      </c>
      <c r="CD551" s="4">
        <f t="shared" si="224"/>
        <v>14457</v>
      </c>
      <c r="CE551" s="4">
        <f t="shared" si="225"/>
        <v>26</v>
      </c>
      <c r="CF551" s="4">
        <f t="shared" si="226"/>
        <v>14</v>
      </c>
      <c r="CG551" s="4">
        <f t="shared" si="227"/>
        <v>405</v>
      </c>
      <c r="CH551" s="4">
        <f t="shared" si="228"/>
        <v>549</v>
      </c>
      <c r="CI551" s="4">
        <f t="shared" si="229"/>
        <v>994</v>
      </c>
      <c r="CJ551" s="4">
        <v>2000</v>
      </c>
      <c r="CK551" s="4">
        <v>2127</v>
      </c>
      <c r="CL551" s="4">
        <v>180</v>
      </c>
      <c r="CM551" s="4">
        <v>0</v>
      </c>
      <c r="CN551" s="4">
        <v>773</v>
      </c>
      <c r="CO551" s="4">
        <f t="shared" si="204"/>
        <v>5080</v>
      </c>
      <c r="CT551" s="4"/>
    </row>
    <row r="552" spans="1:98">
      <c r="A552" s="2">
        <v>2001</v>
      </c>
      <c r="B552" s="3" t="s">
        <v>117</v>
      </c>
      <c r="C552" s="4">
        <v>325.09853099999998</v>
      </c>
      <c r="D552" s="4">
        <v>92.423857999999996</v>
      </c>
      <c r="E552" s="4">
        <v>2.3417490000000001</v>
      </c>
      <c r="F552" s="4">
        <v>0</v>
      </c>
      <c r="G552" s="4">
        <f t="shared" si="205"/>
        <v>419.86413799999997</v>
      </c>
      <c r="H552" s="4">
        <v>126.83293399999999</v>
      </c>
      <c r="I552" s="4">
        <v>52.898778999999998</v>
      </c>
      <c r="J552" s="4">
        <v>165.93120200000001</v>
      </c>
      <c r="K552" s="4">
        <v>0</v>
      </c>
      <c r="L552" s="4">
        <f t="shared" si="206"/>
        <v>345.662915</v>
      </c>
      <c r="M552" s="4">
        <v>6.2840319999999998</v>
      </c>
      <c r="N552" s="4">
        <v>3.2097120000000001</v>
      </c>
      <c r="O552" s="4">
        <v>0</v>
      </c>
      <c r="P552" s="4">
        <v>0</v>
      </c>
      <c r="Q552" s="4">
        <f t="shared" si="207"/>
        <v>9.4937439999999995</v>
      </c>
      <c r="R552" s="4">
        <v>0</v>
      </c>
      <c r="S552" s="4">
        <v>0</v>
      </c>
      <c r="T552" s="4">
        <v>0</v>
      </c>
      <c r="U552" s="4">
        <v>0</v>
      </c>
      <c r="V552" s="4">
        <f t="shared" si="208"/>
        <v>0</v>
      </c>
      <c r="W552" s="4">
        <v>122.05253698</v>
      </c>
      <c r="X552" s="4">
        <v>346.9709512</v>
      </c>
      <c r="Y552" s="4">
        <v>15.041740300000001</v>
      </c>
      <c r="Z552" s="4">
        <v>0</v>
      </c>
      <c r="AA552" s="4">
        <f t="shared" si="209"/>
        <v>484.06522848000003</v>
      </c>
      <c r="AB552" s="4">
        <v>48.701591999999998</v>
      </c>
      <c r="AC552" s="4">
        <v>5.8253729999999999</v>
      </c>
      <c r="AD552" s="4">
        <v>6.3055120000000002</v>
      </c>
      <c r="AE552" s="4">
        <v>0</v>
      </c>
      <c r="AF552" s="4">
        <f t="shared" si="210"/>
        <v>60.832476999999997</v>
      </c>
      <c r="AG552" s="4">
        <v>0.45366200000000001</v>
      </c>
      <c r="AH552" s="4">
        <v>227.07356200000001</v>
      </c>
      <c r="AI552" s="4">
        <v>214.69394600000001</v>
      </c>
      <c r="AJ552" s="4">
        <v>0</v>
      </c>
      <c r="AK552" s="4">
        <f t="shared" si="211"/>
        <v>442.22117000000003</v>
      </c>
      <c r="AL552" s="4">
        <v>163.76162301999997</v>
      </c>
      <c r="AM552" s="4">
        <v>194.27313180000002</v>
      </c>
      <c r="AN552" s="4">
        <v>215.57523669999998</v>
      </c>
      <c r="AO552" s="4">
        <v>0</v>
      </c>
      <c r="AP552" s="4">
        <f t="shared" si="212"/>
        <v>573.60999151999999</v>
      </c>
      <c r="AU552" s="4">
        <f t="shared" si="213"/>
        <v>0</v>
      </c>
      <c r="AV552" s="4">
        <v>3</v>
      </c>
      <c r="AW552" s="4">
        <v>0</v>
      </c>
      <c r="AX552" s="4">
        <v>17.5</v>
      </c>
      <c r="AY552" s="4">
        <v>0</v>
      </c>
      <c r="AZ552" s="4">
        <f t="shared" si="214"/>
        <v>20.5</v>
      </c>
      <c r="BA552" s="4">
        <v>1</v>
      </c>
      <c r="BB552" s="4">
        <v>0</v>
      </c>
      <c r="BC552" s="4">
        <v>0</v>
      </c>
      <c r="BD552" s="4">
        <v>0</v>
      </c>
      <c r="BE552" s="4">
        <f t="shared" si="215"/>
        <v>1</v>
      </c>
      <c r="BF552" s="4">
        <v>0</v>
      </c>
      <c r="BG552" s="4">
        <v>216</v>
      </c>
      <c r="BH552" s="4">
        <v>137</v>
      </c>
      <c r="BI552" s="4">
        <v>0</v>
      </c>
      <c r="BJ552" s="4">
        <f t="shared" si="216"/>
        <v>353</v>
      </c>
      <c r="BK552" s="4">
        <v>0</v>
      </c>
      <c r="BL552" s="4">
        <v>0</v>
      </c>
      <c r="BM552" s="4">
        <v>0</v>
      </c>
      <c r="BN552" s="4">
        <v>0</v>
      </c>
      <c r="BO552" s="4">
        <f t="shared" si="217"/>
        <v>0</v>
      </c>
      <c r="BP552" s="4">
        <v>0</v>
      </c>
      <c r="BQ552" s="4">
        <v>0</v>
      </c>
      <c r="BR552" s="4">
        <v>0</v>
      </c>
      <c r="BS552" s="4">
        <v>0</v>
      </c>
      <c r="BT552" s="4">
        <f t="shared" si="218"/>
        <v>0</v>
      </c>
      <c r="BU552" s="4">
        <v>0</v>
      </c>
      <c r="BV552" s="4">
        <v>0</v>
      </c>
      <c r="BW552" s="4">
        <v>0</v>
      </c>
      <c r="BX552" s="4">
        <v>0</v>
      </c>
      <c r="BY552" s="4">
        <f t="shared" si="219"/>
        <v>0</v>
      </c>
      <c r="BZ552" s="4">
        <f t="shared" si="220"/>
        <v>793.18491100000006</v>
      </c>
      <c r="CA552" s="4">
        <f t="shared" si="221"/>
        <v>922.67536700000005</v>
      </c>
      <c r="CB552" s="4">
        <f t="shared" si="222"/>
        <v>619.88938599999994</v>
      </c>
      <c r="CC552" s="4">
        <f t="shared" si="223"/>
        <v>0</v>
      </c>
      <c r="CD552" s="4">
        <f t="shared" si="224"/>
        <v>2335.7496639999999</v>
      </c>
      <c r="CE552" s="4">
        <f t="shared" si="225"/>
        <v>4</v>
      </c>
      <c r="CF552" s="4">
        <f t="shared" si="226"/>
        <v>216</v>
      </c>
      <c r="CG552" s="4">
        <f t="shared" si="227"/>
        <v>154.5</v>
      </c>
      <c r="CH552" s="4">
        <f t="shared" si="228"/>
        <v>0</v>
      </c>
      <c r="CI552" s="4">
        <f t="shared" si="229"/>
        <v>374.5</v>
      </c>
      <c r="CJ552" s="4">
        <f>452326675/1000000</f>
        <v>452.32667500000002</v>
      </c>
      <c r="CK552" s="10" t="s">
        <v>130</v>
      </c>
      <c r="CL552" s="4">
        <v>0</v>
      </c>
      <c r="CM552" s="4">
        <v>0</v>
      </c>
      <c r="CN552" s="4">
        <f>372488686/1000000</f>
        <v>372.48868599999997</v>
      </c>
      <c r="CO552" s="4">
        <f t="shared" si="204"/>
        <v>824.81536099999994</v>
      </c>
    </row>
    <row r="553" spans="1:98">
      <c r="A553" s="2">
        <v>2001</v>
      </c>
      <c r="B553" s="3" t="s">
        <v>118</v>
      </c>
      <c r="C553" s="4">
        <v>2537</v>
      </c>
      <c r="D553" s="4">
        <v>498</v>
      </c>
      <c r="E553" s="4">
        <v>20</v>
      </c>
      <c r="F553" s="4">
        <v>0</v>
      </c>
      <c r="G553" s="4">
        <f t="shared" si="205"/>
        <v>3055</v>
      </c>
      <c r="H553" s="4">
        <v>1061</v>
      </c>
      <c r="I553" s="4">
        <v>117</v>
      </c>
      <c r="J553" s="4">
        <v>919</v>
      </c>
      <c r="K553" s="4">
        <v>67</v>
      </c>
      <c r="L553" s="4">
        <f t="shared" si="206"/>
        <v>2164</v>
      </c>
      <c r="M553" s="4">
        <v>0</v>
      </c>
      <c r="N553" s="4">
        <v>116</v>
      </c>
      <c r="O553" s="4">
        <v>6</v>
      </c>
      <c r="P553" s="4">
        <v>0</v>
      </c>
      <c r="Q553" s="4">
        <f t="shared" si="207"/>
        <v>122</v>
      </c>
      <c r="R553" s="4">
        <v>0</v>
      </c>
      <c r="S553" s="4">
        <v>0</v>
      </c>
      <c r="T553" s="4">
        <v>0</v>
      </c>
      <c r="U553" s="4">
        <v>0</v>
      </c>
      <c r="V553" s="4">
        <f t="shared" si="208"/>
        <v>0</v>
      </c>
      <c r="W553" s="4">
        <v>1624</v>
      </c>
      <c r="X553" s="4">
        <v>3530</v>
      </c>
      <c r="Y553" s="4">
        <v>277</v>
      </c>
      <c r="Z553" s="4">
        <v>0</v>
      </c>
      <c r="AA553" s="4">
        <f t="shared" si="209"/>
        <v>5431</v>
      </c>
      <c r="AB553" s="4">
        <v>406</v>
      </c>
      <c r="AC553" s="4">
        <v>15</v>
      </c>
      <c r="AD553" s="4">
        <v>26</v>
      </c>
      <c r="AE553" s="4">
        <v>21</v>
      </c>
      <c r="AF553" s="4">
        <f t="shared" si="210"/>
        <v>468</v>
      </c>
      <c r="AG553" s="4">
        <v>0</v>
      </c>
      <c r="AH553" s="4">
        <v>485</v>
      </c>
      <c r="AI553" s="4">
        <v>777</v>
      </c>
      <c r="AJ553" s="4">
        <v>0</v>
      </c>
      <c r="AK553" s="4">
        <f t="shared" si="211"/>
        <v>1262</v>
      </c>
      <c r="AL553" s="4">
        <v>1665</v>
      </c>
      <c r="AM553" s="4">
        <v>1577</v>
      </c>
      <c r="AN553" s="4">
        <v>1528</v>
      </c>
      <c r="AO553" s="4">
        <v>10</v>
      </c>
      <c r="AP553" s="4">
        <f t="shared" si="212"/>
        <v>4780</v>
      </c>
      <c r="AU553" s="4">
        <f t="shared" si="213"/>
        <v>0</v>
      </c>
      <c r="AV553" s="4">
        <v>16</v>
      </c>
      <c r="AW553" s="4">
        <v>0</v>
      </c>
      <c r="AX553" s="4">
        <v>0</v>
      </c>
      <c r="AY553" s="4">
        <v>67</v>
      </c>
      <c r="AZ553" s="4">
        <f t="shared" si="214"/>
        <v>83</v>
      </c>
      <c r="BA553" s="4">
        <v>0</v>
      </c>
      <c r="BB553" s="4">
        <v>15</v>
      </c>
      <c r="BC553" s="4">
        <v>10</v>
      </c>
      <c r="BD553" s="4">
        <v>21</v>
      </c>
      <c r="BE553" s="4">
        <f t="shared" si="215"/>
        <v>46</v>
      </c>
      <c r="BF553" s="4">
        <v>0</v>
      </c>
      <c r="BG553" s="4">
        <v>485</v>
      </c>
      <c r="BH553" s="4">
        <v>502</v>
      </c>
      <c r="BI553" s="4">
        <v>0</v>
      </c>
      <c r="BJ553" s="4">
        <f t="shared" si="216"/>
        <v>987</v>
      </c>
      <c r="BK553" s="4">
        <v>0</v>
      </c>
      <c r="BL553" s="4">
        <v>0</v>
      </c>
      <c r="BM553" s="4">
        <v>0</v>
      </c>
      <c r="BN553" s="4">
        <v>0</v>
      </c>
      <c r="BO553" s="4">
        <f t="shared" si="217"/>
        <v>0</v>
      </c>
      <c r="BP553" s="4">
        <v>0</v>
      </c>
      <c r="BQ553" s="4">
        <v>0</v>
      </c>
      <c r="BR553" s="4">
        <v>0</v>
      </c>
      <c r="BS553" s="4">
        <v>0</v>
      </c>
      <c r="BT553" s="4">
        <f t="shared" si="218"/>
        <v>0</v>
      </c>
      <c r="BU553" s="4">
        <v>9</v>
      </c>
      <c r="BV553" s="4">
        <v>15</v>
      </c>
      <c r="BW553" s="4">
        <v>0</v>
      </c>
      <c r="BX553" s="4">
        <v>10</v>
      </c>
      <c r="BY553" s="4">
        <f t="shared" si="219"/>
        <v>34</v>
      </c>
      <c r="BZ553" s="4">
        <f t="shared" si="220"/>
        <v>7293</v>
      </c>
      <c r="CA553" s="4">
        <f t="shared" si="221"/>
        <v>6338</v>
      </c>
      <c r="CB553" s="4">
        <f t="shared" si="222"/>
        <v>3553</v>
      </c>
      <c r="CC553" s="4">
        <f t="shared" si="223"/>
        <v>98</v>
      </c>
      <c r="CD553" s="4">
        <f t="shared" si="224"/>
        <v>17282</v>
      </c>
      <c r="CE553" s="4">
        <f t="shared" si="225"/>
        <v>25</v>
      </c>
      <c r="CF553" s="4">
        <f t="shared" si="226"/>
        <v>515</v>
      </c>
      <c r="CG553" s="4">
        <f t="shared" si="227"/>
        <v>512</v>
      </c>
      <c r="CH553" s="4">
        <f t="shared" si="228"/>
        <v>98</v>
      </c>
      <c r="CI553" s="4">
        <f t="shared" si="229"/>
        <v>1150</v>
      </c>
      <c r="CJ553" s="8">
        <v>4402</v>
      </c>
      <c r="CK553" s="8">
        <v>130</v>
      </c>
      <c r="CL553" s="8">
        <v>521</v>
      </c>
      <c r="CM553" s="8">
        <v>0</v>
      </c>
      <c r="CN553" s="8">
        <v>1802</v>
      </c>
      <c r="CO553" s="4">
        <f t="shared" si="204"/>
        <v>6855</v>
      </c>
    </row>
    <row r="554" spans="1:98">
      <c r="A554" s="2">
        <v>2001</v>
      </c>
      <c r="B554" s="3" t="s">
        <v>119</v>
      </c>
      <c r="C554" s="4">
        <v>12790.4</v>
      </c>
      <c r="D554" s="4">
        <v>2325.8000000000002</v>
      </c>
      <c r="E554" s="4">
        <v>717.9</v>
      </c>
      <c r="F554" s="4">
        <v>0</v>
      </c>
      <c r="G554" s="4">
        <f t="shared" si="205"/>
        <v>15834.1</v>
      </c>
      <c r="H554" s="4">
        <v>4657</v>
      </c>
      <c r="I554" s="4">
        <v>121</v>
      </c>
      <c r="J554" s="4">
        <v>2603</v>
      </c>
      <c r="K554" s="4">
        <v>0</v>
      </c>
      <c r="L554" s="4">
        <f t="shared" si="206"/>
        <v>7381</v>
      </c>
      <c r="M554" s="4">
        <v>251</v>
      </c>
      <c r="N554" s="4">
        <v>605</v>
      </c>
      <c r="O554" s="4">
        <v>0</v>
      </c>
      <c r="P554" s="4">
        <v>0</v>
      </c>
      <c r="Q554" s="4">
        <f t="shared" si="207"/>
        <v>856</v>
      </c>
      <c r="R554" s="4">
        <v>0</v>
      </c>
      <c r="S554" s="4">
        <v>0</v>
      </c>
      <c r="T554" s="4">
        <v>0</v>
      </c>
      <c r="U554" s="4">
        <v>0</v>
      </c>
      <c r="V554" s="4">
        <f t="shared" si="208"/>
        <v>0</v>
      </c>
      <c r="W554" s="4">
        <v>4113</v>
      </c>
      <c r="X554" s="4">
        <v>6419</v>
      </c>
      <c r="Y554" s="4">
        <v>33</v>
      </c>
      <c r="Z554" s="4">
        <v>0</v>
      </c>
      <c r="AA554" s="4">
        <f t="shared" si="209"/>
        <v>10565</v>
      </c>
      <c r="AB554" s="4">
        <v>3050.0488949999999</v>
      </c>
      <c r="AC554" s="4">
        <v>98.665526</v>
      </c>
      <c r="AD554" s="4">
        <v>150.58168899999998</v>
      </c>
      <c r="AE554" s="4">
        <v>35.932445999999999</v>
      </c>
      <c r="AF554" s="4">
        <f t="shared" si="210"/>
        <v>3335.2285559999996</v>
      </c>
      <c r="AG554" s="4">
        <v>25</v>
      </c>
      <c r="AH554" s="4">
        <v>1888</v>
      </c>
      <c r="AI554" s="4">
        <v>2818</v>
      </c>
      <c r="AJ554" s="4">
        <v>0</v>
      </c>
      <c r="AK554" s="4">
        <f t="shared" si="211"/>
        <v>4731</v>
      </c>
      <c r="AL554" s="4">
        <v>3540.3516639999998</v>
      </c>
      <c r="AM554" s="4">
        <v>4122.5744170000007</v>
      </c>
      <c r="AN554" s="4">
        <v>1916.4090760000008</v>
      </c>
      <c r="AO554" s="4">
        <v>65.191333999999998</v>
      </c>
      <c r="AP554" s="4">
        <f t="shared" si="212"/>
        <v>9644.5264910000005</v>
      </c>
      <c r="AU554" s="4">
        <f t="shared" si="213"/>
        <v>0</v>
      </c>
      <c r="AZ554" s="4">
        <f t="shared" si="214"/>
        <v>0</v>
      </c>
      <c r="BE554" s="4">
        <f t="shared" si="215"/>
        <v>0</v>
      </c>
      <c r="BJ554" s="4">
        <f t="shared" si="216"/>
        <v>0</v>
      </c>
      <c r="BO554" s="4">
        <f t="shared" si="217"/>
        <v>0</v>
      </c>
      <c r="BT554" s="4">
        <f t="shared" si="218"/>
        <v>0</v>
      </c>
      <c r="BY554" s="4">
        <f t="shared" si="219"/>
        <v>0</v>
      </c>
      <c r="BZ554" s="4">
        <f t="shared" si="220"/>
        <v>28426.800559000003</v>
      </c>
      <c r="CA554" s="4">
        <f t="shared" si="221"/>
        <v>15580.039943</v>
      </c>
      <c r="CB554" s="4">
        <f t="shared" si="222"/>
        <v>8238.8907650000001</v>
      </c>
      <c r="CC554" s="4">
        <f t="shared" si="223"/>
        <v>101.12378</v>
      </c>
      <c r="CD554" s="4">
        <f t="shared" si="224"/>
        <v>52346.855047000012</v>
      </c>
      <c r="CE554" s="4">
        <f t="shared" si="225"/>
        <v>0</v>
      </c>
      <c r="CF554" s="4">
        <f t="shared" si="226"/>
        <v>0</v>
      </c>
      <c r="CG554" s="4">
        <f t="shared" si="227"/>
        <v>0</v>
      </c>
      <c r="CH554" s="4">
        <f t="shared" si="228"/>
        <v>0</v>
      </c>
      <c r="CI554" s="4">
        <f t="shared" si="229"/>
        <v>0</v>
      </c>
      <c r="CJ554" s="4">
        <v>14632.395</v>
      </c>
      <c r="CK554" s="10" t="s">
        <v>129</v>
      </c>
      <c r="CL554" s="10" t="s">
        <v>129</v>
      </c>
      <c r="CM554" s="4">
        <v>0</v>
      </c>
      <c r="CN554" s="4">
        <f>29363.193-14632.395</f>
        <v>14730.797999999999</v>
      </c>
      <c r="CO554" s="4">
        <f t="shared" si="204"/>
        <v>29363.192999999999</v>
      </c>
    </row>
    <row r="555" spans="1:98">
      <c r="A555" s="2">
        <v>2001</v>
      </c>
      <c r="B555" s="3" t="s">
        <v>120</v>
      </c>
      <c r="C555" s="4">
        <v>1626</v>
      </c>
      <c r="D555" s="4">
        <v>236</v>
      </c>
      <c r="E555" s="4">
        <v>11</v>
      </c>
      <c r="F555" s="4">
        <v>0</v>
      </c>
      <c r="G555" s="4">
        <f t="shared" si="205"/>
        <v>1873</v>
      </c>
      <c r="H555" s="4">
        <v>598</v>
      </c>
      <c r="I555" s="4">
        <v>9</v>
      </c>
      <c r="J555" s="4">
        <v>288</v>
      </c>
      <c r="K555" s="4">
        <v>0</v>
      </c>
      <c r="L555" s="4">
        <f t="shared" si="206"/>
        <v>895</v>
      </c>
      <c r="M555" s="4">
        <v>21</v>
      </c>
      <c r="N555" s="4">
        <v>61</v>
      </c>
      <c r="O555" s="4">
        <v>0</v>
      </c>
      <c r="P555" s="4">
        <v>0</v>
      </c>
      <c r="Q555" s="4">
        <f t="shared" si="207"/>
        <v>82</v>
      </c>
      <c r="R555" s="4">
        <v>7</v>
      </c>
      <c r="S555" s="4">
        <v>0</v>
      </c>
      <c r="T555" s="4">
        <v>0</v>
      </c>
      <c r="U555" s="4">
        <v>0</v>
      </c>
      <c r="V555" s="4">
        <f t="shared" si="208"/>
        <v>7</v>
      </c>
      <c r="W555" s="4">
        <v>153</v>
      </c>
      <c r="X555" s="4">
        <v>589</v>
      </c>
      <c r="Y555" s="4">
        <v>123</v>
      </c>
      <c r="Z555" s="4">
        <v>0</v>
      </c>
      <c r="AA555" s="4">
        <f t="shared" si="209"/>
        <v>865</v>
      </c>
      <c r="AB555" s="4">
        <v>247</v>
      </c>
      <c r="AC555" s="4">
        <v>7</v>
      </c>
      <c r="AD555" s="4">
        <v>19</v>
      </c>
      <c r="AE555" s="4">
        <v>0</v>
      </c>
      <c r="AF555" s="4">
        <f t="shared" si="210"/>
        <v>273</v>
      </c>
      <c r="AG555" s="4">
        <v>138</v>
      </c>
      <c r="AH555" s="4">
        <v>243</v>
      </c>
      <c r="AI555" s="4">
        <v>415</v>
      </c>
      <c r="AJ555" s="4">
        <v>0</v>
      </c>
      <c r="AK555" s="4">
        <f t="shared" si="211"/>
        <v>796</v>
      </c>
      <c r="AL555" s="4">
        <v>1116</v>
      </c>
      <c r="AM555" s="4">
        <v>702</v>
      </c>
      <c r="AN555" s="4">
        <v>1089</v>
      </c>
      <c r="AO555" s="4">
        <v>0</v>
      </c>
      <c r="AP555" s="4">
        <f t="shared" si="212"/>
        <v>2907</v>
      </c>
      <c r="AU555" s="4">
        <f t="shared" si="213"/>
        <v>0</v>
      </c>
      <c r="AV555" s="4">
        <v>2</v>
      </c>
      <c r="AW555" s="4">
        <v>0</v>
      </c>
      <c r="AX555" s="4">
        <v>91</v>
      </c>
      <c r="AY555" s="4">
        <v>0</v>
      </c>
      <c r="AZ555" s="4">
        <f t="shared" si="214"/>
        <v>93</v>
      </c>
      <c r="BA555" s="4">
        <v>0</v>
      </c>
      <c r="BB555" s="4">
        <v>4</v>
      </c>
      <c r="BC555" s="4">
        <v>0</v>
      </c>
      <c r="BD555" s="4">
        <v>0</v>
      </c>
      <c r="BE555" s="4">
        <f t="shared" si="215"/>
        <v>4</v>
      </c>
      <c r="BF555" s="4">
        <v>137</v>
      </c>
      <c r="BG555" s="4">
        <v>197</v>
      </c>
      <c r="BH555" s="4">
        <v>239</v>
      </c>
      <c r="BI555" s="4">
        <v>0</v>
      </c>
      <c r="BJ555" s="4">
        <f t="shared" si="216"/>
        <v>573</v>
      </c>
      <c r="BK555" s="4">
        <v>0</v>
      </c>
      <c r="BL555" s="4">
        <v>0</v>
      </c>
      <c r="BM555" s="4">
        <v>0</v>
      </c>
      <c r="BN555" s="4">
        <v>0</v>
      </c>
      <c r="BO555" s="4">
        <f t="shared" si="217"/>
        <v>0</v>
      </c>
      <c r="BP555" s="4">
        <v>0</v>
      </c>
      <c r="BQ555" s="4">
        <v>0</v>
      </c>
      <c r="BR555" s="4">
        <v>0</v>
      </c>
      <c r="BS555" s="4">
        <v>0</v>
      </c>
      <c r="BT555" s="4">
        <f t="shared" si="218"/>
        <v>0</v>
      </c>
      <c r="BU555" s="4">
        <v>56</v>
      </c>
      <c r="BV555" s="4">
        <v>2</v>
      </c>
      <c r="BW555" s="4">
        <v>49</v>
      </c>
      <c r="BX555" s="4">
        <v>0</v>
      </c>
      <c r="BY555" s="4">
        <f t="shared" si="219"/>
        <v>107</v>
      </c>
      <c r="BZ555" s="4">
        <f t="shared" si="220"/>
        <v>3906</v>
      </c>
      <c r="CA555" s="4">
        <f t="shared" si="221"/>
        <v>1847</v>
      </c>
      <c r="CB555" s="4">
        <f t="shared" si="222"/>
        <v>1945</v>
      </c>
      <c r="CC555" s="4">
        <f t="shared" si="223"/>
        <v>0</v>
      </c>
      <c r="CD555" s="4">
        <f t="shared" si="224"/>
        <v>7698</v>
      </c>
      <c r="CE555" s="4">
        <f t="shared" si="225"/>
        <v>195</v>
      </c>
      <c r="CF555" s="4">
        <f t="shared" si="226"/>
        <v>203</v>
      </c>
      <c r="CG555" s="4">
        <f t="shared" si="227"/>
        <v>379</v>
      </c>
      <c r="CH555" s="4">
        <f t="shared" si="228"/>
        <v>0</v>
      </c>
      <c r="CI555" s="4">
        <f t="shared" si="229"/>
        <v>777</v>
      </c>
      <c r="CJ555" s="4">
        <v>1431</v>
      </c>
      <c r="CK555" s="4">
        <v>1713</v>
      </c>
      <c r="CL555" s="4">
        <v>175</v>
      </c>
      <c r="CM555" s="4">
        <v>0</v>
      </c>
      <c r="CN555" s="4">
        <f>3615-3319</f>
        <v>296</v>
      </c>
      <c r="CO555" s="4">
        <f t="shared" si="204"/>
        <v>3615</v>
      </c>
    </row>
    <row r="556" spans="1:98">
      <c r="A556" s="2">
        <v>2001</v>
      </c>
      <c r="B556" s="3" t="s">
        <v>121</v>
      </c>
      <c r="C556" s="4">
        <v>273</v>
      </c>
      <c r="D556" s="4">
        <v>83</v>
      </c>
      <c r="E556" s="4">
        <v>462</v>
      </c>
      <c r="F556" s="4">
        <v>9</v>
      </c>
      <c r="G556" s="4">
        <f t="shared" si="205"/>
        <v>827</v>
      </c>
      <c r="H556" s="4">
        <v>70</v>
      </c>
      <c r="I556" s="4">
        <v>0</v>
      </c>
      <c r="J556" s="4">
        <v>0</v>
      </c>
      <c r="K556" s="4">
        <v>5</v>
      </c>
      <c r="L556" s="4">
        <f t="shared" si="206"/>
        <v>75</v>
      </c>
      <c r="M556" s="4">
        <v>16</v>
      </c>
      <c r="N556" s="4">
        <v>24</v>
      </c>
      <c r="O556" s="4">
        <v>2</v>
      </c>
      <c r="P556" s="4">
        <v>0</v>
      </c>
      <c r="Q556" s="4">
        <f t="shared" si="207"/>
        <v>42</v>
      </c>
      <c r="R556" s="4">
        <v>13</v>
      </c>
      <c r="S556" s="4">
        <v>6</v>
      </c>
      <c r="T556" s="4">
        <v>0</v>
      </c>
      <c r="U556" s="4">
        <v>0</v>
      </c>
      <c r="V556" s="4">
        <f t="shared" si="208"/>
        <v>19</v>
      </c>
      <c r="W556" s="4">
        <v>124</v>
      </c>
      <c r="X556" s="4">
        <v>359</v>
      </c>
      <c r="Y556" s="4">
        <v>91</v>
      </c>
      <c r="Z556" s="4">
        <v>0</v>
      </c>
      <c r="AA556" s="4">
        <f t="shared" si="209"/>
        <v>574</v>
      </c>
      <c r="AB556" s="4">
        <v>70</v>
      </c>
      <c r="AC556" s="4">
        <v>0</v>
      </c>
      <c r="AD556" s="4">
        <v>1</v>
      </c>
      <c r="AE556" s="4">
        <v>1</v>
      </c>
      <c r="AF556" s="4">
        <f t="shared" si="210"/>
        <v>72</v>
      </c>
      <c r="AG556" s="4">
        <v>0</v>
      </c>
      <c r="AH556" s="4">
        <v>153</v>
      </c>
      <c r="AI556" s="4">
        <v>139</v>
      </c>
      <c r="AJ556" s="4">
        <v>0</v>
      </c>
      <c r="AK556" s="4">
        <f t="shared" si="211"/>
        <v>292</v>
      </c>
      <c r="AL556" s="4">
        <v>301</v>
      </c>
      <c r="AM556" s="4">
        <v>241</v>
      </c>
      <c r="AN556" s="4">
        <v>196</v>
      </c>
      <c r="AO556" s="4">
        <v>25</v>
      </c>
      <c r="AP556" s="4">
        <f t="shared" si="212"/>
        <v>763</v>
      </c>
      <c r="AU556" s="4">
        <f t="shared" si="213"/>
        <v>0</v>
      </c>
      <c r="AV556" s="4">
        <v>0</v>
      </c>
      <c r="AW556" s="4">
        <v>0</v>
      </c>
      <c r="AX556" s="4">
        <v>0</v>
      </c>
      <c r="AY556" s="4">
        <v>6</v>
      </c>
      <c r="AZ556" s="4">
        <f t="shared" si="214"/>
        <v>6</v>
      </c>
      <c r="BA556" s="4">
        <v>0</v>
      </c>
      <c r="BB556" s="4">
        <v>0</v>
      </c>
      <c r="BC556" s="4">
        <v>0</v>
      </c>
      <c r="BD556" s="4">
        <v>1</v>
      </c>
      <c r="BE556" s="4">
        <f t="shared" si="215"/>
        <v>1</v>
      </c>
      <c r="BF556" s="4">
        <v>0</v>
      </c>
      <c r="BG556" s="4">
        <v>0</v>
      </c>
      <c r="BH556" s="4">
        <v>0</v>
      </c>
      <c r="BI556" s="4">
        <v>1</v>
      </c>
      <c r="BJ556" s="4">
        <f t="shared" si="216"/>
        <v>1</v>
      </c>
      <c r="BK556" s="4">
        <v>0</v>
      </c>
      <c r="BL556" s="4">
        <v>0</v>
      </c>
      <c r="BM556" s="4">
        <v>0</v>
      </c>
      <c r="BN556" s="4">
        <v>0</v>
      </c>
      <c r="BO556" s="4">
        <f t="shared" si="217"/>
        <v>0</v>
      </c>
      <c r="BP556" s="4">
        <v>0</v>
      </c>
      <c r="BQ556" s="4">
        <v>0</v>
      </c>
      <c r="BR556" s="4">
        <v>0</v>
      </c>
      <c r="BS556" s="4">
        <v>9</v>
      </c>
      <c r="BT556" s="4">
        <f t="shared" si="218"/>
        <v>9</v>
      </c>
      <c r="BU556" s="4">
        <v>0</v>
      </c>
      <c r="BV556" s="4">
        <v>0</v>
      </c>
      <c r="BW556" s="4">
        <v>0</v>
      </c>
      <c r="BX556" s="4">
        <v>24</v>
      </c>
      <c r="BY556" s="4">
        <f t="shared" si="219"/>
        <v>24</v>
      </c>
      <c r="BZ556" s="4">
        <f t="shared" si="220"/>
        <v>867</v>
      </c>
      <c r="CA556" s="4">
        <f t="shared" si="221"/>
        <v>866</v>
      </c>
      <c r="CB556" s="4">
        <f t="shared" si="222"/>
        <v>891</v>
      </c>
      <c r="CC556" s="4">
        <f t="shared" si="223"/>
        <v>40</v>
      </c>
      <c r="CD556" s="4">
        <f t="shared" si="224"/>
        <v>2664</v>
      </c>
      <c r="CE556" s="4">
        <f t="shared" si="225"/>
        <v>0</v>
      </c>
      <c r="CF556" s="4">
        <f t="shared" si="226"/>
        <v>0</v>
      </c>
      <c r="CG556" s="4">
        <f t="shared" si="227"/>
        <v>0</v>
      </c>
      <c r="CH556" s="4">
        <f t="shared" si="228"/>
        <v>41</v>
      </c>
      <c r="CI556" s="4">
        <f t="shared" si="229"/>
        <v>41</v>
      </c>
      <c r="CJ556" s="4">
        <v>215</v>
      </c>
      <c r="CK556" s="4">
        <v>450</v>
      </c>
      <c r="CL556" s="4">
        <v>41</v>
      </c>
      <c r="CM556" s="4">
        <v>0</v>
      </c>
      <c r="CN556" s="4">
        <v>190</v>
      </c>
      <c r="CO556" s="4">
        <f t="shared" si="204"/>
        <v>896</v>
      </c>
    </row>
    <row r="557" spans="1:98">
      <c r="A557" s="2">
        <v>2001</v>
      </c>
      <c r="B557" s="3" t="s">
        <v>122</v>
      </c>
      <c r="C557" s="4">
        <v>4014.7</v>
      </c>
      <c r="D557" s="4">
        <v>283.39999999999998</v>
      </c>
      <c r="E557" s="4">
        <v>347.6</v>
      </c>
      <c r="F557" s="4">
        <v>0</v>
      </c>
      <c r="G557" s="4">
        <f t="shared" si="205"/>
        <v>4645.7</v>
      </c>
      <c r="H557" s="4">
        <v>1657.2</v>
      </c>
      <c r="I557" s="4">
        <v>380.7</v>
      </c>
      <c r="J557" s="4">
        <v>1249.3</v>
      </c>
      <c r="K557" s="4">
        <v>135.30000000000001</v>
      </c>
      <c r="L557" s="4">
        <f t="shared" si="206"/>
        <v>3422.5</v>
      </c>
      <c r="M557" s="4">
        <v>61.6</v>
      </c>
      <c r="N557" s="4">
        <v>29.6</v>
      </c>
      <c r="O557" s="4">
        <v>0</v>
      </c>
      <c r="P557" s="4">
        <v>0</v>
      </c>
      <c r="Q557" s="4">
        <f t="shared" si="207"/>
        <v>91.2</v>
      </c>
      <c r="R557" s="4">
        <v>7.7</v>
      </c>
      <c r="S557" s="4">
        <v>32.200000000000003</v>
      </c>
      <c r="T557" s="4">
        <v>0</v>
      </c>
      <c r="U557" s="4">
        <v>0</v>
      </c>
      <c r="V557" s="4">
        <f t="shared" si="208"/>
        <v>39.900000000000006</v>
      </c>
      <c r="W557" s="4">
        <v>1464.6</v>
      </c>
      <c r="X557" s="4">
        <v>1567.5</v>
      </c>
      <c r="Y557" s="4">
        <v>0</v>
      </c>
      <c r="Z557" s="4">
        <v>0</v>
      </c>
      <c r="AA557" s="4">
        <f t="shared" si="209"/>
        <v>3032.1</v>
      </c>
      <c r="AB557" s="4">
        <v>973.9</v>
      </c>
      <c r="AC557" s="4">
        <v>31.3</v>
      </c>
      <c r="AD557" s="4">
        <v>88.9</v>
      </c>
      <c r="AE557" s="4">
        <v>2.8</v>
      </c>
      <c r="AF557" s="4">
        <f t="shared" si="210"/>
        <v>1096.8999999999999</v>
      </c>
      <c r="AG557" s="4">
        <v>31.7</v>
      </c>
      <c r="AH557" s="4">
        <v>562.6</v>
      </c>
      <c r="AI557" s="4">
        <v>2040.8</v>
      </c>
      <c r="AJ557" s="4">
        <v>61.1</v>
      </c>
      <c r="AK557" s="4">
        <f t="shared" si="211"/>
        <v>2696.2</v>
      </c>
      <c r="AL557" s="4">
        <v>3058.2</v>
      </c>
      <c r="AM557" s="4">
        <v>1244.0999999999999</v>
      </c>
      <c r="AN557" s="4">
        <v>5037.7</v>
      </c>
      <c r="AO557" s="4">
        <v>76.3</v>
      </c>
      <c r="AP557" s="4">
        <f t="shared" si="212"/>
        <v>9416.2999999999993</v>
      </c>
      <c r="AU557" s="4">
        <f t="shared" si="213"/>
        <v>0</v>
      </c>
      <c r="AV557" s="4">
        <v>100.5</v>
      </c>
      <c r="AW557" s="4">
        <v>0.8</v>
      </c>
      <c r="AX557" s="4">
        <v>106.9</v>
      </c>
      <c r="AY557" s="4">
        <v>132.5</v>
      </c>
      <c r="AZ557" s="4">
        <f t="shared" si="214"/>
        <v>340.7</v>
      </c>
      <c r="BA557" s="4">
        <v>8.6</v>
      </c>
      <c r="BB557" s="4">
        <v>2.8</v>
      </c>
      <c r="BC557" s="4">
        <v>1.7</v>
      </c>
      <c r="BD557" s="4">
        <v>2.8</v>
      </c>
      <c r="BE557" s="4">
        <f t="shared" si="215"/>
        <v>15.899999999999999</v>
      </c>
      <c r="BF557" s="4">
        <v>0</v>
      </c>
      <c r="BG557" s="4">
        <v>0</v>
      </c>
      <c r="BH557" s="4">
        <v>33.4</v>
      </c>
      <c r="BI557" s="4">
        <v>15.2</v>
      </c>
      <c r="BJ557" s="4">
        <f t="shared" si="216"/>
        <v>48.599999999999994</v>
      </c>
      <c r="BK557" s="4">
        <v>0</v>
      </c>
      <c r="BL557" s="4">
        <v>0</v>
      </c>
      <c r="BM557" s="4">
        <v>0</v>
      </c>
      <c r="BN557" s="4">
        <v>0</v>
      </c>
      <c r="BO557" s="4">
        <f t="shared" si="217"/>
        <v>0</v>
      </c>
      <c r="BP557" s="4">
        <v>0.7</v>
      </c>
      <c r="BQ557" s="4">
        <v>2</v>
      </c>
      <c r="BR557" s="4">
        <v>5.9</v>
      </c>
      <c r="BS557" s="4">
        <v>2.8</v>
      </c>
      <c r="BT557" s="4">
        <f t="shared" si="218"/>
        <v>11.400000000000002</v>
      </c>
      <c r="BU557" s="4">
        <v>26.4</v>
      </c>
      <c r="BV557" s="4">
        <v>0.5</v>
      </c>
      <c r="BW557" s="4">
        <v>2.1</v>
      </c>
      <c r="BX557" s="4">
        <v>5.3</v>
      </c>
      <c r="BY557" s="4">
        <f t="shared" si="219"/>
        <v>34.299999999999997</v>
      </c>
      <c r="BZ557" s="4">
        <f t="shared" si="220"/>
        <v>11269.599999999999</v>
      </c>
      <c r="CA557" s="4">
        <f t="shared" si="221"/>
        <v>4131.3999999999996</v>
      </c>
      <c r="CB557" s="4">
        <f t="shared" si="222"/>
        <v>8764.2999999999993</v>
      </c>
      <c r="CC557" s="4">
        <f t="shared" si="223"/>
        <v>275.5</v>
      </c>
      <c r="CD557" s="4">
        <f t="shared" si="224"/>
        <v>24440.799999999996</v>
      </c>
      <c r="CE557" s="4">
        <f t="shared" si="225"/>
        <v>136.19999999999999</v>
      </c>
      <c r="CF557" s="4">
        <f t="shared" si="226"/>
        <v>6.1</v>
      </c>
      <c r="CG557" s="4">
        <f t="shared" si="227"/>
        <v>150</v>
      </c>
      <c r="CH557" s="4">
        <f t="shared" si="228"/>
        <v>158.60000000000002</v>
      </c>
      <c r="CI557" s="4">
        <f t="shared" si="229"/>
        <v>450.9</v>
      </c>
      <c r="CJ557" s="4">
        <v>2273</v>
      </c>
      <c r="CK557" s="4">
        <v>7226.3</v>
      </c>
      <c r="CL557" s="4">
        <v>363.8</v>
      </c>
      <c r="CM557" s="10" t="s">
        <v>130</v>
      </c>
      <c r="CN557" s="4">
        <f>880.8+93.4+268.1</f>
        <v>1242.3</v>
      </c>
      <c r="CO557" s="4">
        <f t="shared" si="204"/>
        <v>11105.399999999998</v>
      </c>
    </row>
    <row r="558" spans="1:98">
      <c r="A558" s="2">
        <v>2001</v>
      </c>
      <c r="B558" s="3" t="s">
        <v>123</v>
      </c>
      <c r="C558" s="4">
        <v>4843</v>
      </c>
      <c r="D558" s="4">
        <v>441</v>
      </c>
      <c r="E558" s="4">
        <v>2</v>
      </c>
      <c r="F558" s="4">
        <v>0</v>
      </c>
      <c r="G558" s="4">
        <f t="shared" si="205"/>
        <v>5286</v>
      </c>
      <c r="H558" s="4">
        <v>1322</v>
      </c>
      <c r="I558" s="4">
        <v>11</v>
      </c>
      <c r="J558" s="4">
        <v>2225</v>
      </c>
      <c r="K558" s="4">
        <v>246</v>
      </c>
      <c r="L558" s="4">
        <f t="shared" si="206"/>
        <v>3804</v>
      </c>
      <c r="M558" s="4">
        <v>204</v>
      </c>
      <c r="N558" s="4">
        <v>82</v>
      </c>
      <c r="O558" s="4">
        <v>0</v>
      </c>
      <c r="P558" s="4">
        <v>0</v>
      </c>
      <c r="Q558" s="4">
        <f t="shared" si="207"/>
        <v>286</v>
      </c>
      <c r="R558" s="4">
        <v>268</v>
      </c>
      <c r="S558" s="4">
        <v>565</v>
      </c>
      <c r="T558" s="4">
        <v>16</v>
      </c>
      <c r="U558" s="4">
        <v>0</v>
      </c>
      <c r="V558" s="4">
        <f t="shared" si="208"/>
        <v>849</v>
      </c>
      <c r="W558" s="4">
        <v>1216</v>
      </c>
      <c r="X558" s="4">
        <v>1409</v>
      </c>
      <c r="Y558" s="4">
        <v>0</v>
      </c>
      <c r="Z558" s="4">
        <v>0</v>
      </c>
      <c r="AA558" s="4">
        <f t="shared" si="209"/>
        <v>2625</v>
      </c>
      <c r="AB558" s="4">
        <v>493</v>
      </c>
      <c r="AC558" s="4">
        <v>28</v>
      </c>
      <c r="AD558" s="4">
        <v>126</v>
      </c>
      <c r="AE558" s="4">
        <v>55</v>
      </c>
      <c r="AF558" s="4">
        <f t="shared" si="210"/>
        <v>702</v>
      </c>
      <c r="AG558" s="4">
        <v>27</v>
      </c>
      <c r="AH558" s="4">
        <v>406</v>
      </c>
      <c r="AI558" s="4">
        <v>1146</v>
      </c>
      <c r="AJ558" s="4">
        <v>225</v>
      </c>
      <c r="AK558" s="4">
        <f t="shared" si="211"/>
        <v>1804</v>
      </c>
      <c r="AL558" s="4">
        <v>2454</v>
      </c>
      <c r="AM558" s="4">
        <v>1950</v>
      </c>
      <c r="AN558" s="4">
        <v>3104</v>
      </c>
      <c r="AO558" s="4">
        <v>200</v>
      </c>
      <c r="AP558" s="4">
        <f t="shared" si="212"/>
        <v>7708</v>
      </c>
      <c r="AU558" s="4">
        <f t="shared" si="213"/>
        <v>0</v>
      </c>
      <c r="AV558" s="4">
        <v>0</v>
      </c>
      <c r="AW558" s="4">
        <v>0</v>
      </c>
      <c r="AX558" s="4">
        <v>108</v>
      </c>
      <c r="AY558" s="4">
        <v>246</v>
      </c>
      <c r="AZ558" s="4">
        <f t="shared" si="214"/>
        <v>354</v>
      </c>
      <c r="BA558" s="4">
        <v>0</v>
      </c>
      <c r="BB558" s="4">
        <v>8</v>
      </c>
      <c r="BC558" s="4">
        <v>2</v>
      </c>
      <c r="BD558" s="4">
        <v>55</v>
      </c>
      <c r="BE558" s="4">
        <f t="shared" si="215"/>
        <v>65</v>
      </c>
      <c r="BF558" s="4">
        <v>0</v>
      </c>
      <c r="BG558" s="4">
        <v>375</v>
      </c>
      <c r="BH558" s="4">
        <v>652</v>
      </c>
      <c r="BI558" s="4">
        <v>225</v>
      </c>
      <c r="BJ558" s="4">
        <f t="shared" si="216"/>
        <v>1252</v>
      </c>
      <c r="BK558" s="4">
        <v>0</v>
      </c>
      <c r="BL558" s="4">
        <v>0</v>
      </c>
      <c r="BM558" s="4">
        <v>0</v>
      </c>
      <c r="BN558" s="4">
        <v>0</v>
      </c>
      <c r="BO558" s="4">
        <f t="shared" si="217"/>
        <v>0</v>
      </c>
      <c r="BP558" s="4">
        <v>0</v>
      </c>
      <c r="BQ558" s="4">
        <v>25</v>
      </c>
      <c r="BR558" s="4">
        <v>163</v>
      </c>
      <c r="BS558" s="4">
        <v>66</v>
      </c>
      <c r="BT558" s="4">
        <f t="shared" si="218"/>
        <v>254</v>
      </c>
      <c r="BU558" s="4">
        <v>0</v>
      </c>
      <c r="BV558" s="4">
        <v>24</v>
      </c>
      <c r="BW558" s="4">
        <v>31</v>
      </c>
      <c r="BX558" s="4">
        <v>134</v>
      </c>
      <c r="BY558" s="4">
        <f t="shared" si="219"/>
        <v>189</v>
      </c>
      <c r="BZ558" s="4">
        <f t="shared" si="220"/>
        <v>10827</v>
      </c>
      <c r="CA558" s="4">
        <f t="shared" si="221"/>
        <v>4892</v>
      </c>
      <c r="CB558" s="4">
        <f t="shared" si="222"/>
        <v>6619</v>
      </c>
      <c r="CC558" s="4">
        <f t="shared" si="223"/>
        <v>726</v>
      </c>
      <c r="CD558" s="4">
        <f t="shared" si="224"/>
        <v>23064</v>
      </c>
      <c r="CE558" s="4">
        <f t="shared" si="225"/>
        <v>0</v>
      </c>
      <c r="CF558" s="4">
        <f t="shared" si="226"/>
        <v>432</v>
      </c>
      <c r="CG558" s="4">
        <f t="shared" si="227"/>
        <v>956</v>
      </c>
      <c r="CH558" s="4">
        <f t="shared" si="228"/>
        <v>726</v>
      </c>
      <c r="CI558" s="4">
        <f t="shared" si="229"/>
        <v>2114</v>
      </c>
      <c r="CJ558" s="11">
        <v>5903</v>
      </c>
      <c r="CK558" s="11">
        <v>0</v>
      </c>
      <c r="CL558" s="11">
        <v>0</v>
      </c>
      <c r="CM558" s="11">
        <v>0</v>
      </c>
      <c r="CN558" s="11">
        <v>4926</v>
      </c>
      <c r="CO558" s="4">
        <f t="shared" si="204"/>
        <v>10829</v>
      </c>
    </row>
    <row r="559" spans="1:98">
      <c r="A559" s="2">
        <v>2001</v>
      </c>
      <c r="B559" s="3" t="s">
        <v>124</v>
      </c>
      <c r="C559" s="4">
        <v>1415</v>
      </c>
      <c r="D559" s="4">
        <v>247</v>
      </c>
      <c r="E559" s="4">
        <v>33</v>
      </c>
      <c r="F559" s="4">
        <v>58</v>
      </c>
      <c r="G559" s="4">
        <f t="shared" si="205"/>
        <v>1753</v>
      </c>
      <c r="H559" s="4">
        <v>372</v>
      </c>
      <c r="I559" s="4">
        <v>274</v>
      </c>
      <c r="J559" s="4">
        <v>584</v>
      </c>
      <c r="K559" s="4">
        <v>99</v>
      </c>
      <c r="L559" s="4">
        <f t="shared" si="206"/>
        <v>1329</v>
      </c>
      <c r="M559" s="4">
        <v>31</v>
      </c>
      <c r="N559" s="4">
        <v>116</v>
      </c>
      <c r="O559" s="4">
        <v>0</v>
      </c>
      <c r="P559" s="4">
        <v>0</v>
      </c>
      <c r="Q559" s="4">
        <f t="shared" si="207"/>
        <v>147</v>
      </c>
      <c r="R559" s="4">
        <v>3</v>
      </c>
      <c r="S559" s="4">
        <v>42</v>
      </c>
      <c r="T559" s="4">
        <v>0</v>
      </c>
      <c r="U559" s="4">
        <v>0</v>
      </c>
      <c r="V559" s="4">
        <f t="shared" si="208"/>
        <v>45</v>
      </c>
      <c r="W559" s="4">
        <v>183</v>
      </c>
      <c r="X559" s="4">
        <v>1206</v>
      </c>
      <c r="Y559" s="4">
        <v>199</v>
      </c>
      <c r="Z559" s="4">
        <v>0</v>
      </c>
      <c r="AA559" s="4">
        <f t="shared" si="209"/>
        <v>1588</v>
      </c>
      <c r="AB559" s="4">
        <v>95</v>
      </c>
      <c r="AC559" s="4">
        <v>7</v>
      </c>
      <c r="AD559" s="4">
        <v>10</v>
      </c>
      <c r="AE559" s="4">
        <v>0</v>
      </c>
      <c r="AF559" s="4">
        <f t="shared" si="210"/>
        <v>112</v>
      </c>
      <c r="AG559" s="4">
        <v>7</v>
      </c>
      <c r="AH559" s="4">
        <v>438</v>
      </c>
      <c r="AI559" s="4">
        <v>499</v>
      </c>
      <c r="AJ559" s="4">
        <v>192</v>
      </c>
      <c r="AK559" s="4">
        <f t="shared" si="211"/>
        <v>1136</v>
      </c>
      <c r="AL559" s="4">
        <v>441</v>
      </c>
      <c r="AM559" s="4">
        <v>320</v>
      </c>
      <c r="AN559" s="4">
        <v>642</v>
      </c>
      <c r="AO559" s="4">
        <v>0</v>
      </c>
      <c r="AP559" s="4">
        <f t="shared" si="212"/>
        <v>1403</v>
      </c>
      <c r="AU559" s="4">
        <f t="shared" si="213"/>
        <v>0</v>
      </c>
      <c r="AV559" s="4">
        <v>0</v>
      </c>
      <c r="AW559" s="4">
        <v>0</v>
      </c>
      <c r="AX559" s="4">
        <v>89</v>
      </c>
      <c r="AY559" s="4">
        <v>60</v>
      </c>
      <c r="AZ559" s="4">
        <f t="shared" si="214"/>
        <v>149</v>
      </c>
      <c r="BA559" s="4">
        <v>0</v>
      </c>
      <c r="BB559" s="4">
        <v>0</v>
      </c>
      <c r="BC559" s="4">
        <v>1</v>
      </c>
      <c r="BD559" s="4">
        <v>0</v>
      </c>
      <c r="BE559" s="4">
        <f t="shared" si="215"/>
        <v>1</v>
      </c>
      <c r="BF559" s="4">
        <v>4</v>
      </c>
      <c r="BG559" s="4">
        <v>433</v>
      </c>
      <c r="BH559" s="4">
        <v>176</v>
      </c>
      <c r="BI559" s="4">
        <v>192</v>
      </c>
      <c r="BJ559" s="4">
        <f t="shared" si="216"/>
        <v>805</v>
      </c>
      <c r="BK559" s="4">
        <v>7</v>
      </c>
      <c r="BL559" s="4">
        <v>4</v>
      </c>
      <c r="BM559" s="4">
        <v>0</v>
      </c>
      <c r="BN559" s="4">
        <v>115</v>
      </c>
      <c r="BO559" s="4">
        <f t="shared" si="217"/>
        <v>126</v>
      </c>
      <c r="BP559" s="4">
        <v>0</v>
      </c>
      <c r="BQ559" s="4">
        <v>19</v>
      </c>
      <c r="BR559" s="4">
        <v>9</v>
      </c>
      <c r="BS559" s="4">
        <v>0</v>
      </c>
      <c r="BT559" s="4">
        <f t="shared" si="218"/>
        <v>28</v>
      </c>
      <c r="BU559" s="4">
        <v>18</v>
      </c>
      <c r="BV559" s="4">
        <v>9</v>
      </c>
      <c r="BW559" s="4">
        <v>39</v>
      </c>
      <c r="BX559" s="4">
        <v>0</v>
      </c>
      <c r="BY559" s="4">
        <f t="shared" si="219"/>
        <v>66</v>
      </c>
      <c r="BZ559" s="4">
        <f t="shared" si="220"/>
        <v>2547</v>
      </c>
      <c r="CA559" s="4">
        <f t="shared" si="221"/>
        <v>2650</v>
      </c>
      <c r="CB559" s="4">
        <f t="shared" si="222"/>
        <v>1967</v>
      </c>
      <c r="CC559" s="4">
        <f t="shared" si="223"/>
        <v>349</v>
      </c>
      <c r="CD559" s="4">
        <f t="shared" si="224"/>
        <v>7513</v>
      </c>
      <c r="CE559" s="4">
        <f t="shared" si="225"/>
        <v>29</v>
      </c>
      <c r="CF559" s="4">
        <f t="shared" si="226"/>
        <v>465</v>
      </c>
      <c r="CG559" s="4">
        <f t="shared" si="227"/>
        <v>314</v>
      </c>
      <c r="CH559" s="4">
        <f t="shared" si="228"/>
        <v>367</v>
      </c>
      <c r="CI559" s="4">
        <f t="shared" si="229"/>
        <v>1175</v>
      </c>
      <c r="CJ559" s="4">
        <v>852</v>
      </c>
      <c r="CK559" s="4">
        <v>1021</v>
      </c>
      <c r="CL559" s="4">
        <v>113</v>
      </c>
      <c r="CM559" s="4">
        <v>0</v>
      </c>
      <c r="CN559" s="4">
        <v>732</v>
      </c>
      <c r="CO559" s="4">
        <f t="shared" si="204"/>
        <v>2718</v>
      </c>
    </row>
    <row r="560" spans="1:98">
      <c r="A560" s="2">
        <v>2001</v>
      </c>
      <c r="B560" s="3" t="s">
        <v>125</v>
      </c>
      <c r="C560" s="4">
        <v>4891</v>
      </c>
      <c r="D560" s="4">
        <v>419</v>
      </c>
      <c r="E560" s="4">
        <v>57</v>
      </c>
      <c r="F560" s="4">
        <v>0</v>
      </c>
      <c r="G560" s="4">
        <f t="shared" si="205"/>
        <v>5367</v>
      </c>
      <c r="H560" s="4">
        <v>1264</v>
      </c>
      <c r="I560" s="4">
        <v>673</v>
      </c>
      <c r="J560" s="4">
        <v>1477</v>
      </c>
      <c r="K560" s="4">
        <v>0</v>
      </c>
      <c r="L560" s="4">
        <f t="shared" si="206"/>
        <v>3414</v>
      </c>
      <c r="M560" s="4">
        <v>37</v>
      </c>
      <c r="N560" s="4">
        <v>4</v>
      </c>
      <c r="O560" s="4">
        <v>0</v>
      </c>
      <c r="P560" s="4">
        <v>0</v>
      </c>
      <c r="Q560" s="4">
        <f t="shared" si="207"/>
        <v>41</v>
      </c>
      <c r="R560" s="4">
        <v>140</v>
      </c>
      <c r="S560" s="4">
        <v>60</v>
      </c>
      <c r="T560" s="4">
        <v>1</v>
      </c>
      <c r="U560" s="4">
        <v>0</v>
      </c>
      <c r="V560" s="4">
        <f t="shared" si="208"/>
        <v>201</v>
      </c>
      <c r="W560" s="4">
        <v>1057</v>
      </c>
      <c r="X560" s="4">
        <v>2030</v>
      </c>
      <c r="Y560" s="4">
        <v>53</v>
      </c>
      <c r="Z560" s="4">
        <v>0</v>
      </c>
      <c r="AA560" s="4">
        <f t="shared" si="209"/>
        <v>3140</v>
      </c>
      <c r="AB560" s="4">
        <v>804</v>
      </c>
      <c r="AC560" s="4">
        <v>5</v>
      </c>
      <c r="AD560" s="4">
        <v>153</v>
      </c>
      <c r="AE560" s="4">
        <v>0</v>
      </c>
      <c r="AF560" s="4">
        <f t="shared" si="210"/>
        <v>962</v>
      </c>
      <c r="AG560" s="4">
        <v>0</v>
      </c>
      <c r="AH560" s="4">
        <v>664</v>
      </c>
      <c r="AI560" s="4">
        <v>1444</v>
      </c>
      <c r="AJ560" s="4">
        <v>0</v>
      </c>
      <c r="AK560" s="4">
        <f t="shared" si="211"/>
        <v>2108</v>
      </c>
      <c r="AL560" s="4">
        <v>2885</v>
      </c>
      <c r="AM560" s="4">
        <v>1195</v>
      </c>
      <c r="AN560" s="4">
        <v>8779</v>
      </c>
      <c r="AO560" s="4">
        <v>0</v>
      </c>
      <c r="AP560" s="4">
        <f t="shared" si="212"/>
        <v>12859</v>
      </c>
      <c r="AU560" s="4">
        <f t="shared" si="213"/>
        <v>0</v>
      </c>
      <c r="AV560" s="4">
        <v>0</v>
      </c>
      <c r="AW560" s="4">
        <v>0</v>
      </c>
      <c r="AX560" s="4">
        <v>0</v>
      </c>
      <c r="AY560" s="4">
        <v>0</v>
      </c>
      <c r="AZ560" s="4">
        <f t="shared" si="214"/>
        <v>0</v>
      </c>
      <c r="BA560" s="4">
        <v>0</v>
      </c>
      <c r="BB560" s="4">
        <v>0</v>
      </c>
      <c r="BC560" s="4">
        <v>0</v>
      </c>
      <c r="BD560" s="4">
        <v>0</v>
      </c>
      <c r="BE560" s="4">
        <f t="shared" si="215"/>
        <v>0</v>
      </c>
      <c r="BF560" s="4">
        <v>0</v>
      </c>
      <c r="BG560" s="4">
        <v>0</v>
      </c>
      <c r="BH560" s="4">
        <v>0</v>
      </c>
      <c r="BI560" s="4">
        <v>0</v>
      </c>
      <c r="BJ560" s="4">
        <f t="shared" si="216"/>
        <v>0</v>
      </c>
      <c r="BK560" s="4">
        <v>0</v>
      </c>
      <c r="BL560" s="4">
        <v>0</v>
      </c>
      <c r="BM560" s="4">
        <v>0</v>
      </c>
      <c r="BN560" s="4">
        <v>0</v>
      </c>
      <c r="BO560" s="4">
        <f t="shared" si="217"/>
        <v>0</v>
      </c>
      <c r="BP560" s="4">
        <v>0</v>
      </c>
      <c r="BQ560" s="4">
        <v>0</v>
      </c>
      <c r="BR560" s="4">
        <v>0</v>
      </c>
      <c r="BS560" s="4">
        <v>0</v>
      </c>
      <c r="BT560" s="4">
        <f t="shared" si="218"/>
        <v>0</v>
      </c>
      <c r="BU560" s="4">
        <v>0</v>
      </c>
      <c r="BV560" s="4">
        <v>0</v>
      </c>
      <c r="BW560" s="4">
        <v>0</v>
      </c>
      <c r="BX560" s="4">
        <v>0</v>
      </c>
      <c r="BY560" s="4">
        <f t="shared" si="219"/>
        <v>0</v>
      </c>
      <c r="BZ560" s="4">
        <f t="shared" si="220"/>
        <v>11078</v>
      </c>
      <c r="CA560" s="4">
        <f t="shared" si="221"/>
        <v>5050</v>
      </c>
      <c r="CB560" s="4">
        <f t="shared" si="222"/>
        <v>11964</v>
      </c>
      <c r="CC560" s="4">
        <f t="shared" si="223"/>
        <v>0</v>
      </c>
      <c r="CD560" s="4">
        <f t="shared" si="224"/>
        <v>28092</v>
      </c>
      <c r="CE560" s="4">
        <f t="shared" si="225"/>
        <v>0</v>
      </c>
      <c r="CF560" s="4">
        <f t="shared" si="226"/>
        <v>0</v>
      </c>
      <c r="CG560" s="4">
        <f t="shared" si="227"/>
        <v>0</v>
      </c>
      <c r="CH560" s="4">
        <f t="shared" si="228"/>
        <v>0</v>
      </c>
      <c r="CI560" s="4">
        <f t="shared" si="229"/>
        <v>0</v>
      </c>
      <c r="CJ560" s="4">
        <v>3610</v>
      </c>
      <c r="CK560" s="4">
        <v>5157</v>
      </c>
      <c r="CL560" s="4">
        <v>537</v>
      </c>
      <c r="CM560" s="4">
        <v>0</v>
      </c>
      <c r="CN560" s="4">
        <v>759</v>
      </c>
      <c r="CO560" s="4">
        <f t="shared" si="204"/>
        <v>10063</v>
      </c>
    </row>
    <row r="561" spans="1:93">
      <c r="A561" s="2">
        <v>2001</v>
      </c>
      <c r="B561" s="3" t="s">
        <v>126</v>
      </c>
      <c r="C561" s="4">
        <v>52</v>
      </c>
      <c r="D561" s="4">
        <v>68</v>
      </c>
      <c r="E561" s="4">
        <v>441</v>
      </c>
      <c r="F561" s="4">
        <v>0</v>
      </c>
      <c r="G561" s="4">
        <f t="shared" si="205"/>
        <v>561</v>
      </c>
      <c r="H561" s="4">
        <v>171</v>
      </c>
      <c r="I561" s="4">
        <v>4</v>
      </c>
      <c r="J561" s="4">
        <v>58</v>
      </c>
      <c r="K561" s="4">
        <v>0</v>
      </c>
      <c r="L561" s="4">
        <f t="shared" si="206"/>
        <v>233</v>
      </c>
      <c r="M561" s="4">
        <v>0</v>
      </c>
      <c r="N561" s="4">
        <v>18</v>
      </c>
      <c r="O561" s="4">
        <v>0</v>
      </c>
      <c r="P561" s="4">
        <v>0</v>
      </c>
      <c r="Q561" s="4">
        <f t="shared" si="207"/>
        <v>18</v>
      </c>
      <c r="R561" s="4">
        <v>0</v>
      </c>
      <c r="S561" s="4">
        <v>0</v>
      </c>
      <c r="T561" s="4">
        <v>0</v>
      </c>
      <c r="U561" s="4">
        <v>0</v>
      </c>
      <c r="V561" s="4">
        <f t="shared" si="208"/>
        <v>0</v>
      </c>
      <c r="W561" s="4">
        <v>87</v>
      </c>
      <c r="X561" s="4">
        <v>165</v>
      </c>
      <c r="Y561" s="4">
        <v>0</v>
      </c>
      <c r="Z561" s="4">
        <v>0</v>
      </c>
      <c r="AA561" s="4">
        <f t="shared" si="209"/>
        <v>252</v>
      </c>
      <c r="AB561" s="4">
        <v>58</v>
      </c>
      <c r="AC561" s="4">
        <v>6</v>
      </c>
      <c r="AD561" s="4">
        <v>5</v>
      </c>
      <c r="AE561" s="4">
        <v>0</v>
      </c>
      <c r="AF561" s="4">
        <f t="shared" si="210"/>
        <v>69</v>
      </c>
      <c r="AG561" s="4">
        <v>0</v>
      </c>
      <c r="AH561" s="4">
        <v>4</v>
      </c>
      <c r="AI561" s="4">
        <v>407</v>
      </c>
      <c r="AJ561" s="4">
        <v>0</v>
      </c>
      <c r="AK561" s="4">
        <f t="shared" si="211"/>
        <v>411</v>
      </c>
      <c r="AL561" s="4">
        <v>0</v>
      </c>
      <c r="AM561" s="4">
        <v>0</v>
      </c>
      <c r="AN561" s="4">
        <v>0</v>
      </c>
      <c r="AO561" s="4">
        <v>0</v>
      </c>
      <c r="AP561" s="4">
        <f t="shared" si="212"/>
        <v>0</v>
      </c>
      <c r="AU561" s="4">
        <f t="shared" si="213"/>
        <v>0</v>
      </c>
      <c r="AV561" s="4">
        <v>16</v>
      </c>
      <c r="AW561" s="4">
        <v>8</v>
      </c>
      <c r="AX561" s="4">
        <v>1</v>
      </c>
      <c r="AY561" s="4">
        <v>0</v>
      </c>
      <c r="AZ561" s="4">
        <f t="shared" si="214"/>
        <v>25</v>
      </c>
      <c r="BA561" s="4">
        <v>5</v>
      </c>
      <c r="BB561" s="4">
        <v>1</v>
      </c>
      <c r="BC561" s="4">
        <v>0</v>
      </c>
      <c r="BD561" s="4">
        <v>0</v>
      </c>
      <c r="BE561" s="4">
        <f t="shared" si="215"/>
        <v>6</v>
      </c>
      <c r="BF561" s="4">
        <v>0</v>
      </c>
      <c r="BG561" s="4">
        <v>4</v>
      </c>
      <c r="BH561" s="4">
        <v>352</v>
      </c>
      <c r="BI561" s="4">
        <v>0</v>
      </c>
      <c r="BJ561" s="4">
        <f t="shared" si="216"/>
        <v>356</v>
      </c>
      <c r="BK561" s="4">
        <v>0</v>
      </c>
      <c r="BL561" s="4">
        <v>0</v>
      </c>
      <c r="BM561" s="4">
        <v>0</v>
      </c>
      <c r="BN561" s="4">
        <v>0</v>
      </c>
      <c r="BO561" s="4">
        <f t="shared" si="217"/>
        <v>0</v>
      </c>
      <c r="BP561" s="4">
        <v>0</v>
      </c>
      <c r="BQ561" s="4">
        <v>0</v>
      </c>
      <c r="BR561" s="4">
        <v>0</v>
      </c>
      <c r="BS561" s="4">
        <v>0</v>
      </c>
      <c r="BT561" s="4">
        <f t="shared" si="218"/>
        <v>0</v>
      </c>
      <c r="BU561" s="4">
        <v>0</v>
      </c>
      <c r="BV561" s="4">
        <v>0</v>
      </c>
      <c r="BW561" s="4">
        <v>0</v>
      </c>
      <c r="BX561" s="4">
        <v>0</v>
      </c>
      <c r="BY561" s="4">
        <f t="shared" si="219"/>
        <v>0</v>
      </c>
      <c r="BZ561" s="4">
        <f t="shared" si="220"/>
        <v>368</v>
      </c>
      <c r="CA561" s="4">
        <f t="shared" si="221"/>
        <v>265</v>
      </c>
      <c r="CB561" s="4">
        <f t="shared" si="222"/>
        <v>911</v>
      </c>
      <c r="CC561" s="4">
        <f t="shared" si="223"/>
        <v>0</v>
      </c>
      <c r="CD561" s="4">
        <f t="shared" si="224"/>
        <v>1544</v>
      </c>
      <c r="CE561" s="4">
        <f t="shared" si="225"/>
        <v>21</v>
      </c>
      <c r="CF561" s="4">
        <f t="shared" si="226"/>
        <v>13</v>
      </c>
      <c r="CG561" s="4">
        <f t="shared" si="227"/>
        <v>353</v>
      </c>
      <c r="CH561" s="4">
        <f t="shared" si="228"/>
        <v>0</v>
      </c>
      <c r="CI561" s="4">
        <f t="shared" si="229"/>
        <v>387</v>
      </c>
      <c r="CJ561" s="4">
        <v>296</v>
      </c>
      <c r="CK561" s="4">
        <v>0</v>
      </c>
      <c r="CL561" s="4">
        <v>0</v>
      </c>
      <c r="CM561" s="4">
        <v>0</v>
      </c>
      <c r="CN561" s="4">
        <v>354</v>
      </c>
      <c r="CO561" s="4">
        <f t="shared" si="204"/>
        <v>650</v>
      </c>
    </row>
    <row r="562" spans="1:93">
      <c r="A562" s="2">
        <v>2002</v>
      </c>
      <c r="B562" s="3" t="s">
        <v>77</v>
      </c>
      <c r="C562" s="4">
        <v>2853.7</v>
      </c>
      <c r="D562" s="4">
        <v>580.20000000000005</v>
      </c>
      <c r="E562" s="4">
        <v>140.6</v>
      </c>
      <c r="F562" s="4">
        <v>0</v>
      </c>
      <c r="G562" s="4">
        <f t="shared" si="205"/>
        <v>3574.4999999999995</v>
      </c>
      <c r="H562" s="4">
        <v>1117.0999999999999</v>
      </c>
      <c r="I562" s="4">
        <v>683</v>
      </c>
      <c r="J562" s="4">
        <v>789</v>
      </c>
      <c r="K562" s="4">
        <v>0</v>
      </c>
      <c r="L562" s="4">
        <f t="shared" si="206"/>
        <v>2589.1</v>
      </c>
      <c r="M562" s="4">
        <v>3.6</v>
      </c>
      <c r="N562" s="4">
        <v>22.4</v>
      </c>
      <c r="O562" s="4">
        <v>6.2</v>
      </c>
      <c r="P562" s="4">
        <v>0</v>
      </c>
      <c r="Q562" s="4">
        <f t="shared" si="207"/>
        <v>32.200000000000003</v>
      </c>
      <c r="R562" s="4">
        <v>0</v>
      </c>
      <c r="S562" s="4">
        <v>0</v>
      </c>
      <c r="T562" s="4">
        <v>0</v>
      </c>
      <c r="U562" s="4">
        <v>0</v>
      </c>
      <c r="V562" s="4">
        <f t="shared" si="208"/>
        <v>0</v>
      </c>
      <c r="W562" s="4">
        <v>297</v>
      </c>
      <c r="X562" s="4">
        <v>2261.4</v>
      </c>
      <c r="Y562" s="4">
        <v>652</v>
      </c>
      <c r="Z562" s="4">
        <v>0</v>
      </c>
      <c r="AA562" s="4">
        <f t="shared" si="209"/>
        <v>3210.4</v>
      </c>
      <c r="AB562" s="4">
        <v>275.8</v>
      </c>
      <c r="AC562" s="4">
        <v>2.4</v>
      </c>
      <c r="AD562" s="4">
        <v>71</v>
      </c>
      <c r="AE562" s="4">
        <v>0</v>
      </c>
      <c r="AF562" s="4">
        <f t="shared" si="210"/>
        <v>349.2</v>
      </c>
      <c r="AG562" s="4">
        <v>0</v>
      </c>
      <c r="AH562" s="4">
        <v>761.2</v>
      </c>
      <c r="AI562" s="4">
        <v>451.7</v>
      </c>
      <c r="AJ562" s="4">
        <v>27</v>
      </c>
      <c r="AK562" s="4">
        <f t="shared" si="211"/>
        <v>1239.9000000000001</v>
      </c>
      <c r="AL562" s="4">
        <v>773</v>
      </c>
      <c r="AM562" s="4">
        <v>1183</v>
      </c>
      <c r="AN562" s="4">
        <v>1945</v>
      </c>
      <c r="AO562" s="4">
        <v>416</v>
      </c>
      <c r="AP562" s="4">
        <f t="shared" si="212"/>
        <v>4317</v>
      </c>
      <c r="AU562" s="4">
        <f t="shared" si="213"/>
        <v>0</v>
      </c>
      <c r="AV562" s="4">
        <v>0</v>
      </c>
      <c r="AW562" s="4">
        <v>0</v>
      </c>
      <c r="AX562" s="4">
        <v>0</v>
      </c>
      <c r="AY562" s="4">
        <v>0</v>
      </c>
      <c r="AZ562" s="4">
        <f t="shared" si="214"/>
        <v>0</v>
      </c>
      <c r="BA562" s="4">
        <v>0</v>
      </c>
      <c r="BB562" s="4">
        <v>0</v>
      </c>
      <c r="BC562" s="4">
        <v>2.1</v>
      </c>
      <c r="BD562" s="4">
        <v>0</v>
      </c>
      <c r="BE562" s="4">
        <f t="shared" si="215"/>
        <v>2.1</v>
      </c>
      <c r="BF562" s="4">
        <v>0</v>
      </c>
      <c r="BG562" s="4">
        <v>761</v>
      </c>
      <c r="BH562" s="4">
        <v>211.1</v>
      </c>
      <c r="BI562" s="4">
        <v>26.8</v>
      </c>
      <c r="BJ562" s="4">
        <f t="shared" si="216"/>
        <v>998.9</v>
      </c>
      <c r="BK562" s="4">
        <v>0</v>
      </c>
      <c r="BL562" s="4">
        <v>0</v>
      </c>
      <c r="BM562" s="4">
        <v>0</v>
      </c>
      <c r="BN562" s="4">
        <v>0</v>
      </c>
      <c r="BO562" s="4">
        <f t="shared" si="217"/>
        <v>0</v>
      </c>
      <c r="BP562" s="4">
        <v>0</v>
      </c>
      <c r="BQ562" s="4">
        <v>0</v>
      </c>
      <c r="BR562" s="4">
        <v>0</v>
      </c>
      <c r="BS562" s="4">
        <v>0</v>
      </c>
      <c r="BT562" s="4">
        <f t="shared" si="218"/>
        <v>0</v>
      </c>
      <c r="BU562" s="4">
        <v>2</v>
      </c>
      <c r="BW562" s="4">
        <v>154.19999999999999</v>
      </c>
      <c r="BX562" s="4">
        <v>416.2</v>
      </c>
      <c r="BY562" s="4">
        <f t="shared" si="219"/>
        <v>572.4</v>
      </c>
      <c r="BZ562" s="4">
        <f t="shared" si="220"/>
        <v>5320.2</v>
      </c>
      <c r="CA562" s="4">
        <f t="shared" si="221"/>
        <v>5493.6</v>
      </c>
      <c r="CB562" s="4">
        <f t="shared" si="222"/>
        <v>4055.5</v>
      </c>
      <c r="CC562" s="4">
        <f t="shared" si="223"/>
        <v>443</v>
      </c>
      <c r="CD562" s="4">
        <f t="shared" si="224"/>
        <v>15312.3</v>
      </c>
      <c r="CE562" s="4">
        <f t="shared" si="225"/>
        <v>2</v>
      </c>
      <c r="CF562" s="4">
        <f t="shared" si="226"/>
        <v>761</v>
      </c>
      <c r="CG562" s="4">
        <f t="shared" si="227"/>
        <v>367.4</v>
      </c>
      <c r="CH562" s="4">
        <f t="shared" si="228"/>
        <v>443</v>
      </c>
      <c r="CI562" s="4">
        <f t="shared" si="229"/>
        <v>1573.4</v>
      </c>
      <c r="CJ562" s="4">
        <v>1620.6</v>
      </c>
      <c r="CK562" s="4">
        <v>1970.4</v>
      </c>
      <c r="CL562" s="4">
        <v>192.7</v>
      </c>
      <c r="CM562" s="4">
        <v>3.6</v>
      </c>
      <c r="CN562" s="4">
        <v>1491</v>
      </c>
      <c r="CO562" s="4">
        <f t="shared" si="204"/>
        <v>5278.2999999999993</v>
      </c>
    </row>
    <row r="563" spans="1:93">
      <c r="A563" s="2">
        <v>2002</v>
      </c>
      <c r="B563" s="3" t="s">
        <v>78</v>
      </c>
      <c r="C563" s="4">
        <v>790</v>
      </c>
      <c r="D563" s="4">
        <v>151</v>
      </c>
      <c r="E563" s="4">
        <v>51</v>
      </c>
      <c r="F563" s="4">
        <v>0</v>
      </c>
      <c r="G563" s="4">
        <f t="shared" si="205"/>
        <v>992</v>
      </c>
      <c r="H563" s="4">
        <v>204</v>
      </c>
      <c r="I563" s="4">
        <v>117</v>
      </c>
      <c r="J563" s="4">
        <v>239</v>
      </c>
      <c r="K563" s="4">
        <v>20</v>
      </c>
      <c r="L563" s="4">
        <f t="shared" si="206"/>
        <v>580</v>
      </c>
      <c r="M563" s="4">
        <v>27</v>
      </c>
      <c r="N563" s="4">
        <v>19</v>
      </c>
      <c r="O563" s="4">
        <v>3</v>
      </c>
      <c r="P563" s="4">
        <v>0</v>
      </c>
      <c r="Q563" s="4">
        <f t="shared" si="207"/>
        <v>49</v>
      </c>
      <c r="R563" s="4">
        <v>52</v>
      </c>
      <c r="S563" s="4">
        <v>1</v>
      </c>
      <c r="T563" s="4">
        <v>16</v>
      </c>
      <c r="U563" s="4">
        <v>0</v>
      </c>
      <c r="V563" s="4">
        <f t="shared" si="208"/>
        <v>69</v>
      </c>
      <c r="W563" s="4">
        <v>196</v>
      </c>
      <c r="X563" s="4">
        <v>477</v>
      </c>
      <c r="Y563" s="4">
        <v>0</v>
      </c>
      <c r="Z563" s="4">
        <v>0</v>
      </c>
      <c r="AA563" s="4">
        <f t="shared" si="209"/>
        <v>673</v>
      </c>
      <c r="AB563" s="4">
        <v>182</v>
      </c>
      <c r="AC563" s="4">
        <v>10</v>
      </c>
      <c r="AD563" s="4">
        <v>20</v>
      </c>
      <c r="AE563" s="4">
        <v>0</v>
      </c>
      <c r="AF563" s="4">
        <f t="shared" si="210"/>
        <v>212</v>
      </c>
      <c r="AG563" s="4">
        <v>159</v>
      </c>
      <c r="AH563" s="4">
        <v>669</v>
      </c>
      <c r="AI563" s="4">
        <v>291</v>
      </c>
      <c r="AJ563" s="4">
        <v>14</v>
      </c>
      <c r="AK563" s="4">
        <f t="shared" si="211"/>
        <v>1133</v>
      </c>
      <c r="AL563" s="4">
        <v>975</v>
      </c>
      <c r="AM563" s="4">
        <v>894</v>
      </c>
      <c r="AN563" s="4">
        <v>337</v>
      </c>
      <c r="AO563" s="4">
        <v>117</v>
      </c>
      <c r="AP563" s="4">
        <f t="shared" si="212"/>
        <v>2323</v>
      </c>
      <c r="AU563" s="4">
        <f t="shared" si="213"/>
        <v>0</v>
      </c>
      <c r="AV563" s="4">
        <v>7</v>
      </c>
      <c r="AW563" s="4">
        <v>34</v>
      </c>
      <c r="AX563" s="4">
        <v>5</v>
      </c>
      <c r="AY563" s="4">
        <v>20</v>
      </c>
      <c r="AZ563" s="4">
        <f t="shared" si="214"/>
        <v>66</v>
      </c>
      <c r="BA563" s="4">
        <v>1</v>
      </c>
      <c r="BB563" s="4">
        <v>0</v>
      </c>
      <c r="BC563" s="4">
        <v>0</v>
      </c>
      <c r="BD563" s="4">
        <v>0</v>
      </c>
      <c r="BE563" s="4">
        <f t="shared" si="215"/>
        <v>1</v>
      </c>
      <c r="BF563" s="4">
        <v>62</v>
      </c>
      <c r="BG563" s="4">
        <v>666</v>
      </c>
      <c r="BH563" s="4">
        <v>57</v>
      </c>
      <c r="BI563" s="4">
        <v>14</v>
      </c>
      <c r="BJ563" s="4">
        <f t="shared" si="216"/>
        <v>799</v>
      </c>
      <c r="BK563" s="4">
        <v>1</v>
      </c>
      <c r="BL563" s="4">
        <v>1</v>
      </c>
      <c r="BM563" s="4">
        <v>4</v>
      </c>
      <c r="BN563" s="4">
        <v>16</v>
      </c>
      <c r="BO563" s="4">
        <f t="shared" si="217"/>
        <v>22</v>
      </c>
      <c r="BP563" s="4">
        <v>1</v>
      </c>
      <c r="BQ563" s="4">
        <v>30</v>
      </c>
      <c r="BR563" s="4">
        <v>7</v>
      </c>
      <c r="BS563" s="4">
        <v>0</v>
      </c>
      <c r="BT563" s="4">
        <f t="shared" si="218"/>
        <v>38</v>
      </c>
      <c r="BU563" s="4">
        <v>42</v>
      </c>
      <c r="BV563" s="4">
        <v>194</v>
      </c>
      <c r="BW563" s="4">
        <v>57</v>
      </c>
      <c r="BX563" s="4">
        <v>117</v>
      </c>
      <c r="BY563" s="4">
        <f t="shared" si="219"/>
        <v>410</v>
      </c>
      <c r="BZ563" s="4">
        <f t="shared" si="220"/>
        <v>2585</v>
      </c>
      <c r="CA563" s="4">
        <f t="shared" si="221"/>
        <v>2338</v>
      </c>
      <c r="CB563" s="4">
        <f t="shared" si="222"/>
        <v>957</v>
      </c>
      <c r="CC563" s="4">
        <f t="shared" si="223"/>
        <v>151</v>
      </c>
      <c r="CD563" s="4">
        <f t="shared" si="224"/>
        <v>6031</v>
      </c>
      <c r="CE563" s="4">
        <f t="shared" si="225"/>
        <v>114</v>
      </c>
      <c r="CF563" s="4">
        <f t="shared" si="226"/>
        <v>925</v>
      </c>
      <c r="CG563" s="4">
        <f t="shared" si="227"/>
        <v>130</v>
      </c>
      <c r="CH563" s="4">
        <f t="shared" si="228"/>
        <v>167</v>
      </c>
      <c r="CI563" s="4">
        <f t="shared" si="229"/>
        <v>1336</v>
      </c>
      <c r="CJ563" s="4">
        <v>0</v>
      </c>
      <c r="CK563" s="4">
        <v>0</v>
      </c>
      <c r="CL563" s="4">
        <v>232</v>
      </c>
      <c r="CM563" s="4">
        <v>3</v>
      </c>
      <c r="CN563" s="4">
        <v>1426</v>
      </c>
      <c r="CO563" s="4">
        <f t="shared" si="204"/>
        <v>1661</v>
      </c>
    </row>
    <row r="564" spans="1:93">
      <c r="A564" s="2">
        <v>2002</v>
      </c>
      <c r="B564" s="3" t="s">
        <v>79</v>
      </c>
      <c r="C564" s="4">
        <v>2646</v>
      </c>
      <c r="D564" s="4">
        <v>436</v>
      </c>
      <c r="E564" s="4">
        <v>309</v>
      </c>
      <c r="F564" s="4">
        <v>0</v>
      </c>
      <c r="G564" s="4">
        <f t="shared" si="205"/>
        <v>3391</v>
      </c>
      <c r="H564" s="4">
        <v>1042</v>
      </c>
      <c r="I564" s="4">
        <v>357</v>
      </c>
      <c r="J564" s="4">
        <v>1038</v>
      </c>
      <c r="K564" s="4">
        <v>82</v>
      </c>
      <c r="L564" s="4">
        <f t="shared" si="206"/>
        <v>2519</v>
      </c>
      <c r="M564" s="4">
        <v>49</v>
      </c>
      <c r="N564" s="4">
        <v>80</v>
      </c>
      <c r="O564" s="4">
        <v>0</v>
      </c>
      <c r="P564" s="4">
        <v>0</v>
      </c>
      <c r="Q564" s="4">
        <f t="shared" si="207"/>
        <v>129</v>
      </c>
      <c r="R564" s="4">
        <v>7</v>
      </c>
      <c r="S564" s="4">
        <v>1</v>
      </c>
      <c r="T564" s="4">
        <v>0</v>
      </c>
      <c r="U564" s="4">
        <v>0</v>
      </c>
      <c r="V564" s="4">
        <f t="shared" si="208"/>
        <v>8</v>
      </c>
      <c r="W564" s="4">
        <v>919</v>
      </c>
      <c r="X564" s="4">
        <v>2379</v>
      </c>
      <c r="Y564" s="4">
        <v>287</v>
      </c>
      <c r="Z564" s="4">
        <v>0</v>
      </c>
      <c r="AA564" s="4">
        <f t="shared" si="209"/>
        <v>3585</v>
      </c>
      <c r="AB564" s="4">
        <v>603</v>
      </c>
      <c r="AC564" s="4">
        <v>22</v>
      </c>
      <c r="AD564" s="4">
        <v>51</v>
      </c>
      <c r="AE564" s="4">
        <v>0</v>
      </c>
      <c r="AF564" s="4">
        <f t="shared" si="210"/>
        <v>676</v>
      </c>
      <c r="AG564" s="4">
        <v>4</v>
      </c>
      <c r="AH564" s="4">
        <v>453</v>
      </c>
      <c r="AI564" s="4">
        <v>867</v>
      </c>
      <c r="AJ564" s="4">
        <v>293</v>
      </c>
      <c r="AK564" s="4">
        <f t="shared" si="211"/>
        <v>1617</v>
      </c>
      <c r="AL564" s="4">
        <v>719</v>
      </c>
      <c r="AM564" s="4">
        <v>707</v>
      </c>
      <c r="AN564" s="4">
        <v>5063</v>
      </c>
      <c r="AO564" s="4">
        <v>0</v>
      </c>
      <c r="AP564" s="4">
        <f t="shared" si="212"/>
        <v>6489</v>
      </c>
      <c r="AU564" s="4">
        <f t="shared" si="213"/>
        <v>0</v>
      </c>
      <c r="AV564" s="4">
        <v>144</v>
      </c>
      <c r="AW564" s="4">
        <v>0</v>
      </c>
      <c r="AX564" s="4">
        <v>0</v>
      </c>
      <c r="AY564" s="4">
        <v>82</v>
      </c>
      <c r="AZ564" s="4">
        <f t="shared" si="214"/>
        <v>226</v>
      </c>
      <c r="BA564" s="4">
        <v>0</v>
      </c>
      <c r="BB564" s="4">
        <v>0</v>
      </c>
      <c r="BC564" s="4">
        <v>0</v>
      </c>
      <c r="BD564" s="4">
        <v>0</v>
      </c>
      <c r="BE564" s="4">
        <f t="shared" si="215"/>
        <v>0</v>
      </c>
      <c r="BF564" s="4">
        <v>0</v>
      </c>
      <c r="BG564" s="4">
        <v>0</v>
      </c>
      <c r="BH564" s="4">
        <v>348</v>
      </c>
      <c r="BI564" s="4">
        <v>293</v>
      </c>
      <c r="BJ564" s="4">
        <f t="shared" si="216"/>
        <v>641</v>
      </c>
      <c r="BK564" s="4">
        <v>0</v>
      </c>
      <c r="BL564" s="4">
        <v>0</v>
      </c>
      <c r="BM564" s="4">
        <v>0</v>
      </c>
      <c r="BN564" s="4">
        <v>0</v>
      </c>
      <c r="BO564" s="4">
        <f t="shared" si="217"/>
        <v>0</v>
      </c>
      <c r="BP564" s="4">
        <v>0</v>
      </c>
      <c r="BQ564" s="4">
        <v>0</v>
      </c>
      <c r="BR564" s="4">
        <v>0</v>
      </c>
      <c r="BS564" s="4">
        <v>0</v>
      </c>
      <c r="BT564" s="4">
        <f t="shared" si="218"/>
        <v>0</v>
      </c>
      <c r="BU564" s="4">
        <v>17</v>
      </c>
      <c r="BV564" s="4">
        <v>0</v>
      </c>
      <c r="BW564" s="4">
        <v>13</v>
      </c>
      <c r="BX564" s="4">
        <v>70</v>
      </c>
      <c r="BY564" s="4">
        <f t="shared" si="219"/>
        <v>100</v>
      </c>
      <c r="BZ564" s="4">
        <f t="shared" si="220"/>
        <v>5989</v>
      </c>
      <c r="CA564" s="4">
        <f t="shared" si="221"/>
        <v>4435</v>
      </c>
      <c r="CB564" s="4">
        <f t="shared" si="222"/>
        <v>7615</v>
      </c>
      <c r="CC564" s="4">
        <f t="shared" si="223"/>
        <v>375</v>
      </c>
      <c r="CD564" s="4">
        <f t="shared" si="224"/>
        <v>18414</v>
      </c>
      <c r="CE564" s="4">
        <f t="shared" si="225"/>
        <v>161</v>
      </c>
      <c r="CF564" s="4">
        <f t="shared" si="226"/>
        <v>0</v>
      </c>
      <c r="CG564" s="4">
        <f t="shared" si="227"/>
        <v>361</v>
      </c>
      <c r="CH564" s="4">
        <f t="shared" si="228"/>
        <v>445</v>
      </c>
      <c r="CI564" s="4">
        <f t="shared" si="229"/>
        <v>967</v>
      </c>
      <c r="CJ564" s="4">
        <v>3001</v>
      </c>
      <c r="CK564" s="4">
        <v>1691</v>
      </c>
      <c r="CL564" s="4">
        <v>353</v>
      </c>
      <c r="CM564" s="10" t="s">
        <v>129</v>
      </c>
      <c r="CN564" s="4">
        <v>380</v>
      </c>
      <c r="CO564" s="4">
        <f t="shared" si="204"/>
        <v>5425</v>
      </c>
    </row>
    <row r="565" spans="1:93">
      <c r="A565" s="2">
        <v>2002</v>
      </c>
      <c r="B565" s="3" t="s">
        <v>80</v>
      </c>
      <c r="C565" s="4">
        <v>1576.3979999999999</v>
      </c>
      <c r="D565" s="4">
        <v>300.84500000000003</v>
      </c>
      <c r="E565" s="4">
        <v>213.80600000000001</v>
      </c>
      <c r="F565" s="4">
        <v>0</v>
      </c>
      <c r="G565" s="4">
        <f t="shared" si="205"/>
        <v>2091.049</v>
      </c>
      <c r="H565" s="4">
        <v>548.30999999999995</v>
      </c>
      <c r="I565" s="4">
        <v>3.01</v>
      </c>
      <c r="J565" s="4">
        <v>1372.7280000000001</v>
      </c>
      <c r="K565" s="4">
        <v>9.42</v>
      </c>
      <c r="L565" s="4">
        <f t="shared" si="206"/>
        <v>1933.4680000000001</v>
      </c>
      <c r="M565" s="4">
        <v>8.1989999999999998</v>
      </c>
      <c r="N565" s="4">
        <v>45.375</v>
      </c>
      <c r="O565" s="4">
        <v>10.105</v>
      </c>
      <c r="P565" s="4">
        <v>0</v>
      </c>
      <c r="Q565" s="4">
        <f t="shared" si="207"/>
        <v>63.679000000000002</v>
      </c>
      <c r="R565" s="4">
        <v>90.691000000000003</v>
      </c>
      <c r="S565" s="4">
        <v>123.349</v>
      </c>
      <c r="T565" s="4">
        <v>4.9390000000000001</v>
      </c>
      <c r="U565" s="4">
        <v>0</v>
      </c>
      <c r="V565" s="4">
        <f t="shared" si="208"/>
        <v>218.97900000000001</v>
      </c>
      <c r="W565" s="4">
        <v>370.149</v>
      </c>
      <c r="X565" s="4">
        <v>1662.9639999999999</v>
      </c>
      <c r="Y565" s="4">
        <v>255.92500000000001</v>
      </c>
      <c r="Z565" s="4">
        <v>0</v>
      </c>
      <c r="AA565" s="4">
        <f t="shared" si="209"/>
        <v>2289.038</v>
      </c>
      <c r="AB565" s="4">
        <v>179.61199999999999</v>
      </c>
      <c r="AC565" s="4">
        <v>3.8929999999999998</v>
      </c>
      <c r="AD565" s="4">
        <v>36.380000000000003</v>
      </c>
      <c r="AE565" s="4">
        <v>0</v>
      </c>
      <c r="AF565" s="4">
        <f t="shared" si="210"/>
        <v>219.88499999999999</v>
      </c>
      <c r="AG565" s="4">
        <v>0.17399999999999999</v>
      </c>
      <c r="AH565" s="4">
        <v>301.83800000000002</v>
      </c>
      <c r="AI565" s="4">
        <v>730.23199999999997</v>
      </c>
      <c r="AJ565" s="4">
        <v>0</v>
      </c>
      <c r="AK565" s="4">
        <f t="shared" si="211"/>
        <v>1032.2439999999999</v>
      </c>
      <c r="AL565" s="4">
        <v>440.23799999999994</v>
      </c>
      <c r="AM565" s="4">
        <v>1019.428</v>
      </c>
      <c r="AN565" s="4">
        <v>2722.0509999999999</v>
      </c>
      <c r="AO565" s="4">
        <v>39.723999999999997</v>
      </c>
      <c r="AP565" s="4">
        <f t="shared" si="212"/>
        <v>4221.4409999999998</v>
      </c>
      <c r="AU565" s="4">
        <f t="shared" si="213"/>
        <v>0</v>
      </c>
      <c r="AV565" s="4">
        <v>0</v>
      </c>
      <c r="AW565" s="4">
        <v>0</v>
      </c>
      <c r="AX565" s="4">
        <v>22.731999999999996</v>
      </c>
      <c r="AY565" s="4">
        <v>9.09</v>
      </c>
      <c r="AZ565" s="4">
        <f t="shared" si="214"/>
        <v>31.821999999999996</v>
      </c>
      <c r="BA565" s="4">
        <v>0</v>
      </c>
      <c r="BB565" s="4">
        <v>3.3969999999999998</v>
      </c>
      <c r="BC565" s="4">
        <v>1.35</v>
      </c>
      <c r="BD565" s="4">
        <v>0</v>
      </c>
      <c r="BE565" s="4">
        <f t="shared" si="215"/>
        <v>4.7469999999999999</v>
      </c>
      <c r="BF565" s="4">
        <v>0</v>
      </c>
      <c r="BG565" s="4">
        <v>0</v>
      </c>
      <c r="BH565" s="4">
        <v>0</v>
      </c>
      <c r="BI565" s="4">
        <v>0</v>
      </c>
      <c r="BJ565" s="4">
        <f t="shared" si="216"/>
        <v>0</v>
      </c>
      <c r="BK565" s="4">
        <v>0</v>
      </c>
      <c r="BL565" s="4">
        <v>0</v>
      </c>
      <c r="BM565" s="4">
        <v>0</v>
      </c>
      <c r="BN565" s="4">
        <v>0</v>
      </c>
      <c r="BO565" s="4">
        <f t="shared" si="217"/>
        <v>0</v>
      </c>
      <c r="BP565" s="4">
        <v>0</v>
      </c>
      <c r="BQ565" s="4">
        <v>0</v>
      </c>
      <c r="BR565" s="4">
        <v>0</v>
      </c>
      <c r="BS565" s="4">
        <v>0</v>
      </c>
      <c r="BT565" s="4">
        <f t="shared" si="218"/>
        <v>0</v>
      </c>
      <c r="BU565" s="4">
        <v>0</v>
      </c>
      <c r="BV565" s="4">
        <v>0</v>
      </c>
      <c r="BW565" s="4">
        <v>87.665000000000006</v>
      </c>
      <c r="BX565" s="4">
        <v>0</v>
      </c>
      <c r="BY565" s="4">
        <f t="shared" si="219"/>
        <v>87.665000000000006</v>
      </c>
      <c r="BZ565" s="4">
        <f t="shared" si="220"/>
        <v>3213.7709999999993</v>
      </c>
      <c r="CA565" s="4">
        <f t="shared" si="221"/>
        <v>3460.7020000000002</v>
      </c>
      <c r="CB565" s="4">
        <f t="shared" si="222"/>
        <v>5346.1660000000002</v>
      </c>
      <c r="CC565" s="4">
        <f t="shared" si="223"/>
        <v>49.143999999999998</v>
      </c>
      <c r="CD565" s="4">
        <f t="shared" si="224"/>
        <v>12069.782999999999</v>
      </c>
      <c r="CE565" s="4">
        <f t="shared" si="225"/>
        <v>0</v>
      </c>
      <c r="CF565" s="4">
        <f t="shared" si="226"/>
        <v>3.3969999999999998</v>
      </c>
      <c r="CG565" s="4">
        <f t="shared" si="227"/>
        <v>111.747</v>
      </c>
      <c r="CH565" s="4">
        <f t="shared" si="228"/>
        <v>9.09</v>
      </c>
      <c r="CI565" s="4">
        <f t="shared" si="229"/>
        <v>124.23400000000001</v>
      </c>
      <c r="CJ565" s="10">
        <v>1682</v>
      </c>
      <c r="CK565" s="10">
        <v>1790</v>
      </c>
      <c r="CL565" s="10">
        <v>219</v>
      </c>
      <c r="CM565" s="10">
        <v>4</v>
      </c>
      <c r="CN565" s="10">
        <v>248</v>
      </c>
      <c r="CO565" s="4">
        <f t="shared" si="204"/>
        <v>3943</v>
      </c>
    </row>
    <row r="566" spans="1:93">
      <c r="A566" s="2">
        <v>2002</v>
      </c>
      <c r="B566" s="3" t="s">
        <v>81</v>
      </c>
      <c r="C566" s="4">
        <v>27438</v>
      </c>
      <c r="D566" s="4">
        <v>4139</v>
      </c>
      <c r="E566" s="4">
        <v>60</v>
      </c>
      <c r="F566" s="4">
        <v>886</v>
      </c>
      <c r="G566" s="4">
        <f t="shared" si="205"/>
        <v>32523</v>
      </c>
      <c r="H566" s="4">
        <v>9157</v>
      </c>
      <c r="I566" s="4">
        <v>6251</v>
      </c>
      <c r="J566" s="4">
        <v>773</v>
      </c>
      <c r="K566" s="4">
        <v>624</v>
      </c>
      <c r="L566" s="4">
        <f t="shared" si="206"/>
        <v>16805</v>
      </c>
      <c r="M566" s="4">
        <v>2016</v>
      </c>
      <c r="N566" s="4">
        <v>3229</v>
      </c>
      <c r="O566" s="4">
        <v>0</v>
      </c>
      <c r="P566" s="4">
        <v>0</v>
      </c>
      <c r="Q566" s="4">
        <f t="shared" si="207"/>
        <v>5245</v>
      </c>
      <c r="R566" s="4">
        <v>3389</v>
      </c>
      <c r="S566" s="4">
        <v>667</v>
      </c>
      <c r="T566" s="4">
        <v>0</v>
      </c>
      <c r="U566" s="4">
        <v>0</v>
      </c>
      <c r="V566" s="4">
        <f t="shared" si="208"/>
        <v>4056</v>
      </c>
      <c r="W566" s="4">
        <v>10005</v>
      </c>
      <c r="X566" s="4">
        <v>16206</v>
      </c>
      <c r="Y566" s="4">
        <v>1995</v>
      </c>
      <c r="Z566" s="4">
        <v>0</v>
      </c>
      <c r="AA566" s="4">
        <f t="shared" si="209"/>
        <v>28206</v>
      </c>
      <c r="AB566" s="4">
        <v>5115</v>
      </c>
      <c r="AC566" s="4">
        <v>236</v>
      </c>
      <c r="AD566" s="4">
        <v>18</v>
      </c>
      <c r="AE566" s="4">
        <v>1</v>
      </c>
      <c r="AF566" s="4">
        <f t="shared" si="210"/>
        <v>5370</v>
      </c>
      <c r="AG566" s="4">
        <v>1</v>
      </c>
      <c r="AH566" s="4">
        <v>2703</v>
      </c>
      <c r="AI566" s="4">
        <v>3485</v>
      </c>
      <c r="AJ566" s="4">
        <v>171</v>
      </c>
      <c r="AK566" s="4">
        <f t="shared" si="211"/>
        <v>6360</v>
      </c>
      <c r="AL566" s="4">
        <v>19631</v>
      </c>
      <c r="AM566" s="4">
        <v>13192</v>
      </c>
      <c r="AN566" s="4">
        <v>13117</v>
      </c>
      <c r="AO566" s="4">
        <v>1338</v>
      </c>
      <c r="AP566" s="4">
        <f t="shared" si="212"/>
        <v>47278</v>
      </c>
      <c r="AU566" s="4">
        <f t="shared" si="213"/>
        <v>0</v>
      </c>
      <c r="AV566" s="4">
        <v>56</v>
      </c>
      <c r="AW566" s="4">
        <v>0</v>
      </c>
      <c r="AX566" s="4">
        <v>0</v>
      </c>
      <c r="AY566" s="4">
        <v>623</v>
      </c>
      <c r="AZ566" s="4">
        <f t="shared" si="214"/>
        <v>679</v>
      </c>
      <c r="BA566" s="4">
        <v>75</v>
      </c>
      <c r="BB566" s="4">
        <v>0</v>
      </c>
      <c r="BC566" s="4">
        <v>0</v>
      </c>
      <c r="BD566" s="4">
        <v>1</v>
      </c>
      <c r="BE566" s="4">
        <f t="shared" si="215"/>
        <v>76</v>
      </c>
      <c r="BF566" s="4">
        <v>0</v>
      </c>
      <c r="BG566" s="4">
        <v>1418</v>
      </c>
      <c r="BH566" s="4">
        <v>593</v>
      </c>
      <c r="BI566" s="4">
        <v>144</v>
      </c>
      <c r="BJ566" s="4">
        <f t="shared" si="216"/>
        <v>2155</v>
      </c>
      <c r="BK566" s="4">
        <v>0</v>
      </c>
      <c r="BL566" s="4">
        <v>0</v>
      </c>
      <c r="BM566" s="4">
        <v>0</v>
      </c>
      <c r="BN566" s="4">
        <v>0</v>
      </c>
      <c r="BO566" s="4">
        <f t="shared" si="217"/>
        <v>0</v>
      </c>
      <c r="BP566" s="4">
        <v>99</v>
      </c>
      <c r="BQ566" s="4">
        <v>5</v>
      </c>
      <c r="BR566" s="4">
        <v>26</v>
      </c>
      <c r="BS566" s="4">
        <v>289</v>
      </c>
      <c r="BT566" s="4">
        <f t="shared" si="218"/>
        <v>419</v>
      </c>
      <c r="BU566" s="4">
        <v>54</v>
      </c>
      <c r="BV566" s="4">
        <v>25</v>
      </c>
      <c r="BW566" s="4">
        <v>6</v>
      </c>
      <c r="BX566" s="4">
        <v>9</v>
      </c>
      <c r="BY566" s="4">
        <f t="shared" si="219"/>
        <v>94</v>
      </c>
      <c r="BZ566" s="4">
        <f t="shared" si="220"/>
        <v>76752</v>
      </c>
      <c r="CA566" s="4">
        <f t="shared" si="221"/>
        <v>46623</v>
      </c>
      <c r="CB566" s="4">
        <f t="shared" si="222"/>
        <v>19448</v>
      </c>
      <c r="CC566" s="4">
        <f t="shared" si="223"/>
        <v>3020</v>
      </c>
      <c r="CD566" s="4">
        <f t="shared" si="224"/>
        <v>145843</v>
      </c>
      <c r="CE566" s="4">
        <f t="shared" si="225"/>
        <v>284</v>
      </c>
      <c r="CF566" s="4">
        <f t="shared" si="226"/>
        <v>1448</v>
      </c>
      <c r="CG566" s="4">
        <f t="shared" si="227"/>
        <v>625</v>
      </c>
      <c r="CH566" s="4">
        <f t="shared" si="228"/>
        <v>1066</v>
      </c>
      <c r="CI566" s="4">
        <f t="shared" si="229"/>
        <v>3423</v>
      </c>
      <c r="CJ566" s="10">
        <v>21355</v>
      </c>
      <c r="CK566" s="10">
        <v>33047</v>
      </c>
      <c r="CL566" s="10">
        <v>5333</v>
      </c>
      <c r="CM566" s="10">
        <v>3</v>
      </c>
      <c r="CN566" s="10">
        <v>12501</v>
      </c>
      <c r="CO566" s="4">
        <f t="shared" si="204"/>
        <v>72239</v>
      </c>
    </row>
    <row r="567" spans="1:93">
      <c r="A567" s="2">
        <v>2002</v>
      </c>
      <c r="B567" s="3" t="s">
        <v>82</v>
      </c>
      <c r="C567" s="4">
        <v>2269</v>
      </c>
      <c r="D567" s="4">
        <v>302</v>
      </c>
      <c r="E567" s="4">
        <v>286</v>
      </c>
      <c r="F567" s="4">
        <v>0</v>
      </c>
      <c r="G567" s="4">
        <f t="shared" si="205"/>
        <v>2857</v>
      </c>
      <c r="H567" s="4">
        <v>876</v>
      </c>
      <c r="I567" s="4">
        <v>21</v>
      </c>
      <c r="J567" s="4">
        <v>835</v>
      </c>
      <c r="K567" s="4">
        <v>0</v>
      </c>
      <c r="L567" s="4">
        <f t="shared" si="206"/>
        <v>1732</v>
      </c>
      <c r="M567" s="4">
        <v>0</v>
      </c>
      <c r="N567" s="4">
        <v>101</v>
      </c>
      <c r="O567" s="4">
        <v>23</v>
      </c>
      <c r="P567" s="4">
        <v>0</v>
      </c>
      <c r="Q567" s="4">
        <f t="shared" si="207"/>
        <v>124</v>
      </c>
      <c r="R567" s="4">
        <v>0</v>
      </c>
      <c r="S567" s="4">
        <v>0</v>
      </c>
      <c r="T567" s="4">
        <v>0</v>
      </c>
      <c r="U567" s="4">
        <v>0</v>
      </c>
      <c r="V567" s="4">
        <f t="shared" si="208"/>
        <v>0</v>
      </c>
      <c r="W567" s="4">
        <v>1050</v>
      </c>
      <c r="X567" s="4">
        <v>1188</v>
      </c>
      <c r="Y567" s="4">
        <v>134</v>
      </c>
      <c r="Z567" s="4">
        <v>8</v>
      </c>
      <c r="AA567" s="4">
        <f t="shared" si="209"/>
        <v>2380</v>
      </c>
      <c r="AB567" s="4">
        <v>449</v>
      </c>
      <c r="AC567" s="4">
        <v>9</v>
      </c>
      <c r="AD567" s="4">
        <v>49</v>
      </c>
      <c r="AE567" s="4">
        <v>0</v>
      </c>
      <c r="AF567" s="4">
        <f t="shared" si="210"/>
        <v>507</v>
      </c>
      <c r="AG567" s="4">
        <v>35</v>
      </c>
      <c r="AH567" s="4">
        <v>329</v>
      </c>
      <c r="AI567" s="4">
        <v>659</v>
      </c>
      <c r="AJ567" s="4">
        <v>334</v>
      </c>
      <c r="AK567" s="4">
        <f t="shared" si="211"/>
        <v>1357</v>
      </c>
      <c r="AL567" s="4">
        <v>935</v>
      </c>
      <c r="AM567" s="4">
        <v>771</v>
      </c>
      <c r="AN567" s="4">
        <v>2084</v>
      </c>
      <c r="AO567" s="4">
        <v>0</v>
      </c>
      <c r="AP567" s="4">
        <f t="shared" si="212"/>
        <v>3790</v>
      </c>
      <c r="AU567" s="4">
        <f t="shared" si="213"/>
        <v>0</v>
      </c>
      <c r="AV567" s="4">
        <v>105</v>
      </c>
      <c r="AW567" s="4">
        <v>3</v>
      </c>
      <c r="AX567" s="4">
        <v>130</v>
      </c>
      <c r="AY567" s="4">
        <v>0</v>
      </c>
      <c r="AZ567" s="4">
        <f t="shared" si="214"/>
        <v>238</v>
      </c>
      <c r="BA567" s="4">
        <v>11</v>
      </c>
      <c r="BB567" s="4">
        <v>6</v>
      </c>
      <c r="BC567" s="4">
        <v>7</v>
      </c>
      <c r="BD567" s="4">
        <v>0</v>
      </c>
      <c r="BE567" s="4">
        <f t="shared" si="215"/>
        <v>24</v>
      </c>
      <c r="BF567" s="22">
        <v>0</v>
      </c>
      <c r="BG567" s="22">
        <v>0</v>
      </c>
      <c r="BH567" s="22">
        <v>0</v>
      </c>
      <c r="BI567" s="22">
        <v>0</v>
      </c>
      <c r="BJ567" s="4">
        <f t="shared" si="216"/>
        <v>0</v>
      </c>
      <c r="BK567" s="4">
        <v>0</v>
      </c>
      <c r="BL567" s="4">
        <v>0</v>
      </c>
      <c r="BM567" s="4">
        <v>0</v>
      </c>
      <c r="BN567" s="4">
        <v>0</v>
      </c>
      <c r="BO567" s="4">
        <f t="shared" si="217"/>
        <v>0</v>
      </c>
      <c r="BP567" s="4">
        <v>0</v>
      </c>
      <c r="BQ567" s="4">
        <v>1</v>
      </c>
      <c r="BR567" s="4">
        <v>36</v>
      </c>
      <c r="BS567" s="4">
        <v>0</v>
      </c>
      <c r="BT567" s="4">
        <f t="shared" si="218"/>
        <v>37</v>
      </c>
      <c r="BU567" s="4">
        <v>40</v>
      </c>
      <c r="BV567" s="4">
        <v>8</v>
      </c>
      <c r="BW567" s="4">
        <v>37</v>
      </c>
      <c r="BX567" s="4">
        <v>0</v>
      </c>
      <c r="BY567" s="4">
        <f t="shared" si="219"/>
        <v>85</v>
      </c>
      <c r="BZ567" s="4">
        <f t="shared" si="220"/>
        <v>5614</v>
      </c>
      <c r="CA567" s="4">
        <f t="shared" si="221"/>
        <v>2721</v>
      </c>
      <c r="CB567" s="4">
        <f t="shared" si="222"/>
        <v>4070</v>
      </c>
      <c r="CC567" s="4">
        <f t="shared" si="223"/>
        <v>342</v>
      </c>
      <c r="CD567" s="4">
        <f t="shared" si="224"/>
        <v>12747</v>
      </c>
      <c r="CE567" s="4">
        <f t="shared" si="225"/>
        <v>156</v>
      </c>
      <c r="CF567" s="4">
        <f t="shared" si="226"/>
        <v>18</v>
      </c>
      <c r="CG567" s="4">
        <f t="shared" si="227"/>
        <v>210</v>
      </c>
      <c r="CH567" s="4">
        <f t="shared" si="228"/>
        <v>0</v>
      </c>
      <c r="CI567" s="4">
        <f t="shared" si="229"/>
        <v>384</v>
      </c>
      <c r="CJ567" s="12">
        <f>1755.7-36.3+140.6</f>
        <v>1860</v>
      </c>
      <c r="CK567" s="12">
        <v>3345.1</v>
      </c>
      <c r="CL567" s="12">
        <v>178</v>
      </c>
      <c r="CM567" s="12">
        <v>34.1</v>
      </c>
      <c r="CN567" s="12">
        <f>5836.7-CM567-CL567-CK567-CJ567</f>
        <v>419.49999999999955</v>
      </c>
      <c r="CO567" s="4">
        <f t="shared" si="204"/>
        <v>5836.7000000000007</v>
      </c>
    </row>
    <row r="568" spans="1:93">
      <c r="A568" s="2">
        <v>2002</v>
      </c>
      <c r="B568" s="3" t="s">
        <v>83</v>
      </c>
      <c r="C568" s="4">
        <v>1996</v>
      </c>
      <c r="D568" s="4">
        <v>295</v>
      </c>
      <c r="E568" s="4">
        <v>6</v>
      </c>
      <c r="F568" s="4">
        <v>405</v>
      </c>
      <c r="G568" s="4">
        <f t="shared" si="205"/>
        <v>2702</v>
      </c>
      <c r="H568" s="4">
        <v>601</v>
      </c>
      <c r="I568" s="4">
        <v>97</v>
      </c>
      <c r="J568" s="4">
        <v>1123</v>
      </c>
      <c r="K568" s="4">
        <v>118</v>
      </c>
      <c r="L568" s="4">
        <f t="shared" si="206"/>
        <v>1939</v>
      </c>
      <c r="M568" s="4">
        <v>138</v>
      </c>
      <c r="N568" s="4">
        <v>267</v>
      </c>
      <c r="O568" s="4">
        <v>0</v>
      </c>
      <c r="P568" s="4">
        <v>0</v>
      </c>
      <c r="Q568" s="4">
        <f t="shared" si="207"/>
        <v>405</v>
      </c>
      <c r="R568" s="4">
        <v>103</v>
      </c>
      <c r="S568" s="4">
        <v>0</v>
      </c>
      <c r="T568" s="4">
        <v>0</v>
      </c>
      <c r="U568" s="4">
        <v>0</v>
      </c>
      <c r="V568" s="4">
        <f t="shared" si="208"/>
        <v>103</v>
      </c>
      <c r="W568" s="4">
        <v>2601</v>
      </c>
      <c r="X568" s="4">
        <v>1555</v>
      </c>
      <c r="Y568" s="4">
        <v>671</v>
      </c>
      <c r="Z568" s="4">
        <v>0</v>
      </c>
      <c r="AA568" s="4">
        <f t="shared" si="209"/>
        <v>4827</v>
      </c>
      <c r="AB568" s="4">
        <v>548</v>
      </c>
      <c r="AC568" s="4">
        <v>3</v>
      </c>
      <c r="AD568" s="4">
        <v>1</v>
      </c>
      <c r="AE568" s="4">
        <v>35</v>
      </c>
      <c r="AF568" s="4">
        <f t="shared" si="210"/>
        <v>587</v>
      </c>
      <c r="AG568" s="4">
        <v>38.299999999999997</v>
      </c>
      <c r="AH568" s="4">
        <v>581.29999999999995</v>
      </c>
      <c r="AI568" s="4">
        <v>446.9</v>
      </c>
      <c r="AJ568" s="4">
        <v>242.1</v>
      </c>
      <c r="AK568" s="4">
        <f t="shared" si="211"/>
        <v>1308.5999999999999</v>
      </c>
      <c r="AL568" s="4">
        <v>6161.7</v>
      </c>
      <c r="AM568" s="4">
        <v>528</v>
      </c>
      <c r="AN568" s="4">
        <v>853</v>
      </c>
      <c r="AO568" s="4">
        <v>914</v>
      </c>
      <c r="AP568" s="4">
        <f t="shared" si="212"/>
        <v>8456.7000000000007</v>
      </c>
      <c r="AU568" s="4">
        <f t="shared" si="213"/>
        <v>0</v>
      </c>
      <c r="AV568" s="4">
        <v>0</v>
      </c>
      <c r="AW568" s="4">
        <v>0</v>
      </c>
      <c r="AX568" s="4">
        <v>0</v>
      </c>
      <c r="AY568" s="4">
        <v>118</v>
      </c>
      <c r="AZ568" s="4">
        <f t="shared" si="214"/>
        <v>118</v>
      </c>
      <c r="BA568" s="4">
        <v>0</v>
      </c>
      <c r="BB568" s="4">
        <v>0</v>
      </c>
      <c r="BC568" s="4">
        <v>0</v>
      </c>
      <c r="BD568" s="4">
        <v>35</v>
      </c>
      <c r="BE568" s="4">
        <f t="shared" si="215"/>
        <v>35</v>
      </c>
      <c r="BF568" s="4">
        <v>0</v>
      </c>
      <c r="BG568" s="4">
        <v>581.29999999999995</v>
      </c>
      <c r="BH568" s="4">
        <v>12</v>
      </c>
      <c r="BI568" s="4">
        <v>242.1</v>
      </c>
      <c r="BJ568" s="4">
        <f t="shared" si="216"/>
        <v>835.4</v>
      </c>
      <c r="BK568" s="4">
        <v>0</v>
      </c>
      <c r="BL568" s="4">
        <v>0</v>
      </c>
      <c r="BM568" s="4">
        <v>0</v>
      </c>
      <c r="BN568" s="4">
        <v>18</v>
      </c>
      <c r="BO568" s="4">
        <f t="shared" si="217"/>
        <v>18</v>
      </c>
      <c r="BP568" s="4">
        <v>0</v>
      </c>
      <c r="BQ568" s="4">
        <v>0</v>
      </c>
      <c r="BR568" s="4">
        <v>0</v>
      </c>
      <c r="BS568" s="4">
        <v>209</v>
      </c>
      <c r="BT568" s="4">
        <f t="shared" si="218"/>
        <v>209</v>
      </c>
      <c r="BU568" s="4">
        <v>0</v>
      </c>
      <c r="BV568" s="4">
        <v>0</v>
      </c>
      <c r="BW568" s="4">
        <v>0</v>
      </c>
      <c r="BX568" s="4">
        <v>1092</v>
      </c>
      <c r="BY568" s="4">
        <f t="shared" si="219"/>
        <v>1092</v>
      </c>
      <c r="BZ568" s="4">
        <f t="shared" si="220"/>
        <v>12187</v>
      </c>
      <c r="CA568" s="4">
        <f t="shared" si="221"/>
        <v>3326.3</v>
      </c>
      <c r="CB568" s="4">
        <f t="shared" si="222"/>
        <v>3100.9</v>
      </c>
      <c r="CC568" s="4">
        <f t="shared" si="223"/>
        <v>1714.1</v>
      </c>
      <c r="CD568" s="4">
        <f t="shared" si="224"/>
        <v>20328.3</v>
      </c>
      <c r="CE568" s="4">
        <f t="shared" si="225"/>
        <v>0</v>
      </c>
      <c r="CF568" s="4">
        <f t="shared" si="226"/>
        <v>581.29999999999995</v>
      </c>
      <c r="CG568" s="4">
        <f t="shared" si="227"/>
        <v>12</v>
      </c>
      <c r="CH568" s="4">
        <f t="shared" si="228"/>
        <v>1714.1</v>
      </c>
      <c r="CI568" s="4">
        <f t="shared" si="229"/>
        <v>2307.3999999999996</v>
      </c>
      <c r="CJ568" s="4">
        <v>2998</v>
      </c>
      <c r="CK568" s="4">
        <v>4266</v>
      </c>
      <c r="CL568" s="4">
        <v>381</v>
      </c>
      <c r="CM568" s="4">
        <v>647</v>
      </c>
      <c r="CN568" s="4">
        <v>2553</v>
      </c>
      <c r="CO568" s="4">
        <f t="shared" si="204"/>
        <v>10845</v>
      </c>
    </row>
    <row r="569" spans="1:93">
      <c r="A569" s="2">
        <v>2002</v>
      </c>
      <c r="B569" s="3" t="s">
        <v>84</v>
      </c>
      <c r="C569" s="4">
        <v>853</v>
      </c>
      <c r="D569" s="4">
        <v>97</v>
      </c>
      <c r="E569" s="4">
        <v>349</v>
      </c>
      <c r="F569" s="4">
        <v>64</v>
      </c>
      <c r="G569" s="4">
        <f t="shared" si="205"/>
        <v>1363</v>
      </c>
      <c r="H569" s="4">
        <v>214</v>
      </c>
      <c r="I569" s="4">
        <v>21</v>
      </c>
      <c r="J569" s="4">
        <v>43</v>
      </c>
      <c r="K569" s="4">
        <v>11</v>
      </c>
      <c r="L569" s="4">
        <f t="shared" si="206"/>
        <v>289</v>
      </c>
      <c r="M569" s="4">
        <v>2</v>
      </c>
      <c r="N569" s="4">
        <v>15</v>
      </c>
      <c r="O569" s="4">
        <v>1</v>
      </c>
      <c r="P569" s="4">
        <v>0</v>
      </c>
      <c r="Q569" s="4">
        <f t="shared" si="207"/>
        <v>18</v>
      </c>
      <c r="R569" s="4">
        <v>33</v>
      </c>
      <c r="S569" s="4">
        <v>24</v>
      </c>
      <c r="T569" s="4">
        <v>0</v>
      </c>
      <c r="U569" s="4">
        <v>0</v>
      </c>
      <c r="V569" s="4">
        <f t="shared" si="208"/>
        <v>57</v>
      </c>
      <c r="W569" s="4">
        <v>295</v>
      </c>
      <c r="X569" s="4">
        <v>322</v>
      </c>
      <c r="Y569" s="4">
        <v>23</v>
      </c>
      <c r="Z569" s="4">
        <v>0</v>
      </c>
      <c r="AA569" s="4">
        <f t="shared" si="209"/>
        <v>640</v>
      </c>
      <c r="AB569" s="4">
        <v>179</v>
      </c>
      <c r="AC569" s="4">
        <v>5</v>
      </c>
      <c r="AD569" s="4">
        <v>2</v>
      </c>
      <c r="AE569" s="4">
        <v>6</v>
      </c>
      <c r="AF569" s="4">
        <f t="shared" si="210"/>
        <v>192</v>
      </c>
      <c r="AG569" s="4">
        <v>0</v>
      </c>
      <c r="AH569" s="4">
        <v>111</v>
      </c>
      <c r="AI569" s="4">
        <v>280</v>
      </c>
      <c r="AJ569" s="4">
        <v>87</v>
      </c>
      <c r="AK569" s="4">
        <f t="shared" si="211"/>
        <v>478</v>
      </c>
      <c r="AL569" s="4">
        <v>878</v>
      </c>
      <c r="AM569" s="4">
        <v>272</v>
      </c>
      <c r="AN569" s="4">
        <v>1413</v>
      </c>
      <c r="AO569" s="4">
        <v>84</v>
      </c>
      <c r="AP569" s="4">
        <f t="shared" si="212"/>
        <v>2647</v>
      </c>
      <c r="AU569" s="4">
        <f t="shared" si="213"/>
        <v>0</v>
      </c>
      <c r="AV569" s="4">
        <v>10</v>
      </c>
      <c r="AW569" s="4">
        <v>0</v>
      </c>
      <c r="AX569" s="4">
        <v>5</v>
      </c>
      <c r="AY569" s="4">
        <v>11</v>
      </c>
      <c r="AZ569" s="4">
        <f t="shared" si="214"/>
        <v>26</v>
      </c>
      <c r="BA569" s="4">
        <v>4</v>
      </c>
      <c r="BB569" s="4">
        <v>3</v>
      </c>
      <c r="BC569" s="4">
        <v>1</v>
      </c>
      <c r="BD569" s="4">
        <v>6</v>
      </c>
      <c r="BE569" s="4">
        <f t="shared" si="215"/>
        <v>14</v>
      </c>
      <c r="BF569" s="4">
        <v>0</v>
      </c>
      <c r="BG569" s="4">
        <v>111</v>
      </c>
      <c r="BH569" s="4">
        <v>130</v>
      </c>
      <c r="BI569" s="4">
        <v>87</v>
      </c>
      <c r="BJ569" s="4">
        <f t="shared" si="216"/>
        <v>328</v>
      </c>
      <c r="BK569" s="4">
        <v>0</v>
      </c>
      <c r="BL569" s="4">
        <v>0</v>
      </c>
      <c r="BM569" s="4">
        <v>0</v>
      </c>
      <c r="BN569" s="4">
        <v>0</v>
      </c>
      <c r="BO569" s="4">
        <f t="shared" si="217"/>
        <v>0</v>
      </c>
      <c r="BP569" s="4">
        <v>6</v>
      </c>
      <c r="BQ569" s="4">
        <v>0</v>
      </c>
      <c r="BR569" s="4">
        <v>26</v>
      </c>
      <c r="BS569" s="4">
        <v>0</v>
      </c>
      <c r="BT569" s="4">
        <f t="shared" si="218"/>
        <v>32</v>
      </c>
      <c r="BU569" s="4">
        <v>87</v>
      </c>
      <c r="BV569" s="4">
        <v>0</v>
      </c>
      <c r="BW569" s="4">
        <v>38</v>
      </c>
      <c r="BX569" s="4">
        <v>148</v>
      </c>
      <c r="BY569" s="4">
        <f t="shared" si="219"/>
        <v>273</v>
      </c>
      <c r="BZ569" s="4">
        <f t="shared" si="220"/>
        <v>2454</v>
      </c>
      <c r="CA569" s="4">
        <f t="shared" si="221"/>
        <v>867</v>
      </c>
      <c r="CB569" s="4">
        <f t="shared" si="222"/>
        <v>2111</v>
      </c>
      <c r="CC569" s="4">
        <f t="shared" si="223"/>
        <v>252</v>
      </c>
      <c r="CD569" s="4">
        <f t="shared" si="224"/>
        <v>5684</v>
      </c>
      <c r="CE569" s="4">
        <f t="shared" si="225"/>
        <v>107</v>
      </c>
      <c r="CF569" s="4">
        <f t="shared" si="226"/>
        <v>114</v>
      </c>
      <c r="CG569" s="4">
        <f t="shared" si="227"/>
        <v>200</v>
      </c>
      <c r="CH569" s="4">
        <f t="shared" si="228"/>
        <v>252</v>
      </c>
      <c r="CI569" s="4">
        <f t="shared" si="229"/>
        <v>673</v>
      </c>
      <c r="CJ569" s="10" t="s">
        <v>129</v>
      </c>
      <c r="CK569" s="4">
        <v>714</v>
      </c>
      <c r="CL569" s="4">
        <v>133</v>
      </c>
      <c r="CM569" s="10" t="s">
        <v>129</v>
      </c>
      <c r="CN569" s="4">
        <v>1579</v>
      </c>
      <c r="CO569" s="4">
        <f t="shared" si="204"/>
        <v>2426</v>
      </c>
    </row>
    <row r="570" spans="1:93">
      <c r="A570" s="2">
        <v>2002</v>
      </c>
      <c r="B570" s="15" t="s">
        <v>85</v>
      </c>
      <c r="C570" s="4">
        <v>7099</v>
      </c>
      <c r="D570" s="4">
        <v>1285</v>
      </c>
      <c r="E570" s="4">
        <v>555</v>
      </c>
      <c r="F570" s="4">
        <v>0</v>
      </c>
      <c r="G570" s="4">
        <f t="shared" si="205"/>
        <v>8939</v>
      </c>
      <c r="H570" s="4">
        <v>2935</v>
      </c>
      <c r="I570" s="4">
        <v>114</v>
      </c>
      <c r="J570" s="4">
        <v>1710</v>
      </c>
      <c r="K570" s="4">
        <v>606</v>
      </c>
      <c r="L570" s="4">
        <f t="shared" si="206"/>
        <v>5365</v>
      </c>
      <c r="M570" s="4">
        <v>199</v>
      </c>
      <c r="N570" s="4">
        <v>50</v>
      </c>
      <c r="O570" s="4">
        <v>25</v>
      </c>
      <c r="P570" s="4">
        <v>0</v>
      </c>
      <c r="Q570" s="4">
        <f t="shared" si="207"/>
        <v>274</v>
      </c>
      <c r="R570" s="4">
        <v>0</v>
      </c>
      <c r="S570" s="4">
        <v>0</v>
      </c>
      <c r="T570" s="4">
        <v>0</v>
      </c>
      <c r="U570" s="4">
        <v>0</v>
      </c>
      <c r="V570" s="4">
        <f t="shared" si="208"/>
        <v>0</v>
      </c>
      <c r="W570" s="4">
        <v>3099</v>
      </c>
      <c r="X570" s="4">
        <v>5385</v>
      </c>
      <c r="Y570" s="4">
        <v>1012</v>
      </c>
      <c r="Z570" s="4">
        <v>0</v>
      </c>
      <c r="AA570" s="4">
        <f t="shared" si="209"/>
        <v>9496</v>
      </c>
      <c r="AB570" s="4">
        <v>1562</v>
      </c>
      <c r="AC570" s="4">
        <v>84</v>
      </c>
      <c r="AD570" s="4">
        <v>17</v>
      </c>
      <c r="AE570" s="4">
        <v>0</v>
      </c>
      <c r="AF570" s="4">
        <f t="shared" si="210"/>
        <v>1663</v>
      </c>
      <c r="AG570" s="4">
        <v>25</v>
      </c>
      <c r="AH570" s="4">
        <v>1149</v>
      </c>
      <c r="AI570" s="4">
        <v>4334</v>
      </c>
      <c r="AJ570" s="4">
        <v>269</v>
      </c>
      <c r="AK570" s="4">
        <f t="shared" si="211"/>
        <v>5777</v>
      </c>
      <c r="AL570" s="4">
        <v>4088</v>
      </c>
      <c r="AM570" s="4">
        <v>6248</v>
      </c>
      <c r="AN570" s="4">
        <v>4540</v>
      </c>
      <c r="AO570" s="4">
        <v>562</v>
      </c>
      <c r="AP570" s="4">
        <f t="shared" si="212"/>
        <v>15438</v>
      </c>
      <c r="AU570" s="4">
        <f t="shared" si="213"/>
        <v>0</v>
      </c>
      <c r="AV570" s="4">
        <v>53</v>
      </c>
      <c r="AW570" s="4">
        <v>0</v>
      </c>
      <c r="AX570" s="4">
        <v>549</v>
      </c>
      <c r="AY570" s="4">
        <v>606</v>
      </c>
      <c r="AZ570" s="4">
        <f t="shared" si="214"/>
        <v>1208</v>
      </c>
      <c r="BA570" s="4">
        <v>18</v>
      </c>
      <c r="BB570" s="4">
        <v>0</v>
      </c>
      <c r="BC570" s="4">
        <v>0</v>
      </c>
      <c r="BD570" s="4">
        <v>0</v>
      </c>
      <c r="BE570" s="4">
        <f t="shared" si="215"/>
        <v>18</v>
      </c>
      <c r="BF570" s="4">
        <v>25</v>
      </c>
      <c r="BG570" s="4">
        <v>1149</v>
      </c>
      <c r="BH570" s="4">
        <v>3680</v>
      </c>
      <c r="BI570" s="4">
        <v>269</v>
      </c>
      <c r="BJ570" s="4">
        <f t="shared" si="216"/>
        <v>5123</v>
      </c>
      <c r="BK570" s="4">
        <v>0</v>
      </c>
      <c r="BL570" s="4">
        <v>0</v>
      </c>
      <c r="BM570" s="4">
        <v>208</v>
      </c>
      <c r="BN570" s="4">
        <v>0</v>
      </c>
      <c r="BO570" s="4">
        <f t="shared" si="217"/>
        <v>208</v>
      </c>
      <c r="BP570" s="4">
        <v>21</v>
      </c>
      <c r="BQ570" s="4">
        <v>165</v>
      </c>
      <c r="BR570" s="4">
        <v>643</v>
      </c>
      <c r="BS570" s="4">
        <v>275</v>
      </c>
      <c r="BT570" s="4">
        <f t="shared" si="218"/>
        <v>1104</v>
      </c>
      <c r="BU570" s="4">
        <v>68</v>
      </c>
      <c r="BV570" s="4">
        <v>0</v>
      </c>
      <c r="BW570" s="4">
        <v>1493</v>
      </c>
      <c r="BX570" s="4">
        <v>287</v>
      </c>
      <c r="BY570" s="4">
        <f t="shared" si="219"/>
        <v>1848</v>
      </c>
      <c r="BZ570" s="4">
        <f t="shared" si="220"/>
        <v>19007</v>
      </c>
      <c r="CA570" s="4">
        <f t="shared" si="221"/>
        <v>14315</v>
      </c>
      <c r="CB570" s="4">
        <f t="shared" si="222"/>
        <v>12193</v>
      </c>
      <c r="CC570" s="4">
        <f t="shared" si="223"/>
        <v>1437</v>
      </c>
      <c r="CD570" s="4">
        <f t="shared" si="224"/>
        <v>46952</v>
      </c>
      <c r="CE570" s="4">
        <f t="shared" si="225"/>
        <v>185</v>
      </c>
      <c r="CF570" s="4">
        <f t="shared" si="226"/>
        <v>1314</v>
      </c>
      <c r="CG570" s="4">
        <f t="shared" si="227"/>
        <v>6573</v>
      </c>
      <c r="CH570" s="4">
        <f t="shared" si="228"/>
        <v>1437</v>
      </c>
      <c r="CI570" s="4">
        <f t="shared" si="229"/>
        <v>9509</v>
      </c>
      <c r="CJ570" s="4">
        <v>14135.9</v>
      </c>
      <c r="CK570" s="4">
        <v>0</v>
      </c>
      <c r="CL570" s="4">
        <v>1218.5</v>
      </c>
      <c r="CM570" s="4">
        <v>18.600000000000001</v>
      </c>
      <c r="CN570" s="4">
        <v>3955.5</v>
      </c>
      <c r="CO570" s="4">
        <f t="shared" si="204"/>
        <v>19328.5</v>
      </c>
    </row>
    <row r="571" spans="1:93">
      <c r="A571" s="2">
        <v>2002</v>
      </c>
      <c r="B571" s="3" t="s">
        <v>86</v>
      </c>
      <c r="C571" s="4">
        <v>5934</v>
      </c>
      <c r="D571" s="4">
        <v>1048</v>
      </c>
      <c r="E571" s="4">
        <v>310</v>
      </c>
      <c r="F571" s="4">
        <v>633</v>
      </c>
      <c r="G571" s="4">
        <f t="shared" si="205"/>
        <v>7925</v>
      </c>
      <c r="H571" s="4">
        <v>2080</v>
      </c>
      <c r="I571" s="4">
        <v>1554</v>
      </c>
      <c r="J571" s="4">
        <v>390</v>
      </c>
      <c r="K571" s="4">
        <v>342</v>
      </c>
      <c r="L571" s="4">
        <f t="shared" si="206"/>
        <v>4366</v>
      </c>
      <c r="M571" s="4">
        <v>170.2</v>
      </c>
      <c r="N571" s="4">
        <v>287</v>
      </c>
      <c r="O571" s="4">
        <v>0</v>
      </c>
      <c r="P571" s="4">
        <v>0</v>
      </c>
      <c r="Q571" s="4">
        <f t="shared" si="207"/>
        <v>457.2</v>
      </c>
      <c r="R571" s="4">
        <v>0</v>
      </c>
      <c r="S571" s="4">
        <v>0</v>
      </c>
      <c r="T571" s="4">
        <v>0</v>
      </c>
      <c r="U571" s="4">
        <v>0</v>
      </c>
      <c r="V571" s="4">
        <f t="shared" si="208"/>
        <v>0</v>
      </c>
      <c r="W571" s="4">
        <v>1305</v>
      </c>
      <c r="X571" s="4">
        <v>3636</v>
      </c>
      <c r="Y571" s="4">
        <v>0</v>
      </c>
      <c r="Z571" s="4">
        <v>0</v>
      </c>
      <c r="AA571" s="4">
        <f t="shared" si="209"/>
        <v>4941</v>
      </c>
      <c r="AB571" s="4">
        <v>1200</v>
      </c>
      <c r="AC571" s="4">
        <v>41</v>
      </c>
      <c r="AD571" s="4">
        <v>0</v>
      </c>
      <c r="AE571" s="4">
        <v>24</v>
      </c>
      <c r="AF571" s="4">
        <f t="shared" si="210"/>
        <v>1265</v>
      </c>
      <c r="AG571" s="4">
        <v>664</v>
      </c>
      <c r="AH571" s="4">
        <v>1031</v>
      </c>
      <c r="AI571" s="4">
        <v>0</v>
      </c>
      <c r="AJ571" s="4">
        <v>143</v>
      </c>
      <c r="AK571" s="4">
        <f t="shared" si="211"/>
        <v>1838</v>
      </c>
      <c r="AL571" s="4">
        <v>3601.8</v>
      </c>
      <c r="AM571" s="4">
        <v>1648</v>
      </c>
      <c r="AN571" s="4">
        <v>184</v>
      </c>
      <c r="AO571" s="4">
        <v>190</v>
      </c>
      <c r="AP571" s="4">
        <f t="shared" si="212"/>
        <v>5623.8</v>
      </c>
      <c r="AU571" s="4">
        <f t="shared" si="213"/>
        <v>0</v>
      </c>
      <c r="AV571" s="4">
        <v>0</v>
      </c>
      <c r="AW571" s="4">
        <v>0</v>
      </c>
      <c r="AX571" s="4">
        <v>0</v>
      </c>
      <c r="AY571" s="4">
        <v>342</v>
      </c>
      <c r="AZ571" s="4">
        <f t="shared" si="214"/>
        <v>342</v>
      </c>
      <c r="BA571" s="4">
        <v>1</v>
      </c>
      <c r="BB571" s="4">
        <v>20</v>
      </c>
      <c r="BC571" s="4">
        <v>0</v>
      </c>
      <c r="BD571" s="4">
        <v>24</v>
      </c>
      <c r="BE571" s="4">
        <f t="shared" si="215"/>
        <v>45</v>
      </c>
      <c r="BF571" s="4">
        <v>0</v>
      </c>
      <c r="BG571" s="4">
        <v>1650</v>
      </c>
      <c r="BH571" s="4">
        <v>0</v>
      </c>
      <c r="BI571" s="4">
        <v>143</v>
      </c>
      <c r="BJ571" s="4">
        <f t="shared" si="216"/>
        <v>1793</v>
      </c>
      <c r="BK571" s="4">
        <v>0</v>
      </c>
      <c r="BL571" s="4">
        <v>0</v>
      </c>
      <c r="BM571" s="4">
        <v>0</v>
      </c>
      <c r="BN571" s="4">
        <v>0</v>
      </c>
      <c r="BO571" s="4">
        <f t="shared" si="217"/>
        <v>0</v>
      </c>
      <c r="BP571" s="4">
        <v>0</v>
      </c>
      <c r="BQ571" s="4">
        <v>0</v>
      </c>
      <c r="BR571" s="4">
        <v>0</v>
      </c>
      <c r="BS571" s="4">
        <v>18</v>
      </c>
      <c r="BT571" s="4">
        <f t="shared" si="218"/>
        <v>18</v>
      </c>
      <c r="BU571" s="4">
        <v>0</v>
      </c>
      <c r="BV571" s="4">
        <v>0</v>
      </c>
      <c r="BW571" s="4">
        <v>0</v>
      </c>
      <c r="BX571" s="4">
        <v>804</v>
      </c>
      <c r="BY571" s="4">
        <f t="shared" si="219"/>
        <v>804</v>
      </c>
      <c r="BZ571" s="4">
        <f t="shared" si="220"/>
        <v>14955</v>
      </c>
      <c r="CA571" s="4">
        <f t="shared" si="221"/>
        <v>9245</v>
      </c>
      <c r="CB571" s="4">
        <f t="shared" si="222"/>
        <v>884</v>
      </c>
      <c r="CC571" s="4">
        <f t="shared" si="223"/>
        <v>1332</v>
      </c>
      <c r="CD571" s="4">
        <f t="shared" si="224"/>
        <v>26416</v>
      </c>
      <c r="CE571" s="4">
        <f t="shared" si="225"/>
        <v>1</v>
      </c>
      <c r="CF571" s="4">
        <f t="shared" si="226"/>
        <v>1670</v>
      </c>
      <c r="CG571" s="4">
        <f t="shared" si="227"/>
        <v>0</v>
      </c>
      <c r="CH571" s="4">
        <f t="shared" si="228"/>
        <v>1331</v>
      </c>
      <c r="CI571" s="4">
        <f t="shared" si="229"/>
        <v>3002</v>
      </c>
      <c r="CJ571" s="4">
        <v>4418</v>
      </c>
      <c r="CK571" s="4">
        <v>7350</v>
      </c>
      <c r="CL571" s="24" t="s">
        <v>129</v>
      </c>
      <c r="CM571" s="24" t="s">
        <v>129</v>
      </c>
      <c r="CN571" s="4">
        <v>3358</v>
      </c>
      <c r="CO571" s="4">
        <f t="shared" si="204"/>
        <v>15126</v>
      </c>
    </row>
    <row r="572" spans="1:93">
      <c r="A572" s="2">
        <v>2002</v>
      </c>
      <c r="B572" s="3" t="s">
        <v>87</v>
      </c>
      <c r="C572" s="4">
        <v>1368</v>
      </c>
      <c r="D572" s="4">
        <v>129</v>
      </c>
      <c r="E572" s="4">
        <v>28</v>
      </c>
      <c r="F572" s="4">
        <v>0</v>
      </c>
      <c r="G572" s="4">
        <f t="shared" si="205"/>
        <v>1525</v>
      </c>
      <c r="H572" s="4">
        <v>439.8</v>
      </c>
      <c r="I572" s="4">
        <v>11</v>
      </c>
      <c r="J572" s="4">
        <v>210</v>
      </c>
      <c r="K572" s="4">
        <v>82</v>
      </c>
      <c r="L572" s="4">
        <f t="shared" si="206"/>
        <v>742.8</v>
      </c>
      <c r="M572" s="4">
        <v>18.3</v>
      </c>
      <c r="N572" s="4">
        <v>51.8</v>
      </c>
      <c r="O572" s="4">
        <v>0</v>
      </c>
      <c r="P572" s="4">
        <v>0</v>
      </c>
      <c r="Q572" s="4">
        <f t="shared" si="207"/>
        <v>70.099999999999994</v>
      </c>
      <c r="R572" s="4">
        <v>74.099999999999994</v>
      </c>
      <c r="S572" s="4">
        <v>0</v>
      </c>
      <c r="T572" s="4">
        <v>0</v>
      </c>
      <c r="U572" s="4">
        <v>0</v>
      </c>
      <c r="V572" s="4">
        <f t="shared" si="208"/>
        <v>74.099999999999994</v>
      </c>
      <c r="W572" s="4">
        <v>306.39999999999998</v>
      </c>
      <c r="X572" s="4">
        <v>426.7</v>
      </c>
      <c r="Y572" s="4">
        <v>18.100000000000001</v>
      </c>
      <c r="Z572" s="4">
        <v>0</v>
      </c>
      <c r="AA572" s="4">
        <f t="shared" si="209"/>
        <v>751.19999999999993</v>
      </c>
      <c r="AB572" s="4">
        <v>145</v>
      </c>
      <c r="AC572" s="4">
        <v>2</v>
      </c>
      <c r="AD572" s="4">
        <v>9</v>
      </c>
      <c r="AE572" s="4">
        <v>2</v>
      </c>
      <c r="AF572" s="4">
        <f t="shared" si="210"/>
        <v>158</v>
      </c>
      <c r="AG572" s="4">
        <v>0</v>
      </c>
      <c r="AH572" s="4">
        <v>123</v>
      </c>
      <c r="AI572" s="4">
        <v>1013</v>
      </c>
      <c r="AJ572" s="4">
        <v>37</v>
      </c>
      <c r="AK572" s="4">
        <f t="shared" si="211"/>
        <v>1173</v>
      </c>
      <c r="AL572" s="4">
        <v>1304.5999999999999</v>
      </c>
      <c r="AM572" s="4">
        <v>343.5</v>
      </c>
      <c r="AN572" s="4">
        <v>1478</v>
      </c>
      <c r="AO572" s="4">
        <v>192</v>
      </c>
      <c r="AP572" s="4">
        <f t="shared" si="212"/>
        <v>3318.1</v>
      </c>
      <c r="AU572" s="4">
        <f t="shared" si="213"/>
        <v>0</v>
      </c>
      <c r="AV572" s="4">
        <v>0</v>
      </c>
      <c r="AW572" s="4">
        <v>0</v>
      </c>
      <c r="AX572" s="4">
        <v>0</v>
      </c>
      <c r="AY572" s="4">
        <v>82</v>
      </c>
      <c r="AZ572" s="4">
        <f t="shared" si="214"/>
        <v>82</v>
      </c>
      <c r="BA572" s="4">
        <v>0</v>
      </c>
      <c r="BB572" s="4">
        <v>1</v>
      </c>
      <c r="BD572" s="4">
        <v>2</v>
      </c>
      <c r="BE572" s="4">
        <f t="shared" si="215"/>
        <v>3</v>
      </c>
      <c r="BF572" s="4">
        <v>0</v>
      </c>
      <c r="BG572" s="4">
        <v>116</v>
      </c>
      <c r="BH572" s="4">
        <v>58</v>
      </c>
      <c r="BI572" s="4">
        <v>37</v>
      </c>
      <c r="BJ572" s="4">
        <f t="shared" si="216"/>
        <v>211</v>
      </c>
      <c r="BK572" s="4">
        <v>0</v>
      </c>
      <c r="BL572" s="4">
        <v>0</v>
      </c>
      <c r="BM572" s="4">
        <v>0</v>
      </c>
      <c r="BN572" s="4">
        <v>2</v>
      </c>
      <c r="BO572" s="4">
        <f t="shared" si="217"/>
        <v>2</v>
      </c>
      <c r="BP572" s="4">
        <v>0</v>
      </c>
      <c r="BQ572" s="4">
        <v>0</v>
      </c>
      <c r="BR572" s="4">
        <v>0</v>
      </c>
      <c r="BS572" s="4">
        <v>6</v>
      </c>
      <c r="BT572" s="4">
        <f t="shared" si="218"/>
        <v>6</v>
      </c>
      <c r="BU572" s="4">
        <v>0</v>
      </c>
      <c r="BV572" s="4">
        <v>1</v>
      </c>
      <c r="BW572" s="4">
        <v>67</v>
      </c>
      <c r="BX572" s="4">
        <v>184</v>
      </c>
      <c r="BY572" s="4">
        <f t="shared" si="219"/>
        <v>252</v>
      </c>
      <c r="BZ572" s="4">
        <f t="shared" si="220"/>
        <v>3656.2</v>
      </c>
      <c r="CA572" s="4">
        <f t="shared" si="221"/>
        <v>1087</v>
      </c>
      <c r="CB572" s="4">
        <f t="shared" si="222"/>
        <v>2756.1</v>
      </c>
      <c r="CC572" s="4">
        <f t="shared" si="223"/>
        <v>313</v>
      </c>
      <c r="CD572" s="4">
        <f t="shared" si="224"/>
        <v>7812.2999999999993</v>
      </c>
      <c r="CE572" s="4">
        <f t="shared" si="225"/>
        <v>0</v>
      </c>
      <c r="CF572" s="4">
        <f t="shared" si="226"/>
        <v>118</v>
      </c>
      <c r="CG572" s="4">
        <f t="shared" si="227"/>
        <v>125</v>
      </c>
      <c r="CH572" s="4">
        <f t="shared" si="228"/>
        <v>313</v>
      </c>
      <c r="CI572" s="4">
        <f t="shared" si="229"/>
        <v>556</v>
      </c>
      <c r="CJ572" s="10">
        <v>1602.6</v>
      </c>
      <c r="CK572" s="10">
        <f>1051.64+19.7</f>
        <v>1071.3400000000001</v>
      </c>
      <c r="CL572" s="10">
        <f>40.67+4.81</f>
        <v>45.480000000000004</v>
      </c>
      <c r="CM572" s="10" t="s">
        <v>129</v>
      </c>
      <c r="CN572" s="10">
        <f>3440.96-SUM(CJ572:CM572)</f>
        <v>721.54</v>
      </c>
      <c r="CO572" s="4">
        <f t="shared" si="204"/>
        <v>3440.96</v>
      </c>
    </row>
    <row r="573" spans="1:93">
      <c r="A573" s="2">
        <v>2002</v>
      </c>
      <c r="B573" s="3" t="s">
        <v>88</v>
      </c>
      <c r="C573" s="4">
        <v>933</v>
      </c>
      <c r="D573" s="4">
        <v>132</v>
      </c>
      <c r="E573" s="4">
        <v>72</v>
      </c>
      <c r="F573" s="4">
        <v>0</v>
      </c>
      <c r="G573" s="4">
        <f t="shared" si="205"/>
        <v>1137</v>
      </c>
      <c r="H573" s="4">
        <v>299</v>
      </c>
      <c r="I573" s="4">
        <v>3</v>
      </c>
      <c r="J573" s="4">
        <v>96</v>
      </c>
      <c r="K573" s="4">
        <v>1</v>
      </c>
      <c r="L573" s="4">
        <f t="shared" si="206"/>
        <v>399</v>
      </c>
      <c r="M573" s="4">
        <v>1</v>
      </c>
      <c r="N573" s="4">
        <v>5</v>
      </c>
      <c r="O573" s="4">
        <v>0</v>
      </c>
      <c r="P573" s="4">
        <v>0</v>
      </c>
      <c r="Q573" s="4">
        <f t="shared" si="207"/>
        <v>6</v>
      </c>
      <c r="R573" s="4">
        <v>8</v>
      </c>
      <c r="S573" s="4">
        <v>0</v>
      </c>
      <c r="T573" s="4">
        <v>0</v>
      </c>
      <c r="U573" s="4">
        <v>0</v>
      </c>
      <c r="V573" s="4">
        <f t="shared" si="208"/>
        <v>8</v>
      </c>
      <c r="W573" s="4">
        <v>201</v>
      </c>
      <c r="X573" s="4">
        <v>492</v>
      </c>
      <c r="Y573" s="4">
        <v>67</v>
      </c>
      <c r="Z573" s="4">
        <v>0</v>
      </c>
      <c r="AA573" s="4">
        <f t="shared" si="209"/>
        <v>760</v>
      </c>
      <c r="AB573" s="4">
        <v>141</v>
      </c>
      <c r="AC573" s="4">
        <v>8</v>
      </c>
      <c r="AD573" s="4">
        <v>25</v>
      </c>
      <c r="AE573" s="4">
        <v>3</v>
      </c>
      <c r="AF573" s="4">
        <f t="shared" si="210"/>
        <v>177</v>
      </c>
      <c r="AG573" s="4">
        <v>0</v>
      </c>
      <c r="AH573" s="4">
        <v>181</v>
      </c>
      <c r="AI573" s="4">
        <v>318</v>
      </c>
      <c r="AJ573" s="4">
        <v>0</v>
      </c>
      <c r="AK573" s="4">
        <f t="shared" si="211"/>
        <v>499</v>
      </c>
      <c r="AL573" s="4">
        <v>397</v>
      </c>
      <c r="AM573" s="4">
        <v>594</v>
      </c>
      <c r="AN573" s="4">
        <v>264</v>
      </c>
      <c r="AO573" s="4">
        <v>1</v>
      </c>
      <c r="AP573" s="4">
        <f t="shared" si="212"/>
        <v>1256</v>
      </c>
      <c r="AU573" s="4">
        <f t="shared" si="213"/>
        <v>0</v>
      </c>
      <c r="AV573" s="4">
        <v>0</v>
      </c>
      <c r="AW573" s="4">
        <v>0</v>
      </c>
      <c r="AX573" s="4">
        <v>11</v>
      </c>
      <c r="AY573" s="4">
        <v>1</v>
      </c>
      <c r="AZ573" s="4">
        <f t="shared" si="214"/>
        <v>12</v>
      </c>
      <c r="BA573" s="4">
        <v>0</v>
      </c>
      <c r="BB573" s="4">
        <v>0</v>
      </c>
      <c r="BC573" s="4">
        <v>3</v>
      </c>
      <c r="BD573" s="4">
        <v>3</v>
      </c>
      <c r="BE573" s="4">
        <f t="shared" si="215"/>
        <v>6</v>
      </c>
      <c r="BF573" s="4">
        <v>0</v>
      </c>
      <c r="BG573" s="4">
        <v>159</v>
      </c>
      <c r="BH573" s="4">
        <v>61</v>
      </c>
      <c r="BI573" s="4">
        <v>0</v>
      </c>
      <c r="BJ573" s="4">
        <f t="shared" si="216"/>
        <v>220</v>
      </c>
      <c r="BK573" s="4">
        <v>0</v>
      </c>
      <c r="BL573" s="4">
        <v>0</v>
      </c>
      <c r="BM573" s="4">
        <v>0</v>
      </c>
      <c r="BN573" s="4">
        <v>0</v>
      </c>
      <c r="BO573" s="4">
        <f t="shared" si="217"/>
        <v>0</v>
      </c>
      <c r="BP573" s="4">
        <v>0</v>
      </c>
      <c r="BQ573" s="4">
        <v>0</v>
      </c>
      <c r="BR573" s="4">
        <v>0</v>
      </c>
      <c r="BS573" s="4">
        <v>0</v>
      </c>
      <c r="BT573" s="4">
        <f t="shared" si="218"/>
        <v>0</v>
      </c>
      <c r="BU573" s="4">
        <v>0</v>
      </c>
      <c r="BV573" s="4">
        <v>0</v>
      </c>
      <c r="BW573" s="4">
        <v>6</v>
      </c>
      <c r="BX573" s="4">
        <v>1</v>
      </c>
      <c r="BY573" s="4">
        <f t="shared" si="219"/>
        <v>7</v>
      </c>
      <c r="BZ573" s="4">
        <f t="shared" si="220"/>
        <v>1980</v>
      </c>
      <c r="CA573" s="4">
        <f t="shared" si="221"/>
        <v>1415</v>
      </c>
      <c r="CB573" s="4">
        <f t="shared" si="222"/>
        <v>842</v>
      </c>
      <c r="CC573" s="4">
        <f t="shared" si="223"/>
        <v>5</v>
      </c>
      <c r="CD573" s="4">
        <f t="shared" si="224"/>
        <v>4242</v>
      </c>
      <c r="CE573" s="4">
        <f t="shared" si="225"/>
        <v>0</v>
      </c>
      <c r="CF573" s="4">
        <f t="shared" si="226"/>
        <v>159</v>
      </c>
      <c r="CG573" s="4">
        <f t="shared" si="227"/>
        <v>81</v>
      </c>
      <c r="CH573" s="4">
        <f t="shared" si="228"/>
        <v>5</v>
      </c>
      <c r="CI573" s="4">
        <f t="shared" si="229"/>
        <v>245</v>
      </c>
      <c r="CJ573" s="4">
        <v>657</v>
      </c>
      <c r="CK573" s="4">
        <v>836</v>
      </c>
      <c r="CL573" s="4">
        <v>76</v>
      </c>
      <c r="CM573" s="4">
        <v>0</v>
      </c>
      <c r="CN573" s="4">
        <v>131</v>
      </c>
      <c r="CO573" s="4">
        <f t="shared" si="204"/>
        <v>1700</v>
      </c>
    </row>
    <row r="574" spans="1:93">
      <c r="A574" s="2">
        <v>2002</v>
      </c>
      <c r="B574" s="3" t="s">
        <v>89</v>
      </c>
      <c r="C574" s="4">
        <v>5908</v>
      </c>
      <c r="D574" s="4">
        <v>1322.8</v>
      </c>
      <c r="E574" s="4">
        <v>117.1</v>
      </c>
      <c r="F574" s="4">
        <v>647.4</v>
      </c>
      <c r="G574" s="4">
        <f t="shared" si="205"/>
        <v>7995.3</v>
      </c>
      <c r="H574" s="4">
        <v>2586</v>
      </c>
      <c r="I574" s="4">
        <v>185.1</v>
      </c>
      <c r="J574" s="4">
        <v>57.5</v>
      </c>
      <c r="K574" s="4">
        <v>193</v>
      </c>
      <c r="L574" s="4">
        <f t="shared" si="206"/>
        <v>3021.6</v>
      </c>
      <c r="M574" s="4">
        <v>62.4</v>
      </c>
      <c r="N574" s="4">
        <v>94.3</v>
      </c>
      <c r="O574" s="4">
        <v>0</v>
      </c>
      <c r="P574" s="4">
        <v>0</v>
      </c>
      <c r="Q574" s="4">
        <f t="shared" si="207"/>
        <v>156.69999999999999</v>
      </c>
      <c r="R574" s="4">
        <v>36.799999999999997</v>
      </c>
      <c r="S574" s="4">
        <v>4.5999999999999996</v>
      </c>
      <c r="T574" s="4">
        <v>0</v>
      </c>
      <c r="U574" s="4">
        <v>0</v>
      </c>
      <c r="V574" s="4">
        <f t="shared" si="208"/>
        <v>41.4</v>
      </c>
      <c r="W574" s="4">
        <v>3371.9</v>
      </c>
      <c r="X574" s="4">
        <v>4267.7</v>
      </c>
      <c r="Y574" s="4">
        <v>1241.9000000000001</v>
      </c>
      <c r="Z574" s="4">
        <v>0</v>
      </c>
      <c r="AA574" s="4">
        <f t="shared" si="209"/>
        <v>8881.5</v>
      </c>
      <c r="AB574" s="4">
        <v>1221</v>
      </c>
      <c r="AC574" s="4">
        <v>0</v>
      </c>
      <c r="AD574" s="4">
        <v>95.9</v>
      </c>
      <c r="AE574" s="4">
        <v>95.7</v>
      </c>
      <c r="AF574" s="4">
        <f t="shared" si="210"/>
        <v>1412.6000000000001</v>
      </c>
      <c r="AG574" s="4">
        <v>64</v>
      </c>
      <c r="AH574" s="4">
        <v>158.19999999999999</v>
      </c>
      <c r="AI574" s="4">
        <v>3431.9</v>
      </c>
      <c r="AJ574" s="4">
        <v>463.3</v>
      </c>
      <c r="AK574" s="4">
        <f t="shared" si="211"/>
        <v>4117.3999999999996</v>
      </c>
      <c r="AL574" s="4">
        <v>4580.6000000000004</v>
      </c>
      <c r="AM574" s="4">
        <v>2385.1</v>
      </c>
      <c r="AN574" s="4">
        <v>6138.1</v>
      </c>
      <c r="AO574" s="4">
        <v>806.6</v>
      </c>
      <c r="AP574" s="4">
        <f t="shared" si="212"/>
        <v>13910.400000000001</v>
      </c>
      <c r="AU574" s="4">
        <f t="shared" si="213"/>
        <v>0</v>
      </c>
      <c r="AV574" s="4">
        <v>0.3</v>
      </c>
      <c r="AW574" s="4">
        <v>0</v>
      </c>
      <c r="AX574" s="4">
        <v>0</v>
      </c>
      <c r="AY574" s="4">
        <v>177.9</v>
      </c>
      <c r="AZ574" s="4">
        <f t="shared" si="214"/>
        <v>178.20000000000002</v>
      </c>
      <c r="BA574" s="4">
        <v>3.3</v>
      </c>
      <c r="BB574" s="4">
        <v>0</v>
      </c>
      <c r="BC574" s="4">
        <v>0</v>
      </c>
      <c r="BD574" s="4">
        <v>95.7</v>
      </c>
      <c r="BE574" s="4">
        <f t="shared" si="215"/>
        <v>99</v>
      </c>
      <c r="BF574" s="4">
        <v>0</v>
      </c>
      <c r="BG574" s="4">
        <v>0</v>
      </c>
      <c r="BH574" s="4">
        <v>1739.2</v>
      </c>
      <c r="BI574" s="4">
        <v>463.3</v>
      </c>
      <c r="BJ574" s="4">
        <f t="shared" si="216"/>
        <v>2202.5</v>
      </c>
      <c r="BK574" s="4">
        <v>0</v>
      </c>
      <c r="BL574" s="4">
        <v>0</v>
      </c>
      <c r="BM574" s="4">
        <v>0</v>
      </c>
      <c r="BN574" s="4">
        <v>0</v>
      </c>
      <c r="BO574" s="4">
        <f t="shared" si="217"/>
        <v>0</v>
      </c>
      <c r="BP574" s="4">
        <v>2.4</v>
      </c>
      <c r="BQ574" s="4">
        <v>0</v>
      </c>
      <c r="BR574" s="4">
        <v>0</v>
      </c>
      <c r="BS574" s="4">
        <v>36.799999999999997</v>
      </c>
      <c r="BT574" s="4">
        <f t="shared" si="218"/>
        <v>39.199999999999996</v>
      </c>
      <c r="BU574" s="4">
        <v>22.4</v>
      </c>
      <c r="BV574" s="4">
        <v>0</v>
      </c>
      <c r="BW574" s="4">
        <v>7.6</v>
      </c>
      <c r="BX574" s="4">
        <v>955.2</v>
      </c>
      <c r="BY574" s="4">
        <f t="shared" si="219"/>
        <v>985.2</v>
      </c>
      <c r="BZ574" s="4">
        <f t="shared" si="220"/>
        <v>17830.699999999997</v>
      </c>
      <c r="CA574" s="4">
        <f t="shared" si="221"/>
        <v>8417.7999999999993</v>
      </c>
      <c r="CB574" s="4">
        <f t="shared" si="222"/>
        <v>11082.400000000001</v>
      </c>
      <c r="CC574" s="4">
        <f t="shared" si="223"/>
        <v>2206</v>
      </c>
      <c r="CD574" s="4">
        <f t="shared" si="224"/>
        <v>39536.899999999994</v>
      </c>
      <c r="CE574" s="4">
        <f t="shared" si="225"/>
        <v>28.4</v>
      </c>
      <c r="CF574" s="4">
        <f t="shared" si="226"/>
        <v>0</v>
      </c>
      <c r="CG574" s="4">
        <f t="shared" si="227"/>
        <v>1746.8</v>
      </c>
      <c r="CH574" s="4">
        <f t="shared" si="228"/>
        <v>1728.9</v>
      </c>
      <c r="CI574" s="4">
        <f t="shared" si="229"/>
        <v>3504.1000000000004</v>
      </c>
      <c r="CJ574" s="4">
        <v>6052</v>
      </c>
      <c r="CK574" s="4">
        <v>7471</v>
      </c>
      <c r="CL574" s="4">
        <v>803</v>
      </c>
      <c r="CM574" s="4">
        <v>470</v>
      </c>
      <c r="CN574" s="4">
        <f>3766+559</f>
        <v>4325</v>
      </c>
      <c r="CO574" s="4">
        <f t="shared" si="204"/>
        <v>19121</v>
      </c>
    </row>
    <row r="575" spans="1:93">
      <c r="A575" s="2">
        <v>2002</v>
      </c>
      <c r="B575" s="3" t="s">
        <v>90</v>
      </c>
      <c r="C575" s="4">
        <v>3878</v>
      </c>
      <c r="D575" s="4">
        <v>533</v>
      </c>
      <c r="E575" s="4">
        <v>13</v>
      </c>
      <c r="F575" s="4">
        <v>0</v>
      </c>
      <c r="G575" s="4">
        <f t="shared" si="205"/>
        <v>4424</v>
      </c>
      <c r="H575" s="4">
        <v>1318</v>
      </c>
      <c r="I575" s="4">
        <v>2</v>
      </c>
      <c r="J575" s="4">
        <v>1</v>
      </c>
      <c r="K575" s="4">
        <v>136</v>
      </c>
      <c r="L575" s="4">
        <f t="shared" si="206"/>
        <v>1457</v>
      </c>
      <c r="M575" s="4">
        <v>27</v>
      </c>
      <c r="N575" s="4">
        <v>119</v>
      </c>
      <c r="O575" s="4">
        <v>0</v>
      </c>
      <c r="P575" s="4">
        <v>0</v>
      </c>
      <c r="Q575" s="4">
        <f t="shared" si="207"/>
        <v>146</v>
      </c>
      <c r="R575" s="4">
        <v>0</v>
      </c>
      <c r="S575" s="4">
        <v>1</v>
      </c>
      <c r="T575" s="4">
        <v>0</v>
      </c>
      <c r="U575" s="4">
        <v>0</v>
      </c>
      <c r="V575" s="4">
        <f t="shared" si="208"/>
        <v>1</v>
      </c>
      <c r="W575" s="4">
        <v>1453</v>
      </c>
      <c r="X575" s="4">
        <v>2350</v>
      </c>
      <c r="Y575" s="4">
        <v>12</v>
      </c>
      <c r="Z575" s="4">
        <v>0</v>
      </c>
      <c r="AA575" s="4">
        <f t="shared" si="209"/>
        <v>3815</v>
      </c>
      <c r="AB575" s="4">
        <v>674</v>
      </c>
      <c r="AC575" s="4">
        <v>1</v>
      </c>
      <c r="AD575" s="4">
        <v>55</v>
      </c>
      <c r="AE575" s="4">
        <v>128</v>
      </c>
      <c r="AF575" s="4">
        <f t="shared" si="210"/>
        <v>858</v>
      </c>
      <c r="AG575" s="4">
        <v>3</v>
      </c>
      <c r="AH575" s="4">
        <v>425</v>
      </c>
      <c r="AI575" s="4">
        <v>1219</v>
      </c>
      <c r="AJ575" s="4">
        <v>0</v>
      </c>
      <c r="AK575" s="4">
        <f t="shared" si="211"/>
        <v>1647</v>
      </c>
      <c r="AL575" s="4">
        <v>2355</v>
      </c>
      <c r="AM575" s="4">
        <v>2217</v>
      </c>
      <c r="AN575" s="4">
        <v>1393</v>
      </c>
      <c r="AO575" s="4">
        <v>0</v>
      </c>
      <c r="AP575" s="4">
        <f t="shared" si="212"/>
        <v>5965</v>
      </c>
      <c r="AU575" s="4">
        <f t="shared" si="213"/>
        <v>0</v>
      </c>
      <c r="AV575" s="4">
        <v>23</v>
      </c>
      <c r="AW575" s="4">
        <v>0</v>
      </c>
      <c r="AX575" s="4">
        <v>0</v>
      </c>
      <c r="AY575" s="4">
        <v>136</v>
      </c>
      <c r="AZ575" s="4">
        <f t="shared" si="214"/>
        <v>159</v>
      </c>
      <c r="BA575" s="4">
        <v>62</v>
      </c>
      <c r="BB575" s="4">
        <v>0</v>
      </c>
      <c r="BC575" s="4">
        <v>15</v>
      </c>
      <c r="BD575" s="4">
        <v>128</v>
      </c>
      <c r="BE575" s="4">
        <f t="shared" si="215"/>
        <v>205</v>
      </c>
      <c r="BF575" s="4">
        <v>2</v>
      </c>
      <c r="BG575" s="4">
        <v>415</v>
      </c>
      <c r="BH575" s="4">
        <v>411</v>
      </c>
      <c r="BI575" s="4">
        <v>0</v>
      </c>
      <c r="BJ575" s="4">
        <f t="shared" si="216"/>
        <v>828</v>
      </c>
      <c r="BK575" s="4">
        <v>0</v>
      </c>
      <c r="BL575" s="4">
        <v>0</v>
      </c>
      <c r="BM575" s="4">
        <v>0</v>
      </c>
      <c r="BN575" s="4">
        <v>0</v>
      </c>
      <c r="BO575" s="4">
        <f t="shared" si="217"/>
        <v>0</v>
      </c>
      <c r="BP575" s="4">
        <v>0</v>
      </c>
      <c r="BQ575" s="4">
        <v>0</v>
      </c>
      <c r="BR575" s="4">
        <v>0</v>
      </c>
      <c r="BS575" s="4">
        <v>0</v>
      </c>
      <c r="BT575" s="4">
        <f t="shared" si="218"/>
        <v>0</v>
      </c>
      <c r="BU575" s="4">
        <v>150</v>
      </c>
      <c r="BV575" s="4">
        <v>0</v>
      </c>
      <c r="BW575" s="4">
        <v>38</v>
      </c>
      <c r="BX575" s="4">
        <v>0</v>
      </c>
      <c r="BY575" s="4">
        <f t="shared" si="219"/>
        <v>188</v>
      </c>
      <c r="BZ575" s="4">
        <f t="shared" si="220"/>
        <v>9708</v>
      </c>
      <c r="CA575" s="4">
        <f t="shared" si="221"/>
        <v>5648</v>
      </c>
      <c r="CB575" s="4">
        <f t="shared" si="222"/>
        <v>2693</v>
      </c>
      <c r="CC575" s="4">
        <f t="shared" si="223"/>
        <v>264</v>
      </c>
      <c r="CD575" s="4">
        <f t="shared" si="224"/>
        <v>18313</v>
      </c>
      <c r="CE575" s="4">
        <f t="shared" si="225"/>
        <v>237</v>
      </c>
      <c r="CF575" s="4">
        <f t="shared" si="226"/>
        <v>415</v>
      </c>
      <c r="CG575" s="4">
        <f t="shared" si="227"/>
        <v>464</v>
      </c>
      <c r="CH575" s="4">
        <f t="shared" si="228"/>
        <v>264</v>
      </c>
      <c r="CI575" s="4">
        <f t="shared" si="229"/>
        <v>1380</v>
      </c>
      <c r="CJ575" s="4">
        <v>3761</v>
      </c>
      <c r="CK575" s="4">
        <v>3541</v>
      </c>
      <c r="CL575" s="4">
        <v>709</v>
      </c>
      <c r="CM575" s="4">
        <v>0</v>
      </c>
      <c r="CN575" s="4">
        <v>697</v>
      </c>
      <c r="CO575" s="4">
        <f t="shared" si="204"/>
        <v>8708</v>
      </c>
    </row>
    <row r="576" spans="1:93">
      <c r="A576" s="2">
        <v>2002</v>
      </c>
      <c r="B576" s="3" t="s">
        <v>91</v>
      </c>
      <c r="C576" s="4">
        <v>1888</v>
      </c>
      <c r="D576" s="4">
        <v>329</v>
      </c>
      <c r="E576" s="4">
        <v>194</v>
      </c>
      <c r="F576" s="4">
        <v>34</v>
      </c>
      <c r="G576" s="4">
        <f t="shared" si="205"/>
        <v>2445</v>
      </c>
      <c r="H576" s="4">
        <v>851</v>
      </c>
      <c r="I576" s="4">
        <v>299</v>
      </c>
      <c r="J576" s="4">
        <v>2047</v>
      </c>
      <c r="K576" s="4">
        <v>30</v>
      </c>
      <c r="L576" s="4">
        <f t="shared" si="206"/>
        <v>3227</v>
      </c>
      <c r="M576" s="4">
        <v>35</v>
      </c>
      <c r="N576" s="4">
        <v>61</v>
      </c>
      <c r="O576" s="4">
        <v>21</v>
      </c>
      <c r="P576" s="4">
        <v>0</v>
      </c>
      <c r="Q576" s="4">
        <f t="shared" si="207"/>
        <v>117</v>
      </c>
      <c r="R576" s="4">
        <v>19</v>
      </c>
      <c r="S576" s="4">
        <v>0</v>
      </c>
      <c r="T576" s="4">
        <v>1</v>
      </c>
      <c r="U576" s="4">
        <v>0</v>
      </c>
      <c r="V576" s="4">
        <f t="shared" si="208"/>
        <v>20</v>
      </c>
      <c r="W576" s="4">
        <v>404</v>
      </c>
      <c r="X576" s="4">
        <v>1408</v>
      </c>
      <c r="Y576" s="4">
        <v>670</v>
      </c>
      <c r="Z576" s="4">
        <v>0</v>
      </c>
      <c r="AA576" s="4">
        <f t="shared" si="209"/>
        <v>2482</v>
      </c>
      <c r="AB576" s="4">
        <v>242</v>
      </c>
      <c r="AC576" s="4">
        <v>10</v>
      </c>
      <c r="AD576" s="4">
        <v>40</v>
      </c>
      <c r="AE576" s="4">
        <v>7</v>
      </c>
      <c r="AF576" s="4">
        <f t="shared" si="210"/>
        <v>299</v>
      </c>
      <c r="AG576" s="4">
        <v>12</v>
      </c>
      <c r="AH576" s="4">
        <v>378</v>
      </c>
      <c r="AI576" s="4">
        <v>764</v>
      </c>
      <c r="AJ576" s="4">
        <v>3</v>
      </c>
      <c r="AK576" s="4">
        <f t="shared" si="211"/>
        <v>1157</v>
      </c>
      <c r="AL576" s="4">
        <v>1154</v>
      </c>
      <c r="AM576" s="4">
        <v>1071</v>
      </c>
      <c r="AN576" s="4">
        <v>127</v>
      </c>
      <c r="AO576" s="4">
        <v>55</v>
      </c>
      <c r="AP576" s="4">
        <f t="shared" si="212"/>
        <v>2407</v>
      </c>
      <c r="AU576" s="4">
        <f t="shared" si="213"/>
        <v>0</v>
      </c>
      <c r="AV576" s="4">
        <v>0</v>
      </c>
      <c r="AW576" s="4">
        <v>0</v>
      </c>
      <c r="AX576" s="4">
        <v>8</v>
      </c>
      <c r="AY576" s="4">
        <v>30</v>
      </c>
      <c r="AZ576" s="4">
        <f t="shared" si="214"/>
        <v>38</v>
      </c>
      <c r="BA576" s="4">
        <v>0</v>
      </c>
      <c r="BB576" s="4">
        <v>0</v>
      </c>
      <c r="BC576" s="4">
        <v>0</v>
      </c>
      <c r="BD576" s="4">
        <v>7</v>
      </c>
      <c r="BE576" s="4">
        <f t="shared" si="215"/>
        <v>7</v>
      </c>
      <c r="BF576" s="4">
        <v>0</v>
      </c>
      <c r="BG576" s="4">
        <v>0</v>
      </c>
      <c r="BH576" s="4">
        <v>0</v>
      </c>
      <c r="BI576" s="4">
        <v>3</v>
      </c>
      <c r="BJ576" s="4">
        <f t="shared" si="216"/>
        <v>3</v>
      </c>
      <c r="BK576" s="4">
        <v>0</v>
      </c>
      <c r="BL576" s="4">
        <v>0</v>
      </c>
      <c r="BM576" s="4">
        <v>0</v>
      </c>
      <c r="BN576" s="4">
        <v>0</v>
      </c>
      <c r="BO576" s="4">
        <f t="shared" si="217"/>
        <v>0</v>
      </c>
      <c r="BP576" s="4">
        <v>0</v>
      </c>
      <c r="BQ576" s="4">
        <v>0</v>
      </c>
      <c r="BR576" s="4">
        <v>23</v>
      </c>
      <c r="BS576" s="4">
        <v>31</v>
      </c>
      <c r="BT576" s="4">
        <f t="shared" si="218"/>
        <v>54</v>
      </c>
      <c r="BU576" s="4">
        <v>0</v>
      </c>
      <c r="BV576" s="4">
        <v>4</v>
      </c>
      <c r="BW576" s="4">
        <v>37</v>
      </c>
      <c r="BX576" s="4">
        <v>58</v>
      </c>
      <c r="BY576" s="4">
        <f t="shared" si="219"/>
        <v>99</v>
      </c>
      <c r="BZ576" s="4">
        <f t="shared" si="220"/>
        <v>4605</v>
      </c>
      <c r="CA576" s="4">
        <f t="shared" si="221"/>
        <v>3556</v>
      </c>
      <c r="CB576" s="4">
        <f t="shared" si="222"/>
        <v>3864</v>
      </c>
      <c r="CC576" s="4">
        <f t="shared" si="223"/>
        <v>129</v>
      </c>
      <c r="CD576" s="4">
        <f t="shared" si="224"/>
        <v>12154</v>
      </c>
      <c r="CE576" s="4">
        <f t="shared" si="225"/>
        <v>0</v>
      </c>
      <c r="CF576" s="4">
        <f t="shared" si="226"/>
        <v>4</v>
      </c>
      <c r="CG576" s="4">
        <f t="shared" si="227"/>
        <v>68</v>
      </c>
      <c r="CH576" s="4">
        <f t="shared" si="228"/>
        <v>129</v>
      </c>
      <c r="CI576" s="4">
        <f t="shared" si="229"/>
        <v>201</v>
      </c>
      <c r="CJ576" s="4">
        <f>1453+239</f>
        <v>1692</v>
      </c>
      <c r="CK576" s="4">
        <v>2372</v>
      </c>
      <c r="CL576" s="4">
        <v>221</v>
      </c>
      <c r="CM576" s="4">
        <v>60</v>
      </c>
      <c r="CN576" s="4">
        <v>968</v>
      </c>
      <c r="CO576" s="4">
        <f t="shared" ref="CO576:CO639" si="230">SUM(CJ576:CN576)</f>
        <v>5313</v>
      </c>
    </row>
    <row r="577" spans="1:98">
      <c r="A577" s="2">
        <v>2002</v>
      </c>
      <c r="B577" s="3" t="s">
        <v>92</v>
      </c>
      <c r="C577" s="4">
        <v>2333</v>
      </c>
      <c r="D577" s="4">
        <v>289</v>
      </c>
      <c r="E577" s="4">
        <v>28</v>
      </c>
      <c r="F577" s="4">
        <v>0</v>
      </c>
      <c r="G577" s="4">
        <f t="shared" si="205"/>
        <v>2650</v>
      </c>
      <c r="H577" s="4">
        <v>704</v>
      </c>
      <c r="I577" s="4">
        <v>293</v>
      </c>
      <c r="J577" s="4">
        <v>675</v>
      </c>
      <c r="K577" s="4">
        <v>29</v>
      </c>
      <c r="L577" s="4">
        <f t="shared" si="206"/>
        <v>1701</v>
      </c>
      <c r="M577" s="4">
        <v>30</v>
      </c>
      <c r="N577" s="4">
        <v>19</v>
      </c>
      <c r="O577" s="4">
        <v>0</v>
      </c>
      <c r="P577" s="4">
        <v>0</v>
      </c>
      <c r="Q577" s="4">
        <f t="shared" si="207"/>
        <v>49</v>
      </c>
      <c r="R577" s="4">
        <v>6</v>
      </c>
      <c r="S577" s="4">
        <v>0</v>
      </c>
      <c r="T577" s="4">
        <v>0</v>
      </c>
      <c r="U577" s="4">
        <v>0</v>
      </c>
      <c r="V577" s="4">
        <f t="shared" si="208"/>
        <v>6</v>
      </c>
      <c r="W577" s="4">
        <v>411</v>
      </c>
      <c r="X577" s="4">
        <v>903</v>
      </c>
      <c r="Y577" s="4">
        <v>155</v>
      </c>
      <c r="Z577" s="4">
        <v>0</v>
      </c>
      <c r="AA577" s="4">
        <f t="shared" si="209"/>
        <v>1469</v>
      </c>
      <c r="AB577" s="4">
        <v>271</v>
      </c>
      <c r="AC577" s="4">
        <v>13</v>
      </c>
      <c r="AD577" s="4">
        <v>47</v>
      </c>
      <c r="AE577" s="4">
        <v>1</v>
      </c>
      <c r="AF577" s="4">
        <f t="shared" si="210"/>
        <v>332</v>
      </c>
      <c r="AG577" s="4">
        <v>94</v>
      </c>
      <c r="AH577" s="4">
        <v>351</v>
      </c>
      <c r="AI577" s="4">
        <v>598</v>
      </c>
      <c r="AJ577" s="4">
        <v>114</v>
      </c>
      <c r="AK577" s="4">
        <f t="shared" si="211"/>
        <v>1157</v>
      </c>
      <c r="AL577" s="4">
        <v>617</v>
      </c>
      <c r="AM577" s="4">
        <v>981</v>
      </c>
      <c r="AN577" s="4">
        <v>836</v>
      </c>
      <c r="AO577" s="4">
        <v>5</v>
      </c>
      <c r="AP577" s="4">
        <f t="shared" si="212"/>
        <v>2439</v>
      </c>
      <c r="AU577" s="4">
        <f t="shared" si="213"/>
        <v>0</v>
      </c>
      <c r="AV577" s="4">
        <v>2</v>
      </c>
      <c r="AW577" s="4">
        <v>0</v>
      </c>
      <c r="AX577" s="4">
        <v>74</v>
      </c>
      <c r="AY577" s="4">
        <v>29</v>
      </c>
      <c r="AZ577" s="4">
        <f t="shared" si="214"/>
        <v>105</v>
      </c>
      <c r="BA577" s="4">
        <v>7</v>
      </c>
      <c r="BB577" s="4">
        <v>0</v>
      </c>
      <c r="BC577" s="4">
        <v>17</v>
      </c>
      <c r="BD577" s="4">
        <v>1</v>
      </c>
      <c r="BE577" s="4">
        <f t="shared" si="215"/>
        <v>25</v>
      </c>
      <c r="BF577" s="4">
        <v>94</v>
      </c>
      <c r="BG577" s="4">
        <v>341</v>
      </c>
      <c r="BH577" s="4">
        <v>194</v>
      </c>
      <c r="BI577" s="4">
        <v>114</v>
      </c>
      <c r="BJ577" s="4">
        <f t="shared" si="216"/>
        <v>743</v>
      </c>
      <c r="BK577" s="10"/>
      <c r="BL577" s="10"/>
      <c r="BM577" s="10"/>
      <c r="BN577" s="10"/>
      <c r="BO577" s="4">
        <f t="shared" si="217"/>
        <v>0</v>
      </c>
      <c r="BP577" s="10"/>
      <c r="BQ577" s="10"/>
      <c r="BR577" s="10"/>
      <c r="BS577" s="10"/>
      <c r="BT577" s="4">
        <f t="shared" si="218"/>
        <v>0</v>
      </c>
      <c r="BU577" s="4">
        <v>3</v>
      </c>
      <c r="BV577" s="4">
        <v>9</v>
      </c>
      <c r="BW577" s="4">
        <v>4</v>
      </c>
      <c r="BX577" s="4">
        <v>5</v>
      </c>
      <c r="BY577" s="4">
        <f t="shared" si="219"/>
        <v>21</v>
      </c>
      <c r="BZ577" s="4">
        <f t="shared" si="220"/>
        <v>4466</v>
      </c>
      <c r="CA577" s="4">
        <f t="shared" si="221"/>
        <v>2849</v>
      </c>
      <c r="CB577" s="4">
        <f t="shared" si="222"/>
        <v>2339</v>
      </c>
      <c r="CC577" s="4">
        <f t="shared" si="223"/>
        <v>149</v>
      </c>
      <c r="CD577" s="4">
        <f t="shared" si="224"/>
        <v>9803</v>
      </c>
      <c r="CE577" s="4">
        <f t="shared" si="225"/>
        <v>106</v>
      </c>
      <c r="CF577" s="4">
        <f t="shared" si="226"/>
        <v>350</v>
      </c>
      <c r="CG577" s="4">
        <f t="shared" si="227"/>
        <v>289</v>
      </c>
      <c r="CH577" s="4">
        <f t="shared" si="228"/>
        <v>149</v>
      </c>
      <c r="CI577" s="4">
        <f t="shared" si="229"/>
        <v>894</v>
      </c>
      <c r="CJ577" s="4">
        <v>1704</v>
      </c>
      <c r="CK577" s="4">
        <v>1830</v>
      </c>
      <c r="CL577" s="4">
        <v>94</v>
      </c>
      <c r="CM577" s="4">
        <v>0</v>
      </c>
      <c r="CN577" s="4">
        <v>480</v>
      </c>
      <c r="CO577" s="4">
        <f t="shared" si="230"/>
        <v>4108</v>
      </c>
    </row>
    <row r="578" spans="1:98">
      <c r="A578" s="2">
        <v>2002</v>
      </c>
      <c r="B578" s="3" t="s">
        <v>93</v>
      </c>
      <c r="C578" s="4">
        <v>2979</v>
      </c>
      <c r="D578" s="4">
        <v>468</v>
      </c>
      <c r="E578" s="4">
        <v>11</v>
      </c>
      <c r="F578" s="4">
        <v>0</v>
      </c>
      <c r="G578" s="4">
        <f t="shared" ref="G578:G641" si="231">SUM(C578:F578)</f>
        <v>3458</v>
      </c>
      <c r="H578" s="4">
        <v>1123</v>
      </c>
      <c r="I578" s="4">
        <v>398</v>
      </c>
      <c r="J578" s="4">
        <v>1563</v>
      </c>
      <c r="K578" s="4">
        <v>0</v>
      </c>
      <c r="L578" s="4">
        <f t="shared" ref="L578:L641" si="232">SUM(H578:K578)</f>
        <v>3084</v>
      </c>
      <c r="M578" s="4">
        <v>66</v>
      </c>
      <c r="N578" s="4">
        <v>126</v>
      </c>
      <c r="O578" s="4">
        <v>6</v>
      </c>
      <c r="P578" s="4">
        <v>0</v>
      </c>
      <c r="Q578" s="4">
        <f t="shared" ref="Q578:Q641" si="233">SUM(M578:P578)</f>
        <v>198</v>
      </c>
      <c r="R578" s="4">
        <v>0</v>
      </c>
      <c r="S578" s="4">
        <v>0</v>
      </c>
      <c r="T578" s="4">
        <v>0</v>
      </c>
      <c r="U578" s="4">
        <v>0</v>
      </c>
      <c r="V578" s="4">
        <f t="shared" ref="V578:V641" si="234">SUM(R578:U578)</f>
        <v>0</v>
      </c>
      <c r="W578" s="4">
        <v>736</v>
      </c>
      <c r="X578" s="4">
        <v>2593</v>
      </c>
      <c r="Y578" s="4">
        <v>369</v>
      </c>
      <c r="Z578" s="4">
        <v>0</v>
      </c>
      <c r="AA578" s="4">
        <f t="shared" ref="AA578:AA641" si="235">SUM(W578:Z578)</f>
        <v>3698</v>
      </c>
      <c r="AB578" s="4">
        <v>393</v>
      </c>
      <c r="AC578" s="4">
        <v>20</v>
      </c>
      <c r="AD578" s="4">
        <v>60</v>
      </c>
      <c r="AE578" s="4">
        <v>0</v>
      </c>
      <c r="AF578" s="4">
        <f t="shared" ref="AF578:AF641" si="236">SUM(AB578:AE578)</f>
        <v>473</v>
      </c>
      <c r="AG578" s="4">
        <v>8</v>
      </c>
      <c r="AH578" s="4">
        <v>536</v>
      </c>
      <c r="AI578" s="4">
        <v>1331</v>
      </c>
      <c r="AJ578" s="4">
        <v>0</v>
      </c>
      <c r="AK578" s="4">
        <f t="shared" ref="AK578:AK641" si="237">SUM(AG578:AJ578)</f>
        <v>1875</v>
      </c>
      <c r="AL578" s="4">
        <v>1777</v>
      </c>
      <c r="AM578" s="4">
        <v>1589</v>
      </c>
      <c r="AN578" s="4">
        <v>1071</v>
      </c>
      <c r="AO578" s="4">
        <v>0</v>
      </c>
      <c r="AP578" s="4">
        <f t="shared" ref="AP578:AP641" si="238">SUM(AL578:AO578)</f>
        <v>4437</v>
      </c>
      <c r="AU578" s="4">
        <f t="shared" ref="AU578:AU641" si="239">SUM(AQ578:AT578)</f>
        <v>0</v>
      </c>
      <c r="AV578" s="4">
        <v>0</v>
      </c>
      <c r="AW578" s="4">
        <v>0</v>
      </c>
      <c r="AX578" s="4">
        <v>269</v>
      </c>
      <c r="AY578" s="4">
        <v>0</v>
      </c>
      <c r="AZ578" s="4">
        <f t="shared" ref="AZ578:AZ641" si="240">SUM(AV578:AY578)</f>
        <v>269</v>
      </c>
      <c r="BA578" s="4">
        <v>0</v>
      </c>
      <c r="BB578" s="4">
        <v>0</v>
      </c>
      <c r="BC578" s="4">
        <v>29</v>
      </c>
      <c r="BD578" s="4">
        <v>0</v>
      </c>
      <c r="BE578" s="4">
        <f t="shared" ref="BE578:BE641" si="241">SUM(BA578:BD578)</f>
        <v>29</v>
      </c>
      <c r="BF578" s="4">
        <v>0</v>
      </c>
      <c r="BG578" s="4">
        <v>0</v>
      </c>
      <c r="BH578" s="4">
        <v>20</v>
      </c>
      <c r="BI578" s="4">
        <v>0</v>
      </c>
      <c r="BJ578" s="4">
        <f t="shared" ref="BJ578:BJ641" si="242">SUM(BF578:BI578)</f>
        <v>20</v>
      </c>
      <c r="BK578" s="4">
        <v>0</v>
      </c>
      <c r="BL578" s="4">
        <v>0</v>
      </c>
      <c r="BM578" s="4">
        <v>0</v>
      </c>
      <c r="BN578" s="4">
        <v>0</v>
      </c>
      <c r="BO578" s="4">
        <f t="shared" ref="BO578:BO641" si="243">SUM(BK578:BN578)</f>
        <v>0</v>
      </c>
      <c r="BP578" s="4">
        <v>0</v>
      </c>
      <c r="BQ578" s="4">
        <v>0</v>
      </c>
      <c r="BR578" s="4">
        <v>7</v>
      </c>
      <c r="BS578" s="4">
        <v>0</v>
      </c>
      <c r="BT578" s="4">
        <f t="shared" ref="BT578:BT641" si="244">SUM(BP578:BS578)</f>
        <v>7</v>
      </c>
      <c r="BU578" s="4">
        <v>0</v>
      </c>
      <c r="BV578" s="4">
        <v>0</v>
      </c>
      <c r="BW578" s="4">
        <v>262</v>
      </c>
      <c r="BX578" s="4">
        <v>0</v>
      </c>
      <c r="BY578" s="4">
        <f t="shared" ref="BY578:BY641" si="245">SUM(BU578:BX578)</f>
        <v>262</v>
      </c>
      <c r="BZ578" s="4">
        <f t="shared" ref="BZ578:BZ641" si="246">+C578+H578+M578+R578+W578+AB578+AG578+AL578</f>
        <v>7082</v>
      </c>
      <c r="CA578" s="4">
        <f t="shared" ref="CA578:CA641" si="247">+D578+I578+N578+S578+X578+AC578+AH578+AM578</f>
        <v>5730</v>
      </c>
      <c r="CB578" s="4">
        <f t="shared" ref="CB578:CB641" si="248">+E578+J578+O578+T578+Y578+AD578+AI578+AN578</f>
        <v>4411</v>
      </c>
      <c r="CC578" s="4">
        <f t="shared" ref="CC578:CC641" si="249">+F578+K578+P578+U578+Z578+AE578+AJ578+AO578</f>
        <v>0</v>
      </c>
      <c r="CD578" s="4">
        <f t="shared" ref="CD578:CD641" si="250">SUM(BZ578:CC578)</f>
        <v>17223</v>
      </c>
      <c r="CE578" s="4">
        <f t="shared" ref="CE578:CE641" si="251">BF578+BA578+AV578+BK578+BP578+BU578+AQ578</f>
        <v>0</v>
      </c>
      <c r="CF578" s="4">
        <f t="shared" ref="CF578:CF641" si="252">BG578+BB578+AW578+BL578+BQ578+BV578+AR578</f>
        <v>0</v>
      </c>
      <c r="CG578" s="4">
        <f t="shared" ref="CG578:CG641" si="253">BH578+BC578+AX578+BM578+BR578+BW578+AS578</f>
        <v>587</v>
      </c>
      <c r="CH578" s="4">
        <f t="shared" ref="CH578:CH641" si="254">BI578+BD578+AY578+BN578+BS578+BX578+AT578</f>
        <v>0</v>
      </c>
      <c r="CI578" s="4">
        <f t="shared" ref="CI578:CI641" si="255">SUM(CE578:CH578)</f>
        <v>587</v>
      </c>
      <c r="CJ578" s="4">
        <v>2300</v>
      </c>
      <c r="CK578" s="4">
        <v>2703</v>
      </c>
      <c r="CL578" s="4">
        <v>207</v>
      </c>
      <c r="CM578" s="4">
        <v>0</v>
      </c>
      <c r="CN578" s="4">
        <v>1483</v>
      </c>
      <c r="CO578" s="4">
        <f t="shared" si="230"/>
        <v>6693</v>
      </c>
    </row>
    <row r="579" spans="1:98">
      <c r="A579" s="2">
        <v>2002</v>
      </c>
      <c r="B579" s="3" t="s">
        <v>94</v>
      </c>
      <c r="C579" s="4">
        <v>2380</v>
      </c>
      <c r="D579" s="4">
        <v>652</v>
      </c>
      <c r="E579" s="4">
        <v>298</v>
      </c>
      <c r="F579" s="4">
        <v>0</v>
      </c>
      <c r="G579" s="4">
        <f t="shared" si="231"/>
        <v>3330</v>
      </c>
      <c r="H579" s="4">
        <v>927</v>
      </c>
      <c r="I579" s="4">
        <v>110</v>
      </c>
      <c r="J579" s="4">
        <v>837</v>
      </c>
      <c r="K579" s="4">
        <v>0</v>
      </c>
      <c r="L579" s="4">
        <f t="shared" si="232"/>
        <v>1874</v>
      </c>
      <c r="M579" s="4">
        <v>10</v>
      </c>
      <c r="N579" s="4">
        <v>129</v>
      </c>
      <c r="O579" s="4">
        <v>0</v>
      </c>
      <c r="P579" s="4">
        <v>0</v>
      </c>
      <c r="Q579" s="4">
        <f t="shared" si="233"/>
        <v>139</v>
      </c>
      <c r="R579" s="4">
        <v>0</v>
      </c>
      <c r="S579" s="4">
        <v>0</v>
      </c>
      <c r="T579" s="4">
        <v>0</v>
      </c>
      <c r="U579" s="4">
        <v>0</v>
      </c>
      <c r="V579" s="4">
        <f t="shared" si="234"/>
        <v>0</v>
      </c>
      <c r="W579" s="4">
        <v>897.8</v>
      </c>
      <c r="X579" s="4">
        <v>3331.4</v>
      </c>
      <c r="Y579" s="4">
        <v>477.8</v>
      </c>
      <c r="Z579" s="4">
        <v>0</v>
      </c>
      <c r="AA579" s="4">
        <f t="shared" si="235"/>
        <v>4707</v>
      </c>
      <c r="AB579" s="4">
        <v>578.6</v>
      </c>
      <c r="AC579" s="4">
        <v>7</v>
      </c>
      <c r="AD579" s="4">
        <v>73.7</v>
      </c>
      <c r="AE579" s="4">
        <v>8.1</v>
      </c>
      <c r="AF579" s="4">
        <f t="shared" si="236"/>
        <v>667.40000000000009</v>
      </c>
      <c r="AG579" s="4">
        <v>4.2</v>
      </c>
      <c r="AH579" s="4">
        <v>446</v>
      </c>
      <c r="AI579" s="4">
        <v>566.79999999999995</v>
      </c>
      <c r="AJ579" s="4">
        <v>22.4</v>
      </c>
      <c r="AK579" s="4">
        <f t="shared" si="237"/>
        <v>1039.4000000000001</v>
      </c>
      <c r="AL579" s="4">
        <v>1602</v>
      </c>
      <c r="AM579" s="4">
        <v>726</v>
      </c>
      <c r="AN579" s="4">
        <v>3329</v>
      </c>
      <c r="AO579" s="4">
        <v>0</v>
      </c>
      <c r="AP579" s="4">
        <f t="shared" si="238"/>
        <v>5657</v>
      </c>
      <c r="AU579" s="4">
        <f t="shared" si="239"/>
        <v>0</v>
      </c>
      <c r="AV579" s="4">
        <v>9.6</v>
      </c>
      <c r="AW579" s="4">
        <v>7.5</v>
      </c>
      <c r="AX579" s="4">
        <v>15.7</v>
      </c>
      <c r="AY579" s="4">
        <v>68.900000000000006</v>
      </c>
      <c r="AZ579" s="4">
        <f t="shared" si="240"/>
        <v>101.7</v>
      </c>
      <c r="BA579" s="4">
        <v>0.1</v>
      </c>
      <c r="BB579" s="4">
        <v>0.2</v>
      </c>
      <c r="BC579" s="4">
        <v>4.8</v>
      </c>
      <c r="BD579" s="4">
        <v>8</v>
      </c>
      <c r="BE579" s="4">
        <f t="shared" si="241"/>
        <v>13.1</v>
      </c>
      <c r="BF579" s="4">
        <v>3</v>
      </c>
      <c r="BG579" s="4">
        <v>401.5</v>
      </c>
      <c r="BH579" s="4">
        <v>265.5</v>
      </c>
      <c r="BI579" s="4">
        <v>22.4</v>
      </c>
      <c r="BJ579" s="4">
        <f t="shared" si="242"/>
        <v>692.4</v>
      </c>
      <c r="BK579" s="4">
        <v>0</v>
      </c>
      <c r="BL579" s="4">
        <v>0</v>
      </c>
      <c r="BM579" s="4">
        <v>0</v>
      </c>
      <c r="BN579" s="4">
        <v>0</v>
      </c>
      <c r="BO579" s="4">
        <f t="shared" si="243"/>
        <v>0</v>
      </c>
      <c r="BP579" s="4">
        <v>0</v>
      </c>
      <c r="BQ579" s="4">
        <v>0</v>
      </c>
      <c r="BR579" s="4">
        <v>0</v>
      </c>
      <c r="BS579" s="4">
        <v>0</v>
      </c>
      <c r="BT579" s="4">
        <f t="shared" si="244"/>
        <v>0</v>
      </c>
      <c r="BU579" s="4">
        <v>20</v>
      </c>
      <c r="BV579" s="4">
        <v>3.6</v>
      </c>
      <c r="BW579" s="4">
        <v>45.6</v>
      </c>
      <c r="BX579" s="4">
        <v>94.8</v>
      </c>
      <c r="BY579" s="4">
        <f t="shared" si="245"/>
        <v>164</v>
      </c>
      <c r="BZ579" s="4">
        <f t="shared" si="246"/>
        <v>6399.6</v>
      </c>
      <c r="CA579" s="4">
        <f t="shared" si="247"/>
        <v>5401.4</v>
      </c>
      <c r="CB579" s="4">
        <f t="shared" si="248"/>
        <v>5582.3</v>
      </c>
      <c r="CC579" s="4">
        <f t="shared" si="249"/>
        <v>30.5</v>
      </c>
      <c r="CD579" s="4">
        <f t="shared" si="250"/>
        <v>17413.8</v>
      </c>
      <c r="CE579" s="4">
        <f t="shared" si="251"/>
        <v>32.700000000000003</v>
      </c>
      <c r="CF579" s="4">
        <f t="shared" si="252"/>
        <v>412.8</v>
      </c>
      <c r="CG579" s="4">
        <f t="shared" si="253"/>
        <v>331.6</v>
      </c>
      <c r="CH579" s="4">
        <f t="shared" si="254"/>
        <v>194.10000000000002</v>
      </c>
      <c r="CI579" s="4">
        <f t="shared" si="255"/>
        <v>971.2</v>
      </c>
      <c r="CJ579" s="10">
        <f>300.7+2349.1-17-12.3</f>
        <v>2620.4999999999995</v>
      </c>
      <c r="CK579" s="10">
        <v>1770.2</v>
      </c>
      <c r="CL579" s="10">
        <v>437.7</v>
      </c>
      <c r="CM579" s="10">
        <f>113+57.6+340.2+8.2+164.6-116.4-112.5-8.1-47.4-56.7-2</f>
        <v>340.50000000000006</v>
      </c>
      <c r="CN579" s="10">
        <f>7982-1518.01-CM579-CL579-CK579-CJ579</f>
        <v>1295.0900000000006</v>
      </c>
      <c r="CO579" s="4">
        <f t="shared" si="230"/>
        <v>6463.99</v>
      </c>
    </row>
    <row r="580" spans="1:98">
      <c r="A580" s="2">
        <v>2002</v>
      </c>
      <c r="B580" s="3" t="s">
        <v>95</v>
      </c>
      <c r="C580" s="4">
        <v>924</v>
      </c>
      <c r="D580" s="4">
        <v>126</v>
      </c>
      <c r="E580" s="4">
        <v>2</v>
      </c>
      <c r="F580" s="4">
        <v>5</v>
      </c>
      <c r="G580" s="4">
        <f t="shared" si="231"/>
        <v>1057</v>
      </c>
      <c r="H580" s="4">
        <v>222</v>
      </c>
      <c r="I580" s="4">
        <v>0</v>
      </c>
      <c r="J580" s="4">
        <v>1</v>
      </c>
      <c r="K580" s="4">
        <v>0</v>
      </c>
      <c r="L580" s="4">
        <f t="shared" si="232"/>
        <v>223</v>
      </c>
      <c r="M580" s="4">
        <v>15</v>
      </c>
      <c r="N580" s="4">
        <v>26</v>
      </c>
      <c r="O580" s="4">
        <v>103</v>
      </c>
      <c r="P580" s="4">
        <v>0</v>
      </c>
      <c r="Q580" s="4">
        <f t="shared" si="233"/>
        <v>144</v>
      </c>
      <c r="R580" s="4">
        <v>13</v>
      </c>
      <c r="S580" s="4">
        <v>1</v>
      </c>
      <c r="T580" s="4">
        <v>0</v>
      </c>
      <c r="U580" s="4">
        <v>0</v>
      </c>
      <c r="V580" s="4">
        <f t="shared" si="234"/>
        <v>14</v>
      </c>
      <c r="W580" s="4">
        <v>486</v>
      </c>
      <c r="X580" s="4">
        <v>981</v>
      </c>
      <c r="Y580" s="4">
        <v>18</v>
      </c>
      <c r="Z580" s="4">
        <v>0</v>
      </c>
      <c r="AA580" s="4">
        <f t="shared" si="235"/>
        <v>1485</v>
      </c>
      <c r="AB580" s="4">
        <v>109</v>
      </c>
      <c r="AC580" s="4">
        <v>6</v>
      </c>
      <c r="AD580" s="4">
        <v>2</v>
      </c>
      <c r="AE580" s="4">
        <v>0</v>
      </c>
      <c r="AF580" s="4">
        <f t="shared" si="236"/>
        <v>117</v>
      </c>
      <c r="AG580" s="4">
        <v>12</v>
      </c>
      <c r="AH580" s="4">
        <v>158</v>
      </c>
      <c r="AI580" s="4">
        <v>281</v>
      </c>
      <c r="AJ580" s="4">
        <v>12</v>
      </c>
      <c r="AK580" s="4">
        <f t="shared" si="237"/>
        <v>463</v>
      </c>
      <c r="AL580" s="4">
        <v>803</v>
      </c>
      <c r="AM580" s="4">
        <v>388</v>
      </c>
      <c r="AN580" s="4">
        <v>976</v>
      </c>
      <c r="AO580" s="4">
        <v>47</v>
      </c>
      <c r="AP580" s="4">
        <f t="shared" si="238"/>
        <v>2214</v>
      </c>
      <c r="AU580" s="4">
        <f t="shared" si="239"/>
        <v>0</v>
      </c>
      <c r="AV580" s="4">
        <v>0</v>
      </c>
      <c r="AW580" s="4">
        <v>0</v>
      </c>
      <c r="AX580" s="4">
        <v>0</v>
      </c>
      <c r="AY580" s="4">
        <v>0</v>
      </c>
      <c r="AZ580" s="4">
        <f t="shared" si="240"/>
        <v>0</v>
      </c>
      <c r="BA580" s="4">
        <v>0</v>
      </c>
      <c r="BB580" s="4">
        <v>2</v>
      </c>
      <c r="BC580" s="4">
        <v>0</v>
      </c>
      <c r="BD580" s="4">
        <v>0</v>
      </c>
      <c r="BE580" s="4">
        <f t="shared" si="241"/>
        <v>2</v>
      </c>
      <c r="BF580" s="4">
        <v>7</v>
      </c>
      <c r="BG580" s="4">
        <v>115</v>
      </c>
      <c r="BH580" s="4">
        <v>43</v>
      </c>
      <c r="BI580" s="4">
        <v>7</v>
      </c>
      <c r="BJ580" s="4">
        <f t="shared" si="242"/>
        <v>172</v>
      </c>
      <c r="BK580" s="4">
        <v>0</v>
      </c>
      <c r="BL580" s="4">
        <v>0</v>
      </c>
      <c r="BM580" s="4">
        <v>0</v>
      </c>
      <c r="BN580" s="4">
        <v>0</v>
      </c>
      <c r="BO580" s="4">
        <f t="shared" si="243"/>
        <v>0</v>
      </c>
      <c r="BP580" s="4">
        <v>0</v>
      </c>
      <c r="BQ580" s="4">
        <v>0</v>
      </c>
      <c r="BR580" s="4">
        <v>0</v>
      </c>
      <c r="BS580" s="4">
        <v>0</v>
      </c>
      <c r="BT580" s="4">
        <f t="shared" si="244"/>
        <v>0</v>
      </c>
      <c r="BU580" s="4">
        <v>8</v>
      </c>
      <c r="BV580" s="4">
        <v>7</v>
      </c>
      <c r="BW580" s="4">
        <v>37</v>
      </c>
      <c r="BX580" s="4">
        <v>10</v>
      </c>
      <c r="BY580" s="4">
        <f t="shared" si="245"/>
        <v>62</v>
      </c>
      <c r="BZ580" s="4">
        <f t="shared" si="246"/>
        <v>2584</v>
      </c>
      <c r="CA580" s="4">
        <f t="shared" si="247"/>
        <v>1686</v>
      </c>
      <c r="CB580" s="4">
        <f t="shared" si="248"/>
        <v>1383</v>
      </c>
      <c r="CC580" s="4">
        <f t="shared" si="249"/>
        <v>64</v>
      </c>
      <c r="CD580" s="4">
        <f t="shared" si="250"/>
        <v>5717</v>
      </c>
      <c r="CE580" s="4">
        <f t="shared" si="251"/>
        <v>15</v>
      </c>
      <c r="CF580" s="4">
        <f t="shared" si="252"/>
        <v>124</v>
      </c>
      <c r="CG580" s="4">
        <f t="shared" si="253"/>
        <v>80</v>
      </c>
      <c r="CH580" s="4">
        <f t="shared" si="254"/>
        <v>17</v>
      </c>
      <c r="CI580" s="4">
        <f t="shared" si="255"/>
        <v>236</v>
      </c>
      <c r="CJ580" s="11">
        <v>836</v>
      </c>
      <c r="CK580" s="11">
        <v>1070</v>
      </c>
      <c r="CL580" s="11">
        <v>77</v>
      </c>
      <c r="CM580" s="11" t="s">
        <v>129</v>
      </c>
      <c r="CN580" s="11">
        <v>349</v>
      </c>
      <c r="CO580" s="4">
        <f t="shared" si="230"/>
        <v>2332</v>
      </c>
    </row>
    <row r="581" spans="1:98">
      <c r="A581" s="2">
        <v>2002</v>
      </c>
      <c r="B581" s="3" t="s">
        <v>96</v>
      </c>
      <c r="C581" s="4">
        <v>3081</v>
      </c>
      <c r="D581" s="4">
        <v>670</v>
      </c>
      <c r="E581" s="4">
        <v>103</v>
      </c>
      <c r="F581" s="4">
        <v>0</v>
      </c>
      <c r="G581" s="4">
        <f t="shared" si="231"/>
        <v>3854</v>
      </c>
      <c r="H581" s="4">
        <v>1282.8900000000001</v>
      </c>
      <c r="I581" s="4">
        <v>530.1</v>
      </c>
      <c r="J581" s="4">
        <v>1575.1</v>
      </c>
      <c r="K581" s="4">
        <v>0</v>
      </c>
      <c r="L581" s="4">
        <f t="shared" si="232"/>
        <v>3388.09</v>
      </c>
      <c r="M581" s="4">
        <v>42</v>
      </c>
      <c r="N581" s="4">
        <v>75</v>
      </c>
      <c r="O581" s="4">
        <v>5</v>
      </c>
      <c r="P581" s="4">
        <v>0</v>
      </c>
      <c r="Q581" s="4">
        <f t="shared" si="233"/>
        <v>122</v>
      </c>
      <c r="R581" s="4">
        <v>34</v>
      </c>
      <c r="S581" s="4">
        <v>6</v>
      </c>
      <c r="T581" s="4">
        <v>4</v>
      </c>
      <c r="U581" s="4">
        <v>0</v>
      </c>
      <c r="V581" s="4">
        <f t="shared" si="234"/>
        <v>44</v>
      </c>
      <c r="W581" s="4">
        <v>1752</v>
      </c>
      <c r="X581" s="4">
        <v>1793</v>
      </c>
      <c r="Y581" s="4">
        <v>0</v>
      </c>
      <c r="Z581" s="4">
        <v>0</v>
      </c>
      <c r="AA581" s="4">
        <f t="shared" si="235"/>
        <v>3545</v>
      </c>
      <c r="AB581" s="4">
        <v>767.89986699999997</v>
      </c>
      <c r="AC581" s="4">
        <v>12.98</v>
      </c>
      <c r="AD581" s="4">
        <v>122.56345</v>
      </c>
      <c r="AE581" s="4">
        <v>40.46</v>
      </c>
      <c r="AF581" s="4">
        <f t="shared" si="236"/>
        <v>943.90331700000002</v>
      </c>
      <c r="AG581" s="4">
        <v>0</v>
      </c>
      <c r="AH581" s="4">
        <v>753</v>
      </c>
      <c r="AI581" s="4">
        <v>2253</v>
      </c>
      <c r="AJ581" s="4">
        <v>0</v>
      </c>
      <c r="AK581" s="4">
        <f t="shared" si="237"/>
        <v>3006</v>
      </c>
      <c r="AL581" s="4">
        <v>3612.2101329999996</v>
      </c>
      <c r="AM581" s="4">
        <v>997.92</v>
      </c>
      <c r="AN581" s="4">
        <v>1970.33655</v>
      </c>
      <c r="AO581" s="4">
        <v>1037.54</v>
      </c>
      <c r="AP581" s="4">
        <f t="shared" si="238"/>
        <v>7618.0066829999996</v>
      </c>
      <c r="AU581" s="4">
        <f t="shared" si="239"/>
        <v>0</v>
      </c>
      <c r="AV581" s="4">
        <v>167</v>
      </c>
      <c r="AW581" s="4">
        <v>0</v>
      </c>
      <c r="AX581" s="4">
        <v>25</v>
      </c>
      <c r="AY581" s="4">
        <v>234</v>
      </c>
      <c r="AZ581" s="4">
        <f t="shared" si="240"/>
        <v>426</v>
      </c>
      <c r="BA581" s="4">
        <v>3.3</v>
      </c>
      <c r="BB581" s="4">
        <v>4.9000000000000004</v>
      </c>
      <c r="BC581" s="4">
        <v>6.2</v>
      </c>
      <c r="BD581" s="4">
        <v>55.1</v>
      </c>
      <c r="BE581" s="4">
        <f t="shared" si="241"/>
        <v>69.5</v>
      </c>
      <c r="BF581" s="4">
        <v>0</v>
      </c>
      <c r="BG581" s="4">
        <v>703</v>
      </c>
      <c r="BH581" s="4">
        <v>705</v>
      </c>
      <c r="BI581" s="4">
        <v>0</v>
      </c>
      <c r="BJ581" s="4">
        <f t="shared" si="242"/>
        <v>1408</v>
      </c>
      <c r="BK581" s="4">
        <v>35.4</v>
      </c>
      <c r="BL581" s="4">
        <v>13.7</v>
      </c>
      <c r="BM581" s="4">
        <v>17.100000000000001</v>
      </c>
      <c r="BN581" s="4">
        <v>3.1</v>
      </c>
      <c r="BO581" s="4">
        <f t="shared" si="243"/>
        <v>69.299999999999983</v>
      </c>
      <c r="BP581" s="4">
        <v>41.4</v>
      </c>
      <c r="BQ581" s="4">
        <v>2.7</v>
      </c>
      <c r="BR581" s="4">
        <v>249.3</v>
      </c>
      <c r="BS581" s="4">
        <v>70.900000000000006</v>
      </c>
      <c r="BT581" s="4">
        <f t="shared" si="244"/>
        <v>364.30000000000007</v>
      </c>
      <c r="BU581" s="4">
        <v>442.5</v>
      </c>
      <c r="BV581" s="4">
        <v>23.5</v>
      </c>
      <c r="BW581" s="4">
        <v>334.4</v>
      </c>
      <c r="BX581" s="4">
        <v>714.7</v>
      </c>
      <c r="BY581" s="4">
        <f t="shared" si="245"/>
        <v>1515.1</v>
      </c>
      <c r="BZ581" s="4">
        <f t="shared" si="246"/>
        <v>10572</v>
      </c>
      <c r="CA581" s="4">
        <f t="shared" si="247"/>
        <v>4838</v>
      </c>
      <c r="CB581" s="4">
        <f t="shared" si="248"/>
        <v>6033</v>
      </c>
      <c r="CC581" s="4">
        <f t="shared" si="249"/>
        <v>1078</v>
      </c>
      <c r="CD581" s="4">
        <f t="shared" si="250"/>
        <v>22521</v>
      </c>
      <c r="CE581" s="4">
        <f t="shared" si="251"/>
        <v>689.6</v>
      </c>
      <c r="CF581" s="4">
        <f t="shared" si="252"/>
        <v>747.80000000000007</v>
      </c>
      <c r="CG581" s="4">
        <f t="shared" si="253"/>
        <v>1337</v>
      </c>
      <c r="CH581" s="4">
        <f t="shared" si="254"/>
        <v>1077.8000000000002</v>
      </c>
      <c r="CI581" s="4">
        <f t="shared" si="255"/>
        <v>3852.2000000000003</v>
      </c>
      <c r="CJ581" s="4">
        <v>2642.5</v>
      </c>
      <c r="CK581" s="4">
        <v>4772</v>
      </c>
      <c r="CL581" s="4">
        <v>273</v>
      </c>
      <c r="CM581" s="4">
        <v>0</v>
      </c>
      <c r="CN581" s="4">
        <f>9356-CJ581-CK581-CL581-CM581</f>
        <v>1668.5</v>
      </c>
      <c r="CO581" s="4">
        <f t="shared" si="230"/>
        <v>9356</v>
      </c>
      <c r="CT581" s="4"/>
    </row>
    <row r="582" spans="1:98">
      <c r="A582" s="2">
        <v>2002</v>
      </c>
      <c r="B582" s="3" t="s">
        <v>97</v>
      </c>
      <c r="C582" s="4">
        <v>4157</v>
      </c>
      <c r="D582" s="4">
        <v>659</v>
      </c>
      <c r="E582" s="4">
        <v>0</v>
      </c>
      <c r="F582" s="4">
        <v>0</v>
      </c>
      <c r="G582" s="4">
        <f t="shared" si="231"/>
        <v>4816</v>
      </c>
      <c r="H582" s="4">
        <v>1024</v>
      </c>
      <c r="I582" s="4">
        <v>16</v>
      </c>
      <c r="J582" s="4">
        <v>0</v>
      </c>
      <c r="K582" s="4">
        <v>95.5</v>
      </c>
      <c r="L582" s="4">
        <f t="shared" si="232"/>
        <v>1135.5</v>
      </c>
      <c r="M582" s="4">
        <v>289</v>
      </c>
      <c r="N582" s="4">
        <v>330</v>
      </c>
      <c r="O582" s="4">
        <v>264</v>
      </c>
      <c r="P582" s="4">
        <v>0</v>
      </c>
      <c r="Q582" s="4">
        <f t="shared" si="233"/>
        <v>883</v>
      </c>
      <c r="R582" s="4">
        <v>265</v>
      </c>
      <c r="S582" s="4">
        <v>0</v>
      </c>
      <c r="T582" s="4">
        <v>0</v>
      </c>
      <c r="U582" s="4">
        <v>0</v>
      </c>
      <c r="V582" s="4">
        <f t="shared" si="234"/>
        <v>265</v>
      </c>
      <c r="W582" s="4">
        <v>2601</v>
      </c>
      <c r="X582" s="4">
        <v>2601</v>
      </c>
      <c r="Y582" s="4">
        <v>0</v>
      </c>
      <c r="Z582" s="4">
        <v>0</v>
      </c>
      <c r="AA582" s="4">
        <f t="shared" si="235"/>
        <v>5202</v>
      </c>
      <c r="AB582" s="4">
        <v>815</v>
      </c>
      <c r="AC582" s="4">
        <v>16</v>
      </c>
      <c r="AD582" s="4">
        <v>0</v>
      </c>
      <c r="AE582" s="4">
        <v>21.8</v>
      </c>
      <c r="AF582" s="4">
        <f t="shared" si="236"/>
        <v>852.8</v>
      </c>
      <c r="AG582" s="4">
        <v>125</v>
      </c>
      <c r="AH582" s="4">
        <v>490</v>
      </c>
      <c r="AI582" s="4">
        <v>247</v>
      </c>
      <c r="AJ582" s="4">
        <v>1171</v>
      </c>
      <c r="AK582" s="4">
        <f t="shared" si="237"/>
        <v>2033</v>
      </c>
      <c r="AL582" s="4">
        <v>10593</v>
      </c>
      <c r="AM582" s="4">
        <v>0</v>
      </c>
      <c r="AN582" s="4">
        <v>0</v>
      </c>
      <c r="AO582" s="4">
        <v>707</v>
      </c>
      <c r="AP582" s="4">
        <f t="shared" si="238"/>
        <v>11300</v>
      </c>
      <c r="AU582" s="4">
        <f t="shared" si="239"/>
        <v>0</v>
      </c>
      <c r="AV582" s="4">
        <v>0</v>
      </c>
      <c r="AW582" s="4">
        <v>0</v>
      </c>
      <c r="AX582" s="4">
        <v>0</v>
      </c>
      <c r="AY582" s="4">
        <v>96</v>
      </c>
      <c r="AZ582" s="4">
        <f t="shared" si="240"/>
        <v>96</v>
      </c>
      <c r="BA582" s="4">
        <v>0</v>
      </c>
      <c r="BB582" s="4">
        <v>0</v>
      </c>
      <c r="BC582" s="4">
        <v>0</v>
      </c>
      <c r="BD582" s="4">
        <v>22</v>
      </c>
      <c r="BE582" s="4">
        <f t="shared" si="241"/>
        <v>22</v>
      </c>
      <c r="BF582" s="4">
        <v>0</v>
      </c>
      <c r="BG582" s="4">
        <v>490</v>
      </c>
      <c r="BH582" s="4">
        <v>247</v>
      </c>
      <c r="BI582" s="4">
        <v>1171</v>
      </c>
      <c r="BJ582" s="4">
        <f t="shared" si="242"/>
        <v>1908</v>
      </c>
      <c r="BK582" s="4">
        <v>0</v>
      </c>
      <c r="BL582" s="4">
        <v>0</v>
      </c>
      <c r="BM582" s="4">
        <v>0</v>
      </c>
      <c r="BN582" s="4">
        <v>106</v>
      </c>
      <c r="BO582" s="4">
        <f t="shared" si="243"/>
        <v>106</v>
      </c>
      <c r="BP582" s="4">
        <v>0</v>
      </c>
      <c r="BQ582" s="4">
        <v>0</v>
      </c>
      <c r="BR582" s="4">
        <v>0</v>
      </c>
      <c r="BS582" s="4">
        <v>156</v>
      </c>
      <c r="BT582" s="4">
        <f t="shared" si="244"/>
        <v>156</v>
      </c>
      <c r="BU582" s="4">
        <v>0</v>
      </c>
      <c r="BV582" s="4">
        <v>0</v>
      </c>
      <c r="BW582" s="4">
        <v>0</v>
      </c>
      <c r="BX582" s="4">
        <v>445</v>
      </c>
      <c r="BY582" s="4">
        <f t="shared" si="245"/>
        <v>445</v>
      </c>
      <c r="BZ582" s="4">
        <f t="shared" si="246"/>
        <v>19869</v>
      </c>
      <c r="CA582" s="4">
        <f t="shared" si="247"/>
        <v>4112</v>
      </c>
      <c r="CB582" s="4">
        <f t="shared" si="248"/>
        <v>511</v>
      </c>
      <c r="CC582" s="4">
        <f t="shared" si="249"/>
        <v>1995.3</v>
      </c>
      <c r="CD582" s="4">
        <f t="shared" si="250"/>
        <v>26487.3</v>
      </c>
      <c r="CE582" s="4">
        <f t="shared" si="251"/>
        <v>0</v>
      </c>
      <c r="CF582" s="4">
        <f t="shared" si="252"/>
        <v>490</v>
      </c>
      <c r="CG582" s="4">
        <f t="shared" si="253"/>
        <v>247</v>
      </c>
      <c r="CH582" s="4">
        <f t="shared" si="254"/>
        <v>1996</v>
      </c>
      <c r="CI582" s="4">
        <f t="shared" si="255"/>
        <v>2733</v>
      </c>
      <c r="CJ582" s="4">
        <v>3695.9</v>
      </c>
      <c r="CK582" s="4">
        <v>7912.9</v>
      </c>
      <c r="CL582" s="4">
        <v>586.70000000000005</v>
      </c>
      <c r="CM582" s="4">
        <v>0</v>
      </c>
      <c r="CN582" s="4">
        <v>2092</v>
      </c>
      <c r="CO582" s="4">
        <f t="shared" si="230"/>
        <v>14287.5</v>
      </c>
    </row>
    <row r="583" spans="1:98">
      <c r="A583" s="2">
        <v>2002</v>
      </c>
      <c r="B583" s="3" t="s">
        <v>98</v>
      </c>
      <c r="C583" s="4">
        <v>232.1</v>
      </c>
      <c r="D583" s="4">
        <v>1097.8</v>
      </c>
      <c r="E583" s="4">
        <v>11028.3</v>
      </c>
      <c r="F583" s="4">
        <v>0</v>
      </c>
      <c r="G583" s="4">
        <f t="shared" si="231"/>
        <v>12358.199999999999</v>
      </c>
      <c r="H583" s="4">
        <v>2133.8000000000002</v>
      </c>
      <c r="I583" s="4">
        <v>19.3</v>
      </c>
      <c r="J583" s="4">
        <v>175.1</v>
      </c>
      <c r="K583" s="4">
        <v>171</v>
      </c>
      <c r="L583" s="4">
        <f t="shared" si="232"/>
        <v>2499.2000000000003</v>
      </c>
      <c r="M583" s="4">
        <v>172.7</v>
      </c>
      <c r="N583" s="4">
        <v>136.1</v>
      </c>
      <c r="O583" s="4">
        <v>42.4</v>
      </c>
      <c r="P583" s="4">
        <v>0</v>
      </c>
      <c r="Q583" s="4">
        <f t="shared" si="233"/>
        <v>351.19999999999993</v>
      </c>
      <c r="R583" s="4">
        <v>100.2</v>
      </c>
      <c r="S583" s="4">
        <v>15.2</v>
      </c>
      <c r="T583" s="4">
        <v>5.2</v>
      </c>
      <c r="U583" s="4">
        <v>0</v>
      </c>
      <c r="V583" s="4">
        <f t="shared" si="234"/>
        <v>120.60000000000001</v>
      </c>
      <c r="W583" s="4">
        <v>1743.4</v>
      </c>
      <c r="X583" s="4">
        <v>4285.7</v>
      </c>
      <c r="Y583" s="4">
        <v>1558.7</v>
      </c>
      <c r="Z583" s="4">
        <v>0</v>
      </c>
      <c r="AA583" s="4">
        <f t="shared" si="235"/>
        <v>7587.8</v>
      </c>
      <c r="AB583" s="4">
        <v>1752</v>
      </c>
      <c r="AC583" s="4">
        <v>60</v>
      </c>
      <c r="AD583" s="4">
        <v>82.4</v>
      </c>
      <c r="AE583" s="4">
        <v>17.3</v>
      </c>
      <c r="AF583" s="4">
        <f t="shared" si="236"/>
        <v>1911.7</v>
      </c>
      <c r="AG583" s="4">
        <v>12.3</v>
      </c>
      <c r="AH583" s="4">
        <v>944.5</v>
      </c>
      <c r="AI583" s="4">
        <v>2061.9</v>
      </c>
      <c r="AJ583" s="4">
        <v>320.8</v>
      </c>
      <c r="AK583" s="4">
        <f t="shared" si="237"/>
        <v>3339.5</v>
      </c>
      <c r="AL583" s="4">
        <v>3151.5</v>
      </c>
      <c r="AM583" s="4">
        <v>2989</v>
      </c>
      <c r="AN583" s="4">
        <v>5278.2</v>
      </c>
      <c r="AO583" s="4">
        <v>228.7</v>
      </c>
      <c r="AP583" s="4">
        <f t="shared" si="238"/>
        <v>11647.400000000001</v>
      </c>
      <c r="AU583" s="4">
        <f t="shared" si="239"/>
        <v>0</v>
      </c>
      <c r="AV583" s="4">
        <v>0</v>
      </c>
      <c r="AW583" s="4">
        <v>0</v>
      </c>
      <c r="AX583" s="4">
        <v>0</v>
      </c>
      <c r="AY583" s="4">
        <v>171</v>
      </c>
      <c r="AZ583" s="4">
        <f t="shared" si="240"/>
        <v>171</v>
      </c>
      <c r="BA583" s="4">
        <v>14.4</v>
      </c>
      <c r="BB583" s="4">
        <v>0.5</v>
      </c>
      <c r="BC583" s="4">
        <v>0</v>
      </c>
      <c r="BD583" s="4">
        <v>17.3</v>
      </c>
      <c r="BE583" s="4">
        <f t="shared" si="241"/>
        <v>32.200000000000003</v>
      </c>
      <c r="BF583" s="4">
        <v>12.3</v>
      </c>
      <c r="BG583" s="4">
        <v>593.9</v>
      </c>
      <c r="BH583" s="4">
        <v>248.2</v>
      </c>
      <c r="BI583" s="4">
        <v>314.7</v>
      </c>
      <c r="BJ583" s="4">
        <f t="shared" si="242"/>
        <v>1169.0999999999999</v>
      </c>
      <c r="BK583" s="4">
        <v>0</v>
      </c>
      <c r="BL583" s="4">
        <v>91</v>
      </c>
      <c r="BM583" s="4">
        <v>13.6</v>
      </c>
      <c r="BN583" s="4">
        <v>1.5</v>
      </c>
      <c r="BO583" s="4">
        <f t="shared" si="243"/>
        <v>106.1</v>
      </c>
      <c r="BP583" s="4">
        <v>44.7</v>
      </c>
      <c r="BQ583" s="4">
        <v>11</v>
      </c>
      <c r="BR583" s="4">
        <v>99.6</v>
      </c>
      <c r="BS583" s="4">
        <v>84.1</v>
      </c>
      <c r="BT583" s="4">
        <f t="shared" si="244"/>
        <v>239.4</v>
      </c>
      <c r="BU583" s="4">
        <v>300.8</v>
      </c>
      <c r="BV583" s="4">
        <v>3.3</v>
      </c>
      <c r="BW583" s="4">
        <v>5.9</v>
      </c>
      <c r="BX583" s="4">
        <v>149.19999999999999</v>
      </c>
      <c r="BY583" s="4">
        <f t="shared" si="245"/>
        <v>459.2</v>
      </c>
      <c r="BZ583" s="4">
        <f t="shared" si="246"/>
        <v>9298</v>
      </c>
      <c r="CA583" s="4">
        <f t="shared" si="247"/>
        <v>9547.5999999999985</v>
      </c>
      <c r="CB583" s="4">
        <f t="shared" si="248"/>
        <v>20232.2</v>
      </c>
      <c r="CC583" s="4">
        <f t="shared" si="249"/>
        <v>737.8</v>
      </c>
      <c r="CD583" s="4">
        <f t="shared" si="250"/>
        <v>39815.600000000006</v>
      </c>
      <c r="CE583" s="4">
        <f t="shared" si="251"/>
        <v>372.20000000000005</v>
      </c>
      <c r="CF583" s="4">
        <f t="shared" si="252"/>
        <v>699.69999999999993</v>
      </c>
      <c r="CG583" s="4">
        <f t="shared" si="253"/>
        <v>367.29999999999995</v>
      </c>
      <c r="CH583" s="4">
        <f t="shared" si="254"/>
        <v>737.8</v>
      </c>
      <c r="CI583" s="4">
        <f t="shared" si="255"/>
        <v>2177</v>
      </c>
      <c r="CJ583" s="4">
        <v>956</v>
      </c>
      <c r="CK583" s="4">
        <v>4234</v>
      </c>
      <c r="CL583" s="4">
        <v>1983</v>
      </c>
      <c r="CM583" s="4">
        <v>0</v>
      </c>
      <c r="CN583" s="4">
        <v>1254</v>
      </c>
      <c r="CO583" s="4">
        <f t="shared" si="230"/>
        <v>8427</v>
      </c>
    </row>
    <row r="584" spans="1:98">
      <c r="A584" s="2">
        <v>2002</v>
      </c>
      <c r="B584" s="3" t="s">
        <v>99</v>
      </c>
      <c r="C584" s="4">
        <v>4419</v>
      </c>
      <c r="D584" s="4">
        <v>471</v>
      </c>
      <c r="E584" s="4">
        <v>36</v>
      </c>
      <c r="F584" s="4">
        <v>39</v>
      </c>
      <c r="G584" s="4">
        <f t="shared" si="231"/>
        <v>4965</v>
      </c>
      <c r="H584" s="4">
        <v>1395</v>
      </c>
      <c r="I584" s="4">
        <v>4</v>
      </c>
      <c r="J584" s="4">
        <v>14</v>
      </c>
      <c r="K584" s="4">
        <v>169</v>
      </c>
      <c r="L584" s="4">
        <f t="shared" si="232"/>
        <v>1582</v>
      </c>
      <c r="M584" s="4">
        <v>57</v>
      </c>
      <c r="N584" s="4">
        <v>306</v>
      </c>
      <c r="O584" s="4">
        <v>0</v>
      </c>
      <c r="P584" s="4">
        <v>0</v>
      </c>
      <c r="Q584" s="4">
        <f t="shared" si="233"/>
        <v>363</v>
      </c>
      <c r="R584" s="4">
        <v>49</v>
      </c>
      <c r="S584" s="4">
        <v>0</v>
      </c>
      <c r="T584" s="4">
        <v>0</v>
      </c>
      <c r="U584" s="4">
        <v>0</v>
      </c>
      <c r="V584" s="4">
        <f t="shared" si="234"/>
        <v>49</v>
      </c>
      <c r="W584" s="4">
        <v>2005</v>
      </c>
      <c r="X584" s="4">
        <v>2196</v>
      </c>
      <c r="Y584" s="4">
        <v>0</v>
      </c>
      <c r="Z584" s="4">
        <v>0</v>
      </c>
      <c r="AA584" s="4">
        <f t="shared" si="235"/>
        <v>4201</v>
      </c>
      <c r="AB584" s="4">
        <v>373</v>
      </c>
      <c r="AC584" s="4">
        <v>15</v>
      </c>
      <c r="AD584" s="4">
        <v>16</v>
      </c>
      <c r="AE584" s="4">
        <v>11</v>
      </c>
      <c r="AF584" s="4">
        <f t="shared" si="236"/>
        <v>415</v>
      </c>
      <c r="AG584" s="4">
        <v>204</v>
      </c>
      <c r="AH584" s="4">
        <v>242</v>
      </c>
      <c r="AI584" s="4">
        <v>1510</v>
      </c>
      <c r="AJ584" s="4">
        <v>86</v>
      </c>
      <c r="AK584" s="4">
        <f t="shared" si="237"/>
        <v>2042</v>
      </c>
      <c r="AL584" s="4">
        <v>3831</v>
      </c>
      <c r="AM584" s="4">
        <v>1474</v>
      </c>
      <c r="AN584" s="4">
        <v>1479</v>
      </c>
      <c r="AO584" s="4">
        <v>219</v>
      </c>
      <c r="AP584" s="4">
        <f t="shared" si="238"/>
        <v>7003</v>
      </c>
      <c r="AU584" s="4">
        <f t="shared" si="239"/>
        <v>0</v>
      </c>
      <c r="AV584" s="4">
        <v>0</v>
      </c>
      <c r="AW584" s="4">
        <v>0</v>
      </c>
      <c r="AX584" s="4">
        <v>0</v>
      </c>
      <c r="AY584" s="4">
        <v>169</v>
      </c>
      <c r="AZ584" s="4">
        <f t="shared" si="240"/>
        <v>169</v>
      </c>
      <c r="BA584" s="4">
        <v>5</v>
      </c>
      <c r="BB584" s="4">
        <v>10</v>
      </c>
      <c r="BC584" s="4">
        <v>1</v>
      </c>
      <c r="BD584" s="4">
        <v>11</v>
      </c>
      <c r="BE584" s="4">
        <f t="shared" si="241"/>
        <v>27</v>
      </c>
      <c r="BF584" s="4">
        <v>84</v>
      </c>
      <c r="BG584" s="4">
        <v>73</v>
      </c>
      <c r="BH584" s="4">
        <v>666</v>
      </c>
      <c r="BI584" s="4">
        <v>86</v>
      </c>
      <c r="BJ584" s="4">
        <f t="shared" si="242"/>
        <v>909</v>
      </c>
      <c r="BK584" s="4">
        <v>0</v>
      </c>
      <c r="BL584" s="4">
        <v>0</v>
      </c>
      <c r="BM584" s="4">
        <v>0</v>
      </c>
      <c r="BN584" s="4">
        <v>0</v>
      </c>
      <c r="BO584" s="4">
        <f t="shared" si="243"/>
        <v>0</v>
      </c>
      <c r="BP584" s="4">
        <v>8</v>
      </c>
      <c r="BQ584" s="4">
        <v>5</v>
      </c>
      <c r="BR584" s="4">
        <v>26</v>
      </c>
      <c r="BS584" s="4">
        <v>26</v>
      </c>
      <c r="BT584" s="4">
        <f t="shared" si="244"/>
        <v>65</v>
      </c>
      <c r="BU584" s="4">
        <v>13</v>
      </c>
      <c r="BV584" s="4">
        <v>8</v>
      </c>
      <c r="BW584" s="4">
        <v>15</v>
      </c>
      <c r="BX584" s="4">
        <v>232</v>
      </c>
      <c r="BY584" s="4">
        <f t="shared" si="245"/>
        <v>268</v>
      </c>
      <c r="BZ584" s="4">
        <f t="shared" si="246"/>
        <v>12333</v>
      </c>
      <c r="CA584" s="4">
        <f t="shared" si="247"/>
        <v>4708</v>
      </c>
      <c r="CB584" s="4">
        <f t="shared" si="248"/>
        <v>3055</v>
      </c>
      <c r="CC584" s="4">
        <f t="shared" si="249"/>
        <v>524</v>
      </c>
      <c r="CD584" s="4">
        <f t="shared" si="250"/>
        <v>20620</v>
      </c>
      <c r="CE584" s="4">
        <f t="shared" si="251"/>
        <v>110</v>
      </c>
      <c r="CF584" s="4">
        <f t="shared" si="252"/>
        <v>96</v>
      </c>
      <c r="CG584" s="4">
        <f t="shared" si="253"/>
        <v>708</v>
      </c>
      <c r="CH584" s="4">
        <f t="shared" si="254"/>
        <v>524</v>
      </c>
      <c r="CI584" s="4">
        <f t="shared" si="255"/>
        <v>1438</v>
      </c>
      <c r="CJ584" s="4">
        <v>3773</v>
      </c>
      <c r="CK584" s="4">
        <v>5443</v>
      </c>
      <c r="CL584" s="4">
        <v>529</v>
      </c>
      <c r="CM584" s="4">
        <v>59</v>
      </c>
      <c r="CN584" s="4">
        <f>12177-9804</f>
        <v>2373</v>
      </c>
      <c r="CO584" s="4">
        <f t="shared" si="230"/>
        <v>12177</v>
      </c>
    </row>
    <row r="585" spans="1:98">
      <c r="A585" s="2">
        <v>2002</v>
      </c>
      <c r="B585" s="3" t="s">
        <v>100</v>
      </c>
      <c r="C585" s="4">
        <v>1401</v>
      </c>
      <c r="D585" s="4">
        <v>423</v>
      </c>
      <c r="E585" s="4">
        <v>370</v>
      </c>
      <c r="F585" s="4">
        <v>0</v>
      </c>
      <c r="G585" s="4">
        <f t="shared" si="231"/>
        <v>2194</v>
      </c>
      <c r="H585" s="4">
        <v>606</v>
      </c>
      <c r="I585" s="4">
        <v>73</v>
      </c>
      <c r="J585" s="4">
        <v>1148</v>
      </c>
      <c r="K585" s="4">
        <v>79.8</v>
      </c>
      <c r="L585" s="4">
        <f t="shared" si="232"/>
        <v>1906.8</v>
      </c>
      <c r="M585" s="4">
        <v>11</v>
      </c>
      <c r="N585" s="4">
        <v>18</v>
      </c>
      <c r="O585" s="4">
        <v>0</v>
      </c>
      <c r="P585" s="4">
        <v>0</v>
      </c>
      <c r="Q585" s="4">
        <f t="shared" si="233"/>
        <v>29</v>
      </c>
      <c r="R585" s="4">
        <v>0</v>
      </c>
      <c r="S585" s="4">
        <v>0</v>
      </c>
      <c r="T585" s="4">
        <v>0</v>
      </c>
      <c r="U585" s="4">
        <v>0</v>
      </c>
      <c r="V585" s="4">
        <f t="shared" si="234"/>
        <v>0</v>
      </c>
      <c r="W585" s="4">
        <v>207</v>
      </c>
      <c r="X585" s="4">
        <v>2047</v>
      </c>
      <c r="Y585" s="4">
        <v>480</v>
      </c>
      <c r="Z585" s="4">
        <v>0</v>
      </c>
      <c r="AA585" s="4">
        <f t="shared" si="235"/>
        <v>2734</v>
      </c>
      <c r="AB585" s="4">
        <v>230</v>
      </c>
      <c r="AC585" s="4">
        <v>2</v>
      </c>
      <c r="AD585" s="4">
        <v>31</v>
      </c>
      <c r="AE585" s="4">
        <v>0</v>
      </c>
      <c r="AF585" s="4">
        <f t="shared" si="236"/>
        <v>263</v>
      </c>
      <c r="AG585" s="4">
        <v>19</v>
      </c>
      <c r="AH585" s="4">
        <v>406</v>
      </c>
      <c r="AI585" s="4">
        <v>534</v>
      </c>
      <c r="AJ585" s="4">
        <v>0</v>
      </c>
      <c r="AK585" s="4">
        <f t="shared" si="237"/>
        <v>959</v>
      </c>
      <c r="AL585" s="4">
        <v>1283</v>
      </c>
      <c r="AM585" s="4">
        <v>580</v>
      </c>
      <c r="AN585" s="4">
        <v>708</v>
      </c>
      <c r="AO585" s="4">
        <v>15.5</v>
      </c>
      <c r="AP585" s="4">
        <f t="shared" si="238"/>
        <v>2586.5</v>
      </c>
      <c r="AU585" s="4">
        <f t="shared" si="239"/>
        <v>0</v>
      </c>
      <c r="AV585" s="4">
        <v>13</v>
      </c>
      <c r="AW585" s="4">
        <v>2</v>
      </c>
      <c r="AX585" s="4">
        <v>76</v>
      </c>
      <c r="AZ585" s="4">
        <f t="shared" si="240"/>
        <v>91</v>
      </c>
      <c r="BA585" s="4">
        <v>1</v>
      </c>
      <c r="BB585" s="4">
        <v>0</v>
      </c>
      <c r="BC585" s="4">
        <v>1</v>
      </c>
      <c r="BE585" s="4">
        <f t="shared" si="241"/>
        <v>2</v>
      </c>
      <c r="BF585" s="4">
        <v>0</v>
      </c>
      <c r="BG585" s="4">
        <v>298</v>
      </c>
      <c r="BH585" s="4">
        <v>246</v>
      </c>
      <c r="BJ585" s="4">
        <f t="shared" si="242"/>
        <v>544</v>
      </c>
      <c r="BK585" s="4">
        <v>0</v>
      </c>
      <c r="BL585" s="4">
        <v>0</v>
      </c>
      <c r="BM585" s="4">
        <v>0</v>
      </c>
      <c r="BN585" s="4">
        <v>0</v>
      </c>
      <c r="BO585" s="4">
        <f t="shared" si="243"/>
        <v>0</v>
      </c>
      <c r="BP585" s="4">
        <v>0</v>
      </c>
      <c r="BQ585" s="4">
        <v>1</v>
      </c>
      <c r="BR585" s="4">
        <v>8</v>
      </c>
      <c r="BT585" s="4">
        <f t="shared" si="244"/>
        <v>9</v>
      </c>
      <c r="BU585" s="4">
        <v>6</v>
      </c>
      <c r="BV585" s="4">
        <v>17</v>
      </c>
      <c r="BW585" s="4">
        <v>33</v>
      </c>
      <c r="BY585" s="4">
        <f t="shared" si="245"/>
        <v>56</v>
      </c>
      <c r="BZ585" s="4">
        <f t="shared" si="246"/>
        <v>3757</v>
      </c>
      <c r="CA585" s="4">
        <f t="shared" si="247"/>
        <v>3549</v>
      </c>
      <c r="CB585" s="4">
        <f t="shared" si="248"/>
        <v>3271</v>
      </c>
      <c r="CC585" s="4">
        <f t="shared" si="249"/>
        <v>95.3</v>
      </c>
      <c r="CD585" s="4">
        <f t="shared" si="250"/>
        <v>10672.3</v>
      </c>
      <c r="CE585" s="4">
        <f t="shared" si="251"/>
        <v>20</v>
      </c>
      <c r="CF585" s="4">
        <f t="shared" si="252"/>
        <v>318</v>
      </c>
      <c r="CG585" s="4">
        <f t="shared" si="253"/>
        <v>364</v>
      </c>
      <c r="CH585" s="4">
        <f t="shared" si="254"/>
        <v>0</v>
      </c>
      <c r="CI585" s="4">
        <f t="shared" si="255"/>
        <v>702</v>
      </c>
      <c r="CJ585" s="4">
        <v>1568</v>
      </c>
      <c r="CK585" s="4">
        <v>994</v>
      </c>
      <c r="CL585" s="4">
        <v>254</v>
      </c>
      <c r="CM585" s="4">
        <v>165</v>
      </c>
      <c r="CN585" s="4">
        <v>390</v>
      </c>
      <c r="CO585" s="4">
        <f t="shared" si="230"/>
        <v>3371</v>
      </c>
    </row>
    <row r="586" spans="1:98">
      <c r="A586" s="2">
        <v>2002</v>
      </c>
      <c r="B586" s="3" t="s">
        <v>101</v>
      </c>
      <c r="C586" s="4">
        <v>2440</v>
      </c>
      <c r="D586" s="4">
        <v>649</v>
      </c>
      <c r="E586" s="4">
        <v>1175</v>
      </c>
      <c r="F586" s="4">
        <v>0</v>
      </c>
      <c r="G586" s="4">
        <f t="shared" si="231"/>
        <v>4264</v>
      </c>
      <c r="H586" s="4">
        <v>799</v>
      </c>
      <c r="I586" s="4">
        <v>3</v>
      </c>
      <c r="J586" s="4">
        <v>144</v>
      </c>
      <c r="K586" s="4">
        <v>0</v>
      </c>
      <c r="L586" s="4">
        <f t="shared" si="232"/>
        <v>946</v>
      </c>
      <c r="M586" s="4">
        <v>20</v>
      </c>
      <c r="N586" s="4">
        <v>120</v>
      </c>
      <c r="O586" s="4">
        <v>0</v>
      </c>
      <c r="P586" s="4">
        <v>0</v>
      </c>
      <c r="Q586" s="4">
        <f t="shared" si="233"/>
        <v>140</v>
      </c>
      <c r="R586" s="4">
        <v>33</v>
      </c>
      <c r="S586" s="4">
        <v>1</v>
      </c>
      <c r="T586" s="4">
        <v>17</v>
      </c>
      <c r="U586" s="4">
        <v>0</v>
      </c>
      <c r="V586" s="4">
        <f t="shared" si="234"/>
        <v>51</v>
      </c>
      <c r="W586" s="4">
        <v>1098</v>
      </c>
      <c r="X586" s="4">
        <v>3151</v>
      </c>
      <c r="Y586" s="4">
        <v>898</v>
      </c>
      <c r="Z586" s="4">
        <v>0</v>
      </c>
      <c r="AA586" s="4">
        <f t="shared" si="235"/>
        <v>5147</v>
      </c>
      <c r="AB586" s="4">
        <v>460</v>
      </c>
      <c r="AC586" s="4">
        <v>7</v>
      </c>
      <c r="AD586" s="4">
        <v>25</v>
      </c>
      <c r="AE586" s="4">
        <v>0</v>
      </c>
      <c r="AF586" s="4">
        <f t="shared" si="236"/>
        <v>492</v>
      </c>
      <c r="AG586" s="4">
        <v>16</v>
      </c>
      <c r="AH586" s="4">
        <v>23</v>
      </c>
      <c r="AI586" s="4">
        <v>1546</v>
      </c>
      <c r="AJ586" s="4">
        <v>209</v>
      </c>
      <c r="AK586" s="4">
        <f t="shared" si="237"/>
        <v>1794</v>
      </c>
      <c r="AL586" s="4">
        <v>1735</v>
      </c>
      <c r="AM586" s="4">
        <v>1307</v>
      </c>
      <c r="AN586" s="4">
        <v>1181</v>
      </c>
      <c r="AO586" s="4">
        <v>54</v>
      </c>
      <c r="AP586" s="4">
        <f t="shared" si="238"/>
        <v>4277</v>
      </c>
      <c r="AU586" s="4">
        <f t="shared" si="239"/>
        <v>0</v>
      </c>
      <c r="AV586" s="4">
        <v>0</v>
      </c>
      <c r="AW586" s="4">
        <v>0</v>
      </c>
      <c r="AX586" s="4">
        <v>0</v>
      </c>
      <c r="AY586" s="4">
        <v>0</v>
      </c>
      <c r="AZ586" s="4">
        <f t="shared" si="240"/>
        <v>0</v>
      </c>
      <c r="BA586" s="4">
        <v>0</v>
      </c>
      <c r="BB586" s="4">
        <v>0</v>
      </c>
      <c r="BC586" s="4">
        <v>0</v>
      </c>
      <c r="BD586" s="4">
        <v>0</v>
      </c>
      <c r="BE586" s="4">
        <f t="shared" si="241"/>
        <v>0</v>
      </c>
      <c r="BF586" s="4">
        <v>0</v>
      </c>
      <c r="BG586" s="4">
        <v>0</v>
      </c>
      <c r="BH586" s="4">
        <v>1546</v>
      </c>
      <c r="BI586" s="4">
        <v>209</v>
      </c>
      <c r="BJ586" s="4">
        <f t="shared" si="242"/>
        <v>1755</v>
      </c>
      <c r="BK586" s="4">
        <v>0</v>
      </c>
      <c r="BL586" s="4">
        <v>0</v>
      </c>
      <c r="BM586" s="4">
        <v>0</v>
      </c>
      <c r="BN586" s="4">
        <v>0</v>
      </c>
      <c r="BO586" s="4">
        <f t="shared" si="243"/>
        <v>0</v>
      </c>
      <c r="BP586" s="4">
        <v>0</v>
      </c>
      <c r="BQ586" s="4">
        <v>0</v>
      </c>
      <c r="BR586" s="4">
        <v>0</v>
      </c>
      <c r="BS586" s="4">
        <v>54</v>
      </c>
      <c r="BT586" s="4">
        <f t="shared" si="244"/>
        <v>54</v>
      </c>
      <c r="BU586" s="4">
        <v>12</v>
      </c>
      <c r="BV586" s="4">
        <v>10</v>
      </c>
      <c r="BW586" s="4">
        <v>40</v>
      </c>
      <c r="BX586" s="4">
        <v>0</v>
      </c>
      <c r="BY586" s="4">
        <f t="shared" si="245"/>
        <v>62</v>
      </c>
      <c r="BZ586" s="4">
        <f t="shared" si="246"/>
        <v>6601</v>
      </c>
      <c r="CA586" s="4">
        <f t="shared" si="247"/>
        <v>5261</v>
      </c>
      <c r="CB586" s="4">
        <f t="shared" si="248"/>
        <v>4986</v>
      </c>
      <c r="CC586" s="4">
        <f t="shared" si="249"/>
        <v>263</v>
      </c>
      <c r="CD586" s="4">
        <f t="shared" si="250"/>
        <v>17111</v>
      </c>
      <c r="CE586" s="4">
        <f t="shared" si="251"/>
        <v>12</v>
      </c>
      <c r="CF586" s="4">
        <f t="shared" si="252"/>
        <v>10</v>
      </c>
      <c r="CG586" s="4">
        <f t="shared" si="253"/>
        <v>1586</v>
      </c>
      <c r="CH586" s="4">
        <f t="shared" si="254"/>
        <v>263</v>
      </c>
      <c r="CI586" s="4">
        <f t="shared" si="255"/>
        <v>1871</v>
      </c>
      <c r="CJ586" s="10">
        <f>1817-56</f>
        <v>1761</v>
      </c>
      <c r="CK586" s="10">
        <f>4460-706</f>
        <v>3754</v>
      </c>
      <c r="CL586" s="10">
        <f>470-160-14</f>
        <v>296</v>
      </c>
      <c r="CM586" s="10">
        <v>0</v>
      </c>
      <c r="CN586" s="10">
        <f>7328-1117-CJ586-CK586-CL586</f>
        <v>400</v>
      </c>
      <c r="CO586" s="4">
        <f t="shared" si="230"/>
        <v>6211</v>
      </c>
    </row>
    <row r="587" spans="1:98">
      <c r="A587" s="2">
        <v>2002</v>
      </c>
      <c r="B587" s="3" t="s">
        <v>102</v>
      </c>
      <c r="C587" s="4">
        <v>564.29999999999995</v>
      </c>
      <c r="D587" s="4">
        <v>94.3</v>
      </c>
      <c r="E587" s="4">
        <v>1.8</v>
      </c>
      <c r="F587" s="4">
        <v>0</v>
      </c>
      <c r="G587" s="4">
        <f t="shared" si="231"/>
        <v>660.39999999999986</v>
      </c>
      <c r="H587" s="4">
        <v>139</v>
      </c>
      <c r="I587" s="4">
        <v>45</v>
      </c>
      <c r="J587" s="4">
        <v>142</v>
      </c>
      <c r="K587" s="4">
        <v>0</v>
      </c>
      <c r="L587" s="4">
        <f t="shared" si="232"/>
        <v>326</v>
      </c>
      <c r="M587" s="4">
        <v>9</v>
      </c>
      <c r="N587" s="4">
        <v>23</v>
      </c>
      <c r="O587" s="4">
        <v>0</v>
      </c>
      <c r="P587" s="4">
        <v>0</v>
      </c>
      <c r="Q587" s="4">
        <f t="shared" si="233"/>
        <v>32</v>
      </c>
      <c r="R587" s="4">
        <v>0</v>
      </c>
      <c r="S587" s="4">
        <v>0</v>
      </c>
      <c r="T587" s="4">
        <v>0</v>
      </c>
      <c r="U587" s="4">
        <v>0</v>
      </c>
      <c r="V587" s="4">
        <f t="shared" si="234"/>
        <v>0</v>
      </c>
      <c r="W587" s="4">
        <v>127</v>
      </c>
      <c r="X587" s="4">
        <v>407</v>
      </c>
      <c r="Y587" s="4">
        <v>8</v>
      </c>
      <c r="Z587" s="4">
        <v>0</v>
      </c>
      <c r="AA587" s="4">
        <f t="shared" si="235"/>
        <v>542</v>
      </c>
      <c r="AB587" s="4">
        <v>98</v>
      </c>
      <c r="AC587" s="4">
        <v>2</v>
      </c>
      <c r="AD587" s="4">
        <v>7</v>
      </c>
      <c r="AE587" s="4">
        <v>0</v>
      </c>
      <c r="AF587" s="4">
        <f t="shared" si="236"/>
        <v>107</v>
      </c>
      <c r="AG587" s="4">
        <v>8.1999999999999993</v>
      </c>
      <c r="AH587" s="4">
        <v>285</v>
      </c>
      <c r="AI587" s="4">
        <v>165</v>
      </c>
      <c r="AJ587" s="4">
        <v>0</v>
      </c>
      <c r="AK587" s="4">
        <f t="shared" si="237"/>
        <v>458.2</v>
      </c>
      <c r="AL587" s="4">
        <v>403</v>
      </c>
      <c r="AM587" s="4">
        <v>428</v>
      </c>
      <c r="AN587" s="4">
        <v>281</v>
      </c>
      <c r="AO587" s="4">
        <v>0</v>
      </c>
      <c r="AP587" s="4">
        <f t="shared" si="238"/>
        <v>1112</v>
      </c>
      <c r="AU587" s="4">
        <f t="shared" si="239"/>
        <v>0</v>
      </c>
      <c r="AV587" s="4">
        <v>0</v>
      </c>
      <c r="AW587" s="4">
        <v>0</v>
      </c>
      <c r="AX587" s="4">
        <v>0</v>
      </c>
      <c r="AY587" s="4">
        <v>0</v>
      </c>
      <c r="AZ587" s="4">
        <f t="shared" si="240"/>
        <v>0</v>
      </c>
      <c r="BA587" s="4">
        <v>0</v>
      </c>
      <c r="BB587" s="4">
        <v>0</v>
      </c>
      <c r="BC587" s="4">
        <v>0</v>
      </c>
      <c r="BD587" s="4">
        <v>0</v>
      </c>
      <c r="BE587" s="4">
        <f t="shared" si="241"/>
        <v>0</v>
      </c>
      <c r="BF587" s="4">
        <v>0</v>
      </c>
      <c r="BG587" s="4">
        <v>0</v>
      </c>
      <c r="BH587" s="4">
        <v>0</v>
      </c>
      <c r="BI587" s="4">
        <v>0</v>
      </c>
      <c r="BJ587" s="4">
        <f t="shared" si="242"/>
        <v>0</v>
      </c>
      <c r="BK587" s="4">
        <v>0</v>
      </c>
      <c r="BL587" s="4">
        <v>0</v>
      </c>
      <c r="BM587" s="4">
        <v>0</v>
      </c>
      <c r="BN587" s="4">
        <v>0</v>
      </c>
      <c r="BO587" s="4">
        <f t="shared" si="243"/>
        <v>0</v>
      </c>
      <c r="BP587" s="4">
        <v>0</v>
      </c>
      <c r="BQ587" s="4">
        <v>0</v>
      </c>
      <c r="BR587" s="4">
        <v>0</v>
      </c>
      <c r="BS587" s="4">
        <v>0</v>
      </c>
      <c r="BT587" s="4">
        <f t="shared" si="244"/>
        <v>0</v>
      </c>
      <c r="BU587" s="4">
        <v>0</v>
      </c>
      <c r="BV587" s="4">
        <v>0</v>
      </c>
      <c r="BW587" s="4">
        <v>0</v>
      </c>
      <c r="BX587" s="4">
        <v>0</v>
      </c>
      <c r="BY587" s="4">
        <f t="shared" si="245"/>
        <v>0</v>
      </c>
      <c r="BZ587" s="4">
        <f t="shared" si="246"/>
        <v>1348.5</v>
      </c>
      <c r="CA587" s="4">
        <f t="shared" si="247"/>
        <v>1284.3</v>
      </c>
      <c r="CB587" s="4">
        <f t="shared" si="248"/>
        <v>604.79999999999995</v>
      </c>
      <c r="CC587" s="4">
        <f t="shared" si="249"/>
        <v>0</v>
      </c>
      <c r="CD587" s="4">
        <f t="shared" si="250"/>
        <v>3237.6000000000004</v>
      </c>
      <c r="CE587" s="4">
        <f t="shared" si="251"/>
        <v>0</v>
      </c>
      <c r="CF587" s="4">
        <f t="shared" si="252"/>
        <v>0</v>
      </c>
      <c r="CG587" s="4">
        <f t="shared" si="253"/>
        <v>0</v>
      </c>
      <c r="CH587" s="4">
        <f t="shared" si="254"/>
        <v>0</v>
      </c>
      <c r="CI587" s="4">
        <f t="shared" si="255"/>
        <v>0</v>
      </c>
      <c r="CJ587" s="10" t="s">
        <v>129</v>
      </c>
      <c r="CK587" s="10">
        <v>518</v>
      </c>
      <c r="CL587" s="10">
        <v>68</v>
      </c>
      <c r="CM587" s="10">
        <v>44</v>
      </c>
      <c r="CN587" s="10">
        <v>633</v>
      </c>
      <c r="CO587" s="4">
        <f t="shared" si="230"/>
        <v>1263</v>
      </c>
    </row>
    <row r="588" spans="1:98">
      <c r="A588" s="2">
        <v>2002</v>
      </c>
      <c r="B588" s="3" t="s">
        <v>103</v>
      </c>
      <c r="C588" s="4">
        <v>826</v>
      </c>
      <c r="D588" s="4">
        <v>208</v>
      </c>
      <c r="E588" s="4">
        <v>40</v>
      </c>
      <c r="F588" s="4">
        <v>0</v>
      </c>
      <c r="G588" s="4">
        <f t="shared" si="231"/>
        <v>1074</v>
      </c>
      <c r="H588" s="4">
        <v>532</v>
      </c>
      <c r="I588" s="4">
        <v>132</v>
      </c>
      <c r="J588" s="4">
        <v>771</v>
      </c>
      <c r="K588" s="4">
        <v>0</v>
      </c>
      <c r="L588" s="4">
        <f t="shared" si="232"/>
        <v>1435</v>
      </c>
      <c r="M588" s="4">
        <v>14</v>
      </c>
      <c r="N588" s="4">
        <v>36</v>
      </c>
      <c r="O588" s="4">
        <v>0</v>
      </c>
      <c r="P588" s="4">
        <v>0</v>
      </c>
      <c r="Q588" s="4">
        <f t="shared" si="233"/>
        <v>50</v>
      </c>
      <c r="R588" s="4">
        <v>6</v>
      </c>
      <c r="S588" s="4">
        <v>1</v>
      </c>
      <c r="T588" s="4">
        <v>0</v>
      </c>
      <c r="U588" s="4">
        <v>0</v>
      </c>
      <c r="V588" s="4">
        <f t="shared" si="234"/>
        <v>7</v>
      </c>
      <c r="W588" s="4">
        <v>446</v>
      </c>
      <c r="X588" s="4">
        <v>765</v>
      </c>
      <c r="Y588" s="4">
        <v>27</v>
      </c>
      <c r="Z588" s="4">
        <v>0</v>
      </c>
      <c r="AA588" s="4">
        <f t="shared" si="235"/>
        <v>1238</v>
      </c>
      <c r="AB588" s="4">
        <v>136</v>
      </c>
      <c r="AC588" s="4">
        <v>3</v>
      </c>
      <c r="AD588" s="4">
        <v>25</v>
      </c>
      <c r="AE588" s="4">
        <v>0</v>
      </c>
      <c r="AF588" s="4">
        <f t="shared" si="236"/>
        <v>164</v>
      </c>
      <c r="AG588" s="4">
        <v>1</v>
      </c>
      <c r="AH588" s="4">
        <v>185</v>
      </c>
      <c r="AI588" s="4">
        <v>371</v>
      </c>
      <c r="AJ588" s="4">
        <v>0</v>
      </c>
      <c r="AK588" s="4">
        <f t="shared" si="237"/>
        <v>557</v>
      </c>
      <c r="AL588" s="4">
        <v>638</v>
      </c>
      <c r="AM588" s="4">
        <v>617</v>
      </c>
      <c r="AN588" s="4">
        <v>803</v>
      </c>
      <c r="AO588" s="4">
        <v>0</v>
      </c>
      <c r="AP588" s="4">
        <f t="shared" si="238"/>
        <v>2058</v>
      </c>
      <c r="AU588" s="4">
        <f t="shared" si="239"/>
        <v>0</v>
      </c>
      <c r="AV588" s="4">
        <v>16</v>
      </c>
      <c r="AW588" s="4">
        <v>1</v>
      </c>
      <c r="AX588" s="4">
        <v>77</v>
      </c>
      <c r="AY588" s="4">
        <v>0</v>
      </c>
      <c r="AZ588" s="4">
        <f t="shared" si="240"/>
        <v>94</v>
      </c>
      <c r="BA588" s="4">
        <v>8</v>
      </c>
      <c r="BB588" s="4">
        <v>0</v>
      </c>
      <c r="BC588" s="4">
        <v>0</v>
      </c>
      <c r="BD588" s="4">
        <v>0</v>
      </c>
      <c r="BE588" s="4">
        <f t="shared" si="241"/>
        <v>8</v>
      </c>
      <c r="BF588" s="4">
        <v>0</v>
      </c>
      <c r="BG588" s="4">
        <v>181</v>
      </c>
      <c r="BH588" s="4">
        <v>338</v>
      </c>
      <c r="BI588" s="4">
        <v>0</v>
      </c>
      <c r="BJ588" s="4">
        <f t="shared" si="242"/>
        <v>519</v>
      </c>
      <c r="BK588" s="4">
        <v>0</v>
      </c>
      <c r="BL588" s="4">
        <v>0</v>
      </c>
      <c r="BM588" s="4">
        <v>0</v>
      </c>
      <c r="BN588" s="4">
        <v>0</v>
      </c>
      <c r="BO588" s="4">
        <f t="shared" si="243"/>
        <v>0</v>
      </c>
      <c r="BP588" s="4">
        <v>0</v>
      </c>
      <c r="BQ588" s="4">
        <v>0</v>
      </c>
      <c r="BR588" s="4">
        <v>0</v>
      </c>
      <c r="BS588" s="4">
        <v>0</v>
      </c>
      <c r="BT588" s="4">
        <f t="shared" si="244"/>
        <v>0</v>
      </c>
      <c r="BU588" s="4">
        <v>15</v>
      </c>
      <c r="BV588" s="4">
        <v>4</v>
      </c>
      <c r="BW588" s="4">
        <v>26</v>
      </c>
      <c r="BX588" s="4">
        <v>0</v>
      </c>
      <c r="BY588" s="4">
        <f t="shared" si="245"/>
        <v>45</v>
      </c>
      <c r="BZ588" s="4">
        <f t="shared" si="246"/>
        <v>2599</v>
      </c>
      <c r="CA588" s="4">
        <f t="shared" si="247"/>
        <v>1947</v>
      </c>
      <c r="CB588" s="4">
        <f t="shared" si="248"/>
        <v>2037</v>
      </c>
      <c r="CC588" s="4">
        <f t="shared" si="249"/>
        <v>0</v>
      </c>
      <c r="CD588" s="4">
        <f t="shared" si="250"/>
        <v>6583</v>
      </c>
      <c r="CE588" s="4">
        <f t="shared" si="251"/>
        <v>39</v>
      </c>
      <c r="CF588" s="4">
        <f t="shared" si="252"/>
        <v>186</v>
      </c>
      <c r="CG588" s="4">
        <f t="shared" si="253"/>
        <v>441</v>
      </c>
      <c r="CH588" s="4">
        <f t="shared" si="254"/>
        <v>0</v>
      </c>
      <c r="CI588" s="4">
        <f t="shared" si="255"/>
        <v>666</v>
      </c>
      <c r="CJ588" s="4">
        <v>919</v>
      </c>
      <c r="CK588" s="4">
        <v>1160</v>
      </c>
      <c r="CL588" s="4">
        <v>108</v>
      </c>
      <c r="CM588" s="4">
        <v>0</v>
      </c>
      <c r="CN588" s="4">
        <v>179</v>
      </c>
      <c r="CO588" s="4">
        <f t="shared" si="230"/>
        <v>2366</v>
      </c>
    </row>
    <row r="589" spans="1:98">
      <c r="A589" s="2">
        <v>2002</v>
      </c>
      <c r="B589" s="3" t="s">
        <v>104</v>
      </c>
      <c r="C589" s="4">
        <v>656</v>
      </c>
      <c r="D589" s="4">
        <v>147</v>
      </c>
      <c r="E589" s="4">
        <v>141</v>
      </c>
      <c r="F589" s="4">
        <v>0</v>
      </c>
      <c r="G589" s="4">
        <f t="shared" si="231"/>
        <v>944</v>
      </c>
      <c r="H589" s="4">
        <v>350</v>
      </c>
      <c r="I589" s="4">
        <v>2</v>
      </c>
      <c r="J589" s="4">
        <v>151</v>
      </c>
      <c r="K589" s="4">
        <v>26</v>
      </c>
      <c r="L589" s="4">
        <f t="shared" si="232"/>
        <v>529</v>
      </c>
      <c r="M589" s="4">
        <v>22</v>
      </c>
      <c r="N589" s="4">
        <v>37</v>
      </c>
      <c r="O589" s="4">
        <v>0</v>
      </c>
      <c r="P589" s="4">
        <v>0</v>
      </c>
      <c r="Q589" s="4">
        <f t="shared" si="233"/>
        <v>59</v>
      </c>
      <c r="R589" s="4">
        <v>6</v>
      </c>
      <c r="S589" s="4">
        <v>4</v>
      </c>
      <c r="T589" s="4">
        <v>0</v>
      </c>
      <c r="U589" s="4">
        <v>0</v>
      </c>
      <c r="V589" s="4">
        <f t="shared" si="234"/>
        <v>10</v>
      </c>
      <c r="W589" s="4">
        <v>392</v>
      </c>
      <c r="X589" s="4">
        <v>407</v>
      </c>
      <c r="Y589" s="4">
        <v>118</v>
      </c>
      <c r="Z589" s="4">
        <v>0</v>
      </c>
      <c r="AA589" s="4">
        <f t="shared" si="235"/>
        <v>917</v>
      </c>
      <c r="AB589" s="4">
        <v>188</v>
      </c>
      <c r="AC589" s="4">
        <v>4</v>
      </c>
      <c r="AD589" s="4">
        <v>25</v>
      </c>
      <c r="AE589" s="4">
        <v>1</v>
      </c>
      <c r="AF589" s="4">
        <f t="shared" si="236"/>
        <v>218</v>
      </c>
      <c r="AG589" s="4">
        <v>0</v>
      </c>
      <c r="AH589" s="4">
        <v>167</v>
      </c>
      <c r="AI589" s="4">
        <v>227</v>
      </c>
      <c r="AJ589" s="4">
        <v>55</v>
      </c>
      <c r="AK589" s="4">
        <f t="shared" si="237"/>
        <v>449</v>
      </c>
      <c r="AL589" s="4">
        <v>208</v>
      </c>
      <c r="AM589" s="4">
        <v>959</v>
      </c>
      <c r="AN589" s="4">
        <v>1555</v>
      </c>
      <c r="AO589" s="4">
        <v>20</v>
      </c>
      <c r="AP589" s="4">
        <f t="shared" si="238"/>
        <v>2742</v>
      </c>
      <c r="AU589" s="4">
        <f t="shared" si="239"/>
        <v>0</v>
      </c>
      <c r="AV589" s="4">
        <v>3</v>
      </c>
      <c r="AW589" s="4">
        <v>0</v>
      </c>
      <c r="AX589" s="4">
        <v>4</v>
      </c>
      <c r="AY589" s="4">
        <v>26</v>
      </c>
      <c r="AZ589" s="4">
        <f t="shared" si="240"/>
        <v>33</v>
      </c>
      <c r="BA589" s="4">
        <v>0</v>
      </c>
      <c r="BB589" s="4">
        <v>0</v>
      </c>
      <c r="BC589" s="4">
        <v>2</v>
      </c>
      <c r="BD589" s="4">
        <v>1</v>
      </c>
      <c r="BE589" s="4">
        <f t="shared" si="241"/>
        <v>3</v>
      </c>
      <c r="BF589" s="4">
        <v>0</v>
      </c>
      <c r="BG589" s="4">
        <v>95</v>
      </c>
      <c r="BH589" s="4">
        <v>117</v>
      </c>
      <c r="BI589" s="4">
        <v>55</v>
      </c>
      <c r="BJ589" s="4">
        <f t="shared" si="242"/>
        <v>267</v>
      </c>
      <c r="BK589" s="4">
        <v>0</v>
      </c>
      <c r="BL589" s="4">
        <v>0</v>
      </c>
      <c r="BM589" s="4">
        <v>0</v>
      </c>
      <c r="BN589" s="4">
        <v>0</v>
      </c>
      <c r="BO589" s="4">
        <f t="shared" si="243"/>
        <v>0</v>
      </c>
      <c r="BP589" s="4">
        <v>0</v>
      </c>
      <c r="BQ589" s="4">
        <v>0</v>
      </c>
      <c r="BR589" s="4">
        <v>1</v>
      </c>
      <c r="BS589" s="4">
        <v>2</v>
      </c>
      <c r="BT589" s="4">
        <f t="shared" si="244"/>
        <v>3</v>
      </c>
      <c r="BU589" s="4">
        <v>2</v>
      </c>
      <c r="BV589" s="4">
        <v>5</v>
      </c>
      <c r="BW589" s="4">
        <v>0</v>
      </c>
      <c r="BX589" s="4">
        <v>18</v>
      </c>
      <c r="BY589" s="4">
        <f t="shared" si="245"/>
        <v>25</v>
      </c>
      <c r="BZ589" s="4">
        <f t="shared" si="246"/>
        <v>1822</v>
      </c>
      <c r="CA589" s="4">
        <f t="shared" si="247"/>
        <v>1727</v>
      </c>
      <c r="CB589" s="4">
        <f t="shared" si="248"/>
        <v>2217</v>
      </c>
      <c r="CC589" s="4">
        <f t="shared" si="249"/>
        <v>102</v>
      </c>
      <c r="CD589" s="4">
        <f t="shared" si="250"/>
        <v>5868</v>
      </c>
      <c r="CE589" s="4">
        <f t="shared" si="251"/>
        <v>5</v>
      </c>
      <c r="CF589" s="4">
        <f t="shared" si="252"/>
        <v>100</v>
      </c>
      <c r="CG589" s="4">
        <f t="shared" si="253"/>
        <v>124</v>
      </c>
      <c r="CH589" s="4">
        <f t="shared" si="254"/>
        <v>102</v>
      </c>
      <c r="CI589" s="4">
        <f t="shared" si="255"/>
        <v>331</v>
      </c>
      <c r="CJ589" s="4">
        <v>655</v>
      </c>
      <c r="CK589" s="10" t="s">
        <v>129</v>
      </c>
      <c r="CL589" s="10" t="s">
        <v>129</v>
      </c>
      <c r="CM589" s="4">
        <v>655</v>
      </c>
      <c r="CN589" s="4">
        <v>442</v>
      </c>
      <c r="CO589" s="4">
        <f t="shared" si="230"/>
        <v>1752</v>
      </c>
    </row>
    <row r="590" spans="1:98">
      <c r="A590" s="2">
        <v>2002</v>
      </c>
      <c r="B590" s="3" t="s">
        <v>105</v>
      </c>
      <c r="C590" s="4">
        <v>66</v>
      </c>
      <c r="D590" s="4">
        <v>108</v>
      </c>
      <c r="E590" s="4">
        <v>883</v>
      </c>
      <c r="F590" s="4">
        <v>6</v>
      </c>
      <c r="G590" s="4">
        <f t="shared" si="231"/>
        <v>1063</v>
      </c>
      <c r="H590" s="4">
        <v>108</v>
      </c>
      <c r="I590" s="4">
        <v>16</v>
      </c>
      <c r="J590" s="4">
        <v>35</v>
      </c>
      <c r="K590" s="4">
        <v>4</v>
      </c>
      <c r="L590" s="4">
        <f t="shared" si="232"/>
        <v>163</v>
      </c>
      <c r="M590" s="4">
        <v>5</v>
      </c>
      <c r="N590" s="4">
        <v>28</v>
      </c>
      <c r="O590" s="4">
        <v>3</v>
      </c>
      <c r="P590" s="4">
        <v>0</v>
      </c>
      <c r="Q590" s="4">
        <f t="shared" si="233"/>
        <v>36</v>
      </c>
      <c r="R590" s="4">
        <v>6</v>
      </c>
      <c r="S590" s="4">
        <v>0</v>
      </c>
      <c r="T590" s="4">
        <v>6</v>
      </c>
      <c r="U590" s="4">
        <v>0</v>
      </c>
      <c r="V590" s="4">
        <f t="shared" si="234"/>
        <v>12</v>
      </c>
      <c r="W590" s="4">
        <v>302</v>
      </c>
      <c r="X590" s="4">
        <v>494</v>
      </c>
      <c r="Y590" s="4">
        <v>190</v>
      </c>
      <c r="Z590" s="4">
        <v>0</v>
      </c>
      <c r="AA590" s="4">
        <f t="shared" si="235"/>
        <v>986</v>
      </c>
      <c r="AB590" s="4">
        <v>72</v>
      </c>
      <c r="AC590" s="4">
        <v>0</v>
      </c>
      <c r="AD590" s="4">
        <v>4</v>
      </c>
      <c r="AE590" s="4">
        <v>0</v>
      </c>
      <c r="AF590" s="4">
        <f t="shared" si="236"/>
        <v>76</v>
      </c>
      <c r="AG590" s="4">
        <v>2</v>
      </c>
      <c r="AH590" s="4">
        <v>193</v>
      </c>
      <c r="AI590" s="4">
        <v>263</v>
      </c>
      <c r="AJ590" s="4">
        <v>1</v>
      </c>
      <c r="AK590" s="4">
        <f t="shared" si="237"/>
        <v>459</v>
      </c>
      <c r="AL590" s="4">
        <v>613</v>
      </c>
      <c r="AM590" s="4">
        <v>265</v>
      </c>
      <c r="AN590" s="4">
        <v>43</v>
      </c>
      <c r="AO590" s="4">
        <v>35</v>
      </c>
      <c r="AP590" s="4">
        <f t="shared" si="238"/>
        <v>956</v>
      </c>
      <c r="AU590" s="4">
        <f t="shared" si="239"/>
        <v>0</v>
      </c>
      <c r="AV590" s="4">
        <v>0</v>
      </c>
      <c r="AW590" s="4">
        <v>0</v>
      </c>
      <c r="AX590" s="4">
        <v>0</v>
      </c>
      <c r="AY590" s="4">
        <v>4</v>
      </c>
      <c r="AZ590" s="4">
        <f t="shared" si="240"/>
        <v>4</v>
      </c>
      <c r="BA590" s="4">
        <v>0</v>
      </c>
      <c r="BB590" s="4">
        <v>0</v>
      </c>
      <c r="BC590" s="4">
        <v>0</v>
      </c>
      <c r="BD590" s="4">
        <v>0</v>
      </c>
      <c r="BE590" s="4">
        <f t="shared" si="241"/>
        <v>0</v>
      </c>
      <c r="BF590" s="4">
        <v>0</v>
      </c>
      <c r="BG590" s="4">
        <v>32</v>
      </c>
      <c r="BH590" s="4">
        <v>177</v>
      </c>
      <c r="BI590" s="4">
        <v>1</v>
      </c>
      <c r="BJ590" s="4">
        <f t="shared" si="242"/>
        <v>210</v>
      </c>
      <c r="BK590" s="4">
        <v>0</v>
      </c>
      <c r="BL590" s="4">
        <v>0</v>
      </c>
      <c r="BM590" s="4">
        <v>0</v>
      </c>
      <c r="BN590" s="4">
        <v>0</v>
      </c>
      <c r="BO590" s="4">
        <f t="shared" si="243"/>
        <v>0</v>
      </c>
      <c r="BP590" s="4">
        <v>0</v>
      </c>
      <c r="BQ590" s="4">
        <v>0</v>
      </c>
      <c r="BR590" s="4">
        <v>0</v>
      </c>
      <c r="BS590" s="4">
        <v>7</v>
      </c>
      <c r="BT590" s="4">
        <f t="shared" si="244"/>
        <v>7</v>
      </c>
      <c r="BU590" s="4">
        <v>0</v>
      </c>
      <c r="BV590" s="4">
        <v>0</v>
      </c>
      <c r="BW590" s="4">
        <v>0</v>
      </c>
      <c r="BX590" s="4">
        <v>34</v>
      </c>
      <c r="BY590" s="4">
        <f t="shared" si="245"/>
        <v>34</v>
      </c>
      <c r="BZ590" s="4">
        <f t="shared" si="246"/>
        <v>1174</v>
      </c>
      <c r="CA590" s="4">
        <f t="shared" si="247"/>
        <v>1104</v>
      </c>
      <c r="CB590" s="4">
        <f t="shared" si="248"/>
        <v>1427</v>
      </c>
      <c r="CC590" s="4">
        <f t="shared" si="249"/>
        <v>46</v>
      </c>
      <c r="CD590" s="4">
        <f t="shared" si="250"/>
        <v>3751</v>
      </c>
      <c r="CE590" s="4">
        <f t="shared" si="251"/>
        <v>0</v>
      </c>
      <c r="CF590" s="4">
        <f t="shared" si="252"/>
        <v>32</v>
      </c>
      <c r="CG590" s="4">
        <f t="shared" si="253"/>
        <v>177</v>
      </c>
      <c r="CH590" s="4">
        <f t="shared" si="254"/>
        <v>46</v>
      </c>
      <c r="CI590" s="4">
        <f t="shared" si="255"/>
        <v>255</v>
      </c>
      <c r="CJ590" s="4" t="s">
        <v>129</v>
      </c>
      <c r="CK590" s="4" t="s">
        <v>129</v>
      </c>
      <c r="CL590" s="4">
        <v>383</v>
      </c>
      <c r="CM590" s="4">
        <v>4</v>
      </c>
      <c r="CN590" s="4">
        <v>1570</v>
      </c>
      <c r="CO590" s="4">
        <f t="shared" si="230"/>
        <v>1957</v>
      </c>
    </row>
    <row r="591" spans="1:98">
      <c r="A591" s="2">
        <v>2002</v>
      </c>
      <c r="B591" s="3" t="s">
        <v>106</v>
      </c>
      <c r="C591" s="4">
        <v>7208</v>
      </c>
      <c r="D591" s="4">
        <v>572</v>
      </c>
      <c r="E591" s="4">
        <v>26</v>
      </c>
      <c r="F591" s="4">
        <v>0</v>
      </c>
      <c r="G591" s="4">
        <f t="shared" si="231"/>
        <v>7806</v>
      </c>
      <c r="H591" s="4">
        <v>1721</v>
      </c>
      <c r="I591" s="4">
        <v>20</v>
      </c>
      <c r="J591" s="4">
        <v>684</v>
      </c>
      <c r="K591" s="4">
        <v>0</v>
      </c>
      <c r="L591" s="4">
        <f t="shared" si="232"/>
        <v>2425</v>
      </c>
      <c r="M591" s="4">
        <v>0</v>
      </c>
      <c r="N591" s="4">
        <v>138</v>
      </c>
      <c r="O591" s="4">
        <v>0</v>
      </c>
      <c r="P591" s="4">
        <v>0</v>
      </c>
      <c r="Q591" s="4">
        <f t="shared" si="233"/>
        <v>138</v>
      </c>
      <c r="R591" s="4">
        <v>134</v>
      </c>
      <c r="S591" s="4">
        <v>0</v>
      </c>
      <c r="T591" s="4">
        <v>0</v>
      </c>
      <c r="U591" s="4">
        <v>0</v>
      </c>
      <c r="V591" s="4">
        <f t="shared" si="234"/>
        <v>134</v>
      </c>
      <c r="W591" s="4">
        <v>3605</v>
      </c>
      <c r="X591" s="4">
        <v>3505</v>
      </c>
      <c r="Y591" s="4">
        <v>23</v>
      </c>
      <c r="Z591" s="4">
        <v>0</v>
      </c>
      <c r="AA591" s="4">
        <f t="shared" si="235"/>
        <v>7133</v>
      </c>
      <c r="AB591" s="4">
        <v>1005</v>
      </c>
      <c r="AC591" s="4">
        <v>41</v>
      </c>
      <c r="AD591" s="4">
        <v>83</v>
      </c>
      <c r="AE591" s="4">
        <v>2</v>
      </c>
      <c r="AF591" s="4">
        <f t="shared" si="236"/>
        <v>1131</v>
      </c>
      <c r="AG591" s="4">
        <v>1109</v>
      </c>
      <c r="AH591" s="4">
        <v>694</v>
      </c>
      <c r="AI591" s="4">
        <v>172</v>
      </c>
      <c r="AJ591" s="4">
        <v>782</v>
      </c>
      <c r="AK591" s="4">
        <f t="shared" si="237"/>
        <v>2757</v>
      </c>
      <c r="AL591" s="4">
        <v>7215</v>
      </c>
      <c r="AM591" s="4">
        <v>2169</v>
      </c>
      <c r="AN591" s="4">
        <v>3580</v>
      </c>
      <c r="AO591" s="4">
        <v>487</v>
      </c>
      <c r="AP591" s="4">
        <f t="shared" si="238"/>
        <v>13451</v>
      </c>
      <c r="AU591" s="4">
        <f t="shared" si="239"/>
        <v>0</v>
      </c>
      <c r="AV591" s="4">
        <v>12</v>
      </c>
      <c r="AW591" s="4">
        <v>0</v>
      </c>
      <c r="AX591" s="4">
        <v>0</v>
      </c>
      <c r="AY591" s="4">
        <v>0</v>
      </c>
      <c r="AZ591" s="4">
        <f t="shared" si="240"/>
        <v>12</v>
      </c>
      <c r="BA591" s="4">
        <v>20</v>
      </c>
      <c r="BB591" s="4">
        <v>0</v>
      </c>
      <c r="BC591" s="4">
        <v>0</v>
      </c>
      <c r="BD591" s="4">
        <v>2</v>
      </c>
      <c r="BE591" s="4">
        <f t="shared" si="241"/>
        <v>22</v>
      </c>
      <c r="BF591" s="4">
        <v>685</v>
      </c>
      <c r="BG591" s="4">
        <v>680</v>
      </c>
      <c r="BH591" s="4">
        <v>0</v>
      </c>
      <c r="BI591" s="4">
        <v>782</v>
      </c>
      <c r="BJ591" s="4">
        <f t="shared" si="242"/>
        <v>2147</v>
      </c>
      <c r="BK591" s="4">
        <v>0</v>
      </c>
      <c r="BL591" s="4">
        <v>0</v>
      </c>
      <c r="BM591" s="4">
        <v>0</v>
      </c>
      <c r="BN591" s="4">
        <v>0</v>
      </c>
      <c r="BO591" s="4">
        <f t="shared" si="243"/>
        <v>0</v>
      </c>
      <c r="BP591" s="4">
        <v>97</v>
      </c>
      <c r="BQ591" s="4">
        <v>8</v>
      </c>
      <c r="BR591" s="4">
        <v>0</v>
      </c>
      <c r="BS591" s="4">
        <v>432</v>
      </c>
      <c r="BT591" s="4">
        <f t="shared" si="244"/>
        <v>537</v>
      </c>
      <c r="BU591" s="4">
        <v>365</v>
      </c>
      <c r="BV591" s="4">
        <v>0</v>
      </c>
      <c r="BW591" s="4">
        <v>0</v>
      </c>
      <c r="BX591" s="4">
        <v>27</v>
      </c>
      <c r="BY591" s="4">
        <f t="shared" si="245"/>
        <v>392</v>
      </c>
      <c r="BZ591" s="4">
        <f t="shared" si="246"/>
        <v>21997</v>
      </c>
      <c r="CA591" s="4">
        <f t="shared" si="247"/>
        <v>7139</v>
      </c>
      <c r="CB591" s="4">
        <f t="shared" si="248"/>
        <v>4568</v>
      </c>
      <c r="CC591" s="4">
        <f t="shared" si="249"/>
        <v>1271</v>
      </c>
      <c r="CD591" s="4">
        <f t="shared" si="250"/>
        <v>34975</v>
      </c>
      <c r="CE591" s="4">
        <f t="shared" si="251"/>
        <v>1179</v>
      </c>
      <c r="CF591" s="4">
        <f t="shared" si="252"/>
        <v>688</v>
      </c>
      <c r="CG591" s="4">
        <f t="shared" si="253"/>
        <v>0</v>
      </c>
      <c r="CH591" s="4">
        <f t="shared" si="254"/>
        <v>1243</v>
      </c>
      <c r="CI591" s="4">
        <f t="shared" si="255"/>
        <v>3110</v>
      </c>
      <c r="CJ591" s="4">
        <v>5997</v>
      </c>
      <c r="CK591" s="4">
        <v>6837</v>
      </c>
      <c r="CL591" s="4">
        <v>1213</v>
      </c>
      <c r="CM591" s="4">
        <v>776</v>
      </c>
      <c r="CN591" s="4">
        <v>5726</v>
      </c>
      <c r="CO591" s="4">
        <f t="shared" si="230"/>
        <v>20549</v>
      </c>
    </row>
    <row r="592" spans="1:98">
      <c r="A592" s="2">
        <v>2002</v>
      </c>
      <c r="B592" s="3" t="s">
        <v>107</v>
      </c>
      <c r="C592" s="4">
        <v>1812.7</v>
      </c>
      <c r="D592" s="4">
        <v>360.6</v>
      </c>
      <c r="E592" s="4">
        <v>78.099999999999994</v>
      </c>
      <c r="F592" s="4">
        <v>146.9</v>
      </c>
      <c r="G592" s="4">
        <f t="shared" si="231"/>
        <v>2398.3000000000002</v>
      </c>
      <c r="H592" s="4">
        <v>492</v>
      </c>
      <c r="I592" s="4">
        <v>523</v>
      </c>
      <c r="J592" s="4">
        <v>1377</v>
      </c>
      <c r="K592" s="4">
        <v>250</v>
      </c>
      <c r="L592" s="4">
        <f t="shared" si="232"/>
        <v>2642</v>
      </c>
      <c r="M592" s="4">
        <v>13</v>
      </c>
      <c r="N592" s="4">
        <v>117</v>
      </c>
      <c r="O592" s="4">
        <v>0</v>
      </c>
      <c r="P592" s="4">
        <v>0</v>
      </c>
      <c r="Q592" s="4">
        <f t="shared" si="233"/>
        <v>130</v>
      </c>
      <c r="R592" s="4">
        <v>0</v>
      </c>
      <c r="S592" s="4">
        <v>150</v>
      </c>
      <c r="T592" s="4">
        <v>0</v>
      </c>
      <c r="U592" s="4">
        <v>0</v>
      </c>
      <c r="V592" s="4">
        <f t="shared" si="234"/>
        <v>150</v>
      </c>
      <c r="W592" s="4">
        <v>381</v>
      </c>
      <c r="X592" s="4">
        <v>1258.5999999999999</v>
      </c>
      <c r="Y592" s="4">
        <v>48.2</v>
      </c>
      <c r="Z592" s="4">
        <v>0</v>
      </c>
      <c r="AA592" s="4">
        <f t="shared" si="235"/>
        <v>1687.8</v>
      </c>
      <c r="AB592" s="4">
        <v>216.2</v>
      </c>
      <c r="AC592" s="4">
        <v>1.8</v>
      </c>
      <c r="AD592" s="4">
        <v>18.100000000000001</v>
      </c>
      <c r="AE592" s="4">
        <v>0</v>
      </c>
      <c r="AF592" s="4">
        <f t="shared" si="236"/>
        <v>236.1</v>
      </c>
      <c r="AG592" s="4">
        <v>1.2</v>
      </c>
      <c r="AH592" s="4">
        <v>337.2</v>
      </c>
      <c r="AI592" s="4">
        <v>313.3</v>
      </c>
      <c r="AJ592" s="4">
        <v>91.3</v>
      </c>
      <c r="AK592" s="4">
        <f t="shared" si="237"/>
        <v>743</v>
      </c>
      <c r="AL592" s="4">
        <v>992.6</v>
      </c>
      <c r="AM592" s="4">
        <v>494.2</v>
      </c>
      <c r="AN592" s="4">
        <v>1047.7</v>
      </c>
      <c r="AO592" s="4">
        <v>96.9</v>
      </c>
      <c r="AP592" s="4">
        <f t="shared" si="238"/>
        <v>2631.4</v>
      </c>
      <c r="AU592" s="4">
        <f t="shared" si="239"/>
        <v>0</v>
      </c>
      <c r="AV592" s="4">
        <v>0.8</v>
      </c>
      <c r="AW592" s="4">
        <v>0</v>
      </c>
      <c r="AX592" s="4">
        <v>0</v>
      </c>
      <c r="AY592" s="4">
        <v>97.3</v>
      </c>
      <c r="AZ592" s="4">
        <f t="shared" si="240"/>
        <v>98.1</v>
      </c>
      <c r="BA592" s="4">
        <v>0</v>
      </c>
      <c r="BB592" s="4">
        <v>0</v>
      </c>
      <c r="BC592" s="4">
        <v>0</v>
      </c>
      <c r="BD592" s="4">
        <v>3.8</v>
      </c>
      <c r="BE592" s="4">
        <f t="shared" si="241"/>
        <v>3.8</v>
      </c>
      <c r="BF592" s="4">
        <v>0.5</v>
      </c>
      <c r="BG592" s="4">
        <v>0</v>
      </c>
      <c r="BH592" s="4">
        <v>0</v>
      </c>
      <c r="BI592" s="4">
        <v>11.9</v>
      </c>
      <c r="BJ592" s="4">
        <f t="shared" si="242"/>
        <v>12.4</v>
      </c>
      <c r="BK592" s="4">
        <v>0</v>
      </c>
      <c r="BL592" s="4">
        <v>0</v>
      </c>
      <c r="BM592" s="4">
        <v>0</v>
      </c>
      <c r="BN592" s="4">
        <v>0</v>
      </c>
      <c r="BO592" s="4">
        <f t="shared" si="243"/>
        <v>0</v>
      </c>
      <c r="BP592" s="4">
        <v>40.6</v>
      </c>
      <c r="BQ592" s="11">
        <v>0</v>
      </c>
      <c r="BR592" s="4">
        <v>1.3</v>
      </c>
      <c r="BS592" s="4">
        <v>26.3</v>
      </c>
      <c r="BT592" s="4">
        <f t="shared" si="244"/>
        <v>68.2</v>
      </c>
      <c r="BU592" s="4">
        <v>30.6</v>
      </c>
      <c r="BV592" s="4">
        <v>0</v>
      </c>
      <c r="BW592" s="4">
        <v>6.5</v>
      </c>
      <c r="BX592" s="4">
        <v>96.9</v>
      </c>
      <c r="BY592" s="4">
        <f t="shared" si="245"/>
        <v>134</v>
      </c>
      <c r="BZ592" s="4">
        <f t="shared" si="246"/>
        <v>3908.6999999999994</v>
      </c>
      <c r="CA592" s="4">
        <f t="shared" si="247"/>
        <v>3242.3999999999996</v>
      </c>
      <c r="CB592" s="4">
        <f t="shared" si="248"/>
        <v>2882.3999999999996</v>
      </c>
      <c r="CC592" s="4">
        <f t="shared" si="249"/>
        <v>585.1</v>
      </c>
      <c r="CD592" s="4">
        <f t="shared" si="250"/>
        <v>10618.599999999999</v>
      </c>
      <c r="CE592" s="4">
        <f t="shared" si="251"/>
        <v>72.5</v>
      </c>
      <c r="CF592" s="4">
        <f t="shared" si="252"/>
        <v>0</v>
      </c>
      <c r="CG592" s="4">
        <f t="shared" si="253"/>
        <v>7.8</v>
      </c>
      <c r="CH592" s="4">
        <f t="shared" si="254"/>
        <v>236.20000000000002</v>
      </c>
      <c r="CI592" s="4">
        <f t="shared" si="255"/>
        <v>316.5</v>
      </c>
      <c r="CJ592" s="4">
        <v>1310</v>
      </c>
      <c r="CK592" s="4">
        <v>1026</v>
      </c>
      <c r="CL592" s="4">
        <v>142</v>
      </c>
      <c r="CM592" s="4">
        <v>29</v>
      </c>
      <c r="CN592" s="4">
        <v>1429</v>
      </c>
      <c r="CO592" s="4">
        <f t="shared" si="230"/>
        <v>3936</v>
      </c>
    </row>
    <row r="593" spans="1:98">
      <c r="A593" s="2">
        <v>2002</v>
      </c>
      <c r="B593" s="3" t="s">
        <v>108</v>
      </c>
      <c r="C593" s="4">
        <v>13516</v>
      </c>
      <c r="D593" s="4">
        <v>2158</v>
      </c>
      <c r="E593" s="4">
        <v>1629</v>
      </c>
      <c r="F593" s="4">
        <v>0</v>
      </c>
      <c r="G593" s="4">
        <f t="shared" si="231"/>
        <v>17303</v>
      </c>
      <c r="H593" s="4">
        <v>2963</v>
      </c>
      <c r="I593" s="4">
        <v>161</v>
      </c>
      <c r="J593" s="4">
        <v>2404</v>
      </c>
      <c r="K593" s="4">
        <v>263</v>
      </c>
      <c r="L593" s="4">
        <f t="shared" si="232"/>
        <v>5791</v>
      </c>
      <c r="M593" s="4">
        <v>1441</v>
      </c>
      <c r="N593" s="4">
        <v>1975</v>
      </c>
      <c r="O593" s="4">
        <v>0</v>
      </c>
      <c r="P593" s="4">
        <v>0</v>
      </c>
      <c r="Q593" s="4">
        <f t="shared" si="233"/>
        <v>3416</v>
      </c>
      <c r="R593" s="4">
        <v>0</v>
      </c>
      <c r="S593" s="4">
        <v>0</v>
      </c>
      <c r="T593" s="4">
        <v>0</v>
      </c>
      <c r="U593" s="4">
        <v>0</v>
      </c>
      <c r="V593" s="4">
        <f t="shared" si="234"/>
        <v>0</v>
      </c>
      <c r="W593" s="4">
        <v>6204</v>
      </c>
      <c r="X593" s="4">
        <v>14505</v>
      </c>
      <c r="Y593" s="4">
        <v>1157</v>
      </c>
      <c r="Z593" s="4">
        <v>0</v>
      </c>
      <c r="AA593" s="4">
        <f t="shared" si="235"/>
        <v>21866</v>
      </c>
      <c r="AB593" s="4">
        <v>2196</v>
      </c>
      <c r="AC593" s="4">
        <v>160</v>
      </c>
      <c r="AD593" s="4">
        <v>36</v>
      </c>
      <c r="AE593" s="4">
        <v>206</v>
      </c>
      <c r="AF593" s="4">
        <f t="shared" si="236"/>
        <v>2598</v>
      </c>
      <c r="AG593" s="4">
        <v>156</v>
      </c>
      <c r="AH593" s="4">
        <v>1136</v>
      </c>
      <c r="AI593" s="4">
        <v>2383</v>
      </c>
      <c r="AJ593" s="4">
        <v>716</v>
      </c>
      <c r="AK593" s="4">
        <f t="shared" si="237"/>
        <v>4391</v>
      </c>
      <c r="AL593" s="4">
        <v>14746</v>
      </c>
      <c r="AM593" s="4">
        <v>7971</v>
      </c>
      <c r="AN593" s="4">
        <v>6387</v>
      </c>
      <c r="AO593" s="4">
        <v>575</v>
      </c>
      <c r="AP593" s="4">
        <f t="shared" si="238"/>
        <v>29679</v>
      </c>
      <c r="AU593" s="4">
        <f t="shared" si="239"/>
        <v>0</v>
      </c>
      <c r="AV593" s="4">
        <v>0</v>
      </c>
      <c r="AW593" s="4">
        <v>0</v>
      </c>
      <c r="AX593" s="4">
        <v>58</v>
      </c>
      <c r="AY593" s="4">
        <v>263</v>
      </c>
      <c r="AZ593" s="4">
        <f t="shared" si="240"/>
        <v>321</v>
      </c>
      <c r="BA593" s="4">
        <v>0</v>
      </c>
      <c r="BB593" s="4">
        <v>1</v>
      </c>
      <c r="BC593" s="4">
        <v>4</v>
      </c>
      <c r="BD593" s="4">
        <v>206</v>
      </c>
      <c r="BE593" s="4">
        <f t="shared" si="241"/>
        <v>211</v>
      </c>
      <c r="BF593" s="4">
        <v>0</v>
      </c>
      <c r="BG593" s="4">
        <v>1100</v>
      </c>
      <c r="BH593" s="4">
        <v>850</v>
      </c>
      <c r="BI593" s="4">
        <v>716</v>
      </c>
      <c r="BJ593" s="4">
        <f t="shared" si="242"/>
        <v>2666</v>
      </c>
      <c r="BK593" s="4">
        <v>0</v>
      </c>
      <c r="BL593" s="4">
        <v>3</v>
      </c>
      <c r="BM593" s="4">
        <v>3</v>
      </c>
      <c r="BN593" s="4">
        <v>95</v>
      </c>
      <c r="BO593" s="4">
        <f t="shared" si="243"/>
        <v>101</v>
      </c>
      <c r="BP593" s="4">
        <v>0</v>
      </c>
      <c r="BQ593" s="4">
        <v>157</v>
      </c>
      <c r="BR593" s="4">
        <v>147</v>
      </c>
      <c r="BS593" s="4">
        <v>263</v>
      </c>
      <c r="BT593" s="4">
        <f t="shared" si="244"/>
        <v>567</v>
      </c>
      <c r="BU593" s="4">
        <v>0</v>
      </c>
      <c r="BV593" s="4">
        <v>113</v>
      </c>
      <c r="BW593" s="4">
        <v>118</v>
      </c>
      <c r="BX593" s="4">
        <v>216</v>
      </c>
      <c r="BY593" s="4">
        <f t="shared" si="245"/>
        <v>447</v>
      </c>
      <c r="BZ593" s="4">
        <f t="shared" si="246"/>
        <v>41222</v>
      </c>
      <c r="CA593" s="4">
        <f t="shared" si="247"/>
        <v>28066</v>
      </c>
      <c r="CB593" s="4">
        <f t="shared" si="248"/>
        <v>13996</v>
      </c>
      <c r="CC593" s="4">
        <f t="shared" si="249"/>
        <v>1760</v>
      </c>
      <c r="CD593" s="4">
        <f t="shared" si="250"/>
        <v>85044</v>
      </c>
      <c r="CE593" s="4">
        <f t="shared" si="251"/>
        <v>0</v>
      </c>
      <c r="CF593" s="4">
        <f t="shared" si="252"/>
        <v>1374</v>
      </c>
      <c r="CG593" s="4">
        <f t="shared" si="253"/>
        <v>1180</v>
      </c>
      <c r="CH593" s="4">
        <f t="shared" si="254"/>
        <v>1759</v>
      </c>
      <c r="CI593" s="4">
        <f t="shared" si="255"/>
        <v>4313</v>
      </c>
      <c r="CJ593" s="4">
        <v>8175</v>
      </c>
      <c r="CK593" s="4">
        <v>25574</v>
      </c>
      <c r="CL593" s="4">
        <v>3616</v>
      </c>
      <c r="CM593" s="4">
        <v>30</v>
      </c>
      <c r="CN593" s="4">
        <v>2110</v>
      </c>
      <c r="CO593" s="4">
        <f t="shared" si="230"/>
        <v>39505</v>
      </c>
    </row>
    <row r="594" spans="1:98">
      <c r="A594" s="2">
        <v>2002</v>
      </c>
      <c r="B594" s="3" t="s">
        <v>109</v>
      </c>
      <c r="C594" s="4">
        <v>5815</v>
      </c>
      <c r="D594" s="4">
        <v>701</v>
      </c>
      <c r="E594" s="4">
        <v>65</v>
      </c>
      <c r="F594" s="4">
        <v>55</v>
      </c>
      <c r="G594" s="4">
        <f t="shared" si="231"/>
        <v>6636</v>
      </c>
      <c r="H594" s="4">
        <v>2251</v>
      </c>
      <c r="I594" s="4">
        <v>38</v>
      </c>
      <c r="J594" s="4">
        <v>1162</v>
      </c>
      <c r="K594" s="4">
        <v>300</v>
      </c>
      <c r="L594" s="4">
        <f t="shared" si="232"/>
        <v>3751</v>
      </c>
      <c r="M594" s="4">
        <v>108</v>
      </c>
      <c r="N594" s="4">
        <v>360</v>
      </c>
      <c r="O594" s="4">
        <v>93</v>
      </c>
      <c r="P594" s="4">
        <v>0</v>
      </c>
      <c r="Q594" s="4">
        <f t="shared" si="233"/>
        <v>561</v>
      </c>
      <c r="R594" s="4">
        <v>0</v>
      </c>
      <c r="S594" s="4">
        <v>0</v>
      </c>
      <c r="T594" s="4">
        <v>0</v>
      </c>
      <c r="U594" s="4">
        <v>0</v>
      </c>
      <c r="V594" s="4">
        <f t="shared" si="234"/>
        <v>0</v>
      </c>
      <c r="W594" s="4">
        <v>1968</v>
      </c>
      <c r="X594" s="4">
        <v>4239</v>
      </c>
      <c r="Y594" s="4">
        <v>382</v>
      </c>
      <c r="Z594" s="4">
        <v>0</v>
      </c>
      <c r="AA594" s="4">
        <f t="shared" si="235"/>
        <v>6589</v>
      </c>
      <c r="AB594" s="4">
        <v>878</v>
      </c>
      <c r="AC594" s="4">
        <v>7</v>
      </c>
      <c r="AD594" s="4">
        <v>25</v>
      </c>
      <c r="AE594" s="4">
        <v>0</v>
      </c>
      <c r="AF594" s="4">
        <f t="shared" si="236"/>
        <v>910</v>
      </c>
      <c r="AG594" s="4">
        <v>8</v>
      </c>
      <c r="AH594" s="4">
        <v>1101</v>
      </c>
      <c r="AI594" s="4">
        <v>2216</v>
      </c>
      <c r="AJ594" s="4">
        <v>0</v>
      </c>
      <c r="AK594" s="4">
        <f t="shared" si="237"/>
        <v>3325</v>
      </c>
      <c r="AL594" s="4">
        <v>2712</v>
      </c>
      <c r="AM594" s="4">
        <v>1695</v>
      </c>
      <c r="AN594" s="4">
        <v>1707.3</v>
      </c>
      <c r="AO594" s="4">
        <v>250</v>
      </c>
      <c r="AP594" s="4">
        <f t="shared" si="238"/>
        <v>6364.3</v>
      </c>
      <c r="AU594" s="4">
        <f t="shared" si="239"/>
        <v>0</v>
      </c>
      <c r="AV594" s="4">
        <v>0</v>
      </c>
      <c r="AW594" s="4">
        <v>0</v>
      </c>
      <c r="AX594" s="4">
        <v>0</v>
      </c>
      <c r="AY594" s="4">
        <v>300</v>
      </c>
      <c r="AZ594" s="4">
        <f t="shared" si="240"/>
        <v>300</v>
      </c>
      <c r="BA594" s="4">
        <v>0</v>
      </c>
      <c r="BB594" s="4">
        <v>0</v>
      </c>
      <c r="BC594" s="4">
        <v>0</v>
      </c>
      <c r="BD594" s="4">
        <v>0</v>
      </c>
      <c r="BE594" s="4">
        <f t="shared" si="241"/>
        <v>0</v>
      </c>
      <c r="BF594" s="4">
        <v>0</v>
      </c>
      <c r="BG594" s="4">
        <v>0</v>
      </c>
      <c r="BH594" s="4">
        <v>0</v>
      </c>
      <c r="BI594" s="4">
        <v>0</v>
      </c>
      <c r="BJ594" s="4">
        <f t="shared" si="242"/>
        <v>0</v>
      </c>
      <c r="BK594" s="4">
        <v>0</v>
      </c>
      <c r="BL594" s="4">
        <v>0</v>
      </c>
      <c r="BM594" s="4">
        <v>0</v>
      </c>
      <c r="BN594" s="4">
        <v>0</v>
      </c>
      <c r="BO594" s="4">
        <f t="shared" si="243"/>
        <v>0</v>
      </c>
      <c r="BP594" s="4">
        <v>33</v>
      </c>
      <c r="BQ594" s="4">
        <v>0</v>
      </c>
      <c r="BR594" s="4">
        <v>0</v>
      </c>
      <c r="BS594" s="4">
        <v>250</v>
      </c>
      <c r="BT594" s="4">
        <f t="shared" si="244"/>
        <v>283</v>
      </c>
      <c r="BU594" s="4">
        <v>0</v>
      </c>
      <c r="BV594" s="4">
        <v>0</v>
      </c>
      <c r="BW594" s="4">
        <v>0</v>
      </c>
      <c r="BX594" s="4">
        <v>55</v>
      </c>
      <c r="BY594" s="4">
        <f t="shared" si="245"/>
        <v>55</v>
      </c>
      <c r="BZ594" s="4">
        <f t="shared" si="246"/>
        <v>13740</v>
      </c>
      <c r="CA594" s="4">
        <f t="shared" si="247"/>
        <v>8141</v>
      </c>
      <c r="CB594" s="4">
        <f t="shared" si="248"/>
        <v>5650.3</v>
      </c>
      <c r="CC594" s="4">
        <f t="shared" si="249"/>
        <v>605</v>
      </c>
      <c r="CD594" s="4">
        <f t="shared" si="250"/>
        <v>28136.3</v>
      </c>
      <c r="CE594" s="4">
        <f t="shared" si="251"/>
        <v>33</v>
      </c>
      <c r="CF594" s="4">
        <f t="shared" si="252"/>
        <v>0</v>
      </c>
      <c r="CG594" s="4">
        <f t="shared" si="253"/>
        <v>0</v>
      </c>
      <c r="CH594" s="4">
        <f t="shared" si="254"/>
        <v>605</v>
      </c>
      <c r="CI594" s="4">
        <f t="shared" si="255"/>
        <v>638</v>
      </c>
      <c r="CJ594" s="4">
        <v>3706</v>
      </c>
      <c r="CK594" s="4">
        <v>7135</v>
      </c>
      <c r="CL594" s="4">
        <v>409</v>
      </c>
      <c r="CM594" s="4">
        <v>0</v>
      </c>
      <c r="CN594" s="4">
        <v>2260</v>
      </c>
      <c r="CO594" s="4">
        <f t="shared" si="230"/>
        <v>13510</v>
      </c>
    </row>
    <row r="595" spans="1:98">
      <c r="A595" s="2">
        <v>2002</v>
      </c>
      <c r="B595" s="3" t="s">
        <v>110</v>
      </c>
      <c r="C595" s="4">
        <v>287</v>
      </c>
      <c r="D595" s="4">
        <v>86</v>
      </c>
      <c r="E595" s="4">
        <v>34</v>
      </c>
      <c r="F595" s="4">
        <v>0</v>
      </c>
      <c r="G595" s="4">
        <f t="shared" si="231"/>
        <v>407</v>
      </c>
      <c r="H595" s="4">
        <v>184</v>
      </c>
      <c r="I595" s="4">
        <v>0</v>
      </c>
      <c r="J595" s="4">
        <v>96</v>
      </c>
      <c r="K595" s="4">
        <v>5</v>
      </c>
      <c r="L595" s="4">
        <f t="shared" si="232"/>
        <v>285</v>
      </c>
      <c r="M595" s="4">
        <v>4</v>
      </c>
      <c r="N595" s="4">
        <v>5</v>
      </c>
      <c r="O595" s="4">
        <v>5</v>
      </c>
      <c r="P595" s="4">
        <v>0</v>
      </c>
      <c r="Q595" s="4">
        <f t="shared" si="233"/>
        <v>14</v>
      </c>
      <c r="R595" s="4">
        <v>0</v>
      </c>
      <c r="S595" s="4">
        <v>0</v>
      </c>
      <c r="T595" s="4">
        <v>0</v>
      </c>
      <c r="U595" s="4">
        <v>0</v>
      </c>
      <c r="V595" s="4">
        <f t="shared" si="234"/>
        <v>0</v>
      </c>
      <c r="W595" s="4">
        <v>128</v>
      </c>
      <c r="X595" s="4">
        <v>311</v>
      </c>
      <c r="Y595" s="4">
        <v>2</v>
      </c>
      <c r="Z595" s="4">
        <v>0</v>
      </c>
      <c r="AA595" s="4">
        <f t="shared" si="235"/>
        <v>441</v>
      </c>
      <c r="AB595" s="4">
        <v>36</v>
      </c>
      <c r="AC595" s="4">
        <v>5</v>
      </c>
      <c r="AD595" s="4">
        <v>5</v>
      </c>
      <c r="AE595" s="4">
        <v>0</v>
      </c>
      <c r="AF595" s="4">
        <f t="shared" si="236"/>
        <v>46</v>
      </c>
      <c r="AG595" s="4">
        <v>0</v>
      </c>
      <c r="AH595" s="4">
        <v>215</v>
      </c>
      <c r="AI595" s="4">
        <v>140</v>
      </c>
      <c r="AJ595" s="4">
        <v>0</v>
      </c>
      <c r="AK595" s="4">
        <f t="shared" si="237"/>
        <v>355</v>
      </c>
      <c r="AL595" s="4">
        <v>223</v>
      </c>
      <c r="AM595" s="4">
        <v>338</v>
      </c>
      <c r="AN595" s="4">
        <v>326</v>
      </c>
      <c r="AO595" s="4">
        <v>5</v>
      </c>
      <c r="AP595" s="4">
        <f t="shared" si="238"/>
        <v>892</v>
      </c>
      <c r="AU595" s="4">
        <f t="shared" si="239"/>
        <v>0</v>
      </c>
      <c r="AV595" s="4">
        <v>7</v>
      </c>
      <c r="AW595" s="4">
        <v>0</v>
      </c>
      <c r="AX595" s="4">
        <v>0</v>
      </c>
      <c r="AY595" s="4">
        <v>5</v>
      </c>
      <c r="AZ595" s="4">
        <f t="shared" si="240"/>
        <v>12</v>
      </c>
      <c r="BA595" s="4">
        <v>2</v>
      </c>
      <c r="BB595" s="4">
        <v>0</v>
      </c>
      <c r="BC595" s="4">
        <v>0</v>
      </c>
      <c r="BD595" s="4">
        <v>0</v>
      </c>
      <c r="BE595" s="4">
        <f t="shared" si="241"/>
        <v>2</v>
      </c>
      <c r="BF595" s="4">
        <v>0</v>
      </c>
      <c r="BG595" s="4">
        <v>175</v>
      </c>
      <c r="BH595" s="4">
        <v>38</v>
      </c>
      <c r="BI595" s="4">
        <v>0</v>
      </c>
      <c r="BJ595" s="4">
        <f t="shared" si="242"/>
        <v>213</v>
      </c>
      <c r="BK595" s="4">
        <v>0</v>
      </c>
      <c r="BL595" s="4">
        <v>0</v>
      </c>
      <c r="BM595" s="4">
        <v>0</v>
      </c>
      <c r="BN595" s="4">
        <v>0</v>
      </c>
      <c r="BO595" s="4">
        <f t="shared" si="243"/>
        <v>0</v>
      </c>
      <c r="BP595" s="4">
        <v>0</v>
      </c>
      <c r="BQ595" s="4">
        <v>3</v>
      </c>
      <c r="BR595" s="4">
        <v>6</v>
      </c>
      <c r="BS595" s="4">
        <v>0</v>
      </c>
      <c r="BT595" s="4">
        <f t="shared" si="244"/>
        <v>9</v>
      </c>
      <c r="BU595" s="4">
        <v>8</v>
      </c>
      <c r="BV595" s="4">
        <v>14</v>
      </c>
      <c r="BW595" s="4">
        <v>29</v>
      </c>
      <c r="BX595" s="4">
        <v>5</v>
      </c>
      <c r="BY595" s="4">
        <f t="shared" si="245"/>
        <v>56</v>
      </c>
      <c r="BZ595" s="4">
        <f t="shared" si="246"/>
        <v>862</v>
      </c>
      <c r="CA595" s="4">
        <f t="shared" si="247"/>
        <v>960</v>
      </c>
      <c r="CB595" s="4">
        <f t="shared" si="248"/>
        <v>608</v>
      </c>
      <c r="CC595" s="4">
        <f t="shared" si="249"/>
        <v>10</v>
      </c>
      <c r="CD595" s="4">
        <f t="shared" si="250"/>
        <v>2440</v>
      </c>
      <c r="CE595" s="4">
        <f t="shared" si="251"/>
        <v>17</v>
      </c>
      <c r="CF595" s="4">
        <f t="shared" si="252"/>
        <v>192</v>
      </c>
      <c r="CG595" s="4">
        <f t="shared" si="253"/>
        <v>73</v>
      </c>
      <c r="CH595" s="4">
        <f t="shared" si="254"/>
        <v>10</v>
      </c>
      <c r="CI595" s="4">
        <f t="shared" si="255"/>
        <v>292</v>
      </c>
      <c r="CJ595" s="10">
        <v>370</v>
      </c>
      <c r="CK595" s="10">
        <v>197</v>
      </c>
      <c r="CL595" s="10">
        <v>41</v>
      </c>
      <c r="CM595" s="10">
        <v>14</v>
      </c>
      <c r="CN595" s="10">
        <v>173</v>
      </c>
      <c r="CO595" s="4">
        <f t="shared" si="230"/>
        <v>795</v>
      </c>
    </row>
    <row r="596" spans="1:98">
      <c r="A596" s="2">
        <v>2002</v>
      </c>
      <c r="B596" s="3" t="s">
        <v>111</v>
      </c>
      <c r="C596" s="4">
        <v>6064</v>
      </c>
      <c r="D596" s="4">
        <v>1018</v>
      </c>
      <c r="E596" s="4">
        <v>1279</v>
      </c>
      <c r="F596" s="4">
        <v>353</v>
      </c>
      <c r="G596" s="4">
        <f t="shared" si="231"/>
        <v>8714</v>
      </c>
      <c r="H596" s="4">
        <v>2457</v>
      </c>
      <c r="I596" s="4">
        <v>7</v>
      </c>
      <c r="J596" s="4">
        <v>2</v>
      </c>
      <c r="K596" s="4">
        <v>320</v>
      </c>
      <c r="L596" s="4">
        <f t="shared" si="232"/>
        <v>2786</v>
      </c>
      <c r="M596" s="4">
        <v>146</v>
      </c>
      <c r="N596" s="4">
        <v>135</v>
      </c>
      <c r="O596" s="4">
        <v>0</v>
      </c>
      <c r="P596" s="4">
        <v>0</v>
      </c>
      <c r="Q596" s="4">
        <f t="shared" si="233"/>
        <v>281</v>
      </c>
      <c r="R596" s="4">
        <v>19</v>
      </c>
      <c r="S596" s="4">
        <v>0</v>
      </c>
      <c r="T596" s="4">
        <v>40</v>
      </c>
      <c r="U596" s="4">
        <v>0</v>
      </c>
      <c r="V596" s="4">
        <f t="shared" si="234"/>
        <v>59</v>
      </c>
      <c r="W596" s="4">
        <v>7625</v>
      </c>
      <c r="X596" s="4">
        <v>1351</v>
      </c>
      <c r="Y596" s="4">
        <v>685</v>
      </c>
      <c r="Z596" s="4">
        <v>0</v>
      </c>
      <c r="AA596" s="4">
        <f t="shared" si="235"/>
        <v>9661</v>
      </c>
      <c r="AB596" s="4">
        <v>1576</v>
      </c>
      <c r="AC596" s="4">
        <v>21</v>
      </c>
      <c r="AD596" s="4">
        <v>154</v>
      </c>
      <c r="AE596" s="4">
        <v>74</v>
      </c>
      <c r="AF596" s="4">
        <f t="shared" si="236"/>
        <v>1825</v>
      </c>
      <c r="AG596" s="4">
        <v>50</v>
      </c>
      <c r="AH596" s="4">
        <v>913</v>
      </c>
      <c r="AI596" s="4">
        <v>2235</v>
      </c>
      <c r="AJ596" s="4">
        <v>263</v>
      </c>
      <c r="AK596" s="4">
        <f t="shared" si="237"/>
        <v>3461</v>
      </c>
      <c r="AL596" s="4">
        <v>3691</v>
      </c>
      <c r="AM596" s="4">
        <v>2840</v>
      </c>
      <c r="AN596" s="4">
        <v>12024</v>
      </c>
      <c r="AO596" s="4">
        <v>200</v>
      </c>
      <c r="AP596" s="4">
        <f t="shared" si="238"/>
        <v>18755</v>
      </c>
      <c r="AU596" s="4">
        <f t="shared" si="239"/>
        <v>0</v>
      </c>
      <c r="AV596" s="4">
        <v>0</v>
      </c>
      <c r="AW596" s="4">
        <v>0</v>
      </c>
      <c r="AX596" s="4">
        <v>0</v>
      </c>
      <c r="AY596" s="4">
        <v>320</v>
      </c>
      <c r="AZ596" s="4">
        <f t="shared" si="240"/>
        <v>320</v>
      </c>
      <c r="BA596" s="4">
        <v>0</v>
      </c>
      <c r="BB596" s="4">
        <v>0</v>
      </c>
      <c r="BC596" s="4">
        <v>0</v>
      </c>
      <c r="BD596" s="4">
        <v>74</v>
      </c>
      <c r="BE596" s="4">
        <f t="shared" si="241"/>
        <v>74</v>
      </c>
      <c r="BF596" s="4">
        <v>8</v>
      </c>
      <c r="BG596" s="4">
        <v>913</v>
      </c>
      <c r="BH596" s="4">
        <v>577</v>
      </c>
      <c r="BI596" s="4">
        <v>263</v>
      </c>
      <c r="BJ596" s="4">
        <f t="shared" si="242"/>
        <v>1761</v>
      </c>
      <c r="BK596" s="4">
        <v>0</v>
      </c>
      <c r="BL596" s="4">
        <v>4</v>
      </c>
      <c r="BM596" s="4">
        <v>22</v>
      </c>
      <c r="BN596" s="4">
        <v>0</v>
      </c>
      <c r="BO596" s="4">
        <f t="shared" si="243"/>
        <v>26</v>
      </c>
      <c r="BP596" s="4">
        <v>0</v>
      </c>
      <c r="BQ596" s="4">
        <v>0</v>
      </c>
      <c r="BR596" s="4">
        <v>3</v>
      </c>
      <c r="BS596" s="4">
        <v>119</v>
      </c>
      <c r="BT596" s="4">
        <f t="shared" si="244"/>
        <v>122</v>
      </c>
      <c r="BU596" s="4">
        <v>10</v>
      </c>
      <c r="BV596" s="4">
        <v>0</v>
      </c>
      <c r="BW596" s="4">
        <v>3</v>
      </c>
      <c r="BX596" s="4">
        <v>446</v>
      </c>
      <c r="BY596" s="4">
        <f t="shared" si="245"/>
        <v>459</v>
      </c>
      <c r="BZ596" s="4">
        <f t="shared" si="246"/>
        <v>21628</v>
      </c>
      <c r="CA596" s="4">
        <f t="shared" si="247"/>
        <v>6285</v>
      </c>
      <c r="CB596" s="4">
        <f t="shared" si="248"/>
        <v>16419</v>
      </c>
      <c r="CC596" s="4">
        <f t="shared" si="249"/>
        <v>1210</v>
      </c>
      <c r="CD596" s="4">
        <f t="shared" si="250"/>
        <v>45542</v>
      </c>
      <c r="CE596" s="4">
        <f t="shared" si="251"/>
        <v>18</v>
      </c>
      <c r="CF596" s="4">
        <f t="shared" si="252"/>
        <v>917</v>
      </c>
      <c r="CG596" s="4">
        <f t="shared" si="253"/>
        <v>605</v>
      </c>
      <c r="CH596" s="4">
        <f t="shared" si="254"/>
        <v>1222</v>
      </c>
      <c r="CI596" s="4">
        <f t="shared" si="255"/>
        <v>2762</v>
      </c>
      <c r="CJ596" s="4">
        <v>6038</v>
      </c>
      <c r="CK596" s="4">
        <v>7304</v>
      </c>
      <c r="CL596" s="4">
        <v>712</v>
      </c>
      <c r="CM596" s="4">
        <v>0</v>
      </c>
      <c r="CN596" s="4">
        <f>21463-6038-7304-712</f>
        <v>7409</v>
      </c>
      <c r="CO596" s="4">
        <f t="shared" si="230"/>
        <v>21463</v>
      </c>
    </row>
    <row r="597" spans="1:98">
      <c r="A597" s="2">
        <v>2002</v>
      </c>
      <c r="B597" s="3" t="s">
        <v>112</v>
      </c>
      <c r="C597" s="4">
        <v>1929</v>
      </c>
      <c r="D597" s="4">
        <v>388</v>
      </c>
      <c r="E597" s="4">
        <v>553</v>
      </c>
      <c r="F597" s="4">
        <v>0</v>
      </c>
      <c r="G597" s="4">
        <f t="shared" si="231"/>
        <v>2870</v>
      </c>
      <c r="H597" s="4">
        <v>872</v>
      </c>
      <c r="I597" s="4">
        <v>225</v>
      </c>
      <c r="J597" s="4">
        <v>1107</v>
      </c>
      <c r="K597" s="4">
        <v>91</v>
      </c>
      <c r="L597" s="4">
        <f t="shared" si="232"/>
        <v>2295</v>
      </c>
      <c r="M597" s="4">
        <v>49</v>
      </c>
      <c r="N597" s="4">
        <v>54</v>
      </c>
      <c r="O597" s="4">
        <v>0</v>
      </c>
      <c r="P597" s="4">
        <v>0</v>
      </c>
      <c r="Q597" s="4">
        <f t="shared" si="233"/>
        <v>103</v>
      </c>
      <c r="R597" s="4">
        <v>39</v>
      </c>
      <c r="S597" s="4">
        <v>0</v>
      </c>
      <c r="T597" s="4">
        <v>0</v>
      </c>
      <c r="U597" s="4">
        <v>0</v>
      </c>
      <c r="V597" s="4">
        <f t="shared" si="234"/>
        <v>39</v>
      </c>
      <c r="W597" s="4">
        <v>519</v>
      </c>
      <c r="X597" s="4">
        <v>1630</v>
      </c>
      <c r="Y597" s="4">
        <v>192</v>
      </c>
      <c r="Z597" s="4">
        <v>0</v>
      </c>
      <c r="AA597" s="4">
        <f t="shared" si="235"/>
        <v>2341</v>
      </c>
      <c r="AB597" s="4">
        <v>393</v>
      </c>
      <c r="AC597" s="4">
        <v>1</v>
      </c>
      <c r="AD597" s="4">
        <v>47</v>
      </c>
      <c r="AE597" s="4">
        <v>0</v>
      </c>
      <c r="AF597" s="4">
        <f t="shared" si="236"/>
        <v>441</v>
      </c>
      <c r="AG597" s="4">
        <v>39</v>
      </c>
      <c r="AH597" s="4">
        <v>350</v>
      </c>
      <c r="AI597" s="4">
        <v>710</v>
      </c>
      <c r="AJ597" s="4">
        <v>0</v>
      </c>
      <c r="AK597" s="4">
        <f t="shared" si="237"/>
        <v>1099</v>
      </c>
      <c r="AL597" s="4">
        <v>1042</v>
      </c>
      <c r="AM597" s="4">
        <v>1235</v>
      </c>
      <c r="AN597" s="4">
        <v>1474</v>
      </c>
      <c r="AO597" s="4">
        <v>114</v>
      </c>
      <c r="AP597" s="4">
        <f t="shared" si="238"/>
        <v>3865</v>
      </c>
      <c r="AU597" s="4">
        <f t="shared" si="239"/>
        <v>0</v>
      </c>
      <c r="AV597" s="4">
        <v>0</v>
      </c>
      <c r="AW597" s="4">
        <v>10</v>
      </c>
      <c r="AX597" s="4">
        <v>243</v>
      </c>
      <c r="AY597" s="4">
        <v>91</v>
      </c>
      <c r="AZ597" s="4">
        <f t="shared" si="240"/>
        <v>344</v>
      </c>
      <c r="BA597" s="4">
        <v>0</v>
      </c>
      <c r="BB597" s="4">
        <v>0</v>
      </c>
      <c r="BC597" s="4">
        <v>0</v>
      </c>
      <c r="BD597" s="4">
        <v>0</v>
      </c>
      <c r="BE597" s="4">
        <f t="shared" si="241"/>
        <v>0</v>
      </c>
      <c r="BF597" s="4">
        <v>30</v>
      </c>
      <c r="BG597" s="4">
        <v>350</v>
      </c>
      <c r="BH597" s="4">
        <v>468</v>
      </c>
      <c r="BI597" s="4">
        <v>0</v>
      </c>
      <c r="BJ597" s="4">
        <f t="shared" si="242"/>
        <v>848</v>
      </c>
      <c r="BK597" s="4">
        <v>0</v>
      </c>
      <c r="BL597" s="4">
        <v>0</v>
      </c>
      <c r="BM597" s="4">
        <v>0</v>
      </c>
      <c r="BN597" s="4">
        <v>0</v>
      </c>
      <c r="BO597" s="4">
        <f t="shared" si="243"/>
        <v>0</v>
      </c>
      <c r="BP597" s="4">
        <v>5</v>
      </c>
      <c r="BQ597" s="4">
        <v>32</v>
      </c>
      <c r="BR597" s="4">
        <v>25</v>
      </c>
      <c r="BS597" s="4">
        <v>0</v>
      </c>
      <c r="BT597" s="4">
        <f t="shared" si="244"/>
        <v>62</v>
      </c>
      <c r="BU597" s="4">
        <v>16</v>
      </c>
      <c r="BV597" s="4">
        <v>187</v>
      </c>
      <c r="BW597" s="4">
        <v>63</v>
      </c>
      <c r="BX597" s="4">
        <v>114</v>
      </c>
      <c r="BY597" s="4">
        <f t="shared" si="245"/>
        <v>380</v>
      </c>
      <c r="BZ597" s="4">
        <f t="shared" si="246"/>
        <v>4882</v>
      </c>
      <c r="CA597" s="4">
        <f t="shared" si="247"/>
        <v>3883</v>
      </c>
      <c r="CB597" s="4">
        <f t="shared" si="248"/>
        <v>4083</v>
      </c>
      <c r="CC597" s="4">
        <f t="shared" si="249"/>
        <v>205</v>
      </c>
      <c r="CD597" s="4">
        <f t="shared" si="250"/>
        <v>13053</v>
      </c>
      <c r="CE597" s="4">
        <f t="shared" si="251"/>
        <v>51</v>
      </c>
      <c r="CF597" s="4">
        <f t="shared" si="252"/>
        <v>579</v>
      </c>
      <c r="CG597" s="4">
        <f t="shared" si="253"/>
        <v>799</v>
      </c>
      <c r="CH597" s="4">
        <f t="shared" si="254"/>
        <v>205</v>
      </c>
      <c r="CI597" s="4">
        <f t="shared" si="255"/>
        <v>1634</v>
      </c>
      <c r="CJ597" s="10">
        <v>1315</v>
      </c>
      <c r="CK597" s="10">
        <v>1988</v>
      </c>
      <c r="CL597" s="10">
        <v>137</v>
      </c>
      <c r="CM597" s="10">
        <v>10</v>
      </c>
      <c r="CN597" s="10">
        <v>963</v>
      </c>
      <c r="CO597" s="4">
        <f t="shared" si="230"/>
        <v>4413</v>
      </c>
    </row>
    <row r="598" spans="1:98">
      <c r="A598" s="2">
        <v>2002</v>
      </c>
      <c r="B598" s="3" t="s">
        <v>113</v>
      </c>
      <c r="C598" s="4">
        <v>2623</v>
      </c>
      <c r="D598" s="4">
        <v>332</v>
      </c>
      <c r="E598" s="4">
        <v>114</v>
      </c>
      <c r="F598" s="4">
        <v>0</v>
      </c>
      <c r="G598" s="4">
        <f t="shared" si="231"/>
        <v>3069</v>
      </c>
      <c r="H598" s="4">
        <v>393</v>
      </c>
      <c r="I598" s="4">
        <v>449</v>
      </c>
      <c r="J598" s="4">
        <v>873</v>
      </c>
      <c r="K598" s="4">
        <v>0</v>
      </c>
      <c r="L598" s="4">
        <f t="shared" si="232"/>
        <v>1715</v>
      </c>
      <c r="M598" s="4">
        <v>14</v>
      </c>
      <c r="N598" s="4">
        <v>103</v>
      </c>
      <c r="O598" s="4">
        <v>7</v>
      </c>
      <c r="P598" s="4">
        <v>0</v>
      </c>
      <c r="Q598" s="4">
        <f t="shared" si="233"/>
        <v>124</v>
      </c>
      <c r="R598" s="4">
        <v>2</v>
      </c>
      <c r="S598" s="4">
        <v>5</v>
      </c>
      <c r="T598" s="4">
        <v>0</v>
      </c>
      <c r="U598" s="4">
        <v>0</v>
      </c>
      <c r="V598" s="4">
        <f t="shared" si="234"/>
        <v>7</v>
      </c>
      <c r="W598" s="4">
        <v>926</v>
      </c>
      <c r="X598" s="4">
        <v>1676</v>
      </c>
      <c r="Y598" s="4">
        <v>232</v>
      </c>
      <c r="Z598" s="4">
        <v>0</v>
      </c>
      <c r="AA598" s="4">
        <f t="shared" si="235"/>
        <v>2834</v>
      </c>
      <c r="AB598" s="4">
        <v>548</v>
      </c>
      <c r="AC598" s="4">
        <v>16</v>
      </c>
      <c r="AD598" s="4">
        <v>210</v>
      </c>
      <c r="AE598" s="4">
        <v>0</v>
      </c>
      <c r="AF598" s="4">
        <f t="shared" si="236"/>
        <v>774</v>
      </c>
      <c r="AG598" s="4">
        <v>10</v>
      </c>
      <c r="AH598" s="4">
        <v>25</v>
      </c>
      <c r="AI598" s="4">
        <v>792</v>
      </c>
      <c r="AJ598" s="4">
        <v>0</v>
      </c>
      <c r="AK598" s="4">
        <f t="shared" si="237"/>
        <v>827</v>
      </c>
      <c r="AL598" s="4">
        <v>1306</v>
      </c>
      <c r="AM598" s="4">
        <v>867</v>
      </c>
      <c r="AN598" s="4">
        <v>4859</v>
      </c>
      <c r="AO598" s="4">
        <v>0</v>
      </c>
      <c r="AP598" s="4">
        <f t="shared" si="238"/>
        <v>7032</v>
      </c>
      <c r="AU598" s="4">
        <f t="shared" si="239"/>
        <v>0</v>
      </c>
      <c r="AV598" s="4">
        <v>16</v>
      </c>
      <c r="AW598" s="4">
        <v>0</v>
      </c>
      <c r="AX598" s="4">
        <v>129</v>
      </c>
      <c r="AY598" s="4">
        <v>0</v>
      </c>
      <c r="AZ598" s="4">
        <f t="shared" si="240"/>
        <v>145</v>
      </c>
      <c r="BA598" s="4">
        <v>0</v>
      </c>
      <c r="BB598" s="4">
        <v>0</v>
      </c>
      <c r="BC598" s="4">
        <v>49</v>
      </c>
      <c r="BD598" s="4">
        <v>0</v>
      </c>
      <c r="BE598" s="4">
        <f t="shared" si="241"/>
        <v>49</v>
      </c>
      <c r="BF598" s="4">
        <v>0</v>
      </c>
      <c r="BG598" s="4">
        <v>0</v>
      </c>
      <c r="BH598" s="4">
        <v>2</v>
      </c>
      <c r="BI598" s="4">
        <v>0</v>
      </c>
      <c r="BJ598" s="4">
        <f t="shared" si="242"/>
        <v>2</v>
      </c>
      <c r="BK598" s="4">
        <v>0</v>
      </c>
      <c r="BL598" s="4">
        <v>0</v>
      </c>
      <c r="BM598" s="4">
        <v>0</v>
      </c>
      <c r="BN598" s="4">
        <v>0</v>
      </c>
      <c r="BO598" s="4">
        <f t="shared" si="243"/>
        <v>0</v>
      </c>
      <c r="BP598" s="4">
        <v>0</v>
      </c>
      <c r="BQ598" s="4">
        <v>0</v>
      </c>
      <c r="BR598" s="4">
        <v>0</v>
      </c>
      <c r="BS598" s="4">
        <v>0</v>
      </c>
      <c r="BT598" s="4">
        <f t="shared" si="244"/>
        <v>0</v>
      </c>
      <c r="BU598" s="4">
        <v>0</v>
      </c>
      <c r="BV598" s="4">
        <v>0</v>
      </c>
      <c r="BW598" s="4">
        <v>37</v>
      </c>
      <c r="BX598" s="4">
        <v>0</v>
      </c>
      <c r="BY598" s="4">
        <f t="shared" si="245"/>
        <v>37</v>
      </c>
      <c r="BZ598" s="4">
        <f t="shared" si="246"/>
        <v>5822</v>
      </c>
      <c r="CA598" s="4">
        <f t="shared" si="247"/>
        <v>3473</v>
      </c>
      <c r="CB598" s="4">
        <f t="shared" si="248"/>
        <v>7087</v>
      </c>
      <c r="CC598" s="4">
        <f t="shared" si="249"/>
        <v>0</v>
      </c>
      <c r="CD598" s="4">
        <f t="shared" si="250"/>
        <v>16382</v>
      </c>
      <c r="CE598" s="4">
        <f t="shared" si="251"/>
        <v>16</v>
      </c>
      <c r="CF598" s="4">
        <f t="shared" si="252"/>
        <v>0</v>
      </c>
      <c r="CG598" s="4">
        <f t="shared" si="253"/>
        <v>217</v>
      </c>
      <c r="CH598" s="4">
        <f t="shared" si="254"/>
        <v>0</v>
      </c>
      <c r="CI598" s="4">
        <f t="shared" si="255"/>
        <v>233</v>
      </c>
      <c r="CJ598" s="10" t="s">
        <v>129</v>
      </c>
      <c r="CK598" s="10">
        <v>3677.7</v>
      </c>
      <c r="CL598" s="10">
        <v>195.2</v>
      </c>
      <c r="CM598" s="10" t="s">
        <v>129</v>
      </c>
      <c r="CN598" s="10">
        <v>455.7</v>
      </c>
      <c r="CO598" s="4">
        <f t="shared" si="230"/>
        <v>4328.5999999999995</v>
      </c>
    </row>
    <row r="599" spans="1:98">
      <c r="A599" s="2">
        <v>2002</v>
      </c>
      <c r="B599" s="3" t="s">
        <v>114</v>
      </c>
      <c r="C599" s="4">
        <v>6711</v>
      </c>
      <c r="D599" s="4">
        <v>1316</v>
      </c>
      <c r="E599" s="4">
        <v>3</v>
      </c>
      <c r="F599" s="4">
        <v>0</v>
      </c>
      <c r="G599" s="4">
        <f t="shared" si="231"/>
        <v>8030</v>
      </c>
      <c r="H599" s="4">
        <v>1875</v>
      </c>
      <c r="I599" s="4">
        <v>85</v>
      </c>
      <c r="J599" s="4">
        <v>128</v>
      </c>
      <c r="K599" s="4">
        <v>153</v>
      </c>
      <c r="L599" s="4">
        <f t="shared" si="232"/>
        <v>2241</v>
      </c>
      <c r="M599" s="4">
        <v>178</v>
      </c>
      <c r="N599" s="4">
        <v>279</v>
      </c>
      <c r="O599" s="4">
        <v>0</v>
      </c>
      <c r="P599" s="4">
        <v>0</v>
      </c>
      <c r="Q599" s="4">
        <f t="shared" si="233"/>
        <v>457</v>
      </c>
      <c r="R599" s="4">
        <v>254</v>
      </c>
      <c r="S599" s="4">
        <v>218</v>
      </c>
      <c r="T599" s="4">
        <v>27</v>
      </c>
      <c r="U599" s="4">
        <v>0</v>
      </c>
      <c r="V599" s="4">
        <f t="shared" si="234"/>
        <v>499</v>
      </c>
      <c r="W599" s="4">
        <v>4215</v>
      </c>
      <c r="X599" s="4">
        <v>6767</v>
      </c>
      <c r="Y599" s="4">
        <v>1468</v>
      </c>
      <c r="Z599" s="4">
        <v>0</v>
      </c>
      <c r="AA599" s="4">
        <f t="shared" si="235"/>
        <v>12450</v>
      </c>
      <c r="AB599" s="4">
        <v>1357</v>
      </c>
      <c r="AC599" s="4">
        <v>39</v>
      </c>
      <c r="AD599" s="4">
        <v>51</v>
      </c>
      <c r="AE599" s="4">
        <v>164</v>
      </c>
      <c r="AF599" s="4">
        <f t="shared" si="236"/>
        <v>1611</v>
      </c>
      <c r="AG599" s="4">
        <v>307</v>
      </c>
      <c r="AH599" s="4">
        <v>1474</v>
      </c>
      <c r="AI599" s="4">
        <v>2683</v>
      </c>
      <c r="AJ599" s="4">
        <v>157</v>
      </c>
      <c r="AK599" s="4">
        <f t="shared" si="237"/>
        <v>4621</v>
      </c>
      <c r="AL599" s="4">
        <v>5532</v>
      </c>
      <c r="AM599" s="4">
        <v>3142</v>
      </c>
      <c r="AN599" s="4">
        <v>4863</v>
      </c>
      <c r="AO599" s="4">
        <v>282</v>
      </c>
      <c r="AP599" s="4">
        <f t="shared" si="238"/>
        <v>13819</v>
      </c>
      <c r="AU599" s="4">
        <f t="shared" si="239"/>
        <v>0</v>
      </c>
      <c r="AV599" s="4">
        <v>0</v>
      </c>
      <c r="AW599" s="4">
        <v>0</v>
      </c>
      <c r="AX599" s="4">
        <v>0</v>
      </c>
      <c r="AY599" s="4">
        <v>153</v>
      </c>
      <c r="AZ599" s="4">
        <f t="shared" si="240"/>
        <v>153</v>
      </c>
      <c r="BA599" s="4">
        <v>0</v>
      </c>
      <c r="BB599" s="4">
        <v>0</v>
      </c>
      <c r="BC599" s="4">
        <v>0</v>
      </c>
      <c r="BD599" s="4">
        <v>164</v>
      </c>
      <c r="BE599" s="4">
        <f t="shared" si="241"/>
        <v>164</v>
      </c>
      <c r="BF599" s="4">
        <v>0</v>
      </c>
      <c r="BG599" s="4">
        <v>0</v>
      </c>
      <c r="BH599" s="4">
        <v>0</v>
      </c>
      <c r="BI599" s="4">
        <v>157</v>
      </c>
      <c r="BJ599" s="4">
        <f t="shared" si="242"/>
        <v>157</v>
      </c>
      <c r="BK599" s="4">
        <v>0</v>
      </c>
      <c r="BL599" s="4">
        <v>0</v>
      </c>
      <c r="BM599" s="4">
        <v>0</v>
      </c>
      <c r="BN599" s="4">
        <v>0</v>
      </c>
      <c r="BO599" s="4">
        <f t="shared" si="243"/>
        <v>0</v>
      </c>
      <c r="BP599" s="4">
        <v>0</v>
      </c>
      <c r="BQ599" s="4">
        <v>0</v>
      </c>
      <c r="BR599" s="4">
        <v>0</v>
      </c>
      <c r="BS599" s="4">
        <v>20</v>
      </c>
      <c r="BT599" s="4">
        <f t="shared" si="244"/>
        <v>20</v>
      </c>
      <c r="BU599" s="4">
        <v>0</v>
      </c>
      <c r="BV599" s="4">
        <v>0</v>
      </c>
      <c r="BW599" s="4">
        <v>0</v>
      </c>
      <c r="BX599" s="4">
        <v>262</v>
      </c>
      <c r="BY599" s="4">
        <f t="shared" si="245"/>
        <v>262</v>
      </c>
      <c r="BZ599" s="4">
        <f t="shared" si="246"/>
        <v>20429</v>
      </c>
      <c r="CA599" s="4">
        <f t="shared" si="247"/>
        <v>13320</v>
      </c>
      <c r="CB599" s="4">
        <f t="shared" si="248"/>
        <v>9223</v>
      </c>
      <c r="CC599" s="4">
        <f t="shared" si="249"/>
        <v>756</v>
      </c>
      <c r="CD599" s="4">
        <f t="shared" si="250"/>
        <v>43728</v>
      </c>
      <c r="CE599" s="4">
        <f t="shared" si="251"/>
        <v>0</v>
      </c>
      <c r="CF599" s="4">
        <f t="shared" si="252"/>
        <v>0</v>
      </c>
      <c r="CG599" s="4">
        <f t="shared" si="253"/>
        <v>0</v>
      </c>
      <c r="CH599" s="4">
        <f t="shared" si="254"/>
        <v>756</v>
      </c>
      <c r="CI599" s="4">
        <f t="shared" si="255"/>
        <v>756</v>
      </c>
      <c r="CJ599" s="10">
        <v>7292</v>
      </c>
      <c r="CK599" s="10">
        <v>7139</v>
      </c>
      <c r="CL599" s="10">
        <v>1418</v>
      </c>
      <c r="CM599" s="10" t="s">
        <v>129</v>
      </c>
      <c r="CN599" s="10">
        <v>4211</v>
      </c>
      <c r="CO599" s="4">
        <f t="shared" si="230"/>
        <v>20060</v>
      </c>
    </row>
    <row r="600" spans="1:98">
      <c r="A600" s="2">
        <v>2002</v>
      </c>
      <c r="B600" s="3" t="s">
        <v>127</v>
      </c>
      <c r="G600" s="4">
        <f t="shared" si="231"/>
        <v>0</v>
      </c>
      <c r="L600" s="4">
        <f t="shared" si="232"/>
        <v>0</v>
      </c>
      <c r="Q600" s="4">
        <f t="shared" si="233"/>
        <v>0</v>
      </c>
      <c r="V600" s="4">
        <f t="shared" si="234"/>
        <v>0</v>
      </c>
      <c r="AA600" s="4">
        <f t="shared" si="235"/>
        <v>0</v>
      </c>
      <c r="AF600" s="4">
        <f t="shared" si="236"/>
        <v>0</v>
      </c>
      <c r="AK600" s="4">
        <f t="shared" si="237"/>
        <v>0</v>
      </c>
      <c r="AP600" s="4">
        <f t="shared" si="238"/>
        <v>0</v>
      </c>
      <c r="AU600" s="4">
        <f t="shared" si="239"/>
        <v>0</v>
      </c>
      <c r="AZ600" s="4">
        <f t="shared" si="240"/>
        <v>0</v>
      </c>
      <c r="BE600" s="4">
        <f t="shared" si="241"/>
        <v>0</v>
      </c>
      <c r="BJ600" s="4">
        <f t="shared" si="242"/>
        <v>0</v>
      </c>
      <c r="BO600" s="4">
        <f t="shared" si="243"/>
        <v>0</v>
      </c>
      <c r="BT600" s="4">
        <f t="shared" si="244"/>
        <v>0</v>
      </c>
      <c r="BY600" s="4">
        <f t="shared" si="245"/>
        <v>0</v>
      </c>
      <c r="BZ600" s="4">
        <f t="shared" si="246"/>
        <v>0</v>
      </c>
      <c r="CA600" s="4">
        <f t="shared" si="247"/>
        <v>0</v>
      </c>
      <c r="CB600" s="4">
        <f t="shared" si="248"/>
        <v>0</v>
      </c>
      <c r="CC600" s="4">
        <f t="shared" si="249"/>
        <v>0</v>
      </c>
      <c r="CD600" s="4">
        <f t="shared" si="250"/>
        <v>0</v>
      </c>
      <c r="CE600" s="4">
        <f t="shared" si="251"/>
        <v>0</v>
      </c>
      <c r="CF600" s="4">
        <f t="shared" si="252"/>
        <v>0</v>
      </c>
      <c r="CG600" s="4">
        <f t="shared" si="253"/>
        <v>0</v>
      </c>
      <c r="CH600" s="4">
        <f t="shared" si="254"/>
        <v>0</v>
      </c>
      <c r="CI600" s="4">
        <f t="shared" si="255"/>
        <v>0</v>
      </c>
      <c r="CJ600" s="11"/>
      <c r="CK600" s="11"/>
      <c r="CL600" s="11"/>
      <c r="CM600" s="11"/>
      <c r="CN600" s="11"/>
      <c r="CO600" s="4">
        <f t="shared" si="230"/>
        <v>0</v>
      </c>
    </row>
    <row r="601" spans="1:98">
      <c r="A601" s="2">
        <v>2002</v>
      </c>
      <c r="B601" s="3" t="s">
        <v>115</v>
      </c>
      <c r="C601" s="4">
        <v>707</v>
      </c>
      <c r="D601" s="4">
        <v>108</v>
      </c>
      <c r="E601" s="4">
        <v>1</v>
      </c>
      <c r="F601" s="4">
        <v>10</v>
      </c>
      <c r="G601" s="4">
        <f t="shared" si="231"/>
        <v>826</v>
      </c>
      <c r="H601" s="4">
        <v>174</v>
      </c>
      <c r="I601" s="4">
        <v>3</v>
      </c>
      <c r="J601" s="4">
        <v>366</v>
      </c>
      <c r="K601" s="4">
        <v>0</v>
      </c>
      <c r="L601" s="4">
        <f t="shared" si="232"/>
        <v>543</v>
      </c>
      <c r="M601" s="4">
        <v>16</v>
      </c>
      <c r="N601" s="4">
        <v>72</v>
      </c>
      <c r="O601" s="4">
        <v>0</v>
      </c>
      <c r="P601" s="4">
        <v>0</v>
      </c>
      <c r="Q601" s="4">
        <f t="shared" si="233"/>
        <v>88</v>
      </c>
      <c r="R601" s="4">
        <v>87</v>
      </c>
      <c r="S601" s="4">
        <v>80</v>
      </c>
      <c r="T601" s="4">
        <v>0</v>
      </c>
      <c r="U601" s="4">
        <v>0</v>
      </c>
      <c r="V601" s="4">
        <f t="shared" si="234"/>
        <v>167</v>
      </c>
      <c r="W601" s="4">
        <v>639</v>
      </c>
      <c r="X601" s="4">
        <v>732.6</v>
      </c>
      <c r="Y601" s="4">
        <v>0</v>
      </c>
      <c r="Z601" s="4">
        <v>0</v>
      </c>
      <c r="AA601" s="4">
        <f t="shared" si="235"/>
        <v>1371.6</v>
      </c>
      <c r="AB601" s="4">
        <v>128</v>
      </c>
      <c r="AC601" s="4">
        <v>5</v>
      </c>
      <c r="AD601" s="4">
        <v>4</v>
      </c>
      <c r="AE601" s="4">
        <v>0</v>
      </c>
      <c r="AF601" s="4">
        <f t="shared" si="236"/>
        <v>137</v>
      </c>
      <c r="AG601" s="4">
        <v>0</v>
      </c>
      <c r="AH601" s="4">
        <v>171</v>
      </c>
      <c r="AI601" s="4">
        <v>119</v>
      </c>
      <c r="AJ601" s="4">
        <v>32</v>
      </c>
      <c r="AK601" s="4">
        <f t="shared" si="237"/>
        <v>322</v>
      </c>
      <c r="AL601" s="4">
        <v>901</v>
      </c>
      <c r="AM601" s="4">
        <v>293</v>
      </c>
      <c r="AN601" s="4">
        <v>583</v>
      </c>
      <c r="AO601" s="4">
        <v>123</v>
      </c>
      <c r="AP601" s="4">
        <f t="shared" si="238"/>
        <v>1900</v>
      </c>
      <c r="AU601" s="4">
        <f t="shared" si="239"/>
        <v>0</v>
      </c>
      <c r="AV601" s="4">
        <v>0</v>
      </c>
      <c r="AW601" s="4">
        <v>10</v>
      </c>
      <c r="AX601" s="4">
        <v>50</v>
      </c>
      <c r="AY601" s="4">
        <v>0</v>
      </c>
      <c r="AZ601" s="4">
        <f t="shared" si="240"/>
        <v>60</v>
      </c>
      <c r="BA601" s="4">
        <v>0</v>
      </c>
      <c r="BB601" s="4">
        <v>0</v>
      </c>
      <c r="BC601" s="4">
        <v>3</v>
      </c>
      <c r="BD601" s="4">
        <v>0</v>
      </c>
      <c r="BE601" s="4">
        <f t="shared" si="241"/>
        <v>3</v>
      </c>
      <c r="BF601" s="4">
        <v>0</v>
      </c>
      <c r="BG601" s="4">
        <v>70.599999999999994</v>
      </c>
      <c r="BH601" s="4">
        <v>11</v>
      </c>
      <c r="BI601" s="4">
        <v>32</v>
      </c>
      <c r="BJ601" s="4">
        <f t="shared" si="242"/>
        <v>113.6</v>
      </c>
      <c r="BO601" s="4">
        <f t="shared" si="243"/>
        <v>0</v>
      </c>
      <c r="BP601" s="4">
        <v>0</v>
      </c>
      <c r="BQ601" s="4">
        <v>1</v>
      </c>
      <c r="BR601" s="4">
        <v>2</v>
      </c>
      <c r="BS601" s="4">
        <v>79</v>
      </c>
      <c r="BT601" s="4">
        <f t="shared" si="244"/>
        <v>82</v>
      </c>
      <c r="BU601" s="4">
        <v>0</v>
      </c>
      <c r="BV601" s="4">
        <v>17</v>
      </c>
      <c r="BW601" s="4">
        <v>12</v>
      </c>
      <c r="BX601" s="4">
        <v>54</v>
      </c>
      <c r="BY601" s="4">
        <f t="shared" si="245"/>
        <v>83</v>
      </c>
      <c r="BZ601" s="4">
        <f t="shared" si="246"/>
        <v>2652</v>
      </c>
      <c r="CA601" s="4">
        <f t="shared" si="247"/>
        <v>1464.6</v>
      </c>
      <c r="CB601" s="4">
        <f t="shared" si="248"/>
        <v>1073</v>
      </c>
      <c r="CC601" s="4">
        <f t="shared" si="249"/>
        <v>165</v>
      </c>
      <c r="CD601" s="4">
        <f t="shared" si="250"/>
        <v>5354.6</v>
      </c>
      <c r="CE601" s="4">
        <f t="shared" si="251"/>
        <v>0</v>
      </c>
      <c r="CF601" s="4">
        <f t="shared" si="252"/>
        <v>98.6</v>
      </c>
      <c r="CG601" s="4">
        <f t="shared" si="253"/>
        <v>78</v>
      </c>
      <c r="CH601" s="4">
        <f t="shared" si="254"/>
        <v>165</v>
      </c>
      <c r="CI601" s="4">
        <f t="shared" si="255"/>
        <v>341.6</v>
      </c>
      <c r="CJ601" s="12">
        <v>745.9</v>
      </c>
      <c r="CK601" s="12">
        <v>808.1</v>
      </c>
      <c r="CL601" s="12">
        <v>32.799999999999997</v>
      </c>
      <c r="CM601" s="12">
        <v>219.6</v>
      </c>
      <c r="CN601" s="12">
        <v>796.6</v>
      </c>
      <c r="CO601" s="4">
        <f t="shared" si="230"/>
        <v>2603</v>
      </c>
    </row>
    <row r="602" spans="1:98">
      <c r="A602" s="2">
        <v>2002</v>
      </c>
      <c r="B602" s="3" t="s">
        <v>116</v>
      </c>
      <c r="C602" s="4">
        <v>1847</v>
      </c>
      <c r="D602" s="4">
        <v>425</v>
      </c>
      <c r="E602" s="4">
        <v>585</v>
      </c>
      <c r="F602" s="4">
        <v>150</v>
      </c>
      <c r="G602" s="4">
        <f t="shared" si="231"/>
        <v>3007</v>
      </c>
      <c r="H602" s="4">
        <v>874</v>
      </c>
      <c r="I602" s="4">
        <v>360</v>
      </c>
      <c r="J602" s="4">
        <v>1353</v>
      </c>
      <c r="K602" s="4">
        <v>90</v>
      </c>
      <c r="L602" s="4">
        <f t="shared" si="232"/>
        <v>2677</v>
      </c>
      <c r="M602" s="4">
        <v>12</v>
      </c>
      <c r="N602" s="4">
        <v>26</v>
      </c>
      <c r="O602" s="4">
        <v>0</v>
      </c>
      <c r="P602" s="4">
        <v>0</v>
      </c>
      <c r="Q602" s="4">
        <f t="shared" si="233"/>
        <v>38</v>
      </c>
      <c r="R602" s="4">
        <v>15</v>
      </c>
      <c r="S602" s="4">
        <v>0</v>
      </c>
      <c r="T602" s="4">
        <v>1</v>
      </c>
      <c r="U602" s="4">
        <v>0</v>
      </c>
      <c r="V602" s="4">
        <f t="shared" si="234"/>
        <v>16</v>
      </c>
      <c r="W602" s="4">
        <v>431</v>
      </c>
      <c r="X602" s="4">
        <v>2375</v>
      </c>
      <c r="Y602" s="4">
        <v>600</v>
      </c>
      <c r="Z602" s="4">
        <v>0</v>
      </c>
      <c r="AA602" s="4">
        <f t="shared" si="235"/>
        <v>3406</v>
      </c>
      <c r="AB602" s="4">
        <v>379</v>
      </c>
      <c r="AC602" s="4">
        <v>14</v>
      </c>
      <c r="AD602" s="4">
        <v>93</v>
      </c>
      <c r="AE602" s="4">
        <v>15</v>
      </c>
      <c r="AF602" s="4">
        <f t="shared" si="236"/>
        <v>501</v>
      </c>
      <c r="AG602" s="4">
        <v>2</v>
      </c>
      <c r="AH602" s="4">
        <v>437</v>
      </c>
      <c r="AI602" s="4">
        <v>837</v>
      </c>
      <c r="AJ602" s="4">
        <v>161</v>
      </c>
      <c r="AK602" s="4">
        <f t="shared" si="237"/>
        <v>1437</v>
      </c>
      <c r="AL602" s="4">
        <v>1632</v>
      </c>
      <c r="AM602" s="4">
        <v>1456</v>
      </c>
      <c r="AN602" s="4">
        <v>1276</v>
      </c>
      <c r="AO602" s="4">
        <v>33</v>
      </c>
      <c r="AP602" s="4">
        <f t="shared" si="238"/>
        <v>4397</v>
      </c>
      <c r="AU602" s="4">
        <f t="shared" si="239"/>
        <v>0</v>
      </c>
      <c r="AV602" s="4">
        <v>3</v>
      </c>
      <c r="AW602" s="4">
        <v>3</v>
      </c>
      <c r="AX602" s="4">
        <v>124</v>
      </c>
      <c r="AY602" s="4">
        <v>90</v>
      </c>
      <c r="AZ602" s="4">
        <f t="shared" si="240"/>
        <v>220</v>
      </c>
      <c r="BA602" s="4">
        <v>2</v>
      </c>
      <c r="BB602" s="4">
        <v>3</v>
      </c>
      <c r="BC602" s="4">
        <v>2</v>
      </c>
      <c r="BD602" s="4">
        <v>15</v>
      </c>
      <c r="BE602" s="4">
        <f t="shared" si="241"/>
        <v>22</v>
      </c>
      <c r="BF602" s="4">
        <v>0</v>
      </c>
      <c r="BG602" s="4">
        <v>0</v>
      </c>
      <c r="BH602" s="4">
        <v>412</v>
      </c>
      <c r="BI602" s="4">
        <v>161</v>
      </c>
      <c r="BJ602" s="4">
        <f t="shared" si="242"/>
        <v>573</v>
      </c>
      <c r="BK602" s="4">
        <v>0</v>
      </c>
      <c r="BL602" s="4">
        <v>0</v>
      </c>
      <c r="BM602" s="4">
        <v>0</v>
      </c>
      <c r="BN602" s="4">
        <v>0</v>
      </c>
      <c r="BO602" s="4">
        <f t="shared" si="243"/>
        <v>0</v>
      </c>
      <c r="BP602" s="4">
        <v>1</v>
      </c>
      <c r="BQ602" s="4">
        <v>27</v>
      </c>
      <c r="BR602" s="4">
        <v>11</v>
      </c>
      <c r="BS602" s="4">
        <v>0</v>
      </c>
      <c r="BT602" s="4">
        <f t="shared" si="244"/>
        <v>39</v>
      </c>
      <c r="BU602" s="4">
        <v>8</v>
      </c>
      <c r="BV602" s="4">
        <v>2</v>
      </c>
      <c r="BW602" s="4">
        <v>24</v>
      </c>
      <c r="BX602" s="4">
        <v>183</v>
      </c>
      <c r="BY602" s="4">
        <f t="shared" si="245"/>
        <v>217</v>
      </c>
      <c r="BZ602" s="4">
        <f t="shared" si="246"/>
        <v>5192</v>
      </c>
      <c r="CA602" s="4">
        <f t="shared" si="247"/>
        <v>5093</v>
      </c>
      <c r="CB602" s="4">
        <f t="shared" si="248"/>
        <v>4745</v>
      </c>
      <c r="CC602" s="4">
        <f t="shared" si="249"/>
        <v>449</v>
      </c>
      <c r="CD602" s="4">
        <f t="shared" si="250"/>
        <v>15479</v>
      </c>
      <c r="CE602" s="4">
        <f t="shared" si="251"/>
        <v>14</v>
      </c>
      <c r="CF602" s="4">
        <f t="shared" si="252"/>
        <v>35</v>
      </c>
      <c r="CG602" s="4">
        <f t="shared" si="253"/>
        <v>573</v>
      </c>
      <c r="CH602" s="4">
        <f t="shared" si="254"/>
        <v>449</v>
      </c>
      <c r="CI602" s="4">
        <f t="shared" si="255"/>
        <v>1071</v>
      </c>
      <c r="CJ602" s="10">
        <v>2027</v>
      </c>
      <c r="CK602" s="10">
        <v>1920</v>
      </c>
      <c r="CL602" s="10">
        <v>111</v>
      </c>
      <c r="CM602" s="10">
        <v>0</v>
      </c>
      <c r="CN602" s="10">
        <v>872</v>
      </c>
      <c r="CO602" s="4">
        <f t="shared" si="230"/>
        <v>4930</v>
      </c>
      <c r="CT602" s="4"/>
    </row>
    <row r="603" spans="1:98">
      <c r="A603" s="2">
        <v>2002</v>
      </c>
      <c r="B603" s="3" t="s">
        <v>117</v>
      </c>
      <c r="C603" s="4">
        <v>339</v>
      </c>
      <c r="D603" s="4">
        <v>98</v>
      </c>
      <c r="E603" s="4">
        <v>9</v>
      </c>
      <c r="F603" s="4">
        <v>0</v>
      </c>
      <c r="G603" s="4">
        <f t="shared" si="231"/>
        <v>446</v>
      </c>
      <c r="H603" s="4">
        <v>152</v>
      </c>
      <c r="I603" s="4">
        <v>66</v>
      </c>
      <c r="J603" s="4">
        <v>229</v>
      </c>
      <c r="K603" s="4">
        <v>0</v>
      </c>
      <c r="L603" s="4">
        <f t="shared" si="232"/>
        <v>447</v>
      </c>
      <c r="M603" s="4">
        <v>6</v>
      </c>
      <c r="N603" s="4">
        <v>5</v>
      </c>
      <c r="O603" s="4">
        <v>0</v>
      </c>
      <c r="P603" s="4">
        <v>0</v>
      </c>
      <c r="Q603" s="4">
        <f t="shared" si="233"/>
        <v>11</v>
      </c>
      <c r="R603" s="4">
        <v>0</v>
      </c>
      <c r="S603" s="4">
        <v>0</v>
      </c>
      <c r="T603" s="4">
        <v>0</v>
      </c>
      <c r="U603" s="4">
        <v>0</v>
      </c>
      <c r="V603" s="4">
        <f t="shared" si="234"/>
        <v>0</v>
      </c>
      <c r="W603" s="4">
        <v>138</v>
      </c>
      <c r="X603" s="4">
        <v>396</v>
      </c>
      <c r="Y603" s="4">
        <v>16</v>
      </c>
      <c r="Z603" s="4">
        <v>0</v>
      </c>
      <c r="AA603" s="4">
        <f t="shared" si="235"/>
        <v>550</v>
      </c>
      <c r="AB603" s="4">
        <v>52</v>
      </c>
      <c r="AC603" s="4">
        <v>11</v>
      </c>
      <c r="AD603" s="4">
        <v>5</v>
      </c>
      <c r="AE603" s="4">
        <v>0</v>
      </c>
      <c r="AF603" s="4">
        <f t="shared" si="236"/>
        <v>68</v>
      </c>
      <c r="AG603" s="4">
        <v>0.5</v>
      </c>
      <c r="AH603" s="4">
        <v>227</v>
      </c>
      <c r="AI603" s="4">
        <v>188</v>
      </c>
      <c r="AJ603" s="4">
        <v>0</v>
      </c>
      <c r="AK603" s="4">
        <f t="shared" si="237"/>
        <v>415.5</v>
      </c>
      <c r="AL603" s="4">
        <v>209.5</v>
      </c>
      <c r="AM603" s="4">
        <v>213</v>
      </c>
      <c r="AN603" s="4">
        <v>882</v>
      </c>
      <c r="AO603" s="4">
        <v>0</v>
      </c>
      <c r="AP603" s="4">
        <f t="shared" si="238"/>
        <v>1304.5</v>
      </c>
      <c r="AU603" s="4">
        <f t="shared" si="239"/>
        <v>0</v>
      </c>
      <c r="AV603" s="4">
        <v>5</v>
      </c>
      <c r="AW603" s="4">
        <v>8</v>
      </c>
      <c r="AX603" s="4">
        <v>27</v>
      </c>
      <c r="AY603" s="4">
        <v>0</v>
      </c>
      <c r="AZ603" s="4">
        <f t="shared" si="240"/>
        <v>40</v>
      </c>
      <c r="BA603" s="4">
        <v>0</v>
      </c>
      <c r="BB603" s="4">
        <v>0</v>
      </c>
      <c r="BC603" s="4">
        <v>0</v>
      </c>
      <c r="BD603" s="4">
        <v>0</v>
      </c>
      <c r="BE603" s="4">
        <f t="shared" si="241"/>
        <v>0</v>
      </c>
      <c r="BF603" s="4">
        <v>0</v>
      </c>
      <c r="BG603" s="4">
        <v>219</v>
      </c>
      <c r="BH603" s="4">
        <v>163</v>
      </c>
      <c r="BI603" s="4">
        <v>0</v>
      </c>
      <c r="BJ603" s="4">
        <f t="shared" si="242"/>
        <v>382</v>
      </c>
      <c r="BK603" s="4">
        <v>0</v>
      </c>
      <c r="BL603" s="4">
        <v>0</v>
      </c>
      <c r="BM603" s="4">
        <v>0</v>
      </c>
      <c r="BN603" s="4">
        <v>0</v>
      </c>
      <c r="BO603" s="4">
        <f t="shared" si="243"/>
        <v>0</v>
      </c>
      <c r="BP603" s="4">
        <v>0</v>
      </c>
      <c r="BQ603" s="4">
        <v>0</v>
      </c>
      <c r="BR603" s="4">
        <v>0</v>
      </c>
      <c r="BS603" s="4">
        <v>0</v>
      </c>
      <c r="BT603" s="4">
        <f t="shared" si="244"/>
        <v>0</v>
      </c>
      <c r="BU603" s="4">
        <v>11</v>
      </c>
      <c r="BV603" s="4">
        <v>26</v>
      </c>
      <c r="BW603" s="4">
        <v>14</v>
      </c>
      <c r="BX603" s="4">
        <v>0</v>
      </c>
      <c r="BY603" s="4">
        <f t="shared" si="245"/>
        <v>51</v>
      </c>
      <c r="BZ603" s="4">
        <f t="shared" si="246"/>
        <v>897</v>
      </c>
      <c r="CA603" s="4">
        <f t="shared" si="247"/>
        <v>1016</v>
      </c>
      <c r="CB603" s="4">
        <f t="shared" si="248"/>
        <v>1329</v>
      </c>
      <c r="CC603" s="4">
        <f t="shared" si="249"/>
        <v>0</v>
      </c>
      <c r="CD603" s="4">
        <f t="shared" si="250"/>
        <v>3242</v>
      </c>
      <c r="CE603" s="4">
        <f t="shared" si="251"/>
        <v>16</v>
      </c>
      <c r="CF603" s="4">
        <f t="shared" si="252"/>
        <v>253</v>
      </c>
      <c r="CG603" s="4">
        <f t="shared" si="253"/>
        <v>204</v>
      </c>
      <c r="CH603" s="4">
        <f t="shared" si="254"/>
        <v>0</v>
      </c>
      <c r="CI603" s="4">
        <f t="shared" si="255"/>
        <v>473</v>
      </c>
      <c r="CJ603" s="11">
        <v>458</v>
      </c>
      <c r="CK603" s="10" t="s">
        <v>130</v>
      </c>
      <c r="CL603" s="10" t="s">
        <v>130</v>
      </c>
      <c r="CM603" s="10" t="s">
        <v>130</v>
      </c>
      <c r="CN603" s="11">
        <v>409</v>
      </c>
      <c r="CO603" s="4">
        <f t="shared" si="230"/>
        <v>867</v>
      </c>
    </row>
    <row r="604" spans="1:98">
      <c r="A604" s="2">
        <v>2002</v>
      </c>
      <c r="B604" s="3" t="s">
        <v>118</v>
      </c>
      <c r="C604" s="4">
        <v>2591</v>
      </c>
      <c r="D604" s="4">
        <v>530</v>
      </c>
      <c r="E604" s="4">
        <v>16</v>
      </c>
      <c r="F604" s="4">
        <v>0</v>
      </c>
      <c r="G604" s="4">
        <f t="shared" si="231"/>
        <v>3137</v>
      </c>
      <c r="H604" s="4">
        <v>1104</v>
      </c>
      <c r="I604" s="4">
        <v>134</v>
      </c>
      <c r="J604" s="4">
        <v>1018</v>
      </c>
      <c r="K604" s="4">
        <v>9</v>
      </c>
      <c r="L604" s="4">
        <f t="shared" si="232"/>
        <v>2265</v>
      </c>
      <c r="M604" s="4">
        <v>0</v>
      </c>
      <c r="N604" s="4">
        <v>123</v>
      </c>
      <c r="O604" s="4">
        <v>7</v>
      </c>
      <c r="P604" s="4">
        <v>0</v>
      </c>
      <c r="Q604" s="4">
        <f t="shared" si="233"/>
        <v>130</v>
      </c>
      <c r="R604" s="4">
        <v>0</v>
      </c>
      <c r="S604" s="4">
        <v>0</v>
      </c>
      <c r="T604" s="4">
        <v>0</v>
      </c>
      <c r="U604" s="4">
        <v>0</v>
      </c>
      <c r="V604" s="4">
        <f t="shared" si="234"/>
        <v>0</v>
      </c>
      <c r="W604" s="4">
        <v>1902</v>
      </c>
      <c r="X604" s="4">
        <v>3865</v>
      </c>
      <c r="Y604" s="4">
        <v>339</v>
      </c>
      <c r="Z604" s="4">
        <v>0</v>
      </c>
      <c r="AA604" s="4">
        <f t="shared" si="235"/>
        <v>6106</v>
      </c>
      <c r="AB604" s="4">
        <v>434</v>
      </c>
      <c r="AC604" s="4">
        <v>1</v>
      </c>
      <c r="AD604" s="4">
        <v>37</v>
      </c>
      <c r="AE604" s="4">
        <v>0</v>
      </c>
      <c r="AF604" s="4">
        <f t="shared" si="236"/>
        <v>472</v>
      </c>
      <c r="AG604" s="4">
        <v>0</v>
      </c>
      <c r="AH604" s="4">
        <v>515</v>
      </c>
      <c r="AI604" s="4">
        <v>784</v>
      </c>
      <c r="AJ604" s="4">
        <v>0</v>
      </c>
      <c r="AK604" s="4">
        <f t="shared" si="237"/>
        <v>1299</v>
      </c>
      <c r="AL604" s="4">
        <v>1748</v>
      </c>
      <c r="AM604" s="4">
        <v>1773</v>
      </c>
      <c r="AN604" s="4">
        <v>1607</v>
      </c>
      <c r="AO604" s="4">
        <v>12</v>
      </c>
      <c r="AP604" s="4">
        <f t="shared" si="238"/>
        <v>5140</v>
      </c>
      <c r="AU604" s="4">
        <f t="shared" si="239"/>
        <v>0</v>
      </c>
      <c r="AV604" s="4">
        <v>8</v>
      </c>
      <c r="AW604" s="4">
        <v>0</v>
      </c>
      <c r="AX604" s="4">
        <v>0</v>
      </c>
      <c r="AY604" s="4">
        <v>9</v>
      </c>
      <c r="AZ604" s="4">
        <f t="shared" si="240"/>
        <v>17</v>
      </c>
      <c r="BA604" s="4">
        <v>0</v>
      </c>
      <c r="BB604" s="4">
        <v>0</v>
      </c>
      <c r="BC604" s="4">
        <v>22</v>
      </c>
      <c r="BD604" s="4">
        <v>0</v>
      </c>
      <c r="BE604" s="4">
        <f t="shared" si="241"/>
        <v>22</v>
      </c>
      <c r="BF604" s="4">
        <v>0</v>
      </c>
      <c r="BG604" s="4">
        <v>515</v>
      </c>
      <c r="BH604" s="4">
        <v>504</v>
      </c>
      <c r="BI604" s="4">
        <v>0</v>
      </c>
      <c r="BJ604" s="4">
        <f t="shared" si="242"/>
        <v>1019</v>
      </c>
      <c r="BK604" s="4">
        <v>0</v>
      </c>
      <c r="BL604" s="4">
        <v>0</v>
      </c>
      <c r="BM604" s="4">
        <v>0</v>
      </c>
      <c r="BN604" s="4">
        <v>0</v>
      </c>
      <c r="BO604" s="4">
        <f t="shared" si="243"/>
        <v>0</v>
      </c>
      <c r="BP604" s="4">
        <v>0</v>
      </c>
      <c r="BQ604" s="4">
        <v>0</v>
      </c>
      <c r="BR604" s="4">
        <v>0</v>
      </c>
      <c r="BS604" s="4">
        <v>0</v>
      </c>
      <c r="BT604" s="4">
        <f t="shared" si="244"/>
        <v>0</v>
      </c>
      <c r="BU604" s="4">
        <v>8</v>
      </c>
      <c r="BV604" s="4">
        <v>7</v>
      </c>
      <c r="BW604" s="4">
        <v>0</v>
      </c>
      <c r="BX604" s="4">
        <v>12</v>
      </c>
      <c r="BY604" s="4">
        <f t="shared" si="245"/>
        <v>27</v>
      </c>
      <c r="BZ604" s="4">
        <f t="shared" si="246"/>
        <v>7779</v>
      </c>
      <c r="CA604" s="4">
        <f t="shared" si="247"/>
        <v>6941</v>
      </c>
      <c r="CB604" s="4">
        <f t="shared" si="248"/>
        <v>3808</v>
      </c>
      <c r="CC604" s="4">
        <f t="shared" si="249"/>
        <v>21</v>
      </c>
      <c r="CD604" s="4">
        <f t="shared" si="250"/>
        <v>18549</v>
      </c>
      <c r="CE604" s="4">
        <f t="shared" si="251"/>
        <v>16</v>
      </c>
      <c r="CF604" s="4">
        <f t="shared" si="252"/>
        <v>522</v>
      </c>
      <c r="CG604" s="4">
        <f t="shared" si="253"/>
        <v>526</v>
      </c>
      <c r="CH604" s="4">
        <f t="shared" si="254"/>
        <v>21</v>
      </c>
      <c r="CI604" s="4">
        <f t="shared" si="255"/>
        <v>1085</v>
      </c>
      <c r="CJ604" s="11">
        <v>4400</v>
      </c>
      <c r="CK604" s="11">
        <v>93</v>
      </c>
      <c r="CL604" s="11">
        <v>424</v>
      </c>
      <c r="CM604" s="11">
        <v>0</v>
      </c>
      <c r="CN604" s="11">
        <v>1747</v>
      </c>
      <c r="CO604" s="4">
        <f t="shared" si="230"/>
        <v>6664</v>
      </c>
    </row>
    <row r="605" spans="1:98">
      <c r="A605" s="2">
        <v>2002</v>
      </c>
      <c r="B605" s="3" t="s">
        <v>119</v>
      </c>
      <c r="C605" s="4">
        <v>12370</v>
      </c>
      <c r="D605" s="4">
        <v>2573</v>
      </c>
      <c r="E605" s="4">
        <v>783</v>
      </c>
      <c r="F605" s="4">
        <v>0</v>
      </c>
      <c r="G605" s="4">
        <f t="shared" si="231"/>
        <v>15726</v>
      </c>
      <c r="H605" s="4">
        <v>5210</v>
      </c>
      <c r="I605" s="4">
        <v>130</v>
      </c>
      <c r="J605" s="4">
        <v>1920</v>
      </c>
      <c r="K605" s="4">
        <v>779</v>
      </c>
      <c r="L605" s="4">
        <f t="shared" si="232"/>
        <v>8039</v>
      </c>
      <c r="M605" s="4">
        <v>251</v>
      </c>
      <c r="N605" s="4">
        <v>575</v>
      </c>
      <c r="O605" s="4">
        <v>0</v>
      </c>
      <c r="P605" s="4">
        <v>0</v>
      </c>
      <c r="Q605" s="4">
        <f t="shared" si="233"/>
        <v>826</v>
      </c>
      <c r="R605" s="4">
        <v>0</v>
      </c>
      <c r="S605" s="4">
        <v>0</v>
      </c>
      <c r="T605" s="4">
        <v>0</v>
      </c>
      <c r="U605" s="4">
        <v>0</v>
      </c>
      <c r="V605" s="4">
        <f t="shared" si="234"/>
        <v>0</v>
      </c>
      <c r="W605" s="4">
        <v>4978</v>
      </c>
      <c r="X605" s="4">
        <v>7540</v>
      </c>
      <c r="Y605" s="4">
        <v>1</v>
      </c>
      <c r="Z605" s="4">
        <v>0</v>
      </c>
      <c r="AA605" s="4">
        <f t="shared" si="235"/>
        <v>12519</v>
      </c>
      <c r="AB605" s="4">
        <v>3398</v>
      </c>
      <c r="AC605" s="4">
        <v>81</v>
      </c>
      <c r="AD605" s="4">
        <v>123</v>
      </c>
      <c r="AE605" s="4">
        <v>33</v>
      </c>
      <c r="AF605" s="4">
        <f t="shared" si="236"/>
        <v>3635</v>
      </c>
      <c r="AG605" s="4">
        <v>27</v>
      </c>
      <c r="AH605" s="4">
        <v>2265</v>
      </c>
      <c r="AI605" s="4">
        <v>2865</v>
      </c>
      <c r="AJ605" s="4">
        <v>66</v>
      </c>
      <c r="AK605" s="4">
        <f t="shared" si="237"/>
        <v>5223</v>
      </c>
      <c r="AL605" s="4">
        <v>3772</v>
      </c>
      <c r="AM605" s="4">
        <v>4649</v>
      </c>
      <c r="AN605" s="4">
        <v>1163</v>
      </c>
      <c r="AO605" s="4">
        <v>1068</v>
      </c>
      <c r="AP605" s="4">
        <f t="shared" si="238"/>
        <v>10652</v>
      </c>
      <c r="AU605" s="4">
        <f t="shared" si="239"/>
        <v>0</v>
      </c>
      <c r="AV605" s="4">
        <v>0</v>
      </c>
      <c r="AW605" s="4">
        <v>0</v>
      </c>
      <c r="AX605" s="4">
        <v>0</v>
      </c>
      <c r="AY605" s="4">
        <v>779</v>
      </c>
      <c r="AZ605" s="4">
        <f t="shared" si="240"/>
        <v>779</v>
      </c>
      <c r="BA605" s="4">
        <v>0</v>
      </c>
      <c r="BB605" s="4">
        <v>0</v>
      </c>
      <c r="BC605" s="4">
        <v>0</v>
      </c>
      <c r="BD605" s="4">
        <v>33</v>
      </c>
      <c r="BE605" s="4">
        <f t="shared" si="241"/>
        <v>33</v>
      </c>
      <c r="BF605" s="4">
        <v>0</v>
      </c>
      <c r="BG605" s="4">
        <v>0</v>
      </c>
      <c r="BH605" s="4">
        <v>0</v>
      </c>
      <c r="BI605" s="4">
        <v>66</v>
      </c>
      <c r="BJ605" s="4">
        <f t="shared" si="242"/>
        <v>66</v>
      </c>
      <c r="BK605" s="4">
        <v>0</v>
      </c>
      <c r="BL605" s="4">
        <v>0</v>
      </c>
      <c r="BM605" s="4">
        <v>0</v>
      </c>
      <c r="BN605" s="4">
        <v>807</v>
      </c>
      <c r="BO605" s="4">
        <f t="shared" si="243"/>
        <v>807</v>
      </c>
      <c r="BP605" s="4">
        <v>0</v>
      </c>
      <c r="BQ605" s="4">
        <v>0</v>
      </c>
      <c r="BR605" s="4">
        <v>0</v>
      </c>
      <c r="BS605" s="4">
        <v>186</v>
      </c>
      <c r="BT605" s="4">
        <f t="shared" si="244"/>
        <v>186</v>
      </c>
      <c r="BU605" s="4">
        <v>0</v>
      </c>
      <c r="BV605" s="4">
        <v>0</v>
      </c>
      <c r="BW605" s="4">
        <v>0</v>
      </c>
      <c r="BX605" s="4">
        <v>75</v>
      </c>
      <c r="BY605" s="4">
        <f t="shared" si="245"/>
        <v>75</v>
      </c>
      <c r="BZ605" s="4">
        <f t="shared" si="246"/>
        <v>30006</v>
      </c>
      <c r="CA605" s="4">
        <f t="shared" si="247"/>
        <v>17813</v>
      </c>
      <c r="CB605" s="4">
        <f t="shared" si="248"/>
        <v>6855</v>
      </c>
      <c r="CC605" s="4">
        <f t="shared" si="249"/>
        <v>1946</v>
      </c>
      <c r="CD605" s="4">
        <f t="shared" si="250"/>
        <v>56620</v>
      </c>
      <c r="CE605" s="4">
        <f t="shared" si="251"/>
        <v>0</v>
      </c>
      <c r="CF605" s="4">
        <f t="shared" si="252"/>
        <v>0</v>
      </c>
      <c r="CG605" s="4">
        <f t="shared" si="253"/>
        <v>0</v>
      </c>
      <c r="CH605" s="4">
        <f t="shared" si="254"/>
        <v>1946</v>
      </c>
      <c r="CI605" s="4">
        <f t="shared" si="255"/>
        <v>1946</v>
      </c>
      <c r="CJ605" s="4">
        <v>14476.328</v>
      </c>
      <c r="CK605" s="10" t="s">
        <v>129</v>
      </c>
      <c r="CL605" s="10" t="s">
        <v>129</v>
      </c>
      <c r="CM605" s="4">
        <v>0</v>
      </c>
      <c r="CN605" s="4">
        <v>13923.466000000002</v>
      </c>
      <c r="CO605" s="4">
        <f t="shared" si="230"/>
        <v>28399.794000000002</v>
      </c>
    </row>
    <row r="606" spans="1:98">
      <c r="A606" s="2">
        <v>2002</v>
      </c>
      <c r="B606" s="3" t="s">
        <v>120</v>
      </c>
      <c r="C606" s="4">
        <v>1706</v>
      </c>
      <c r="D606" s="4">
        <v>253</v>
      </c>
      <c r="E606" s="4">
        <v>385</v>
      </c>
      <c r="F606" s="4">
        <v>0</v>
      </c>
      <c r="G606" s="4">
        <f t="shared" si="231"/>
        <v>2344</v>
      </c>
      <c r="H606" s="4">
        <v>646</v>
      </c>
      <c r="I606" s="4">
        <v>7</v>
      </c>
      <c r="J606" s="4">
        <v>198</v>
      </c>
      <c r="K606" s="4">
        <v>45</v>
      </c>
      <c r="L606" s="4">
        <f t="shared" si="232"/>
        <v>896</v>
      </c>
      <c r="M606" s="4">
        <v>19</v>
      </c>
      <c r="N606" s="4">
        <v>84</v>
      </c>
      <c r="O606" s="4">
        <v>0</v>
      </c>
      <c r="P606" s="4">
        <v>0</v>
      </c>
      <c r="Q606" s="4">
        <f t="shared" si="233"/>
        <v>103</v>
      </c>
      <c r="R606" s="4">
        <v>9</v>
      </c>
      <c r="S606" s="4">
        <v>0</v>
      </c>
      <c r="T606" s="4">
        <v>0</v>
      </c>
      <c r="U606" s="4">
        <v>0</v>
      </c>
      <c r="V606" s="4">
        <f t="shared" si="234"/>
        <v>9</v>
      </c>
      <c r="W606" s="4">
        <v>180</v>
      </c>
      <c r="X606" s="4">
        <v>668</v>
      </c>
      <c r="Y606" s="4">
        <v>144</v>
      </c>
      <c r="Z606" s="4">
        <v>0</v>
      </c>
      <c r="AA606" s="4">
        <f t="shared" si="235"/>
        <v>992</v>
      </c>
      <c r="AB606" s="4">
        <v>245</v>
      </c>
      <c r="AC606" s="4">
        <v>2</v>
      </c>
      <c r="AD606" s="4">
        <v>23</v>
      </c>
      <c r="AE606" s="4">
        <v>0</v>
      </c>
      <c r="AF606" s="4">
        <f t="shared" si="236"/>
        <v>270</v>
      </c>
      <c r="AG606" s="4">
        <v>159</v>
      </c>
      <c r="AH606" s="4">
        <v>284</v>
      </c>
      <c r="AI606" s="4">
        <v>386</v>
      </c>
      <c r="AJ606" s="4">
        <v>126</v>
      </c>
      <c r="AK606" s="4">
        <f t="shared" si="237"/>
        <v>955</v>
      </c>
      <c r="AL606" s="4">
        <v>814</v>
      </c>
      <c r="AM606" s="4">
        <v>507</v>
      </c>
      <c r="AN606" s="4">
        <v>600</v>
      </c>
      <c r="AO606" s="4">
        <v>25</v>
      </c>
      <c r="AP606" s="4">
        <f t="shared" si="238"/>
        <v>1946</v>
      </c>
      <c r="AU606" s="4">
        <f t="shared" si="239"/>
        <v>0</v>
      </c>
      <c r="AV606" s="4">
        <v>0</v>
      </c>
      <c r="AW606" s="4">
        <v>0</v>
      </c>
      <c r="AX606" s="4">
        <v>-35</v>
      </c>
      <c r="AY606" s="4">
        <v>45</v>
      </c>
      <c r="AZ606" s="4">
        <f t="shared" si="240"/>
        <v>10</v>
      </c>
      <c r="BA606" s="4">
        <v>0</v>
      </c>
      <c r="BB606" s="4">
        <v>0</v>
      </c>
      <c r="BC606" s="4">
        <v>0</v>
      </c>
      <c r="BD606" s="4">
        <v>0</v>
      </c>
      <c r="BE606" s="4">
        <f t="shared" si="241"/>
        <v>0</v>
      </c>
      <c r="BF606" s="4">
        <v>146</v>
      </c>
      <c r="BG606" s="4">
        <v>233</v>
      </c>
      <c r="BH606" s="4">
        <v>204</v>
      </c>
      <c r="BI606" s="4">
        <v>126</v>
      </c>
      <c r="BJ606" s="4">
        <f t="shared" si="242"/>
        <v>709</v>
      </c>
      <c r="BK606" s="4">
        <v>0</v>
      </c>
      <c r="BL606" s="4">
        <v>0</v>
      </c>
      <c r="BM606" s="4">
        <v>0</v>
      </c>
      <c r="BN606" s="4">
        <v>0</v>
      </c>
      <c r="BO606" s="4">
        <f t="shared" si="243"/>
        <v>0</v>
      </c>
      <c r="BP606" s="4">
        <v>0</v>
      </c>
      <c r="BQ606" s="4">
        <v>0</v>
      </c>
      <c r="BR606" s="4">
        <v>0</v>
      </c>
      <c r="BS606" s="4">
        <v>0</v>
      </c>
      <c r="BT606" s="4">
        <f t="shared" si="244"/>
        <v>0</v>
      </c>
      <c r="BU606" s="4">
        <v>73</v>
      </c>
      <c r="BV606" s="4">
        <v>9</v>
      </c>
      <c r="BW606" s="4">
        <v>45</v>
      </c>
      <c r="BX606" s="4">
        <v>25</v>
      </c>
      <c r="BY606" s="4">
        <f t="shared" si="245"/>
        <v>152</v>
      </c>
      <c r="BZ606" s="4">
        <f t="shared" si="246"/>
        <v>3778</v>
      </c>
      <c r="CA606" s="4">
        <f t="shared" si="247"/>
        <v>1805</v>
      </c>
      <c r="CB606" s="4">
        <f t="shared" si="248"/>
        <v>1736</v>
      </c>
      <c r="CC606" s="4">
        <f t="shared" si="249"/>
        <v>196</v>
      </c>
      <c r="CD606" s="4">
        <f t="shared" si="250"/>
        <v>7515</v>
      </c>
      <c r="CE606" s="4">
        <f t="shared" si="251"/>
        <v>219</v>
      </c>
      <c r="CF606" s="4">
        <f t="shared" si="252"/>
        <v>242</v>
      </c>
      <c r="CG606" s="4">
        <f t="shared" si="253"/>
        <v>214</v>
      </c>
      <c r="CH606" s="4">
        <f t="shared" si="254"/>
        <v>196</v>
      </c>
      <c r="CI606" s="4">
        <f t="shared" si="255"/>
        <v>871</v>
      </c>
      <c r="CJ606" s="12">
        <v>1441</v>
      </c>
      <c r="CK606" s="12">
        <v>1610</v>
      </c>
      <c r="CL606" s="12">
        <v>119</v>
      </c>
      <c r="CM606" s="4">
        <v>0</v>
      </c>
      <c r="CN606" s="12">
        <v>252</v>
      </c>
      <c r="CO606" s="4">
        <f t="shared" si="230"/>
        <v>3422</v>
      </c>
    </row>
    <row r="607" spans="1:98">
      <c r="A607" s="2">
        <v>2002</v>
      </c>
      <c r="B607" s="3" t="s">
        <v>121</v>
      </c>
      <c r="C607" s="4">
        <v>287</v>
      </c>
      <c r="D607" s="4">
        <v>96</v>
      </c>
      <c r="E607" s="4">
        <v>497</v>
      </c>
      <c r="F607" s="4">
        <v>12</v>
      </c>
      <c r="G607" s="4">
        <f t="shared" si="231"/>
        <v>892</v>
      </c>
      <c r="H607" s="4">
        <v>71</v>
      </c>
      <c r="I607" s="4">
        <v>0</v>
      </c>
      <c r="J607" s="4">
        <v>0</v>
      </c>
      <c r="K607" s="4">
        <v>4</v>
      </c>
      <c r="L607" s="4">
        <f t="shared" si="232"/>
        <v>75</v>
      </c>
      <c r="M607" s="4">
        <v>16</v>
      </c>
      <c r="N607" s="4">
        <v>25</v>
      </c>
      <c r="O607" s="4">
        <v>3</v>
      </c>
      <c r="P607" s="4">
        <v>0</v>
      </c>
      <c r="Q607" s="4">
        <f t="shared" si="233"/>
        <v>44</v>
      </c>
      <c r="R607" s="4">
        <v>13</v>
      </c>
      <c r="S607" s="4">
        <v>7</v>
      </c>
      <c r="T607" s="4">
        <v>0</v>
      </c>
      <c r="U607" s="4">
        <v>0</v>
      </c>
      <c r="V607" s="4">
        <f t="shared" si="234"/>
        <v>20</v>
      </c>
      <c r="W607" s="4">
        <v>127</v>
      </c>
      <c r="X607" s="4">
        <v>407</v>
      </c>
      <c r="Y607" s="4">
        <v>111</v>
      </c>
      <c r="Z607" s="4">
        <v>0</v>
      </c>
      <c r="AA607" s="4">
        <f t="shared" si="235"/>
        <v>645</v>
      </c>
      <c r="AB607" s="4">
        <v>75</v>
      </c>
      <c r="AC607" s="4">
        <v>6</v>
      </c>
      <c r="AD607" s="4">
        <v>6</v>
      </c>
      <c r="AE607" s="4">
        <v>6</v>
      </c>
      <c r="AF607" s="4">
        <f t="shared" si="236"/>
        <v>93</v>
      </c>
      <c r="AG607" s="4">
        <v>0</v>
      </c>
      <c r="AH607" s="4">
        <v>157</v>
      </c>
      <c r="AI607" s="4">
        <v>157</v>
      </c>
      <c r="AJ607" s="4">
        <v>0</v>
      </c>
      <c r="AK607" s="4">
        <f t="shared" si="237"/>
        <v>314</v>
      </c>
      <c r="AL607" s="4">
        <v>285</v>
      </c>
      <c r="AM607" s="4">
        <v>245</v>
      </c>
      <c r="AN607" s="4">
        <v>214</v>
      </c>
      <c r="AO607" s="4">
        <v>17</v>
      </c>
      <c r="AP607" s="4">
        <f t="shared" si="238"/>
        <v>761</v>
      </c>
      <c r="AU607" s="4">
        <f t="shared" si="239"/>
        <v>0</v>
      </c>
      <c r="AV607" s="4">
        <v>0</v>
      </c>
      <c r="AW607" s="4">
        <v>0</v>
      </c>
      <c r="AX607" s="4">
        <v>0</v>
      </c>
      <c r="AY607" s="4">
        <v>4</v>
      </c>
      <c r="AZ607" s="4">
        <f t="shared" si="240"/>
        <v>4</v>
      </c>
      <c r="BA607" s="4">
        <v>0</v>
      </c>
      <c r="BB607" s="4">
        <v>0</v>
      </c>
      <c r="BC607" s="4">
        <v>0</v>
      </c>
      <c r="BD607" s="4">
        <v>6</v>
      </c>
      <c r="BE607" s="4">
        <f t="shared" si="241"/>
        <v>6</v>
      </c>
      <c r="BF607" s="4">
        <v>0</v>
      </c>
      <c r="BG607" s="4">
        <v>0</v>
      </c>
      <c r="BH607" s="4">
        <v>0</v>
      </c>
      <c r="BI607" s="4">
        <v>0</v>
      </c>
      <c r="BJ607" s="4">
        <f t="shared" si="242"/>
        <v>0</v>
      </c>
      <c r="BK607" s="4">
        <v>0</v>
      </c>
      <c r="BL607" s="4">
        <v>0</v>
      </c>
      <c r="BM607" s="4">
        <v>0</v>
      </c>
      <c r="BN607" s="4">
        <v>3</v>
      </c>
      <c r="BO607" s="4">
        <f t="shared" si="243"/>
        <v>3</v>
      </c>
      <c r="BP607" s="4">
        <v>0</v>
      </c>
      <c r="BQ607" s="4">
        <v>0</v>
      </c>
      <c r="BR607" s="4">
        <v>0</v>
      </c>
      <c r="BS607" s="4">
        <v>6</v>
      </c>
      <c r="BT607" s="4">
        <f t="shared" si="244"/>
        <v>6</v>
      </c>
      <c r="BU607" s="4">
        <v>0</v>
      </c>
      <c r="BV607" s="4">
        <v>0</v>
      </c>
      <c r="BW607" s="4">
        <v>0</v>
      </c>
      <c r="BX607" s="4">
        <v>20</v>
      </c>
      <c r="BY607" s="4">
        <f t="shared" si="245"/>
        <v>20</v>
      </c>
      <c r="BZ607" s="4">
        <f t="shared" si="246"/>
        <v>874</v>
      </c>
      <c r="CA607" s="4">
        <f t="shared" si="247"/>
        <v>943</v>
      </c>
      <c r="CB607" s="4">
        <f t="shared" si="248"/>
        <v>988</v>
      </c>
      <c r="CC607" s="4">
        <f t="shared" si="249"/>
        <v>39</v>
      </c>
      <c r="CD607" s="4">
        <f t="shared" si="250"/>
        <v>2844</v>
      </c>
      <c r="CE607" s="4">
        <f t="shared" si="251"/>
        <v>0</v>
      </c>
      <c r="CF607" s="4">
        <f t="shared" si="252"/>
        <v>0</v>
      </c>
      <c r="CG607" s="4">
        <f t="shared" si="253"/>
        <v>0</v>
      </c>
      <c r="CH607" s="4">
        <f t="shared" si="254"/>
        <v>39</v>
      </c>
      <c r="CI607" s="4">
        <f t="shared" si="255"/>
        <v>39</v>
      </c>
      <c r="CJ607" s="4">
        <v>208</v>
      </c>
      <c r="CK607" s="4">
        <v>435</v>
      </c>
      <c r="CL607" s="4">
        <v>36</v>
      </c>
      <c r="CM607" s="10" t="s">
        <v>129</v>
      </c>
      <c r="CN607" s="4">
        <v>188</v>
      </c>
      <c r="CO607" s="4">
        <f t="shared" si="230"/>
        <v>867</v>
      </c>
    </row>
    <row r="608" spans="1:98">
      <c r="A608" s="2">
        <v>2002</v>
      </c>
      <c r="B608" s="3" t="s">
        <v>122</v>
      </c>
      <c r="C608" s="4">
        <v>3926.3</v>
      </c>
      <c r="D608" s="4">
        <v>404.9</v>
      </c>
      <c r="E608" s="4">
        <v>116.9</v>
      </c>
      <c r="F608" s="4">
        <v>0</v>
      </c>
      <c r="G608" s="4">
        <f t="shared" si="231"/>
        <v>4448.0999999999995</v>
      </c>
      <c r="H608" s="4">
        <v>1673</v>
      </c>
      <c r="I608" s="4">
        <v>435.3</v>
      </c>
      <c r="J608" s="4">
        <v>1288.5999999999999</v>
      </c>
      <c r="K608" s="4">
        <v>188.2</v>
      </c>
      <c r="L608" s="4">
        <f t="shared" si="232"/>
        <v>3585.1</v>
      </c>
      <c r="M608" s="4">
        <v>49.3</v>
      </c>
      <c r="N608" s="4">
        <v>43.5</v>
      </c>
      <c r="O608" s="4">
        <v>0</v>
      </c>
      <c r="P608" s="4">
        <v>0</v>
      </c>
      <c r="Q608" s="4">
        <f t="shared" si="233"/>
        <v>92.8</v>
      </c>
      <c r="R608" s="4">
        <v>8.6999999999999993</v>
      </c>
      <c r="S608" s="4">
        <v>29.4</v>
      </c>
      <c r="T608" s="4">
        <v>0.7</v>
      </c>
      <c r="U608" s="4">
        <v>0</v>
      </c>
      <c r="V608" s="4">
        <f t="shared" si="234"/>
        <v>38.799999999999997</v>
      </c>
      <c r="W608" s="4">
        <v>1517.3</v>
      </c>
      <c r="X608" s="4">
        <v>1660.1</v>
      </c>
      <c r="Y608" s="4">
        <v>500.8</v>
      </c>
      <c r="Z608" s="4">
        <v>0</v>
      </c>
      <c r="AA608" s="4">
        <f t="shared" si="235"/>
        <v>3678.2</v>
      </c>
      <c r="AB608" s="4">
        <v>970.7</v>
      </c>
      <c r="AC608" s="4">
        <v>31.1</v>
      </c>
      <c r="AD608" s="4">
        <v>90.2</v>
      </c>
      <c r="AE608" s="4">
        <v>1.8</v>
      </c>
      <c r="AF608" s="4">
        <f t="shared" si="236"/>
        <v>1093.8</v>
      </c>
      <c r="AG608" s="4">
        <v>16</v>
      </c>
      <c r="AH608" s="4">
        <v>937.9</v>
      </c>
      <c r="AI608" s="4">
        <v>1478.7</v>
      </c>
      <c r="AJ608" s="4">
        <v>48.3</v>
      </c>
      <c r="AK608" s="4">
        <f t="shared" si="237"/>
        <v>2480.9</v>
      </c>
      <c r="AL608" s="4">
        <v>2968</v>
      </c>
      <c r="AM608" s="4">
        <v>1350.1</v>
      </c>
      <c r="AN608" s="4">
        <v>6753.8</v>
      </c>
      <c r="AO608" s="4">
        <v>85.9</v>
      </c>
      <c r="AP608" s="4">
        <f t="shared" si="238"/>
        <v>11157.800000000001</v>
      </c>
      <c r="AU608" s="4">
        <f t="shared" si="239"/>
        <v>0</v>
      </c>
      <c r="AV608" s="4">
        <v>90.9</v>
      </c>
      <c r="AW608" s="4">
        <v>0</v>
      </c>
      <c r="AX608" s="4">
        <v>106.8</v>
      </c>
      <c r="AY608" s="4">
        <v>182.7</v>
      </c>
      <c r="AZ608" s="4">
        <f t="shared" si="240"/>
        <v>380.4</v>
      </c>
      <c r="BA608" s="4">
        <v>6.7</v>
      </c>
      <c r="BB608" s="4">
        <v>1.8</v>
      </c>
      <c r="BC608" s="4">
        <v>3.1</v>
      </c>
      <c r="BD608" s="4">
        <v>1.8</v>
      </c>
      <c r="BE608" s="4">
        <f t="shared" si="241"/>
        <v>13.4</v>
      </c>
      <c r="BF608" s="4">
        <v>0</v>
      </c>
      <c r="BG608" s="4">
        <v>0</v>
      </c>
      <c r="BH608" s="4">
        <v>21.4</v>
      </c>
      <c r="BI608" s="4">
        <v>3.1</v>
      </c>
      <c r="BJ608" s="4">
        <f t="shared" si="242"/>
        <v>24.5</v>
      </c>
      <c r="BK608" s="4">
        <v>0</v>
      </c>
      <c r="BL608" s="4">
        <v>0</v>
      </c>
      <c r="BM608" s="4">
        <v>0</v>
      </c>
      <c r="BN608" s="4">
        <v>0</v>
      </c>
      <c r="BO608" s="4">
        <f t="shared" si="243"/>
        <v>0</v>
      </c>
      <c r="BP608" s="4">
        <v>0.3</v>
      </c>
      <c r="BQ608" s="4">
        <v>1</v>
      </c>
      <c r="BR608" s="4">
        <v>3.3</v>
      </c>
      <c r="BS608" s="4">
        <v>2.4</v>
      </c>
      <c r="BT608" s="4">
        <f t="shared" si="244"/>
        <v>7</v>
      </c>
      <c r="BU608" s="4">
        <v>21.1</v>
      </c>
      <c r="BV608" s="4">
        <v>1.5</v>
      </c>
      <c r="BW608" s="4">
        <v>6.3</v>
      </c>
      <c r="BX608" s="4">
        <v>11.7</v>
      </c>
      <c r="BY608" s="4">
        <f t="shared" si="245"/>
        <v>40.6</v>
      </c>
      <c r="BZ608" s="4">
        <f t="shared" si="246"/>
        <v>11129.3</v>
      </c>
      <c r="CA608" s="4">
        <f t="shared" si="247"/>
        <v>4892.2999999999993</v>
      </c>
      <c r="CB608" s="4">
        <f t="shared" si="248"/>
        <v>10229.700000000001</v>
      </c>
      <c r="CC608" s="4">
        <f t="shared" si="249"/>
        <v>324.20000000000005</v>
      </c>
      <c r="CD608" s="4">
        <f t="shared" si="250"/>
        <v>26575.5</v>
      </c>
      <c r="CE608" s="4">
        <f t="shared" si="251"/>
        <v>119</v>
      </c>
      <c r="CF608" s="4">
        <f t="shared" si="252"/>
        <v>4.3</v>
      </c>
      <c r="CG608" s="4">
        <f t="shared" si="253"/>
        <v>140.90000000000003</v>
      </c>
      <c r="CH608" s="4">
        <f t="shared" si="254"/>
        <v>201.7</v>
      </c>
      <c r="CI608" s="4">
        <f t="shared" si="255"/>
        <v>465.90000000000003</v>
      </c>
      <c r="CJ608" s="4">
        <v>2430</v>
      </c>
      <c r="CK608" s="4">
        <v>6711</v>
      </c>
      <c r="CL608" s="4">
        <v>290</v>
      </c>
      <c r="CM608" s="10" t="s">
        <v>130</v>
      </c>
      <c r="CN608" s="4">
        <v>1248</v>
      </c>
      <c r="CO608" s="4">
        <f t="shared" si="230"/>
        <v>10679</v>
      </c>
    </row>
    <row r="609" spans="1:93">
      <c r="A609" s="2">
        <v>2002</v>
      </c>
      <c r="B609" s="3" t="s">
        <v>123</v>
      </c>
      <c r="C609" s="4">
        <v>4902</v>
      </c>
      <c r="D609" s="4">
        <v>499</v>
      </c>
      <c r="E609" s="4">
        <v>175</v>
      </c>
      <c r="F609" s="4">
        <v>0</v>
      </c>
      <c r="G609" s="4">
        <f t="shared" si="231"/>
        <v>5576</v>
      </c>
      <c r="H609" s="4">
        <v>1364</v>
      </c>
      <c r="I609" s="4">
        <v>13</v>
      </c>
      <c r="J609" s="4">
        <v>2382</v>
      </c>
      <c r="K609" s="4">
        <v>177</v>
      </c>
      <c r="L609" s="4">
        <f t="shared" si="232"/>
        <v>3936</v>
      </c>
      <c r="M609" s="4">
        <v>152</v>
      </c>
      <c r="N609" s="4">
        <v>141</v>
      </c>
      <c r="O609" s="4">
        <v>0</v>
      </c>
      <c r="P609" s="4">
        <v>0</v>
      </c>
      <c r="Q609" s="4">
        <f t="shared" si="233"/>
        <v>293</v>
      </c>
      <c r="R609" s="4">
        <v>297</v>
      </c>
      <c r="S609" s="4">
        <v>568</v>
      </c>
      <c r="T609" s="4">
        <v>18</v>
      </c>
      <c r="U609" s="4">
        <v>0</v>
      </c>
      <c r="V609" s="4">
        <f t="shared" si="234"/>
        <v>883</v>
      </c>
      <c r="W609" s="4">
        <v>2639</v>
      </c>
      <c r="X609" s="4">
        <v>2740</v>
      </c>
      <c r="Y609" s="4">
        <v>0</v>
      </c>
      <c r="Z609" s="4">
        <v>0</v>
      </c>
      <c r="AA609" s="4">
        <f t="shared" si="235"/>
        <v>5379</v>
      </c>
      <c r="AB609" s="4">
        <v>536</v>
      </c>
      <c r="AC609" s="4">
        <v>22</v>
      </c>
      <c r="AD609" s="4">
        <v>119</v>
      </c>
      <c r="AE609" s="4">
        <v>24</v>
      </c>
      <c r="AF609" s="4">
        <f t="shared" si="236"/>
        <v>701</v>
      </c>
      <c r="AG609" s="4">
        <v>5</v>
      </c>
      <c r="AH609" s="4">
        <v>382</v>
      </c>
      <c r="AI609" s="4">
        <v>1200</v>
      </c>
      <c r="AJ609" s="4">
        <v>250</v>
      </c>
      <c r="AK609" s="4">
        <f t="shared" si="237"/>
        <v>1837</v>
      </c>
      <c r="AL609" s="4">
        <v>1319</v>
      </c>
      <c r="AM609" s="4">
        <v>1006</v>
      </c>
      <c r="AN609" s="4">
        <v>3320</v>
      </c>
      <c r="AO609" s="4">
        <v>122</v>
      </c>
      <c r="AP609" s="4">
        <f t="shared" si="238"/>
        <v>5767</v>
      </c>
      <c r="AU609" s="4">
        <f t="shared" si="239"/>
        <v>0</v>
      </c>
      <c r="AV609" s="4">
        <v>0</v>
      </c>
      <c r="AW609" s="4">
        <v>0</v>
      </c>
      <c r="AX609" s="4">
        <v>147</v>
      </c>
      <c r="AY609" s="4">
        <v>177</v>
      </c>
      <c r="AZ609" s="4">
        <f t="shared" si="240"/>
        <v>324</v>
      </c>
      <c r="BA609" s="4">
        <v>0</v>
      </c>
      <c r="BB609" s="4">
        <v>5</v>
      </c>
      <c r="BC609" s="4">
        <v>1</v>
      </c>
      <c r="BD609" s="4">
        <v>24</v>
      </c>
      <c r="BE609" s="4">
        <f t="shared" si="241"/>
        <v>30</v>
      </c>
      <c r="BF609" s="4">
        <v>0</v>
      </c>
      <c r="BG609" s="4">
        <v>354</v>
      </c>
      <c r="BH609" s="4">
        <v>764</v>
      </c>
      <c r="BI609" s="4">
        <v>250</v>
      </c>
      <c r="BJ609" s="4">
        <f t="shared" si="242"/>
        <v>1368</v>
      </c>
      <c r="BK609" s="4">
        <v>0</v>
      </c>
      <c r="BL609" s="4">
        <v>0</v>
      </c>
      <c r="BM609" s="4">
        <v>0</v>
      </c>
      <c r="BN609" s="4">
        <v>0</v>
      </c>
      <c r="BO609" s="4">
        <f t="shared" si="243"/>
        <v>0</v>
      </c>
      <c r="BP609" s="4">
        <v>0</v>
      </c>
      <c r="BQ609" s="4">
        <v>38</v>
      </c>
      <c r="BR609" s="4">
        <v>165</v>
      </c>
      <c r="BS609" s="4">
        <v>33</v>
      </c>
      <c r="BT609" s="4">
        <f t="shared" si="244"/>
        <v>236</v>
      </c>
      <c r="BU609" s="4">
        <v>0</v>
      </c>
      <c r="BV609" s="4">
        <v>30</v>
      </c>
      <c r="BW609" s="4">
        <v>34</v>
      </c>
      <c r="BX609" s="4">
        <v>89</v>
      </c>
      <c r="BY609" s="4">
        <f t="shared" si="245"/>
        <v>153</v>
      </c>
      <c r="BZ609" s="4">
        <f t="shared" si="246"/>
        <v>11214</v>
      </c>
      <c r="CA609" s="4">
        <f t="shared" si="247"/>
        <v>5371</v>
      </c>
      <c r="CB609" s="4">
        <f t="shared" si="248"/>
        <v>7214</v>
      </c>
      <c r="CC609" s="4">
        <f t="shared" si="249"/>
        <v>573</v>
      </c>
      <c r="CD609" s="4">
        <f t="shared" si="250"/>
        <v>24372</v>
      </c>
      <c r="CE609" s="4">
        <f t="shared" si="251"/>
        <v>0</v>
      </c>
      <c r="CF609" s="4">
        <f t="shared" si="252"/>
        <v>427</v>
      </c>
      <c r="CG609" s="4">
        <f t="shared" si="253"/>
        <v>1111</v>
      </c>
      <c r="CH609" s="4">
        <f t="shared" si="254"/>
        <v>573</v>
      </c>
      <c r="CI609" s="4">
        <f t="shared" si="255"/>
        <v>2111</v>
      </c>
      <c r="CJ609" s="4">
        <v>5812</v>
      </c>
      <c r="CK609" s="4" t="s">
        <v>129</v>
      </c>
      <c r="CL609" s="4" t="s">
        <v>129</v>
      </c>
      <c r="CM609" s="4" t="s">
        <v>129</v>
      </c>
      <c r="CN609" s="4">
        <v>4639</v>
      </c>
      <c r="CO609" s="4">
        <f t="shared" si="230"/>
        <v>10451</v>
      </c>
    </row>
    <row r="610" spans="1:93">
      <c r="A610" s="2">
        <v>2002</v>
      </c>
      <c r="B610" s="3" t="s">
        <v>124</v>
      </c>
      <c r="C610" s="4">
        <v>1444</v>
      </c>
      <c r="D610" s="4">
        <v>248</v>
      </c>
      <c r="E610" s="4">
        <v>47</v>
      </c>
      <c r="F610" s="4">
        <v>52</v>
      </c>
      <c r="G610" s="4">
        <f t="shared" si="231"/>
        <v>1791</v>
      </c>
      <c r="H610" s="4">
        <v>377</v>
      </c>
      <c r="I610" s="4">
        <v>158</v>
      </c>
      <c r="J610" s="4">
        <v>652</v>
      </c>
      <c r="K610" s="4">
        <v>116</v>
      </c>
      <c r="L610" s="4">
        <f t="shared" si="232"/>
        <v>1303</v>
      </c>
      <c r="M610" s="4">
        <v>31</v>
      </c>
      <c r="N610" s="4">
        <v>176</v>
      </c>
      <c r="O610" s="4">
        <v>0</v>
      </c>
      <c r="P610" s="4">
        <v>0</v>
      </c>
      <c r="Q610" s="4">
        <f t="shared" si="233"/>
        <v>207</v>
      </c>
      <c r="R610" s="4">
        <v>1</v>
      </c>
      <c r="S610" s="4">
        <v>0</v>
      </c>
      <c r="T610" s="4">
        <v>0</v>
      </c>
      <c r="U610" s="4">
        <v>0</v>
      </c>
      <c r="V610" s="4">
        <f t="shared" si="234"/>
        <v>1</v>
      </c>
      <c r="W610" s="4">
        <v>193</v>
      </c>
      <c r="X610" s="4">
        <v>1212</v>
      </c>
      <c r="Y610" s="4">
        <v>210</v>
      </c>
      <c r="Z610" s="4">
        <v>0</v>
      </c>
      <c r="AA610" s="4">
        <f t="shared" si="235"/>
        <v>1615</v>
      </c>
      <c r="AB610" s="4">
        <v>86</v>
      </c>
      <c r="AC610" s="4">
        <v>7</v>
      </c>
      <c r="AD610" s="4">
        <v>11</v>
      </c>
      <c r="AE610" s="4">
        <v>1</v>
      </c>
      <c r="AF610" s="4">
        <f t="shared" si="236"/>
        <v>105</v>
      </c>
      <c r="AG610" s="4">
        <v>3</v>
      </c>
      <c r="AH610" s="4">
        <v>423</v>
      </c>
      <c r="AI610" s="4">
        <v>520</v>
      </c>
      <c r="AJ610" s="4">
        <v>85</v>
      </c>
      <c r="AK610" s="4">
        <f t="shared" si="237"/>
        <v>1031</v>
      </c>
      <c r="AL610" s="4">
        <v>682</v>
      </c>
      <c r="AM610" s="4">
        <v>361</v>
      </c>
      <c r="AN610" s="4">
        <v>6835</v>
      </c>
      <c r="AO610" s="4">
        <v>0</v>
      </c>
      <c r="AP610" s="4">
        <f t="shared" si="238"/>
        <v>7878</v>
      </c>
      <c r="AU610" s="4">
        <f t="shared" si="239"/>
        <v>0</v>
      </c>
      <c r="AV610" s="4">
        <v>0</v>
      </c>
      <c r="AW610" s="4">
        <v>0</v>
      </c>
      <c r="AX610" s="4">
        <v>135</v>
      </c>
      <c r="AY610" s="4">
        <v>68</v>
      </c>
      <c r="AZ610" s="4">
        <f t="shared" si="240"/>
        <v>203</v>
      </c>
      <c r="BA610" s="4">
        <v>0</v>
      </c>
      <c r="BB610" s="4">
        <v>0</v>
      </c>
      <c r="BC610" s="4">
        <v>0</v>
      </c>
      <c r="BD610" s="4">
        <v>1</v>
      </c>
      <c r="BE610" s="4">
        <f t="shared" si="241"/>
        <v>1</v>
      </c>
      <c r="BF610" s="4">
        <v>3</v>
      </c>
      <c r="BG610" s="4">
        <v>419</v>
      </c>
      <c r="BH610" s="4">
        <v>219</v>
      </c>
      <c r="BI610" s="4">
        <v>85</v>
      </c>
      <c r="BJ610" s="4">
        <f t="shared" si="242"/>
        <v>726</v>
      </c>
      <c r="BK610" s="4">
        <v>0</v>
      </c>
      <c r="BL610" s="4">
        <v>0</v>
      </c>
      <c r="BM610" s="4">
        <v>0</v>
      </c>
      <c r="BN610" s="4">
        <v>0</v>
      </c>
      <c r="BO610" s="4">
        <f t="shared" si="243"/>
        <v>0</v>
      </c>
      <c r="BP610" s="4">
        <v>0</v>
      </c>
      <c r="BQ610" s="4">
        <v>19</v>
      </c>
      <c r="BR610" s="4">
        <v>12</v>
      </c>
      <c r="BS610" s="4">
        <v>0</v>
      </c>
      <c r="BT610" s="4">
        <f t="shared" si="244"/>
        <v>31</v>
      </c>
      <c r="BU610" s="4">
        <v>12</v>
      </c>
      <c r="BV610" s="4">
        <v>6</v>
      </c>
      <c r="BW610" s="4">
        <v>39</v>
      </c>
      <c r="BX610" s="4">
        <v>0</v>
      </c>
      <c r="BY610" s="4">
        <f t="shared" si="245"/>
        <v>57</v>
      </c>
      <c r="BZ610" s="4">
        <f t="shared" si="246"/>
        <v>2817</v>
      </c>
      <c r="CA610" s="4">
        <f t="shared" si="247"/>
        <v>2585</v>
      </c>
      <c r="CB610" s="4">
        <f t="shared" si="248"/>
        <v>8275</v>
      </c>
      <c r="CC610" s="4">
        <f t="shared" si="249"/>
        <v>254</v>
      </c>
      <c r="CD610" s="4">
        <f t="shared" si="250"/>
        <v>13931</v>
      </c>
      <c r="CE610" s="4">
        <f t="shared" si="251"/>
        <v>15</v>
      </c>
      <c r="CF610" s="4">
        <f t="shared" si="252"/>
        <v>444</v>
      </c>
      <c r="CG610" s="4">
        <f t="shared" si="253"/>
        <v>405</v>
      </c>
      <c r="CH610" s="4">
        <f t="shared" si="254"/>
        <v>154</v>
      </c>
      <c r="CI610" s="4">
        <f t="shared" si="255"/>
        <v>1018</v>
      </c>
      <c r="CJ610" s="4">
        <v>852</v>
      </c>
      <c r="CK610" s="4">
        <v>1021</v>
      </c>
      <c r="CL610" s="4">
        <v>113</v>
      </c>
      <c r="CM610" s="4">
        <v>0</v>
      </c>
      <c r="CN610" s="4">
        <v>732</v>
      </c>
      <c r="CO610" s="4">
        <f t="shared" si="230"/>
        <v>2718</v>
      </c>
    </row>
    <row r="611" spans="1:93">
      <c r="A611" s="2">
        <v>2002</v>
      </c>
      <c r="B611" s="3" t="s">
        <v>125</v>
      </c>
      <c r="C611" s="4">
        <v>5060.8999999999996</v>
      </c>
      <c r="D611" s="4">
        <v>440.7</v>
      </c>
      <c r="E611" s="4">
        <v>63.6</v>
      </c>
      <c r="F611" s="4">
        <v>0</v>
      </c>
      <c r="G611" s="4">
        <f t="shared" si="231"/>
        <v>5565.2</v>
      </c>
      <c r="H611" s="4">
        <v>1200.5</v>
      </c>
      <c r="I611" s="4">
        <v>739.6</v>
      </c>
      <c r="J611" s="4">
        <v>1540.8</v>
      </c>
      <c r="K611" s="4">
        <v>0</v>
      </c>
      <c r="L611" s="4">
        <f t="shared" si="232"/>
        <v>3480.8999999999996</v>
      </c>
      <c r="M611" s="4">
        <v>23.4</v>
      </c>
      <c r="N611" s="4">
        <v>33.6</v>
      </c>
      <c r="O611" s="4">
        <v>0</v>
      </c>
      <c r="P611" s="4">
        <v>0</v>
      </c>
      <c r="Q611" s="4">
        <f t="shared" si="233"/>
        <v>57</v>
      </c>
      <c r="R611" s="4">
        <v>141.9</v>
      </c>
      <c r="S611" s="4">
        <v>65.7</v>
      </c>
      <c r="T611" s="4">
        <v>0.8</v>
      </c>
      <c r="U611" s="4">
        <v>0</v>
      </c>
      <c r="V611" s="4">
        <f t="shared" si="234"/>
        <v>208.40000000000003</v>
      </c>
      <c r="W611" s="4">
        <v>1341.3</v>
      </c>
      <c r="X611" s="4">
        <v>2248.6</v>
      </c>
      <c r="Y611" s="4">
        <v>59.7</v>
      </c>
      <c r="Z611" s="4">
        <v>0</v>
      </c>
      <c r="AA611" s="4">
        <f t="shared" si="235"/>
        <v>3649.5999999999995</v>
      </c>
      <c r="AB611" s="4">
        <v>819.3</v>
      </c>
      <c r="AC611" s="4">
        <v>10.7</v>
      </c>
      <c r="AD611" s="4">
        <v>151.4</v>
      </c>
      <c r="AE611" s="4">
        <v>0</v>
      </c>
      <c r="AF611" s="4">
        <f t="shared" si="236"/>
        <v>981.4</v>
      </c>
      <c r="AG611" s="4">
        <v>0</v>
      </c>
      <c r="AH611" s="4">
        <v>643.9</v>
      </c>
      <c r="AI611" s="4">
        <v>1462.2</v>
      </c>
      <c r="AJ611" s="4">
        <v>0</v>
      </c>
      <c r="AK611" s="4">
        <f t="shared" si="237"/>
        <v>2106.1</v>
      </c>
      <c r="AL611" s="4">
        <v>2671.8</v>
      </c>
      <c r="AM611" s="4">
        <v>1612.4</v>
      </c>
      <c r="AN611" s="4">
        <v>10842</v>
      </c>
      <c r="AO611" s="4">
        <v>0</v>
      </c>
      <c r="AP611" s="4">
        <f t="shared" si="238"/>
        <v>15126.2</v>
      </c>
      <c r="AU611" s="4">
        <f t="shared" si="239"/>
        <v>0</v>
      </c>
      <c r="AV611" s="4">
        <v>0</v>
      </c>
      <c r="AW611" s="4">
        <v>0</v>
      </c>
      <c r="AX611" s="4">
        <v>0</v>
      </c>
      <c r="AY611" s="4">
        <v>0</v>
      </c>
      <c r="AZ611" s="4">
        <f t="shared" si="240"/>
        <v>0</v>
      </c>
      <c r="BA611" s="4">
        <v>0</v>
      </c>
      <c r="BB611" s="4">
        <v>0</v>
      </c>
      <c r="BC611" s="4">
        <v>0</v>
      </c>
      <c r="BD611" s="4">
        <v>0</v>
      </c>
      <c r="BE611" s="4">
        <f t="shared" si="241"/>
        <v>0</v>
      </c>
      <c r="BF611" s="4">
        <v>0</v>
      </c>
      <c r="BG611" s="4">
        <v>0</v>
      </c>
      <c r="BH611" s="4">
        <v>0</v>
      </c>
      <c r="BI611" s="4">
        <v>0</v>
      </c>
      <c r="BJ611" s="4">
        <f t="shared" si="242"/>
        <v>0</v>
      </c>
      <c r="BK611" s="4">
        <v>0</v>
      </c>
      <c r="BL611" s="4">
        <v>0</v>
      </c>
      <c r="BM611" s="4">
        <v>0</v>
      </c>
      <c r="BN611" s="4">
        <v>0</v>
      </c>
      <c r="BO611" s="4">
        <f t="shared" si="243"/>
        <v>0</v>
      </c>
      <c r="BP611" s="4">
        <v>0</v>
      </c>
      <c r="BQ611" s="4">
        <v>0</v>
      </c>
      <c r="BR611" s="4">
        <v>0</v>
      </c>
      <c r="BS611" s="4">
        <v>0</v>
      </c>
      <c r="BT611" s="4">
        <f t="shared" si="244"/>
        <v>0</v>
      </c>
      <c r="BU611" s="4">
        <v>0</v>
      </c>
      <c r="BV611" s="4">
        <v>0</v>
      </c>
      <c r="BW611" s="4">
        <v>0</v>
      </c>
      <c r="BX611" s="4">
        <v>0</v>
      </c>
      <c r="BY611" s="4">
        <f t="shared" si="245"/>
        <v>0</v>
      </c>
      <c r="BZ611" s="4">
        <f t="shared" si="246"/>
        <v>11259.099999999999</v>
      </c>
      <c r="CA611" s="4">
        <f t="shared" si="247"/>
        <v>5795.1999999999989</v>
      </c>
      <c r="CB611" s="4">
        <f t="shared" si="248"/>
        <v>14120.5</v>
      </c>
      <c r="CC611" s="4">
        <f t="shared" si="249"/>
        <v>0</v>
      </c>
      <c r="CD611" s="4">
        <f t="shared" si="250"/>
        <v>31174.799999999996</v>
      </c>
      <c r="CE611" s="4">
        <f t="shared" si="251"/>
        <v>0</v>
      </c>
      <c r="CF611" s="4">
        <f t="shared" si="252"/>
        <v>0</v>
      </c>
      <c r="CG611" s="4">
        <f t="shared" si="253"/>
        <v>0</v>
      </c>
      <c r="CH611" s="4">
        <f t="shared" si="254"/>
        <v>0</v>
      </c>
      <c r="CI611" s="4">
        <f t="shared" si="255"/>
        <v>0</v>
      </c>
      <c r="CJ611" s="4">
        <v>3695.8</v>
      </c>
      <c r="CK611" s="4">
        <v>4979.7</v>
      </c>
      <c r="CL611" s="4">
        <v>503</v>
      </c>
      <c r="CM611" s="4">
        <v>0</v>
      </c>
      <c r="CN611" s="4">
        <v>841.7</v>
      </c>
      <c r="CO611" s="4">
        <f t="shared" si="230"/>
        <v>10020.200000000001</v>
      </c>
    </row>
    <row r="612" spans="1:93">
      <c r="A612" s="2">
        <v>2002</v>
      </c>
      <c r="B612" s="3" t="s">
        <v>126</v>
      </c>
      <c r="C612" s="4">
        <v>2.5</v>
      </c>
      <c r="D612" s="4">
        <v>79</v>
      </c>
      <c r="E612" s="4">
        <v>480</v>
      </c>
      <c r="F612" s="4">
        <v>0</v>
      </c>
      <c r="G612" s="4">
        <f t="shared" si="231"/>
        <v>561.5</v>
      </c>
      <c r="H612" s="4">
        <v>116</v>
      </c>
      <c r="I612" s="4">
        <v>0</v>
      </c>
      <c r="J612" s="4">
        <v>8</v>
      </c>
      <c r="K612" s="4">
        <v>0</v>
      </c>
      <c r="L612" s="4">
        <f t="shared" si="232"/>
        <v>124</v>
      </c>
      <c r="M612" s="4">
        <v>0</v>
      </c>
      <c r="N612" s="4">
        <v>20</v>
      </c>
      <c r="O612" s="4">
        <v>0</v>
      </c>
      <c r="P612" s="4">
        <v>0</v>
      </c>
      <c r="Q612" s="4">
        <f t="shared" si="233"/>
        <v>20</v>
      </c>
      <c r="R612" s="4">
        <v>0</v>
      </c>
      <c r="S612" s="4">
        <v>0</v>
      </c>
      <c r="T612" s="4">
        <v>0</v>
      </c>
      <c r="U612" s="4">
        <v>0</v>
      </c>
      <c r="V612" s="4">
        <f t="shared" si="234"/>
        <v>0</v>
      </c>
      <c r="W612" s="4">
        <v>103</v>
      </c>
      <c r="X612" s="4">
        <v>165</v>
      </c>
      <c r="Y612" s="4">
        <v>0</v>
      </c>
      <c r="Z612" s="4">
        <v>0</v>
      </c>
      <c r="AA612" s="4">
        <f t="shared" si="235"/>
        <v>268</v>
      </c>
      <c r="AB612" s="4">
        <v>75</v>
      </c>
      <c r="AC612" s="4">
        <v>2</v>
      </c>
      <c r="AD612" s="4">
        <v>2</v>
      </c>
      <c r="AE612" s="4">
        <v>0</v>
      </c>
      <c r="AF612" s="4">
        <f t="shared" si="236"/>
        <v>79</v>
      </c>
      <c r="AG612" s="4">
        <v>0</v>
      </c>
      <c r="AH612" s="4">
        <v>28</v>
      </c>
      <c r="AI612" s="4">
        <v>430</v>
      </c>
      <c r="AJ612" s="4">
        <v>0</v>
      </c>
      <c r="AK612" s="4">
        <f t="shared" si="237"/>
        <v>458</v>
      </c>
      <c r="AL612" s="4">
        <v>903</v>
      </c>
      <c r="AM612" s="4">
        <v>537</v>
      </c>
      <c r="AN612" s="4">
        <v>1001</v>
      </c>
      <c r="AO612" s="4">
        <v>0</v>
      </c>
      <c r="AP612" s="4">
        <f t="shared" si="238"/>
        <v>2441</v>
      </c>
      <c r="AU612" s="4">
        <f t="shared" si="239"/>
        <v>0</v>
      </c>
      <c r="AV612" s="4">
        <v>16</v>
      </c>
      <c r="AW612" s="4">
        <v>8</v>
      </c>
      <c r="AX612" s="4">
        <v>1</v>
      </c>
      <c r="AY612" s="4">
        <v>0</v>
      </c>
      <c r="AZ612" s="4">
        <f t="shared" si="240"/>
        <v>25</v>
      </c>
      <c r="BA612" s="4">
        <v>5</v>
      </c>
      <c r="BB612" s="4">
        <v>1</v>
      </c>
      <c r="BC612" s="4">
        <v>0</v>
      </c>
      <c r="BD612" s="4">
        <v>0</v>
      </c>
      <c r="BE612" s="4">
        <f t="shared" si="241"/>
        <v>6</v>
      </c>
      <c r="BF612" s="4">
        <v>0</v>
      </c>
      <c r="BG612" s="4">
        <v>18</v>
      </c>
      <c r="BH612" s="4">
        <v>282</v>
      </c>
      <c r="BI612" s="4">
        <v>0</v>
      </c>
      <c r="BJ612" s="4">
        <f t="shared" si="242"/>
        <v>300</v>
      </c>
      <c r="BK612" s="4">
        <v>0</v>
      </c>
      <c r="BL612" s="4">
        <v>0</v>
      </c>
      <c r="BM612" s="4">
        <v>0</v>
      </c>
      <c r="BN612" s="4">
        <v>0</v>
      </c>
      <c r="BO612" s="4">
        <f t="shared" si="243"/>
        <v>0</v>
      </c>
      <c r="BP612" s="4">
        <v>0</v>
      </c>
      <c r="BQ612" s="4">
        <v>0</v>
      </c>
      <c r="BR612" s="4">
        <v>0</v>
      </c>
      <c r="BS612" s="4">
        <v>0</v>
      </c>
      <c r="BT612" s="4">
        <f t="shared" si="244"/>
        <v>0</v>
      </c>
      <c r="BU612" s="4">
        <v>18</v>
      </c>
      <c r="BV612" s="4">
        <v>11</v>
      </c>
      <c r="BW612" s="4">
        <v>21</v>
      </c>
      <c r="BX612" s="4">
        <v>0</v>
      </c>
      <c r="BY612" s="4">
        <f t="shared" si="245"/>
        <v>50</v>
      </c>
      <c r="BZ612" s="4">
        <f t="shared" si="246"/>
        <v>1199.5</v>
      </c>
      <c r="CA612" s="4">
        <f t="shared" si="247"/>
        <v>831</v>
      </c>
      <c r="CB612" s="4">
        <f t="shared" si="248"/>
        <v>1921</v>
      </c>
      <c r="CC612" s="4">
        <f t="shared" si="249"/>
        <v>0</v>
      </c>
      <c r="CD612" s="4">
        <f t="shared" si="250"/>
        <v>3951.5</v>
      </c>
      <c r="CE612" s="4">
        <f t="shared" si="251"/>
        <v>39</v>
      </c>
      <c r="CF612" s="4">
        <f t="shared" si="252"/>
        <v>38</v>
      </c>
      <c r="CG612" s="4">
        <f t="shared" si="253"/>
        <v>304</v>
      </c>
      <c r="CH612" s="4">
        <f t="shared" si="254"/>
        <v>0</v>
      </c>
      <c r="CI612" s="4">
        <f t="shared" si="255"/>
        <v>381</v>
      </c>
      <c r="CJ612" s="4">
        <v>322</v>
      </c>
      <c r="CK612" s="4">
        <v>0</v>
      </c>
      <c r="CL612" s="4">
        <v>0</v>
      </c>
      <c r="CM612" s="4">
        <v>0</v>
      </c>
      <c r="CN612" s="4">
        <v>752</v>
      </c>
      <c r="CO612" s="4">
        <f t="shared" si="230"/>
        <v>1074</v>
      </c>
    </row>
    <row r="613" spans="1:93">
      <c r="A613" s="2">
        <v>2003</v>
      </c>
      <c r="B613" s="3" t="s">
        <v>77</v>
      </c>
      <c r="C613" s="4">
        <v>2920.6</v>
      </c>
      <c r="D613" s="4">
        <v>663.8</v>
      </c>
      <c r="E613" s="4">
        <v>122.9</v>
      </c>
      <c r="F613" s="4">
        <v>0</v>
      </c>
      <c r="G613" s="4">
        <f t="shared" si="231"/>
        <v>3707.2999999999997</v>
      </c>
      <c r="H613" s="4">
        <v>1154.7</v>
      </c>
      <c r="I613" s="4">
        <v>776.5</v>
      </c>
      <c r="J613" s="4">
        <v>845.7</v>
      </c>
      <c r="K613" s="4">
        <v>0</v>
      </c>
      <c r="L613" s="4">
        <f t="shared" si="232"/>
        <v>2776.9</v>
      </c>
      <c r="M613" s="4">
        <v>15</v>
      </c>
      <c r="N613" s="4">
        <v>22.7</v>
      </c>
      <c r="O613" s="4">
        <v>7.7</v>
      </c>
      <c r="P613" s="4">
        <v>0</v>
      </c>
      <c r="Q613" s="4">
        <f t="shared" si="233"/>
        <v>45.400000000000006</v>
      </c>
      <c r="R613" s="4">
        <v>0</v>
      </c>
      <c r="S613" s="4">
        <v>0</v>
      </c>
      <c r="T613" s="4">
        <v>0</v>
      </c>
      <c r="U613" s="4">
        <v>0</v>
      </c>
      <c r="V613" s="4">
        <f t="shared" si="234"/>
        <v>0</v>
      </c>
      <c r="W613" s="4">
        <v>289.2</v>
      </c>
      <c r="X613" s="4">
        <v>2644.9</v>
      </c>
      <c r="Y613" s="4">
        <v>764</v>
      </c>
      <c r="Z613" s="4">
        <v>0</v>
      </c>
      <c r="AA613" s="4">
        <f t="shared" si="235"/>
        <v>3698.1</v>
      </c>
      <c r="AB613" s="4">
        <v>308.89999999999998</v>
      </c>
      <c r="AC613" s="4">
        <v>4.8</v>
      </c>
      <c r="AD613" s="4">
        <v>65.599999999999994</v>
      </c>
      <c r="AE613" s="4">
        <v>0</v>
      </c>
      <c r="AF613" s="4">
        <f t="shared" si="236"/>
        <v>379.29999999999995</v>
      </c>
      <c r="AG613" s="4">
        <v>0</v>
      </c>
      <c r="AH613" s="4">
        <v>612</v>
      </c>
      <c r="AI613" s="4">
        <v>577.29999999999995</v>
      </c>
      <c r="AJ613" s="4">
        <v>0</v>
      </c>
      <c r="AK613" s="4">
        <f t="shared" si="237"/>
        <v>1189.3</v>
      </c>
      <c r="AL613" s="4">
        <v>779</v>
      </c>
      <c r="AM613" s="4">
        <v>1145</v>
      </c>
      <c r="AN613" s="4">
        <v>1732</v>
      </c>
      <c r="AO613" s="4">
        <v>249.5</v>
      </c>
      <c r="AP613" s="4">
        <f t="shared" si="238"/>
        <v>3905.5</v>
      </c>
      <c r="AU613" s="4">
        <f t="shared" si="239"/>
        <v>0</v>
      </c>
      <c r="AV613" s="4">
        <v>0</v>
      </c>
      <c r="AW613" s="4">
        <v>0</v>
      </c>
      <c r="AX613" s="4">
        <v>0</v>
      </c>
      <c r="AY613" s="4">
        <v>0</v>
      </c>
      <c r="AZ613" s="4">
        <f t="shared" si="240"/>
        <v>0</v>
      </c>
      <c r="BA613" s="4">
        <v>0.5</v>
      </c>
      <c r="BB613" s="4">
        <v>2.6</v>
      </c>
      <c r="BC613" s="4">
        <v>0</v>
      </c>
      <c r="BD613" s="4">
        <v>0</v>
      </c>
      <c r="BE613" s="4">
        <f t="shared" si="241"/>
        <v>3.1</v>
      </c>
      <c r="BF613" s="4">
        <v>0</v>
      </c>
      <c r="BG613" s="4">
        <v>587.70000000000005</v>
      </c>
      <c r="BH613" s="4">
        <v>299</v>
      </c>
      <c r="BI613" s="4">
        <v>0</v>
      </c>
      <c r="BJ613" s="4">
        <f t="shared" si="242"/>
        <v>886.7</v>
      </c>
      <c r="BK613" s="4">
        <v>0</v>
      </c>
      <c r="BL613" s="4">
        <v>0</v>
      </c>
      <c r="BM613" s="4">
        <v>0</v>
      </c>
      <c r="BN613" s="4">
        <v>0</v>
      </c>
      <c r="BO613" s="4">
        <f t="shared" si="243"/>
        <v>0</v>
      </c>
      <c r="BP613" s="4">
        <v>0</v>
      </c>
      <c r="BQ613" s="4">
        <v>0</v>
      </c>
      <c r="BR613" s="4">
        <v>0</v>
      </c>
      <c r="BS613" s="4">
        <v>0</v>
      </c>
      <c r="BT613" s="4">
        <f t="shared" si="244"/>
        <v>0</v>
      </c>
      <c r="BU613" s="4">
        <v>2.2000000000000002</v>
      </c>
      <c r="BV613" s="4">
        <v>0</v>
      </c>
      <c r="BW613" s="4">
        <v>30.8</v>
      </c>
      <c r="BX613" s="4">
        <v>249.5</v>
      </c>
      <c r="BY613" s="4">
        <f t="shared" si="245"/>
        <v>282.5</v>
      </c>
      <c r="BZ613" s="4">
        <f t="shared" si="246"/>
        <v>5467.4</v>
      </c>
      <c r="CA613" s="4">
        <f t="shared" si="247"/>
        <v>5869.7</v>
      </c>
      <c r="CB613" s="4">
        <f t="shared" si="248"/>
        <v>4115.2</v>
      </c>
      <c r="CC613" s="4">
        <f t="shared" si="249"/>
        <v>249.5</v>
      </c>
      <c r="CD613" s="4">
        <f t="shared" si="250"/>
        <v>15701.8</v>
      </c>
      <c r="CE613" s="4">
        <f t="shared" si="251"/>
        <v>2.7</v>
      </c>
      <c r="CF613" s="4">
        <f t="shared" si="252"/>
        <v>590.30000000000007</v>
      </c>
      <c r="CG613" s="4">
        <f t="shared" si="253"/>
        <v>329.8</v>
      </c>
      <c r="CH613" s="4">
        <f t="shared" si="254"/>
        <v>249.5</v>
      </c>
      <c r="CI613" s="4">
        <f t="shared" si="255"/>
        <v>1172.3000000000002</v>
      </c>
      <c r="CJ613" s="4">
        <v>1586</v>
      </c>
      <c r="CK613" s="4">
        <v>1968.3</v>
      </c>
      <c r="CL613" s="4">
        <v>215.3</v>
      </c>
      <c r="CM613" s="4">
        <v>3</v>
      </c>
      <c r="CN613" s="4">
        <v>1791</v>
      </c>
      <c r="CO613" s="4">
        <f t="shared" si="230"/>
        <v>5563.6</v>
      </c>
    </row>
    <row r="614" spans="1:93">
      <c r="A614" s="2">
        <v>2003</v>
      </c>
      <c r="B614" s="3" t="s">
        <v>78</v>
      </c>
      <c r="C614" s="4">
        <v>801</v>
      </c>
      <c r="D614" s="4">
        <v>151</v>
      </c>
      <c r="E614" s="4">
        <v>52</v>
      </c>
      <c r="F614" s="4">
        <v>0</v>
      </c>
      <c r="G614" s="4">
        <f t="shared" si="231"/>
        <v>1004</v>
      </c>
      <c r="H614" s="4">
        <v>208</v>
      </c>
      <c r="I614" s="4">
        <v>104</v>
      </c>
      <c r="J614" s="4">
        <v>251</v>
      </c>
      <c r="K614" s="4">
        <v>62</v>
      </c>
      <c r="L614" s="4">
        <f t="shared" si="232"/>
        <v>625</v>
      </c>
      <c r="M614" s="4">
        <v>27</v>
      </c>
      <c r="N614" s="4">
        <v>20</v>
      </c>
      <c r="O614" s="4">
        <v>0</v>
      </c>
      <c r="P614" s="4">
        <v>0</v>
      </c>
      <c r="Q614" s="4">
        <f t="shared" si="233"/>
        <v>47</v>
      </c>
      <c r="R614" s="4">
        <v>55</v>
      </c>
      <c r="S614" s="4">
        <v>1</v>
      </c>
      <c r="T614" s="4">
        <v>16</v>
      </c>
      <c r="U614" s="4">
        <v>0</v>
      </c>
      <c r="V614" s="4">
        <f t="shared" si="234"/>
        <v>72</v>
      </c>
      <c r="W614" s="4">
        <v>212</v>
      </c>
      <c r="X614" s="4">
        <v>574</v>
      </c>
      <c r="Y614" s="4">
        <v>58</v>
      </c>
      <c r="Z614" s="4">
        <v>0</v>
      </c>
      <c r="AA614" s="4">
        <f t="shared" si="235"/>
        <v>844</v>
      </c>
      <c r="AB614" s="4">
        <v>187</v>
      </c>
      <c r="AC614" s="4">
        <v>6</v>
      </c>
      <c r="AD614" s="4">
        <v>22</v>
      </c>
      <c r="AE614" s="4">
        <v>0</v>
      </c>
      <c r="AF614" s="4">
        <f t="shared" si="236"/>
        <v>215</v>
      </c>
      <c r="AG614" s="4">
        <v>150</v>
      </c>
      <c r="AH614" s="4">
        <v>711</v>
      </c>
      <c r="AI614" s="4">
        <v>292</v>
      </c>
      <c r="AJ614" s="4">
        <v>103</v>
      </c>
      <c r="AK614" s="4">
        <f t="shared" si="237"/>
        <v>1256</v>
      </c>
      <c r="AL614" s="4">
        <v>900</v>
      </c>
      <c r="AM614" s="4">
        <v>915</v>
      </c>
      <c r="AN614" s="4">
        <v>352</v>
      </c>
      <c r="AO614" s="4">
        <v>429</v>
      </c>
      <c r="AP614" s="4">
        <f t="shared" si="238"/>
        <v>2596</v>
      </c>
      <c r="AU614" s="4">
        <f t="shared" si="239"/>
        <v>0</v>
      </c>
      <c r="AV614" s="4">
        <v>0.1</v>
      </c>
      <c r="AW614" s="4">
        <v>5</v>
      </c>
      <c r="AX614" s="4">
        <v>14</v>
      </c>
      <c r="AY614" s="4">
        <v>62</v>
      </c>
      <c r="AZ614" s="4">
        <f t="shared" si="240"/>
        <v>81.099999999999994</v>
      </c>
      <c r="BA614" s="4">
        <v>2</v>
      </c>
      <c r="BB614" s="4">
        <v>0</v>
      </c>
      <c r="BC614" s="4">
        <v>0</v>
      </c>
      <c r="BD614" s="4">
        <v>0</v>
      </c>
      <c r="BE614" s="4">
        <f t="shared" si="241"/>
        <v>2</v>
      </c>
      <c r="BF614" s="4">
        <v>53</v>
      </c>
      <c r="BG614" s="4">
        <v>708</v>
      </c>
      <c r="BH614" s="4">
        <v>38</v>
      </c>
      <c r="BI614" s="4">
        <v>103</v>
      </c>
      <c r="BJ614" s="4">
        <f t="shared" si="242"/>
        <v>902</v>
      </c>
      <c r="BK614" s="4">
        <v>0.1</v>
      </c>
      <c r="BL614" s="4">
        <v>23</v>
      </c>
      <c r="BM614" s="4">
        <v>14</v>
      </c>
      <c r="BN614" s="4">
        <v>55</v>
      </c>
      <c r="BO614" s="4">
        <f t="shared" si="243"/>
        <v>92.1</v>
      </c>
      <c r="BP614" s="4">
        <v>10</v>
      </c>
      <c r="BQ614" s="4">
        <v>61</v>
      </c>
      <c r="BR614" s="4">
        <v>23</v>
      </c>
      <c r="BS614" s="4">
        <v>0.4</v>
      </c>
      <c r="BT614" s="4">
        <f t="shared" si="244"/>
        <v>94.4</v>
      </c>
      <c r="BU614" s="4">
        <v>43</v>
      </c>
      <c r="BV614" s="4">
        <v>109</v>
      </c>
      <c r="BW614" s="4">
        <v>77</v>
      </c>
      <c r="BX614" s="4">
        <v>429</v>
      </c>
      <c r="BY614" s="4">
        <f t="shared" si="245"/>
        <v>658</v>
      </c>
      <c r="BZ614" s="4">
        <f t="shared" si="246"/>
        <v>2540</v>
      </c>
      <c r="CA614" s="4">
        <f t="shared" si="247"/>
        <v>2482</v>
      </c>
      <c r="CB614" s="4">
        <f t="shared" si="248"/>
        <v>1043</v>
      </c>
      <c r="CC614" s="4">
        <f t="shared" si="249"/>
        <v>594</v>
      </c>
      <c r="CD614" s="4">
        <f t="shared" si="250"/>
        <v>6659</v>
      </c>
      <c r="CE614" s="4">
        <f t="shared" si="251"/>
        <v>108.2</v>
      </c>
      <c r="CF614" s="4">
        <f t="shared" si="252"/>
        <v>906</v>
      </c>
      <c r="CG614" s="4">
        <f t="shared" si="253"/>
        <v>166</v>
      </c>
      <c r="CH614" s="4">
        <f t="shared" si="254"/>
        <v>649.4</v>
      </c>
      <c r="CI614" s="4">
        <f t="shared" si="255"/>
        <v>1829.6</v>
      </c>
      <c r="CJ614" s="4">
        <v>0</v>
      </c>
      <c r="CK614" s="4">
        <v>0</v>
      </c>
      <c r="CL614" s="4">
        <v>199</v>
      </c>
      <c r="CM614" s="4">
        <v>3</v>
      </c>
      <c r="CN614" s="4">
        <v>1746</v>
      </c>
      <c r="CO614" s="4">
        <f t="shared" si="230"/>
        <v>1948</v>
      </c>
    </row>
    <row r="615" spans="1:93">
      <c r="A615" s="2">
        <v>2003</v>
      </c>
      <c r="B615" s="3" t="s">
        <v>79</v>
      </c>
      <c r="C615" s="4">
        <v>2598.1999999999998</v>
      </c>
      <c r="D615" s="4">
        <v>637.5</v>
      </c>
      <c r="E615" s="4">
        <v>412.9</v>
      </c>
      <c r="F615" s="4">
        <v>0</v>
      </c>
      <c r="G615" s="4">
        <f t="shared" si="231"/>
        <v>3648.6</v>
      </c>
      <c r="H615" s="4">
        <v>896.4</v>
      </c>
      <c r="I615" s="4">
        <v>462.1</v>
      </c>
      <c r="J615" s="4">
        <v>1159.2</v>
      </c>
      <c r="K615" s="4">
        <v>132</v>
      </c>
      <c r="L615" s="4">
        <f t="shared" si="232"/>
        <v>2649.7</v>
      </c>
      <c r="M615" s="4">
        <v>42</v>
      </c>
      <c r="N615" s="4">
        <v>112</v>
      </c>
      <c r="O615" s="4">
        <v>0</v>
      </c>
      <c r="P615" s="4">
        <v>0</v>
      </c>
      <c r="Q615" s="4">
        <f t="shared" si="233"/>
        <v>154</v>
      </c>
      <c r="R615" s="4">
        <v>4</v>
      </c>
      <c r="S615" s="4">
        <v>1</v>
      </c>
      <c r="T615" s="4">
        <v>0</v>
      </c>
      <c r="U615" s="4">
        <v>0</v>
      </c>
      <c r="V615" s="4">
        <f t="shared" si="234"/>
        <v>5</v>
      </c>
      <c r="W615" s="4">
        <v>588.86</v>
      </c>
      <c r="X615" s="4">
        <v>2344.7399999999998</v>
      </c>
      <c r="Y615" s="4">
        <v>344.49</v>
      </c>
      <c r="Z615" s="4">
        <v>0</v>
      </c>
      <c r="AA615" s="4">
        <f t="shared" si="235"/>
        <v>3278.09</v>
      </c>
      <c r="AB615" s="4">
        <v>698.5</v>
      </c>
      <c r="AC615" s="4">
        <v>5</v>
      </c>
      <c r="AD615" s="4">
        <v>56.9</v>
      </c>
      <c r="AE615" s="4">
        <v>0</v>
      </c>
      <c r="AF615" s="4">
        <f t="shared" si="236"/>
        <v>760.4</v>
      </c>
      <c r="AG615" s="4">
        <v>0</v>
      </c>
      <c r="AH615" s="4">
        <v>861</v>
      </c>
      <c r="AI615" s="4">
        <v>1123.3</v>
      </c>
      <c r="AJ615" s="4">
        <v>262</v>
      </c>
      <c r="AK615" s="4">
        <f t="shared" si="237"/>
        <v>2246.3000000000002</v>
      </c>
      <c r="AL615" s="4">
        <v>1127</v>
      </c>
      <c r="AM615" s="4">
        <v>1746</v>
      </c>
      <c r="AN615" s="4">
        <v>3138</v>
      </c>
      <c r="AO615" s="4">
        <v>0</v>
      </c>
      <c r="AP615" s="4">
        <f t="shared" si="238"/>
        <v>6011</v>
      </c>
      <c r="AU615" s="4">
        <f t="shared" si="239"/>
        <v>0</v>
      </c>
      <c r="AV615" s="4">
        <v>16.71340558</v>
      </c>
      <c r="AW615" s="4">
        <v>9.619725840000001</v>
      </c>
      <c r="AX615" s="4">
        <v>35.817282769999998</v>
      </c>
      <c r="AY615" s="4">
        <v>131.83462173000001</v>
      </c>
      <c r="AZ615" s="4">
        <f t="shared" si="240"/>
        <v>193.98503592</v>
      </c>
      <c r="BA615" s="4">
        <v>0</v>
      </c>
      <c r="BB615" s="4">
        <v>0</v>
      </c>
      <c r="BC615" s="4">
        <v>1</v>
      </c>
      <c r="BD615" s="4">
        <v>0</v>
      </c>
      <c r="BE615" s="4">
        <f t="shared" si="241"/>
        <v>1</v>
      </c>
      <c r="BF615" s="4">
        <v>0</v>
      </c>
      <c r="BG615" s="4">
        <v>453.66399999999999</v>
      </c>
      <c r="BH615" s="4">
        <v>273.81299999999999</v>
      </c>
      <c r="BI615" s="4">
        <v>262.01799999999997</v>
      </c>
      <c r="BJ615" s="4">
        <f t="shared" si="242"/>
        <v>989.49499999999989</v>
      </c>
      <c r="BK615" s="4">
        <v>0</v>
      </c>
      <c r="BL615" s="4">
        <v>0</v>
      </c>
      <c r="BM615" s="4">
        <v>0</v>
      </c>
      <c r="BN615" s="4">
        <v>0</v>
      </c>
      <c r="BO615" s="4">
        <f t="shared" si="243"/>
        <v>0</v>
      </c>
      <c r="BP615" s="4">
        <v>0</v>
      </c>
      <c r="BQ615" s="4">
        <v>0</v>
      </c>
      <c r="BR615" s="4">
        <v>0</v>
      </c>
      <c r="BS615" s="4">
        <v>0</v>
      </c>
      <c r="BT615" s="4">
        <f t="shared" si="244"/>
        <v>0</v>
      </c>
      <c r="BU615" s="4">
        <v>0.32604803999999998</v>
      </c>
      <c r="BV615" s="4">
        <v>0</v>
      </c>
      <c r="BW615" s="4">
        <v>1.1308530000000001</v>
      </c>
      <c r="BX615" s="4">
        <v>0</v>
      </c>
      <c r="BY615" s="4">
        <f t="shared" si="245"/>
        <v>1.45690104</v>
      </c>
      <c r="BZ615" s="4">
        <f t="shared" si="246"/>
        <v>5954.96</v>
      </c>
      <c r="CA615" s="4">
        <f t="shared" si="247"/>
        <v>6169.34</v>
      </c>
      <c r="CB615" s="4">
        <f t="shared" si="248"/>
        <v>6234.79</v>
      </c>
      <c r="CC615" s="4">
        <f t="shared" si="249"/>
        <v>394</v>
      </c>
      <c r="CD615" s="4">
        <f t="shared" si="250"/>
        <v>18753.09</v>
      </c>
      <c r="CE615" s="4">
        <f t="shared" si="251"/>
        <v>17.03945362</v>
      </c>
      <c r="CF615" s="4">
        <f t="shared" si="252"/>
        <v>463.28372583999999</v>
      </c>
      <c r="CG615" s="4">
        <f t="shared" si="253"/>
        <v>311.76113577000001</v>
      </c>
      <c r="CH615" s="4">
        <f t="shared" si="254"/>
        <v>393.85262173000001</v>
      </c>
      <c r="CI615" s="4">
        <f t="shared" si="255"/>
        <v>1185.9369369599999</v>
      </c>
      <c r="CJ615" s="4">
        <v>3034</v>
      </c>
      <c r="CK615" s="4">
        <v>2100</v>
      </c>
      <c r="CL615" s="4">
        <v>389</v>
      </c>
      <c r="CM615" s="4">
        <v>0</v>
      </c>
      <c r="CN615" s="4">
        <f>5801-CM615-CL615-CK615-CJ615</f>
        <v>278</v>
      </c>
      <c r="CO615" s="4">
        <f t="shared" si="230"/>
        <v>5801</v>
      </c>
    </row>
    <row r="616" spans="1:93">
      <c r="A616" s="2">
        <v>2003</v>
      </c>
      <c r="B616" s="3" t="s">
        <v>80</v>
      </c>
      <c r="C616" s="4">
        <v>1591.7449999999999</v>
      </c>
      <c r="D616" s="4">
        <v>352.25300000000004</v>
      </c>
      <c r="E616" s="4">
        <v>245.67</v>
      </c>
      <c r="F616" s="4">
        <v>0</v>
      </c>
      <c r="G616" s="4">
        <f t="shared" si="231"/>
        <v>2189.6680000000001</v>
      </c>
      <c r="H616" s="4">
        <v>558.49299999999994</v>
      </c>
      <c r="I616" s="4">
        <v>1.3839999999999999</v>
      </c>
      <c r="J616" s="4">
        <v>1276.0169999999998</v>
      </c>
      <c r="K616" s="4">
        <v>2.7210000000000001</v>
      </c>
      <c r="L616" s="4">
        <f t="shared" si="232"/>
        <v>1838.6149999999998</v>
      </c>
      <c r="M616" s="4">
        <v>15.368</v>
      </c>
      <c r="N616" s="4">
        <v>38.908000000000001</v>
      </c>
      <c r="O616" s="4">
        <v>1.2210000000000001</v>
      </c>
      <c r="P616" s="4">
        <v>0</v>
      </c>
      <c r="Q616" s="4">
        <f t="shared" si="233"/>
        <v>55.497</v>
      </c>
      <c r="R616" s="4">
        <v>91.346999999999994</v>
      </c>
      <c r="S616" s="4">
        <v>130.64599999999999</v>
      </c>
      <c r="T616" s="4">
        <v>11.301</v>
      </c>
      <c r="U616" s="4">
        <v>0</v>
      </c>
      <c r="V616" s="4">
        <f t="shared" si="234"/>
        <v>233.29399999999998</v>
      </c>
      <c r="W616" s="4">
        <v>368.459</v>
      </c>
      <c r="X616" s="4">
        <v>1823.193</v>
      </c>
      <c r="Y616" s="4">
        <v>276.15100000000001</v>
      </c>
      <c r="Z616" s="4">
        <v>0</v>
      </c>
      <c r="AA616" s="4">
        <f t="shared" si="235"/>
        <v>2467.8029999999999</v>
      </c>
      <c r="AB616" s="4">
        <v>179.29400000000001</v>
      </c>
      <c r="AC616" s="4">
        <v>2.4430000000000001</v>
      </c>
      <c r="AD616" s="4">
        <v>45.691000000000003</v>
      </c>
      <c r="AE616" s="4">
        <v>0</v>
      </c>
      <c r="AF616" s="4">
        <f t="shared" si="236"/>
        <v>227.42800000000003</v>
      </c>
      <c r="AG616" s="4">
        <v>0.189411</v>
      </c>
      <c r="AH616" s="4">
        <v>450</v>
      </c>
      <c r="AI616" s="4">
        <v>588.24699999999996</v>
      </c>
      <c r="AJ616" s="4">
        <v>0</v>
      </c>
      <c r="AK616" s="4">
        <f t="shared" si="237"/>
        <v>1038.4364109999999</v>
      </c>
      <c r="AL616" s="4">
        <v>433.04231457999998</v>
      </c>
      <c r="AM616" s="4">
        <v>997.84569448000002</v>
      </c>
      <c r="AN616" s="4">
        <v>3099.1099655500002</v>
      </c>
      <c r="AO616" s="4">
        <v>49.953000000000003</v>
      </c>
      <c r="AP616" s="4">
        <f t="shared" si="238"/>
        <v>4579.9509746100002</v>
      </c>
      <c r="AU616" s="4">
        <f t="shared" si="239"/>
        <v>0</v>
      </c>
      <c r="AV616" s="4">
        <v>0</v>
      </c>
      <c r="AW616" s="4">
        <v>0</v>
      </c>
      <c r="AX616" s="4">
        <v>18.372999999999998</v>
      </c>
      <c r="AY616" s="4">
        <v>3.1790000000000003</v>
      </c>
      <c r="AZ616" s="4">
        <f t="shared" si="240"/>
        <v>21.552</v>
      </c>
      <c r="BA616" s="4">
        <v>0</v>
      </c>
      <c r="BB616" s="4">
        <v>1.6870000000000001</v>
      </c>
      <c r="BC616" s="4">
        <v>0.92</v>
      </c>
      <c r="BD616" s="4">
        <v>0</v>
      </c>
      <c r="BE616" s="4">
        <f t="shared" si="241"/>
        <v>2.6070000000000002</v>
      </c>
      <c r="BF616" s="4">
        <v>0</v>
      </c>
      <c r="BG616" s="4">
        <v>0</v>
      </c>
      <c r="BH616" s="4">
        <v>0</v>
      </c>
      <c r="BI616" s="4">
        <v>0</v>
      </c>
      <c r="BJ616" s="4">
        <f t="shared" si="242"/>
        <v>0</v>
      </c>
      <c r="BK616" s="4">
        <v>0</v>
      </c>
      <c r="BL616" s="4">
        <v>0</v>
      </c>
      <c r="BM616" s="4">
        <v>0</v>
      </c>
      <c r="BN616" s="4">
        <v>0</v>
      </c>
      <c r="BO616" s="4">
        <f t="shared" si="243"/>
        <v>0</v>
      </c>
      <c r="BP616" s="4">
        <v>0</v>
      </c>
      <c r="BQ616" s="4">
        <v>0</v>
      </c>
      <c r="BR616" s="4">
        <v>0</v>
      </c>
      <c r="BS616" s="4">
        <v>0</v>
      </c>
      <c r="BT616" s="4">
        <f t="shared" si="244"/>
        <v>0</v>
      </c>
      <c r="BU616" s="4">
        <v>0</v>
      </c>
      <c r="BV616" s="4">
        <v>0</v>
      </c>
      <c r="BW616" s="4">
        <v>37.496000000000002</v>
      </c>
      <c r="BX616" s="4">
        <v>0</v>
      </c>
      <c r="BY616" s="4">
        <f t="shared" si="245"/>
        <v>37.496000000000002</v>
      </c>
      <c r="BZ616" s="4">
        <f t="shared" si="246"/>
        <v>3237.9377255799996</v>
      </c>
      <c r="CA616" s="4">
        <f t="shared" si="247"/>
        <v>3796.6726944800002</v>
      </c>
      <c r="CB616" s="4">
        <f t="shared" si="248"/>
        <v>5543.40796555</v>
      </c>
      <c r="CC616" s="4">
        <f t="shared" si="249"/>
        <v>52.674000000000007</v>
      </c>
      <c r="CD616" s="4">
        <f t="shared" si="250"/>
        <v>12630.692385610002</v>
      </c>
      <c r="CE616" s="4">
        <f t="shared" si="251"/>
        <v>0</v>
      </c>
      <c r="CF616" s="4">
        <f t="shared" si="252"/>
        <v>1.6870000000000001</v>
      </c>
      <c r="CG616" s="4">
        <f t="shared" si="253"/>
        <v>56.789000000000001</v>
      </c>
      <c r="CH616" s="4">
        <f t="shared" si="254"/>
        <v>3.1790000000000003</v>
      </c>
      <c r="CI616" s="4">
        <f t="shared" si="255"/>
        <v>61.655000000000001</v>
      </c>
      <c r="CJ616" s="10">
        <v>1715</v>
      </c>
      <c r="CK616" s="10">
        <v>1831</v>
      </c>
      <c r="CL616" s="10">
        <v>226</v>
      </c>
      <c r="CM616" s="10">
        <v>4</v>
      </c>
      <c r="CN616" s="10">
        <v>267</v>
      </c>
      <c r="CO616" s="4">
        <f t="shared" si="230"/>
        <v>4043</v>
      </c>
    </row>
    <row r="617" spans="1:93">
      <c r="A617" s="2">
        <v>2003</v>
      </c>
      <c r="B617" s="3" t="s">
        <v>81</v>
      </c>
      <c r="C617" s="4">
        <v>26517</v>
      </c>
      <c r="D617" s="4">
        <v>4980</v>
      </c>
      <c r="E617" s="4">
        <v>67</v>
      </c>
      <c r="F617" s="4">
        <v>7268</v>
      </c>
      <c r="G617" s="4">
        <f t="shared" si="231"/>
        <v>38832</v>
      </c>
      <c r="H617" s="4">
        <v>9085</v>
      </c>
      <c r="I617" s="4">
        <v>7106</v>
      </c>
      <c r="J617" s="4">
        <v>857</v>
      </c>
      <c r="K617" s="4">
        <v>427</v>
      </c>
      <c r="L617" s="4">
        <f t="shared" si="232"/>
        <v>17475</v>
      </c>
      <c r="M617" s="4">
        <v>2078</v>
      </c>
      <c r="N617" s="4">
        <v>3607</v>
      </c>
      <c r="O617" s="4">
        <v>0</v>
      </c>
      <c r="P617" s="4">
        <v>0</v>
      </c>
      <c r="Q617" s="4">
        <f t="shared" si="233"/>
        <v>5685</v>
      </c>
      <c r="R617" s="4">
        <v>3712</v>
      </c>
      <c r="S617" s="4">
        <v>633</v>
      </c>
      <c r="T617" s="4">
        <v>0</v>
      </c>
      <c r="U617" s="4">
        <v>0</v>
      </c>
      <c r="V617" s="4">
        <f t="shared" si="234"/>
        <v>4345</v>
      </c>
      <c r="W617" s="4">
        <v>11983</v>
      </c>
      <c r="X617" s="4">
        <v>15981</v>
      </c>
      <c r="Y617" s="4">
        <v>2984</v>
      </c>
      <c r="Z617" s="4">
        <v>0</v>
      </c>
      <c r="AA617" s="4">
        <f t="shared" si="235"/>
        <v>30948</v>
      </c>
      <c r="AB617" s="4">
        <v>5365</v>
      </c>
      <c r="AC617" s="4">
        <v>125</v>
      </c>
      <c r="AD617" s="4">
        <v>18</v>
      </c>
      <c r="AE617" s="4">
        <v>1</v>
      </c>
      <c r="AF617" s="4">
        <f t="shared" si="236"/>
        <v>5509</v>
      </c>
      <c r="AG617" s="4">
        <v>2</v>
      </c>
      <c r="AH617" s="4">
        <v>2787</v>
      </c>
      <c r="AI617" s="4">
        <v>4344</v>
      </c>
      <c r="AJ617" s="4">
        <v>113</v>
      </c>
      <c r="AK617" s="4">
        <f t="shared" si="237"/>
        <v>7246</v>
      </c>
      <c r="AL617" s="4">
        <v>18740</v>
      </c>
      <c r="AM617" s="4">
        <v>19514</v>
      </c>
      <c r="AN617" s="4">
        <v>10012</v>
      </c>
      <c r="AO617" s="4">
        <v>3206</v>
      </c>
      <c r="AP617" s="4">
        <f t="shared" si="238"/>
        <v>51472</v>
      </c>
      <c r="AU617" s="4">
        <f t="shared" si="239"/>
        <v>0</v>
      </c>
      <c r="AV617" s="4">
        <v>27</v>
      </c>
      <c r="AW617" s="4">
        <v>0</v>
      </c>
      <c r="AX617" s="4">
        <v>0</v>
      </c>
      <c r="AY617" s="4">
        <v>426</v>
      </c>
      <c r="AZ617" s="4">
        <f t="shared" si="240"/>
        <v>453</v>
      </c>
      <c r="BA617" s="4">
        <v>9</v>
      </c>
      <c r="BB617" s="4">
        <v>0</v>
      </c>
      <c r="BC617" s="4">
        <v>0</v>
      </c>
      <c r="BD617" s="4">
        <v>1</v>
      </c>
      <c r="BE617" s="4">
        <f t="shared" si="241"/>
        <v>10</v>
      </c>
      <c r="BF617" s="4">
        <v>0</v>
      </c>
      <c r="BG617" s="4">
        <v>1481</v>
      </c>
      <c r="BH617" s="4">
        <v>779</v>
      </c>
      <c r="BI617" s="4">
        <v>32</v>
      </c>
      <c r="BJ617" s="4">
        <f t="shared" si="242"/>
        <v>2292</v>
      </c>
      <c r="BK617" s="4">
        <v>0</v>
      </c>
      <c r="BL617" s="4">
        <v>0</v>
      </c>
      <c r="BM617" s="4">
        <v>0</v>
      </c>
      <c r="BN617" s="4">
        <v>0</v>
      </c>
      <c r="BO617" s="4">
        <f t="shared" si="243"/>
        <v>0</v>
      </c>
      <c r="BP617" s="4">
        <v>39</v>
      </c>
      <c r="BQ617" s="4">
        <v>2</v>
      </c>
      <c r="BR617" s="4">
        <v>10</v>
      </c>
      <c r="BS617" s="4">
        <v>486</v>
      </c>
      <c r="BT617" s="4">
        <f t="shared" si="244"/>
        <v>537</v>
      </c>
      <c r="BU617" s="4">
        <v>15</v>
      </c>
      <c r="BV617" s="4">
        <v>15</v>
      </c>
      <c r="BW617" s="4">
        <v>10</v>
      </c>
      <c r="BX617" s="4">
        <v>12</v>
      </c>
      <c r="BY617" s="4">
        <f t="shared" si="245"/>
        <v>52</v>
      </c>
      <c r="BZ617" s="4">
        <f t="shared" si="246"/>
        <v>77482</v>
      </c>
      <c r="CA617" s="4">
        <f t="shared" si="247"/>
        <v>54733</v>
      </c>
      <c r="CB617" s="4">
        <f t="shared" si="248"/>
        <v>18282</v>
      </c>
      <c r="CC617" s="4">
        <f t="shared" si="249"/>
        <v>11015</v>
      </c>
      <c r="CD617" s="4">
        <f t="shared" si="250"/>
        <v>161512</v>
      </c>
      <c r="CE617" s="4">
        <f t="shared" si="251"/>
        <v>90</v>
      </c>
      <c r="CF617" s="4">
        <f t="shared" si="252"/>
        <v>1498</v>
      </c>
      <c r="CG617" s="4">
        <f t="shared" si="253"/>
        <v>799</v>
      </c>
      <c r="CH617" s="4">
        <f t="shared" si="254"/>
        <v>957</v>
      </c>
      <c r="CI617" s="4">
        <f t="shared" si="255"/>
        <v>3344</v>
      </c>
      <c r="CJ617" s="10">
        <v>22415</v>
      </c>
      <c r="CK617" s="10">
        <v>32710</v>
      </c>
      <c r="CL617" s="10">
        <v>6804</v>
      </c>
      <c r="CM617" s="10">
        <v>2</v>
      </c>
      <c r="CN617" s="10">
        <v>18633</v>
      </c>
      <c r="CO617" s="4">
        <f t="shared" si="230"/>
        <v>80564</v>
      </c>
    </row>
    <row r="618" spans="1:93">
      <c r="A618" s="2">
        <v>2003</v>
      </c>
      <c r="B618" s="3" t="s">
        <v>82</v>
      </c>
      <c r="C618" s="4">
        <v>2312</v>
      </c>
      <c r="D618" s="4">
        <v>339</v>
      </c>
      <c r="E618" s="4">
        <v>434</v>
      </c>
      <c r="F618" s="4">
        <v>0</v>
      </c>
      <c r="G618" s="4">
        <f t="shared" si="231"/>
        <v>3085</v>
      </c>
      <c r="H618" s="4">
        <v>692.4</v>
      </c>
      <c r="I618" s="4">
        <v>19.899999999999999</v>
      </c>
      <c r="J618" s="4">
        <v>1004.6</v>
      </c>
      <c r="K618" s="4">
        <v>0</v>
      </c>
      <c r="L618" s="4">
        <f t="shared" si="232"/>
        <v>1716.9</v>
      </c>
      <c r="M618" s="4">
        <v>0</v>
      </c>
      <c r="N618" s="4">
        <v>110</v>
      </c>
      <c r="O618" s="4">
        <v>22</v>
      </c>
      <c r="P618" s="4">
        <v>0</v>
      </c>
      <c r="Q618" s="4">
        <f t="shared" si="233"/>
        <v>132</v>
      </c>
      <c r="R618" s="4">
        <v>0</v>
      </c>
      <c r="S618" s="4">
        <v>0</v>
      </c>
      <c r="T618" s="4">
        <v>0</v>
      </c>
      <c r="U618" s="4">
        <v>0</v>
      </c>
      <c r="V618" s="4">
        <f t="shared" si="234"/>
        <v>0</v>
      </c>
      <c r="W618" s="4">
        <v>989</v>
      </c>
      <c r="X618" s="4">
        <v>1202</v>
      </c>
      <c r="Y618" s="4">
        <v>165</v>
      </c>
      <c r="Z618" s="4">
        <v>0</v>
      </c>
      <c r="AA618" s="4">
        <f t="shared" si="235"/>
        <v>2356</v>
      </c>
      <c r="AB618" s="4">
        <v>455</v>
      </c>
      <c r="AC618" s="4">
        <v>5</v>
      </c>
      <c r="AD618" s="4">
        <v>65</v>
      </c>
      <c r="AE618" s="4">
        <v>0</v>
      </c>
      <c r="AF618" s="4">
        <f t="shared" si="236"/>
        <v>525</v>
      </c>
      <c r="AG618" s="4">
        <v>0</v>
      </c>
      <c r="AH618" s="4">
        <v>391</v>
      </c>
      <c r="AI618" s="4">
        <v>533</v>
      </c>
      <c r="AJ618" s="4">
        <v>301</v>
      </c>
      <c r="AK618" s="4">
        <f t="shared" si="237"/>
        <v>1225</v>
      </c>
      <c r="AL618" s="4">
        <v>1034.5999999999999</v>
      </c>
      <c r="AM618" s="4">
        <v>951.1</v>
      </c>
      <c r="AN618" s="4">
        <v>2600.4</v>
      </c>
      <c r="AO618" s="4">
        <v>0</v>
      </c>
      <c r="AP618" s="4">
        <f t="shared" si="238"/>
        <v>4586.1000000000004</v>
      </c>
      <c r="AU618" s="4">
        <f t="shared" si="239"/>
        <v>0</v>
      </c>
      <c r="AV618" s="4">
        <v>7</v>
      </c>
      <c r="AW618" s="4">
        <v>1</v>
      </c>
      <c r="AX618" s="4">
        <v>86</v>
      </c>
      <c r="AY618" s="4">
        <v>0</v>
      </c>
      <c r="AZ618" s="4">
        <f t="shared" si="240"/>
        <v>94</v>
      </c>
      <c r="BA618" s="4">
        <v>0</v>
      </c>
      <c r="BB618" s="4">
        <v>0</v>
      </c>
      <c r="BC618" s="4">
        <v>0</v>
      </c>
      <c r="BD618" s="4">
        <v>0</v>
      </c>
      <c r="BE618" s="4">
        <f t="shared" si="241"/>
        <v>0</v>
      </c>
      <c r="BF618" s="22">
        <v>0</v>
      </c>
      <c r="BG618" s="22">
        <v>0</v>
      </c>
      <c r="BH618" s="22">
        <v>0</v>
      </c>
      <c r="BI618" s="22">
        <v>0</v>
      </c>
      <c r="BJ618" s="4">
        <f t="shared" si="242"/>
        <v>0</v>
      </c>
      <c r="BK618" s="4">
        <v>0</v>
      </c>
      <c r="BL618" s="4">
        <v>0</v>
      </c>
      <c r="BM618" s="4">
        <v>0</v>
      </c>
      <c r="BN618" s="4">
        <v>0</v>
      </c>
      <c r="BO618" s="4">
        <f t="shared" si="243"/>
        <v>0</v>
      </c>
      <c r="BP618" s="4">
        <v>0</v>
      </c>
      <c r="BQ618" s="4">
        <v>0</v>
      </c>
      <c r="BR618" s="4">
        <v>0</v>
      </c>
      <c r="BS618" s="4">
        <v>0</v>
      </c>
      <c r="BT618" s="4">
        <f t="shared" si="244"/>
        <v>0</v>
      </c>
      <c r="BU618" s="4">
        <v>15</v>
      </c>
      <c r="BV618" s="4">
        <v>18</v>
      </c>
      <c r="BW618" s="4">
        <v>81</v>
      </c>
      <c r="BX618" s="4">
        <v>0</v>
      </c>
      <c r="BY618" s="4">
        <f t="shared" si="245"/>
        <v>114</v>
      </c>
      <c r="BZ618" s="4">
        <f t="shared" si="246"/>
        <v>5483</v>
      </c>
      <c r="CA618" s="4">
        <f t="shared" si="247"/>
        <v>3018</v>
      </c>
      <c r="CB618" s="4">
        <f t="shared" si="248"/>
        <v>4824</v>
      </c>
      <c r="CC618" s="4">
        <f t="shared" si="249"/>
        <v>301</v>
      </c>
      <c r="CD618" s="4">
        <f t="shared" si="250"/>
        <v>13626</v>
      </c>
      <c r="CE618" s="4">
        <f t="shared" si="251"/>
        <v>22</v>
      </c>
      <c r="CF618" s="4">
        <f t="shared" si="252"/>
        <v>19</v>
      </c>
      <c r="CG618" s="4">
        <f t="shared" si="253"/>
        <v>167</v>
      </c>
      <c r="CH618" s="4">
        <f t="shared" si="254"/>
        <v>0</v>
      </c>
      <c r="CI618" s="4">
        <f t="shared" si="255"/>
        <v>208</v>
      </c>
      <c r="CJ618" s="4">
        <f>1703+137-20</f>
        <v>1820</v>
      </c>
      <c r="CK618" s="4">
        <v>3122</v>
      </c>
      <c r="CL618" s="4">
        <v>225</v>
      </c>
      <c r="CM618" s="4">
        <v>38.4</v>
      </c>
      <c r="CN618" s="4">
        <f>5665-CM618-CL618-CK618-CJ618</f>
        <v>459.60000000000036</v>
      </c>
      <c r="CO618" s="4">
        <f t="shared" si="230"/>
        <v>5665</v>
      </c>
    </row>
    <row r="619" spans="1:93">
      <c r="A619" s="2">
        <v>2003</v>
      </c>
      <c r="B619" s="3" t="s">
        <v>83</v>
      </c>
      <c r="C619" s="4">
        <v>1990</v>
      </c>
      <c r="D619" s="4">
        <v>360</v>
      </c>
      <c r="E619" s="4">
        <v>5</v>
      </c>
      <c r="F619" s="4">
        <v>488</v>
      </c>
      <c r="G619" s="4">
        <f t="shared" si="231"/>
        <v>2843</v>
      </c>
      <c r="H619" s="4">
        <v>578</v>
      </c>
      <c r="I619" s="4">
        <v>185</v>
      </c>
      <c r="J619" s="4">
        <v>1116</v>
      </c>
      <c r="K619" s="4">
        <v>175</v>
      </c>
      <c r="L619" s="4">
        <f t="shared" si="232"/>
        <v>2054</v>
      </c>
      <c r="M619" s="4">
        <v>114</v>
      </c>
      <c r="N619" s="4">
        <v>267</v>
      </c>
      <c r="O619" s="4">
        <v>0</v>
      </c>
      <c r="P619" s="4">
        <v>0</v>
      </c>
      <c r="Q619" s="4">
        <f t="shared" si="233"/>
        <v>381</v>
      </c>
      <c r="R619" s="4">
        <v>104</v>
      </c>
      <c r="S619" s="4">
        <v>0</v>
      </c>
      <c r="T619" s="4">
        <v>0</v>
      </c>
      <c r="U619" s="4">
        <v>0</v>
      </c>
      <c r="V619" s="4">
        <f t="shared" si="234"/>
        <v>104</v>
      </c>
      <c r="W619" s="4">
        <v>2758</v>
      </c>
      <c r="X619" s="4">
        <v>1857</v>
      </c>
      <c r="Y619" s="4">
        <v>649</v>
      </c>
      <c r="Z619" s="4">
        <v>0</v>
      </c>
      <c r="AA619" s="4">
        <f t="shared" si="235"/>
        <v>5264</v>
      </c>
      <c r="AB619" s="4">
        <v>566</v>
      </c>
      <c r="AC619" s="4">
        <v>3</v>
      </c>
      <c r="AD619" s="4">
        <v>3</v>
      </c>
      <c r="AE619" s="4">
        <v>28</v>
      </c>
      <c r="AF619" s="4">
        <f t="shared" si="236"/>
        <v>600</v>
      </c>
      <c r="AG619" s="4">
        <v>6</v>
      </c>
      <c r="AH619" s="4">
        <v>87</v>
      </c>
      <c r="AI619" s="4">
        <v>356</v>
      </c>
      <c r="AJ619" s="4">
        <v>196</v>
      </c>
      <c r="AK619" s="4">
        <f t="shared" si="237"/>
        <v>645</v>
      </c>
      <c r="AL619" s="4">
        <v>5976</v>
      </c>
      <c r="AM619" s="4">
        <v>585</v>
      </c>
      <c r="AN619" s="4">
        <v>770</v>
      </c>
      <c r="AO619" s="4">
        <v>744</v>
      </c>
      <c r="AP619" s="4">
        <f t="shared" si="238"/>
        <v>8075</v>
      </c>
      <c r="AU619" s="4">
        <f t="shared" si="239"/>
        <v>0</v>
      </c>
      <c r="AV619" s="4">
        <v>0</v>
      </c>
      <c r="AW619" s="4">
        <v>0</v>
      </c>
      <c r="AX619" s="4">
        <v>0</v>
      </c>
      <c r="AY619" s="4">
        <v>175</v>
      </c>
      <c r="AZ619" s="4">
        <f t="shared" si="240"/>
        <v>175</v>
      </c>
      <c r="BA619" s="4">
        <v>0</v>
      </c>
      <c r="BB619" s="4">
        <v>0</v>
      </c>
      <c r="BC619" s="4">
        <v>0</v>
      </c>
      <c r="BD619" s="4">
        <v>28</v>
      </c>
      <c r="BE619" s="4">
        <f t="shared" si="241"/>
        <v>28</v>
      </c>
      <c r="BF619" s="4">
        <v>0</v>
      </c>
      <c r="BG619" s="4">
        <v>87</v>
      </c>
      <c r="BH619" s="4">
        <v>12</v>
      </c>
      <c r="BI619" s="4">
        <v>204</v>
      </c>
      <c r="BJ619" s="4">
        <f t="shared" si="242"/>
        <v>303</v>
      </c>
      <c r="BK619" s="4">
        <v>0</v>
      </c>
      <c r="BL619" s="4">
        <v>0</v>
      </c>
      <c r="BM619" s="4">
        <v>0</v>
      </c>
      <c r="BN619" s="4">
        <v>15</v>
      </c>
      <c r="BO619" s="4">
        <f t="shared" si="243"/>
        <v>15</v>
      </c>
      <c r="BP619" s="4">
        <v>0</v>
      </c>
      <c r="BQ619" s="4">
        <v>0</v>
      </c>
      <c r="BR619" s="4">
        <v>0</v>
      </c>
      <c r="BS619" s="4">
        <v>139</v>
      </c>
      <c r="BT619" s="4">
        <f t="shared" si="244"/>
        <v>139</v>
      </c>
      <c r="BU619" s="4">
        <v>0</v>
      </c>
      <c r="BV619" s="4">
        <v>0</v>
      </c>
      <c r="BW619" s="4">
        <v>0</v>
      </c>
      <c r="BX619" s="4">
        <v>1078</v>
      </c>
      <c r="BY619" s="4">
        <f t="shared" si="245"/>
        <v>1078</v>
      </c>
      <c r="BZ619" s="4">
        <f t="shared" si="246"/>
        <v>12092</v>
      </c>
      <c r="CA619" s="4">
        <f t="shared" si="247"/>
        <v>3344</v>
      </c>
      <c r="CB619" s="4">
        <f t="shared" si="248"/>
        <v>2899</v>
      </c>
      <c r="CC619" s="4">
        <f t="shared" si="249"/>
        <v>1631</v>
      </c>
      <c r="CD619" s="4">
        <f t="shared" si="250"/>
        <v>19966</v>
      </c>
      <c r="CE619" s="4">
        <f t="shared" si="251"/>
        <v>0</v>
      </c>
      <c r="CF619" s="4">
        <f t="shared" si="252"/>
        <v>87</v>
      </c>
      <c r="CG619" s="4">
        <f t="shared" si="253"/>
        <v>12</v>
      </c>
      <c r="CH619" s="4">
        <f t="shared" si="254"/>
        <v>1639</v>
      </c>
      <c r="CI619" s="4">
        <f t="shared" si="255"/>
        <v>1738</v>
      </c>
      <c r="CJ619" s="4">
        <v>3025.7</v>
      </c>
      <c r="CK619" s="4">
        <v>4263.1000000000004</v>
      </c>
      <c r="CL619" s="4">
        <v>508</v>
      </c>
      <c r="CM619" s="4">
        <v>650</v>
      </c>
      <c r="CN619" s="4">
        <v>3576.5</v>
      </c>
      <c r="CO619" s="4">
        <f t="shared" si="230"/>
        <v>12023.3</v>
      </c>
    </row>
    <row r="620" spans="1:93">
      <c r="A620" s="2">
        <v>2003</v>
      </c>
      <c r="B620" s="3" t="s">
        <v>84</v>
      </c>
      <c r="C620" s="4">
        <v>839.9</v>
      </c>
      <c r="D620" s="4">
        <v>103.4</v>
      </c>
      <c r="E620" s="4">
        <v>362.3</v>
      </c>
      <c r="F620" s="4">
        <v>131</v>
      </c>
      <c r="G620" s="4">
        <f t="shared" si="231"/>
        <v>1436.6</v>
      </c>
      <c r="H620" s="4">
        <v>205</v>
      </c>
      <c r="I620" s="4">
        <v>26</v>
      </c>
      <c r="J620" s="4">
        <v>46</v>
      </c>
      <c r="K620" s="4">
        <v>13</v>
      </c>
      <c r="L620" s="4">
        <f t="shared" si="232"/>
        <v>290</v>
      </c>
      <c r="M620" s="4">
        <v>3</v>
      </c>
      <c r="N620" s="4">
        <v>16</v>
      </c>
      <c r="O620" s="4">
        <v>0</v>
      </c>
      <c r="P620" s="4">
        <v>0</v>
      </c>
      <c r="Q620" s="4">
        <f t="shared" si="233"/>
        <v>19</v>
      </c>
      <c r="R620" s="4">
        <v>4</v>
      </c>
      <c r="S620" s="4">
        <v>0</v>
      </c>
      <c r="T620" s="4">
        <v>0</v>
      </c>
      <c r="U620" s="4">
        <v>0</v>
      </c>
      <c r="V620" s="4">
        <f t="shared" si="234"/>
        <v>4</v>
      </c>
      <c r="W620" s="4">
        <v>346</v>
      </c>
      <c r="X620" s="4">
        <v>357</v>
      </c>
      <c r="Y620" s="4">
        <v>0</v>
      </c>
      <c r="Z620" s="4">
        <v>0</v>
      </c>
      <c r="AA620" s="4">
        <f t="shared" si="235"/>
        <v>703</v>
      </c>
      <c r="AB620" s="4">
        <v>186</v>
      </c>
      <c r="AC620" s="4">
        <v>2</v>
      </c>
      <c r="AD620" s="4">
        <v>3</v>
      </c>
      <c r="AE620" s="4">
        <v>0</v>
      </c>
      <c r="AF620" s="4">
        <f t="shared" si="236"/>
        <v>191</v>
      </c>
      <c r="AG620" s="4">
        <v>0</v>
      </c>
      <c r="AH620" s="4">
        <v>0</v>
      </c>
      <c r="AI620" s="4">
        <v>242</v>
      </c>
      <c r="AJ620" s="4">
        <v>289</v>
      </c>
      <c r="AK620" s="4">
        <f t="shared" si="237"/>
        <v>531</v>
      </c>
      <c r="AL620" s="4">
        <v>870.1</v>
      </c>
      <c r="AM620" s="4">
        <v>440.6</v>
      </c>
      <c r="AN620" s="4">
        <v>0</v>
      </c>
      <c r="AO620" s="4">
        <v>53</v>
      </c>
      <c r="AP620" s="4">
        <f t="shared" si="238"/>
        <v>1363.7</v>
      </c>
      <c r="AU620" s="4">
        <f t="shared" si="239"/>
        <v>0</v>
      </c>
      <c r="AV620" s="4">
        <v>0</v>
      </c>
      <c r="AW620" s="4">
        <v>0</v>
      </c>
      <c r="AX620" s="4">
        <v>0</v>
      </c>
      <c r="AY620" s="4">
        <v>13</v>
      </c>
      <c r="AZ620" s="4">
        <f t="shared" si="240"/>
        <v>13</v>
      </c>
      <c r="BA620" s="4">
        <v>0</v>
      </c>
      <c r="BB620" s="4">
        <v>0</v>
      </c>
      <c r="BC620" s="4">
        <v>0</v>
      </c>
      <c r="BD620" s="4">
        <v>0</v>
      </c>
      <c r="BE620" s="4">
        <f t="shared" si="241"/>
        <v>0</v>
      </c>
      <c r="BF620" s="4">
        <v>0</v>
      </c>
      <c r="BG620" s="4">
        <v>137</v>
      </c>
      <c r="BH620" s="4">
        <v>152</v>
      </c>
      <c r="BI620" s="4">
        <v>0</v>
      </c>
      <c r="BJ620" s="4">
        <f t="shared" si="242"/>
        <v>289</v>
      </c>
      <c r="BK620" s="4">
        <v>4</v>
      </c>
      <c r="BL620" s="4">
        <v>0</v>
      </c>
      <c r="BM620" s="4">
        <v>0</v>
      </c>
      <c r="BN620" s="4">
        <v>0</v>
      </c>
      <c r="BO620" s="4">
        <f t="shared" si="243"/>
        <v>4</v>
      </c>
      <c r="BP620" s="4">
        <v>0</v>
      </c>
      <c r="BQ620" s="4">
        <v>0</v>
      </c>
      <c r="BR620" s="4">
        <v>0</v>
      </c>
      <c r="BS620" s="4">
        <v>3</v>
      </c>
      <c r="BT620" s="4">
        <f t="shared" si="244"/>
        <v>3</v>
      </c>
      <c r="BU620" s="4">
        <v>19</v>
      </c>
      <c r="BV620" s="4">
        <v>0</v>
      </c>
      <c r="BW620" s="4">
        <v>0</v>
      </c>
      <c r="BX620" s="4">
        <v>0</v>
      </c>
      <c r="BY620" s="4">
        <f t="shared" si="245"/>
        <v>19</v>
      </c>
      <c r="BZ620" s="4">
        <f t="shared" si="246"/>
        <v>2454</v>
      </c>
      <c r="CA620" s="4">
        <f t="shared" si="247"/>
        <v>945</v>
      </c>
      <c r="CB620" s="4">
        <f t="shared" si="248"/>
        <v>653.29999999999995</v>
      </c>
      <c r="CC620" s="4">
        <f t="shared" si="249"/>
        <v>486</v>
      </c>
      <c r="CD620" s="4">
        <f t="shared" si="250"/>
        <v>4538.3</v>
      </c>
      <c r="CE620" s="4">
        <f t="shared" si="251"/>
        <v>23</v>
      </c>
      <c r="CF620" s="4">
        <f t="shared" si="252"/>
        <v>137</v>
      </c>
      <c r="CG620" s="4">
        <f t="shared" si="253"/>
        <v>152</v>
      </c>
      <c r="CH620" s="4">
        <f t="shared" si="254"/>
        <v>16</v>
      </c>
      <c r="CI620" s="4">
        <f t="shared" si="255"/>
        <v>328</v>
      </c>
      <c r="CJ620" s="4" t="s">
        <v>129</v>
      </c>
      <c r="CK620" s="4">
        <v>710.3</v>
      </c>
      <c r="CL620" s="4">
        <v>66.3</v>
      </c>
      <c r="CM620" s="4" t="s">
        <v>129</v>
      </c>
      <c r="CN620" s="4">
        <f>2436-777</f>
        <v>1659</v>
      </c>
      <c r="CO620" s="4">
        <f t="shared" si="230"/>
        <v>2435.6</v>
      </c>
    </row>
    <row r="621" spans="1:93">
      <c r="A621" s="2">
        <v>2003</v>
      </c>
      <c r="B621" s="15" t="s">
        <v>85</v>
      </c>
      <c r="C621" s="4">
        <v>7559</v>
      </c>
      <c r="D621" s="4">
        <v>1865</v>
      </c>
      <c r="E621" s="4">
        <v>491</v>
      </c>
      <c r="F621" s="4">
        <v>0</v>
      </c>
      <c r="G621" s="4">
        <f t="shared" si="231"/>
        <v>9915</v>
      </c>
      <c r="H621" s="4">
        <v>3036</v>
      </c>
      <c r="I621" s="4">
        <v>91</v>
      </c>
      <c r="J621" s="4">
        <v>1578</v>
      </c>
      <c r="K621" s="4">
        <v>365</v>
      </c>
      <c r="L621" s="4">
        <f t="shared" si="232"/>
        <v>5070</v>
      </c>
      <c r="M621" s="4">
        <v>197</v>
      </c>
      <c r="N621" s="4">
        <v>0</v>
      </c>
      <c r="O621" s="4">
        <v>30</v>
      </c>
      <c r="P621" s="4">
        <v>0</v>
      </c>
      <c r="Q621" s="4">
        <f t="shared" si="233"/>
        <v>227</v>
      </c>
      <c r="R621" s="4">
        <v>0</v>
      </c>
      <c r="S621" s="4">
        <v>0</v>
      </c>
      <c r="T621" s="4">
        <v>0</v>
      </c>
      <c r="U621" s="4">
        <v>0</v>
      </c>
      <c r="V621" s="4">
        <f t="shared" si="234"/>
        <v>0</v>
      </c>
      <c r="W621" s="4">
        <v>3700</v>
      </c>
      <c r="X621" s="4">
        <v>7115</v>
      </c>
      <c r="Y621" s="4">
        <v>817</v>
      </c>
      <c r="Z621" s="4">
        <v>0</v>
      </c>
      <c r="AA621" s="4">
        <f t="shared" si="235"/>
        <v>11632</v>
      </c>
      <c r="AB621" s="4">
        <v>1614</v>
      </c>
      <c r="AC621" s="4">
        <v>15</v>
      </c>
      <c r="AD621" s="4">
        <v>121</v>
      </c>
      <c r="AE621" s="4">
        <v>0</v>
      </c>
      <c r="AF621" s="4">
        <f t="shared" si="236"/>
        <v>1750</v>
      </c>
      <c r="AG621" s="4">
        <v>4</v>
      </c>
      <c r="AH621" s="4">
        <v>1120</v>
      </c>
      <c r="AI621" s="4">
        <v>3739</v>
      </c>
      <c r="AJ621" s="4">
        <v>201</v>
      </c>
      <c r="AK621" s="4">
        <f t="shared" si="237"/>
        <v>5064</v>
      </c>
      <c r="AL621" s="4">
        <v>4147</v>
      </c>
      <c r="AM621" s="4">
        <v>3791</v>
      </c>
      <c r="AN621" s="4">
        <v>6339</v>
      </c>
      <c r="AO621" s="4">
        <v>631</v>
      </c>
      <c r="AP621" s="4">
        <f t="shared" si="238"/>
        <v>14908</v>
      </c>
      <c r="AU621" s="4">
        <f t="shared" si="239"/>
        <v>0</v>
      </c>
      <c r="AV621" s="4">
        <v>48</v>
      </c>
      <c r="AW621" s="4">
        <v>0</v>
      </c>
      <c r="AX621" s="4">
        <v>68</v>
      </c>
      <c r="AY621" s="4">
        <v>371</v>
      </c>
      <c r="AZ621" s="4">
        <f t="shared" si="240"/>
        <v>487</v>
      </c>
      <c r="BA621" s="4">
        <v>20</v>
      </c>
      <c r="BB621" s="4">
        <v>2</v>
      </c>
      <c r="BC621" s="4">
        <v>2</v>
      </c>
      <c r="BD621" s="4">
        <v>0</v>
      </c>
      <c r="BE621" s="4">
        <f t="shared" si="241"/>
        <v>24</v>
      </c>
      <c r="BF621" s="4">
        <v>0</v>
      </c>
      <c r="BG621" s="4">
        <v>1119</v>
      </c>
      <c r="BH621" s="4">
        <v>2931</v>
      </c>
      <c r="BI621" s="4">
        <v>201</v>
      </c>
      <c r="BJ621" s="4">
        <f t="shared" si="242"/>
        <v>4251</v>
      </c>
      <c r="BK621" s="4">
        <v>0</v>
      </c>
      <c r="BL621" s="4">
        <v>0</v>
      </c>
      <c r="BM621" s="4">
        <v>247</v>
      </c>
      <c r="BN621" s="4">
        <v>0</v>
      </c>
      <c r="BO621" s="4">
        <f t="shared" si="243"/>
        <v>247</v>
      </c>
      <c r="BP621" s="4">
        <v>38</v>
      </c>
      <c r="BQ621" s="4">
        <v>203</v>
      </c>
      <c r="BR621" s="4">
        <v>717</v>
      </c>
      <c r="BS621" s="4">
        <v>319</v>
      </c>
      <c r="BT621" s="4">
        <f t="shared" si="244"/>
        <v>1277</v>
      </c>
      <c r="BU621" s="4">
        <v>45</v>
      </c>
      <c r="BV621" s="4">
        <v>0</v>
      </c>
      <c r="BW621" s="4">
        <v>1361</v>
      </c>
      <c r="BX621" s="4">
        <v>306</v>
      </c>
      <c r="BY621" s="4">
        <f t="shared" si="245"/>
        <v>1712</v>
      </c>
      <c r="BZ621" s="4">
        <f t="shared" si="246"/>
        <v>20257</v>
      </c>
      <c r="CA621" s="4">
        <f t="shared" si="247"/>
        <v>13997</v>
      </c>
      <c r="CB621" s="4">
        <f t="shared" si="248"/>
        <v>13115</v>
      </c>
      <c r="CC621" s="4">
        <f t="shared" si="249"/>
        <v>1197</v>
      </c>
      <c r="CD621" s="4">
        <f t="shared" si="250"/>
        <v>48566</v>
      </c>
      <c r="CE621" s="4">
        <f t="shared" si="251"/>
        <v>151</v>
      </c>
      <c r="CF621" s="4">
        <f t="shared" si="252"/>
        <v>1324</v>
      </c>
      <c r="CG621" s="4">
        <f t="shared" si="253"/>
        <v>5326</v>
      </c>
      <c r="CH621" s="4">
        <f t="shared" si="254"/>
        <v>1197</v>
      </c>
      <c r="CI621" s="4">
        <f t="shared" si="255"/>
        <v>7998</v>
      </c>
      <c r="CJ621" s="4">
        <v>14496</v>
      </c>
      <c r="CK621" s="4" t="s">
        <v>129</v>
      </c>
      <c r="CL621" s="4">
        <v>1228</v>
      </c>
      <c r="CM621" s="4">
        <v>17</v>
      </c>
      <c r="CN621" s="4">
        <v>4243</v>
      </c>
      <c r="CO621" s="4">
        <f t="shared" si="230"/>
        <v>19984</v>
      </c>
    </row>
    <row r="622" spans="1:93">
      <c r="A622" s="2">
        <v>2003</v>
      </c>
      <c r="B622" s="3" t="s">
        <v>86</v>
      </c>
      <c r="C622" s="4">
        <v>5749</v>
      </c>
      <c r="D622" s="4">
        <v>1374</v>
      </c>
      <c r="E622" s="4">
        <v>283</v>
      </c>
      <c r="F622" s="4">
        <v>0</v>
      </c>
      <c r="G622" s="4">
        <f t="shared" si="231"/>
        <v>7406</v>
      </c>
      <c r="H622" s="4">
        <v>1789</v>
      </c>
      <c r="I622" s="4">
        <v>2827</v>
      </c>
      <c r="J622" s="4">
        <v>412</v>
      </c>
      <c r="K622" s="4">
        <v>166</v>
      </c>
      <c r="L622" s="4">
        <f t="shared" si="232"/>
        <v>5194</v>
      </c>
      <c r="M622" s="4">
        <v>190</v>
      </c>
      <c r="N622" s="4">
        <v>320</v>
      </c>
      <c r="O622" s="4">
        <v>0</v>
      </c>
      <c r="P622" s="4">
        <v>0</v>
      </c>
      <c r="Q622" s="4">
        <f t="shared" si="233"/>
        <v>510</v>
      </c>
      <c r="R622" s="4">
        <v>0</v>
      </c>
      <c r="S622" s="4">
        <v>0</v>
      </c>
      <c r="T622" s="4">
        <v>0</v>
      </c>
      <c r="U622" s="4">
        <v>0</v>
      </c>
      <c r="V622" s="4">
        <f t="shared" si="234"/>
        <v>0</v>
      </c>
      <c r="W622" s="4">
        <v>1609</v>
      </c>
      <c r="X622" s="4">
        <v>3533</v>
      </c>
      <c r="Y622" s="4">
        <v>18</v>
      </c>
      <c r="Z622" s="4">
        <v>0</v>
      </c>
      <c r="AA622" s="4">
        <f t="shared" si="235"/>
        <v>5160</v>
      </c>
      <c r="AB622" s="4">
        <v>1227</v>
      </c>
      <c r="AC622" s="4">
        <v>34</v>
      </c>
      <c r="AD622" s="4">
        <v>0</v>
      </c>
      <c r="AE622" s="4">
        <v>3</v>
      </c>
      <c r="AF622" s="4">
        <f t="shared" si="236"/>
        <v>1264</v>
      </c>
      <c r="AG622" s="4">
        <v>604</v>
      </c>
      <c r="AH622" s="4">
        <v>1464</v>
      </c>
      <c r="AI622" s="4">
        <v>0</v>
      </c>
      <c r="AJ622" s="4">
        <v>35</v>
      </c>
      <c r="AK622" s="4">
        <f t="shared" si="237"/>
        <v>2103</v>
      </c>
      <c r="AL622" s="4">
        <v>3761</v>
      </c>
      <c r="AM622" s="4">
        <v>2403</v>
      </c>
      <c r="AN622" s="4">
        <v>135</v>
      </c>
      <c r="AO622" s="4">
        <v>45</v>
      </c>
      <c r="AP622" s="4">
        <f t="shared" si="238"/>
        <v>6344</v>
      </c>
      <c r="AU622" s="4">
        <f t="shared" si="239"/>
        <v>0</v>
      </c>
      <c r="AV622" s="4">
        <v>0</v>
      </c>
      <c r="AW622" s="4">
        <v>0</v>
      </c>
      <c r="AX622" s="4">
        <v>0</v>
      </c>
      <c r="AY622" s="4">
        <v>166</v>
      </c>
      <c r="AZ622" s="4">
        <f t="shared" si="240"/>
        <v>166</v>
      </c>
      <c r="BA622" s="4">
        <v>0</v>
      </c>
      <c r="BB622" s="4">
        <v>0</v>
      </c>
      <c r="BC622" s="4">
        <v>0</v>
      </c>
      <c r="BD622" s="4">
        <v>3</v>
      </c>
      <c r="BE622" s="4">
        <f t="shared" si="241"/>
        <v>3</v>
      </c>
      <c r="BF622" s="4">
        <v>0</v>
      </c>
      <c r="BG622" s="4">
        <v>793</v>
      </c>
      <c r="BH622" s="4">
        <v>647</v>
      </c>
      <c r="BI622" s="4">
        <v>35</v>
      </c>
      <c r="BJ622" s="4">
        <f t="shared" si="242"/>
        <v>1475</v>
      </c>
      <c r="BK622" s="4">
        <v>0</v>
      </c>
      <c r="BL622" s="4">
        <v>0</v>
      </c>
      <c r="BM622" s="4">
        <v>0</v>
      </c>
      <c r="BN622" s="4">
        <v>0</v>
      </c>
      <c r="BO622" s="4">
        <f t="shared" si="243"/>
        <v>0</v>
      </c>
      <c r="BP622" s="4">
        <v>0</v>
      </c>
      <c r="BQ622" s="4">
        <v>0</v>
      </c>
      <c r="BR622" s="4">
        <v>0</v>
      </c>
      <c r="BS622" s="4">
        <v>0</v>
      </c>
      <c r="BT622" s="4">
        <f t="shared" si="244"/>
        <v>0</v>
      </c>
      <c r="BU622" s="4">
        <v>0</v>
      </c>
      <c r="BV622" s="4">
        <v>0</v>
      </c>
      <c r="BW622" s="4">
        <v>0</v>
      </c>
      <c r="BX622" s="4">
        <v>45</v>
      </c>
      <c r="BY622" s="4">
        <f t="shared" si="245"/>
        <v>45</v>
      </c>
      <c r="BZ622" s="4">
        <f t="shared" si="246"/>
        <v>14929</v>
      </c>
      <c r="CA622" s="4">
        <f t="shared" si="247"/>
        <v>11955</v>
      </c>
      <c r="CB622" s="4">
        <f t="shared" si="248"/>
        <v>848</v>
      </c>
      <c r="CC622" s="4">
        <f t="shared" si="249"/>
        <v>249</v>
      </c>
      <c r="CD622" s="4">
        <f t="shared" si="250"/>
        <v>27981</v>
      </c>
      <c r="CE622" s="4">
        <f t="shared" si="251"/>
        <v>0</v>
      </c>
      <c r="CF622" s="4">
        <f t="shared" si="252"/>
        <v>793</v>
      </c>
      <c r="CG622" s="4">
        <f t="shared" si="253"/>
        <v>647</v>
      </c>
      <c r="CH622" s="4">
        <f t="shared" si="254"/>
        <v>249</v>
      </c>
      <c r="CI622" s="4">
        <f t="shared" si="255"/>
        <v>1689</v>
      </c>
      <c r="CJ622" s="4">
        <v>4727</v>
      </c>
      <c r="CK622" s="4">
        <v>6259</v>
      </c>
      <c r="CL622" s="4">
        <v>511</v>
      </c>
      <c r="CM622" s="24" t="s">
        <v>129</v>
      </c>
      <c r="CN622" s="4">
        <v>3384</v>
      </c>
      <c r="CO622" s="4">
        <f t="shared" si="230"/>
        <v>14881</v>
      </c>
    </row>
    <row r="623" spans="1:93">
      <c r="A623" s="2">
        <v>2003</v>
      </c>
      <c r="B623" s="3" t="s">
        <v>87</v>
      </c>
      <c r="C623" s="4">
        <v>1282</v>
      </c>
      <c r="D623" s="4">
        <v>160.1</v>
      </c>
      <c r="E623" s="4">
        <v>31.2</v>
      </c>
      <c r="F623" s="4">
        <v>232.4</v>
      </c>
      <c r="G623" s="4">
        <f t="shared" si="231"/>
        <v>1705.7</v>
      </c>
      <c r="H623" s="4">
        <v>478</v>
      </c>
      <c r="I623" s="4">
        <v>12.4</v>
      </c>
      <c r="J623" s="4">
        <v>206</v>
      </c>
      <c r="K623" s="4">
        <v>62</v>
      </c>
      <c r="L623" s="4">
        <f t="shared" si="232"/>
        <v>758.4</v>
      </c>
      <c r="M623" s="4">
        <v>22</v>
      </c>
      <c r="N623" s="4">
        <v>41</v>
      </c>
      <c r="O623" s="4">
        <v>0</v>
      </c>
      <c r="P623" s="4">
        <v>0</v>
      </c>
      <c r="Q623" s="4">
        <f t="shared" si="233"/>
        <v>63</v>
      </c>
      <c r="R623" s="4">
        <v>65</v>
      </c>
      <c r="S623" s="4">
        <v>0</v>
      </c>
      <c r="T623" s="4">
        <v>0</v>
      </c>
      <c r="U623" s="4">
        <v>0</v>
      </c>
      <c r="V623" s="4">
        <f t="shared" si="234"/>
        <v>65</v>
      </c>
      <c r="W623" s="4">
        <v>309</v>
      </c>
      <c r="X623" s="4">
        <v>456</v>
      </c>
      <c r="Y623" s="4">
        <v>10</v>
      </c>
      <c r="Z623" s="4">
        <v>0</v>
      </c>
      <c r="AA623" s="4">
        <f t="shared" si="235"/>
        <v>775</v>
      </c>
      <c r="AB623" s="4">
        <v>133</v>
      </c>
      <c r="AC623" s="4">
        <v>1.1000000000000001</v>
      </c>
      <c r="AD623" s="4">
        <v>9.4</v>
      </c>
      <c r="AE623" s="4">
        <v>2</v>
      </c>
      <c r="AF623" s="4">
        <f t="shared" si="236"/>
        <v>145.5</v>
      </c>
      <c r="AG623" s="4">
        <v>0</v>
      </c>
      <c r="AH623" s="4">
        <v>103.1</v>
      </c>
      <c r="AI623" s="4">
        <v>570.20000000000005</v>
      </c>
      <c r="AJ623" s="4">
        <v>49</v>
      </c>
      <c r="AK623" s="4">
        <f t="shared" si="237"/>
        <v>722.30000000000007</v>
      </c>
      <c r="AL623" s="4">
        <v>1047</v>
      </c>
      <c r="AM623" s="4">
        <v>407.4</v>
      </c>
      <c r="AN623" s="4">
        <v>1394</v>
      </c>
      <c r="AO623" s="4">
        <v>131.6</v>
      </c>
      <c r="AP623" s="4">
        <f t="shared" si="238"/>
        <v>2980</v>
      </c>
      <c r="AU623" s="4">
        <f t="shared" si="239"/>
        <v>0</v>
      </c>
      <c r="AV623" s="4">
        <v>0</v>
      </c>
      <c r="AW623" s="4">
        <v>0</v>
      </c>
      <c r="AX623" s="4">
        <v>0</v>
      </c>
      <c r="AY623" s="4">
        <v>62</v>
      </c>
      <c r="AZ623" s="4">
        <f t="shared" si="240"/>
        <v>62</v>
      </c>
      <c r="BA623" s="4">
        <v>0</v>
      </c>
      <c r="BB623" s="4">
        <v>0</v>
      </c>
      <c r="BC623" s="4">
        <v>0</v>
      </c>
      <c r="BD623" s="4">
        <v>2</v>
      </c>
      <c r="BE623" s="4">
        <f t="shared" si="241"/>
        <v>2</v>
      </c>
      <c r="BF623" s="4">
        <v>0</v>
      </c>
      <c r="BG623" s="4">
        <v>97.6</v>
      </c>
      <c r="BH623" s="4">
        <v>52.2</v>
      </c>
      <c r="BI623" s="4">
        <v>49</v>
      </c>
      <c r="BJ623" s="4">
        <f t="shared" si="242"/>
        <v>198.8</v>
      </c>
      <c r="BK623" s="4">
        <v>0</v>
      </c>
      <c r="BL623" s="4">
        <v>0</v>
      </c>
      <c r="BM623" s="4">
        <v>0</v>
      </c>
      <c r="BN623" s="4">
        <v>1</v>
      </c>
      <c r="BO623" s="4">
        <f t="shared" si="243"/>
        <v>1</v>
      </c>
      <c r="BP623" s="4">
        <v>0</v>
      </c>
      <c r="BQ623" s="4">
        <v>0</v>
      </c>
      <c r="BR623" s="4">
        <v>0</v>
      </c>
      <c r="BS623" s="4">
        <v>6</v>
      </c>
      <c r="BT623" s="4">
        <f t="shared" si="244"/>
        <v>6</v>
      </c>
      <c r="BU623" s="4">
        <v>0</v>
      </c>
      <c r="BV623" s="4">
        <v>6</v>
      </c>
      <c r="BW623" s="4">
        <v>62</v>
      </c>
      <c r="BX623" s="4">
        <v>357</v>
      </c>
      <c r="BY623" s="4">
        <f t="shared" si="245"/>
        <v>425</v>
      </c>
      <c r="BZ623" s="4">
        <f t="shared" si="246"/>
        <v>3336</v>
      </c>
      <c r="CA623" s="4">
        <f t="shared" si="247"/>
        <v>1181.0999999999999</v>
      </c>
      <c r="CB623" s="4">
        <f t="shared" si="248"/>
        <v>2220.8000000000002</v>
      </c>
      <c r="CC623" s="4">
        <f t="shared" si="249"/>
        <v>477</v>
      </c>
      <c r="CD623" s="4">
        <f t="shared" si="250"/>
        <v>7214.9000000000005</v>
      </c>
      <c r="CE623" s="4">
        <f t="shared" si="251"/>
        <v>0</v>
      </c>
      <c r="CF623" s="4">
        <f t="shared" si="252"/>
        <v>103.6</v>
      </c>
      <c r="CG623" s="4">
        <f t="shared" si="253"/>
        <v>114.2</v>
      </c>
      <c r="CH623" s="4">
        <f t="shared" si="254"/>
        <v>477</v>
      </c>
      <c r="CI623" s="4">
        <f t="shared" si="255"/>
        <v>694.8</v>
      </c>
      <c r="CJ623" s="4">
        <v>1784.1</v>
      </c>
      <c r="CK623" s="4">
        <v>1037.82</v>
      </c>
      <c r="CL623" s="4">
        <v>8.24</v>
      </c>
      <c r="CM623" s="4">
        <v>0</v>
      </c>
      <c r="CN623" s="4">
        <v>958.7</v>
      </c>
      <c r="CO623" s="4">
        <f t="shared" si="230"/>
        <v>3788.8599999999997</v>
      </c>
    </row>
    <row r="624" spans="1:93">
      <c r="A624" s="2">
        <v>2003</v>
      </c>
      <c r="B624" s="3" t="s">
        <v>88</v>
      </c>
      <c r="C624" s="4">
        <v>942</v>
      </c>
      <c r="D624" s="4">
        <v>154</v>
      </c>
      <c r="E624" s="4">
        <v>63</v>
      </c>
      <c r="F624" s="4">
        <v>0</v>
      </c>
      <c r="G624" s="4">
        <f t="shared" si="231"/>
        <v>1159</v>
      </c>
      <c r="H624" s="4">
        <v>273</v>
      </c>
      <c r="I624" s="4">
        <v>3</v>
      </c>
      <c r="J624" s="4">
        <v>98</v>
      </c>
      <c r="K624" s="4">
        <v>1</v>
      </c>
      <c r="L624" s="4">
        <f t="shared" si="232"/>
        <v>375</v>
      </c>
      <c r="M624" s="4">
        <v>0</v>
      </c>
      <c r="N624" s="4">
        <v>6</v>
      </c>
      <c r="O624" s="4">
        <v>0</v>
      </c>
      <c r="P624" s="4">
        <v>0</v>
      </c>
      <c r="Q624" s="4">
        <f t="shared" si="233"/>
        <v>6</v>
      </c>
      <c r="R624" s="4">
        <v>7</v>
      </c>
      <c r="S624" s="4">
        <v>0</v>
      </c>
      <c r="T624" s="4">
        <v>0</v>
      </c>
      <c r="U624" s="4">
        <v>0</v>
      </c>
      <c r="V624" s="4">
        <f t="shared" si="234"/>
        <v>7</v>
      </c>
      <c r="W624" s="4">
        <v>224</v>
      </c>
      <c r="X624" s="4">
        <v>569</v>
      </c>
      <c r="Y624" s="4">
        <v>60</v>
      </c>
      <c r="Z624" s="4">
        <v>0</v>
      </c>
      <c r="AA624" s="4">
        <f t="shared" si="235"/>
        <v>853</v>
      </c>
      <c r="AB624" s="4">
        <v>135</v>
      </c>
      <c r="AC624" s="4">
        <v>9</v>
      </c>
      <c r="AD624" s="4">
        <v>26</v>
      </c>
      <c r="AE624" s="4">
        <v>3</v>
      </c>
      <c r="AF624" s="4">
        <f t="shared" si="236"/>
        <v>173</v>
      </c>
      <c r="AG624" s="4">
        <v>0</v>
      </c>
      <c r="AH624" s="4">
        <v>212</v>
      </c>
      <c r="AI624" s="4">
        <v>319</v>
      </c>
      <c r="AJ624" s="4">
        <v>0</v>
      </c>
      <c r="AK624" s="4">
        <f t="shared" si="237"/>
        <v>531</v>
      </c>
      <c r="AL624" s="4">
        <v>345</v>
      </c>
      <c r="AM624" s="4">
        <v>595</v>
      </c>
      <c r="AN624" s="4">
        <v>314</v>
      </c>
      <c r="AO624" s="4">
        <v>1</v>
      </c>
      <c r="AP624" s="4">
        <f t="shared" si="238"/>
        <v>1255</v>
      </c>
      <c r="AU624" s="4">
        <f t="shared" si="239"/>
        <v>0</v>
      </c>
      <c r="AV624" s="4">
        <v>0</v>
      </c>
      <c r="AW624" s="4">
        <v>0</v>
      </c>
      <c r="AX624" s="4">
        <v>8</v>
      </c>
      <c r="AY624" s="4">
        <v>1</v>
      </c>
      <c r="AZ624" s="4">
        <f t="shared" si="240"/>
        <v>9</v>
      </c>
      <c r="BA624" s="4">
        <v>0</v>
      </c>
      <c r="BB624" s="4">
        <v>0</v>
      </c>
      <c r="BC624" s="4">
        <v>2</v>
      </c>
      <c r="BD624" s="4">
        <v>3</v>
      </c>
      <c r="BE624" s="4">
        <f t="shared" si="241"/>
        <v>5</v>
      </c>
      <c r="BF624" s="4">
        <v>0</v>
      </c>
      <c r="BG624" s="4">
        <v>185</v>
      </c>
      <c r="BH624" s="4">
        <v>75</v>
      </c>
      <c r="BI624" s="4">
        <v>0</v>
      </c>
      <c r="BJ624" s="4">
        <f t="shared" si="242"/>
        <v>260</v>
      </c>
      <c r="BK624" s="4">
        <v>0</v>
      </c>
      <c r="BL624" s="4">
        <v>0</v>
      </c>
      <c r="BM624" s="4">
        <v>0</v>
      </c>
      <c r="BN624" s="4">
        <v>0</v>
      </c>
      <c r="BO624" s="4">
        <f t="shared" si="243"/>
        <v>0</v>
      </c>
      <c r="BP624" s="4">
        <v>0</v>
      </c>
      <c r="BQ624" s="4">
        <v>0</v>
      </c>
      <c r="BR624" s="4">
        <v>0</v>
      </c>
      <c r="BS624" s="4">
        <v>0</v>
      </c>
      <c r="BT624" s="4">
        <f t="shared" si="244"/>
        <v>0</v>
      </c>
      <c r="BU624" s="4">
        <v>0</v>
      </c>
      <c r="BV624" s="4">
        <v>0</v>
      </c>
      <c r="BW624" s="4">
        <v>7</v>
      </c>
      <c r="BX624" s="4">
        <v>1</v>
      </c>
      <c r="BY624" s="4">
        <f t="shared" si="245"/>
        <v>8</v>
      </c>
      <c r="BZ624" s="4">
        <f t="shared" si="246"/>
        <v>1926</v>
      </c>
      <c r="CA624" s="4">
        <f t="shared" si="247"/>
        <v>1548</v>
      </c>
      <c r="CB624" s="4">
        <f t="shared" si="248"/>
        <v>880</v>
      </c>
      <c r="CC624" s="4">
        <f t="shared" si="249"/>
        <v>5</v>
      </c>
      <c r="CD624" s="4">
        <f t="shared" si="250"/>
        <v>4359</v>
      </c>
      <c r="CE624" s="4">
        <f t="shared" si="251"/>
        <v>0</v>
      </c>
      <c r="CF624" s="4">
        <f t="shared" si="252"/>
        <v>185</v>
      </c>
      <c r="CG624" s="4">
        <f t="shared" si="253"/>
        <v>92</v>
      </c>
      <c r="CH624" s="4">
        <f t="shared" si="254"/>
        <v>5</v>
      </c>
      <c r="CI624" s="4">
        <f t="shared" si="255"/>
        <v>282</v>
      </c>
      <c r="CJ624" s="4">
        <v>700</v>
      </c>
      <c r="CK624" s="4">
        <v>838</v>
      </c>
      <c r="CL624" s="4">
        <v>93</v>
      </c>
      <c r="CM624" s="4">
        <v>0</v>
      </c>
      <c r="CN624" s="4">
        <v>133</v>
      </c>
      <c r="CO624" s="4">
        <f t="shared" si="230"/>
        <v>1764</v>
      </c>
    </row>
    <row r="625" spans="1:93">
      <c r="A625" s="2">
        <v>2003</v>
      </c>
      <c r="B625" s="3" t="s">
        <v>89</v>
      </c>
      <c r="C625" s="4">
        <v>6135</v>
      </c>
      <c r="D625" s="4">
        <v>1675</v>
      </c>
      <c r="E625" s="4">
        <v>96</v>
      </c>
      <c r="F625" s="4">
        <v>568</v>
      </c>
      <c r="G625" s="4">
        <f t="shared" si="231"/>
        <v>8474</v>
      </c>
      <c r="H625" s="4">
        <v>2490</v>
      </c>
      <c r="I625" s="4">
        <v>211</v>
      </c>
      <c r="J625" s="4">
        <v>69</v>
      </c>
      <c r="K625" s="4">
        <v>145</v>
      </c>
      <c r="L625" s="4">
        <f t="shared" si="232"/>
        <v>2915</v>
      </c>
      <c r="M625" s="4">
        <v>54</v>
      </c>
      <c r="N625" s="4">
        <v>67</v>
      </c>
      <c r="O625" s="4">
        <v>0</v>
      </c>
      <c r="P625" s="4">
        <v>0</v>
      </c>
      <c r="Q625" s="4">
        <f t="shared" si="233"/>
        <v>121</v>
      </c>
      <c r="R625" s="4">
        <v>37</v>
      </c>
      <c r="S625" s="4">
        <v>3</v>
      </c>
      <c r="T625" s="4">
        <v>0</v>
      </c>
      <c r="U625" s="4">
        <v>0</v>
      </c>
      <c r="V625" s="4">
        <f t="shared" si="234"/>
        <v>40</v>
      </c>
      <c r="W625" s="4">
        <v>3618</v>
      </c>
      <c r="X625" s="4">
        <v>4583</v>
      </c>
      <c r="Y625" s="4">
        <v>1468</v>
      </c>
      <c r="Z625" s="4">
        <v>0</v>
      </c>
      <c r="AA625" s="4">
        <f t="shared" si="235"/>
        <v>9669</v>
      </c>
      <c r="AB625" s="4">
        <v>1162</v>
      </c>
      <c r="AC625" s="4">
        <v>0</v>
      </c>
      <c r="AD625" s="4">
        <v>83</v>
      </c>
      <c r="AE625" s="4">
        <v>90</v>
      </c>
      <c r="AF625" s="4">
        <f t="shared" si="236"/>
        <v>1335</v>
      </c>
      <c r="AG625" s="4">
        <v>65</v>
      </c>
      <c r="AH625" s="4">
        <v>136</v>
      </c>
      <c r="AI625" s="4">
        <v>3444</v>
      </c>
      <c r="AJ625" s="4">
        <v>0</v>
      </c>
      <c r="AK625" s="4">
        <f t="shared" si="237"/>
        <v>3645</v>
      </c>
      <c r="AL625" s="4">
        <v>4567</v>
      </c>
      <c r="AM625" s="4">
        <v>874</v>
      </c>
      <c r="AN625" s="4">
        <v>7982</v>
      </c>
      <c r="AO625" s="4">
        <v>1256</v>
      </c>
      <c r="AP625" s="4">
        <f t="shared" si="238"/>
        <v>14679</v>
      </c>
      <c r="AU625" s="4">
        <f t="shared" si="239"/>
        <v>0</v>
      </c>
      <c r="AV625" s="4">
        <v>0</v>
      </c>
      <c r="AW625" s="4">
        <v>0</v>
      </c>
      <c r="AX625" s="4">
        <v>0</v>
      </c>
      <c r="AY625" s="4">
        <v>145</v>
      </c>
      <c r="AZ625" s="4">
        <f t="shared" si="240"/>
        <v>145</v>
      </c>
      <c r="BA625" s="4">
        <v>0</v>
      </c>
      <c r="BB625" s="4">
        <v>0</v>
      </c>
      <c r="BC625" s="4">
        <v>0</v>
      </c>
      <c r="BD625" s="4">
        <v>88</v>
      </c>
      <c r="BE625" s="4">
        <f t="shared" si="241"/>
        <v>88</v>
      </c>
      <c r="BF625" s="4">
        <v>8</v>
      </c>
      <c r="BG625" s="4">
        <v>0</v>
      </c>
      <c r="BH625" s="4">
        <v>1000</v>
      </c>
      <c r="BI625" s="4">
        <v>401</v>
      </c>
      <c r="BJ625" s="4">
        <f t="shared" si="242"/>
        <v>1409</v>
      </c>
      <c r="BK625" s="4">
        <v>0</v>
      </c>
      <c r="BL625" s="4">
        <v>0</v>
      </c>
      <c r="BM625" s="4">
        <v>0</v>
      </c>
      <c r="BN625" s="4">
        <v>0</v>
      </c>
      <c r="BO625" s="4">
        <f t="shared" si="243"/>
        <v>0</v>
      </c>
      <c r="BP625" s="4">
        <v>0</v>
      </c>
      <c r="BQ625" s="4">
        <v>0</v>
      </c>
      <c r="BR625" s="4">
        <v>0</v>
      </c>
      <c r="BS625" s="4">
        <v>18</v>
      </c>
      <c r="BT625" s="4">
        <f t="shared" si="244"/>
        <v>18</v>
      </c>
      <c r="BU625" s="4">
        <v>8</v>
      </c>
      <c r="BV625" s="4">
        <v>3</v>
      </c>
      <c r="BW625" s="4">
        <v>27</v>
      </c>
      <c r="BX625" s="4">
        <v>969</v>
      </c>
      <c r="BY625" s="4">
        <f t="shared" si="245"/>
        <v>1007</v>
      </c>
      <c r="BZ625" s="4">
        <f t="shared" si="246"/>
        <v>18128</v>
      </c>
      <c r="CA625" s="4">
        <f t="shared" si="247"/>
        <v>7549</v>
      </c>
      <c r="CB625" s="4">
        <f t="shared" si="248"/>
        <v>13142</v>
      </c>
      <c r="CC625" s="4">
        <f t="shared" si="249"/>
        <v>2059</v>
      </c>
      <c r="CD625" s="4">
        <f t="shared" si="250"/>
        <v>40878</v>
      </c>
      <c r="CE625" s="4">
        <f t="shared" si="251"/>
        <v>16</v>
      </c>
      <c r="CF625" s="4">
        <f t="shared" si="252"/>
        <v>3</v>
      </c>
      <c r="CG625" s="4">
        <f t="shared" si="253"/>
        <v>1027</v>
      </c>
      <c r="CH625" s="4">
        <f t="shared" si="254"/>
        <v>1621</v>
      </c>
      <c r="CI625" s="4">
        <f t="shared" si="255"/>
        <v>2667</v>
      </c>
      <c r="CJ625" s="4">
        <v>6059</v>
      </c>
      <c r="CK625" s="4">
        <v>7341</v>
      </c>
      <c r="CL625" s="4">
        <v>738</v>
      </c>
      <c r="CM625" s="4">
        <v>554</v>
      </c>
      <c r="CN625" s="4">
        <v>4298</v>
      </c>
      <c r="CO625" s="4">
        <f t="shared" si="230"/>
        <v>18990</v>
      </c>
    </row>
    <row r="626" spans="1:93">
      <c r="A626" s="2">
        <v>2003</v>
      </c>
      <c r="B626" s="3" t="s">
        <v>90</v>
      </c>
      <c r="C626" s="4">
        <v>4193</v>
      </c>
      <c r="D626" s="4">
        <v>552</v>
      </c>
      <c r="E626" s="4">
        <v>34</v>
      </c>
      <c r="F626" s="4">
        <v>0</v>
      </c>
      <c r="G626" s="4">
        <f t="shared" si="231"/>
        <v>4779</v>
      </c>
      <c r="H626" s="4">
        <v>1407</v>
      </c>
      <c r="I626" s="4">
        <v>3</v>
      </c>
      <c r="J626" s="4">
        <v>9</v>
      </c>
      <c r="K626" s="4">
        <v>138</v>
      </c>
      <c r="L626" s="4">
        <f t="shared" si="232"/>
        <v>1557</v>
      </c>
      <c r="M626" s="4">
        <v>24</v>
      </c>
      <c r="N626" s="4">
        <v>114</v>
      </c>
      <c r="O626" s="4">
        <v>0</v>
      </c>
      <c r="P626" s="4">
        <v>0</v>
      </c>
      <c r="Q626" s="4">
        <f t="shared" si="233"/>
        <v>138</v>
      </c>
      <c r="R626" s="4">
        <v>0</v>
      </c>
      <c r="S626" s="4">
        <v>1</v>
      </c>
      <c r="T626" s="4">
        <v>0</v>
      </c>
      <c r="U626" s="4">
        <v>0</v>
      </c>
      <c r="V626" s="4">
        <f t="shared" si="234"/>
        <v>1</v>
      </c>
      <c r="W626" s="4">
        <v>1495</v>
      </c>
      <c r="X626" s="4">
        <v>2451</v>
      </c>
      <c r="Y626" s="4">
        <v>11</v>
      </c>
      <c r="Z626" s="4">
        <v>0</v>
      </c>
      <c r="AA626" s="4">
        <f t="shared" si="235"/>
        <v>3957</v>
      </c>
      <c r="AB626" s="4">
        <v>639</v>
      </c>
      <c r="AC626" s="4">
        <v>1</v>
      </c>
      <c r="AD626" s="4">
        <v>58</v>
      </c>
      <c r="AE626" s="4">
        <v>0</v>
      </c>
      <c r="AF626" s="4">
        <f t="shared" si="236"/>
        <v>698</v>
      </c>
      <c r="AG626" s="4">
        <v>4</v>
      </c>
      <c r="AH626" s="4">
        <v>425</v>
      </c>
      <c r="AI626" s="4">
        <v>1395</v>
      </c>
      <c r="AJ626" s="4">
        <v>0</v>
      </c>
      <c r="AK626" s="4">
        <f t="shared" si="237"/>
        <v>1824</v>
      </c>
      <c r="AL626" s="4">
        <v>2473</v>
      </c>
      <c r="AM626" s="4">
        <v>2219</v>
      </c>
      <c r="AN626" s="4">
        <v>1547</v>
      </c>
      <c r="AO626" s="4">
        <v>95</v>
      </c>
      <c r="AP626" s="4">
        <f t="shared" si="238"/>
        <v>6334</v>
      </c>
      <c r="AU626" s="4">
        <f t="shared" si="239"/>
        <v>0</v>
      </c>
      <c r="AV626" s="4">
        <v>13</v>
      </c>
      <c r="AW626" s="4">
        <v>0</v>
      </c>
      <c r="AX626" s="4">
        <v>0</v>
      </c>
      <c r="AY626" s="4">
        <v>138</v>
      </c>
      <c r="AZ626" s="4">
        <f t="shared" si="240"/>
        <v>151</v>
      </c>
      <c r="BA626" s="4">
        <v>53</v>
      </c>
      <c r="BB626" s="4">
        <v>0</v>
      </c>
      <c r="BC626" s="4">
        <v>16</v>
      </c>
      <c r="BD626" s="4">
        <v>0</v>
      </c>
      <c r="BE626" s="4">
        <f t="shared" si="241"/>
        <v>69</v>
      </c>
      <c r="BF626" s="4">
        <v>3</v>
      </c>
      <c r="BG626" s="4">
        <v>424</v>
      </c>
      <c r="BH626" s="4">
        <v>572</v>
      </c>
      <c r="BI626" s="4">
        <v>0</v>
      </c>
      <c r="BJ626" s="4">
        <f t="shared" si="242"/>
        <v>999</v>
      </c>
      <c r="BK626" s="4">
        <v>0</v>
      </c>
      <c r="BL626" s="4">
        <v>0</v>
      </c>
      <c r="BM626" s="4">
        <v>0</v>
      </c>
      <c r="BN626" s="4">
        <v>0</v>
      </c>
      <c r="BO626" s="4">
        <f t="shared" si="243"/>
        <v>0</v>
      </c>
      <c r="BP626" s="4">
        <v>0</v>
      </c>
      <c r="BQ626" s="4">
        <v>0</v>
      </c>
      <c r="BR626" s="4">
        <v>0</v>
      </c>
      <c r="BS626" s="4">
        <v>0</v>
      </c>
      <c r="BT626" s="4">
        <f t="shared" si="244"/>
        <v>0</v>
      </c>
      <c r="BU626" s="4">
        <v>114</v>
      </c>
      <c r="BV626" s="4">
        <v>0</v>
      </c>
      <c r="BW626" s="4">
        <v>98</v>
      </c>
      <c r="BX626" s="4">
        <v>95</v>
      </c>
      <c r="BY626" s="4">
        <f t="shared" si="245"/>
        <v>307</v>
      </c>
      <c r="BZ626" s="4">
        <f t="shared" si="246"/>
        <v>10235</v>
      </c>
      <c r="CA626" s="4">
        <f t="shared" si="247"/>
        <v>5766</v>
      </c>
      <c r="CB626" s="4">
        <f t="shared" si="248"/>
        <v>3054</v>
      </c>
      <c r="CC626" s="4">
        <f t="shared" si="249"/>
        <v>233</v>
      </c>
      <c r="CD626" s="4">
        <f t="shared" si="250"/>
        <v>19288</v>
      </c>
      <c r="CE626" s="4">
        <f t="shared" si="251"/>
        <v>183</v>
      </c>
      <c r="CF626" s="4">
        <f t="shared" si="252"/>
        <v>424</v>
      </c>
      <c r="CG626" s="4">
        <f t="shared" si="253"/>
        <v>686</v>
      </c>
      <c r="CH626" s="4">
        <f t="shared" si="254"/>
        <v>233</v>
      </c>
      <c r="CI626" s="4">
        <f t="shared" si="255"/>
        <v>1526</v>
      </c>
      <c r="CJ626" s="4">
        <v>4172</v>
      </c>
      <c r="CK626" s="4">
        <v>3644</v>
      </c>
      <c r="CL626" s="4">
        <v>729</v>
      </c>
      <c r="CM626" s="4">
        <v>431</v>
      </c>
      <c r="CN626" s="4">
        <v>904</v>
      </c>
      <c r="CO626" s="4">
        <f t="shared" si="230"/>
        <v>9880</v>
      </c>
    </row>
    <row r="627" spans="1:93">
      <c r="A627" s="2">
        <v>2003</v>
      </c>
      <c r="B627" s="3" t="s">
        <v>91</v>
      </c>
      <c r="C627" s="4">
        <v>1913</v>
      </c>
      <c r="D627" s="4">
        <v>311</v>
      </c>
      <c r="E627" s="4">
        <v>80</v>
      </c>
      <c r="F627" s="4">
        <v>0</v>
      </c>
      <c r="G627" s="4">
        <f t="shared" si="231"/>
        <v>2304</v>
      </c>
      <c r="H627" s="4">
        <v>790</v>
      </c>
      <c r="I627" s="4">
        <v>348</v>
      </c>
      <c r="J627" s="4">
        <v>2237</v>
      </c>
      <c r="K627" s="4">
        <v>37</v>
      </c>
      <c r="L627" s="4">
        <f t="shared" si="232"/>
        <v>3412</v>
      </c>
      <c r="M627" s="4">
        <v>35</v>
      </c>
      <c r="N627" s="4">
        <v>71</v>
      </c>
      <c r="O627" s="4">
        <v>14</v>
      </c>
      <c r="P627" s="4">
        <v>0</v>
      </c>
      <c r="Q627" s="4">
        <f t="shared" si="233"/>
        <v>120</v>
      </c>
      <c r="R627" s="4">
        <v>20</v>
      </c>
      <c r="S627" s="4">
        <v>0</v>
      </c>
      <c r="T627" s="4">
        <v>0</v>
      </c>
      <c r="U627" s="4">
        <v>0</v>
      </c>
      <c r="V627" s="4">
        <f t="shared" si="234"/>
        <v>20</v>
      </c>
      <c r="W627" s="4">
        <v>419</v>
      </c>
      <c r="X627" s="4">
        <v>1471</v>
      </c>
      <c r="Y627" s="4">
        <v>511</v>
      </c>
      <c r="Z627" s="4">
        <v>0</v>
      </c>
      <c r="AA627" s="4">
        <f t="shared" si="235"/>
        <v>2401</v>
      </c>
      <c r="AB627" s="4">
        <v>243</v>
      </c>
      <c r="AC627" s="4">
        <v>1</v>
      </c>
      <c r="AD627" s="4">
        <v>43</v>
      </c>
      <c r="AE627" s="4">
        <v>7</v>
      </c>
      <c r="AF627" s="4">
        <f t="shared" si="236"/>
        <v>294</v>
      </c>
      <c r="AG627" s="4">
        <v>10</v>
      </c>
      <c r="AH627" s="4">
        <v>331</v>
      </c>
      <c r="AI627" s="4">
        <v>697</v>
      </c>
      <c r="AJ627" s="4">
        <v>0</v>
      </c>
      <c r="AK627" s="4">
        <f t="shared" si="237"/>
        <v>1038</v>
      </c>
      <c r="AL627" s="4">
        <v>1096</v>
      </c>
      <c r="AM627" s="4">
        <v>1227</v>
      </c>
      <c r="AN627" s="4">
        <v>1101</v>
      </c>
      <c r="AO627" s="4">
        <v>120</v>
      </c>
      <c r="AP627" s="4">
        <f t="shared" si="238"/>
        <v>3544</v>
      </c>
      <c r="AU627" s="4">
        <f t="shared" si="239"/>
        <v>0</v>
      </c>
      <c r="AV627" s="4">
        <v>0</v>
      </c>
      <c r="AW627" s="4">
        <v>0</v>
      </c>
      <c r="AX627" s="4">
        <v>0</v>
      </c>
      <c r="AY627" s="4">
        <v>37</v>
      </c>
      <c r="AZ627" s="4">
        <f t="shared" si="240"/>
        <v>37</v>
      </c>
      <c r="BA627" s="4">
        <v>0</v>
      </c>
      <c r="BB627" s="4">
        <v>0</v>
      </c>
      <c r="BC627" s="4">
        <v>0</v>
      </c>
      <c r="BD627" s="4">
        <v>7</v>
      </c>
      <c r="BE627" s="4">
        <f t="shared" si="241"/>
        <v>7</v>
      </c>
      <c r="BF627" s="4">
        <v>0</v>
      </c>
      <c r="BG627" s="4">
        <v>232</v>
      </c>
      <c r="BH627" s="4">
        <v>428</v>
      </c>
      <c r="BI627" s="4">
        <v>0</v>
      </c>
      <c r="BJ627" s="4">
        <f t="shared" si="242"/>
        <v>660</v>
      </c>
      <c r="BK627" s="4">
        <v>0</v>
      </c>
      <c r="BL627" s="4">
        <v>0</v>
      </c>
      <c r="BM627" s="4">
        <v>0</v>
      </c>
      <c r="BN627" s="4">
        <v>0</v>
      </c>
      <c r="BO627" s="4">
        <f t="shared" si="243"/>
        <v>0</v>
      </c>
      <c r="BP627" s="4">
        <v>0</v>
      </c>
      <c r="BQ627" s="4">
        <v>0</v>
      </c>
      <c r="BR627" s="4">
        <v>20</v>
      </c>
      <c r="BS627" s="4">
        <v>0</v>
      </c>
      <c r="BT627" s="4">
        <f t="shared" si="244"/>
        <v>20</v>
      </c>
      <c r="BU627" s="4">
        <v>0</v>
      </c>
      <c r="BV627" s="4">
        <v>0</v>
      </c>
      <c r="BW627" s="4">
        <v>24</v>
      </c>
      <c r="BX627" s="4">
        <v>35</v>
      </c>
      <c r="BY627" s="4">
        <f t="shared" si="245"/>
        <v>59</v>
      </c>
      <c r="BZ627" s="4">
        <f t="shared" si="246"/>
        <v>4526</v>
      </c>
      <c r="CA627" s="4">
        <f t="shared" si="247"/>
        <v>3760</v>
      </c>
      <c r="CB627" s="4">
        <f t="shared" si="248"/>
        <v>4683</v>
      </c>
      <c r="CC627" s="4">
        <f t="shared" si="249"/>
        <v>164</v>
      </c>
      <c r="CD627" s="4">
        <f t="shared" si="250"/>
        <v>13133</v>
      </c>
      <c r="CE627" s="4">
        <f t="shared" si="251"/>
        <v>0</v>
      </c>
      <c r="CF627" s="4">
        <f t="shared" si="252"/>
        <v>232</v>
      </c>
      <c r="CG627" s="4">
        <f t="shared" si="253"/>
        <v>472</v>
      </c>
      <c r="CH627" s="4">
        <f t="shared" si="254"/>
        <v>79</v>
      </c>
      <c r="CI627" s="4">
        <f t="shared" si="255"/>
        <v>783</v>
      </c>
      <c r="CJ627" s="4">
        <v>1705</v>
      </c>
      <c r="CK627" s="4">
        <v>2418</v>
      </c>
      <c r="CL627" s="4">
        <v>237</v>
      </c>
      <c r="CM627" s="4">
        <f>60+39</f>
        <v>99</v>
      </c>
      <c r="CN627" s="4">
        <v>717</v>
      </c>
      <c r="CO627" s="4">
        <f t="shared" si="230"/>
        <v>5176</v>
      </c>
    </row>
    <row r="628" spans="1:93">
      <c r="A628" s="2">
        <v>2003</v>
      </c>
      <c r="B628" s="3" t="s">
        <v>92</v>
      </c>
      <c r="C628" s="4">
        <v>2113</v>
      </c>
      <c r="D628" s="4">
        <v>316</v>
      </c>
      <c r="E628" s="4">
        <v>81</v>
      </c>
      <c r="F628" s="4">
        <v>0</v>
      </c>
      <c r="G628" s="4">
        <f t="shared" si="231"/>
        <v>2510</v>
      </c>
      <c r="H628" s="4">
        <v>670</v>
      </c>
      <c r="I628" s="4">
        <v>312</v>
      </c>
      <c r="J628" s="4">
        <v>728</v>
      </c>
      <c r="K628" s="4">
        <v>29</v>
      </c>
      <c r="L628" s="4">
        <f t="shared" si="232"/>
        <v>1739</v>
      </c>
      <c r="M628" s="4">
        <v>30</v>
      </c>
      <c r="N628" s="4">
        <v>34</v>
      </c>
      <c r="O628" s="4">
        <v>0</v>
      </c>
      <c r="P628" s="4">
        <v>0</v>
      </c>
      <c r="Q628" s="4">
        <f t="shared" si="233"/>
        <v>64</v>
      </c>
      <c r="R628" s="4">
        <v>7</v>
      </c>
      <c r="S628" s="4">
        <v>0</v>
      </c>
      <c r="T628" s="4">
        <v>0</v>
      </c>
      <c r="U628" s="4">
        <v>0</v>
      </c>
      <c r="V628" s="4">
        <f t="shared" si="234"/>
        <v>7</v>
      </c>
      <c r="W628" s="4">
        <v>607</v>
      </c>
      <c r="X628" s="4">
        <v>1083</v>
      </c>
      <c r="Y628" s="4">
        <v>87</v>
      </c>
      <c r="Z628" s="4">
        <v>0</v>
      </c>
      <c r="AA628" s="4">
        <f t="shared" si="235"/>
        <v>1777</v>
      </c>
      <c r="AB628" s="4">
        <v>263</v>
      </c>
      <c r="AC628" s="4">
        <v>11</v>
      </c>
      <c r="AD628" s="4">
        <v>41</v>
      </c>
      <c r="AE628" s="4">
        <v>3</v>
      </c>
      <c r="AF628" s="4">
        <f t="shared" si="236"/>
        <v>318</v>
      </c>
      <c r="AG628" s="4">
        <v>0</v>
      </c>
      <c r="AH628" s="4">
        <v>388</v>
      </c>
      <c r="AI628" s="4">
        <v>792</v>
      </c>
      <c r="AJ628" s="4">
        <v>115</v>
      </c>
      <c r="AK628" s="4">
        <f t="shared" si="237"/>
        <v>1295</v>
      </c>
      <c r="AL628" s="4">
        <v>447</v>
      </c>
      <c r="AM628" s="4">
        <v>853</v>
      </c>
      <c r="AN628" s="4">
        <v>1071</v>
      </c>
      <c r="AO628" s="4">
        <v>1</v>
      </c>
      <c r="AP628" s="4">
        <f t="shared" si="238"/>
        <v>2372</v>
      </c>
      <c r="AU628" s="4">
        <f t="shared" si="239"/>
        <v>0</v>
      </c>
      <c r="AV628" s="4">
        <v>2</v>
      </c>
      <c r="AW628" s="4">
        <v>0</v>
      </c>
      <c r="AX628" s="4">
        <v>52</v>
      </c>
      <c r="AY628" s="4">
        <v>17</v>
      </c>
      <c r="AZ628" s="4">
        <f t="shared" si="240"/>
        <v>71</v>
      </c>
      <c r="BA628" s="4">
        <v>8</v>
      </c>
      <c r="BB628" s="4">
        <v>0</v>
      </c>
      <c r="BC628" s="4">
        <v>8</v>
      </c>
      <c r="BD628" s="4">
        <v>3</v>
      </c>
      <c r="BE628" s="4">
        <f t="shared" si="241"/>
        <v>19</v>
      </c>
      <c r="BF628" s="4">
        <v>0</v>
      </c>
      <c r="BG628" s="4">
        <v>376</v>
      </c>
      <c r="BH628" s="4">
        <v>465</v>
      </c>
      <c r="BI628" s="4">
        <v>54</v>
      </c>
      <c r="BJ628" s="4">
        <f t="shared" si="242"/>
        <v>895</v>
      </c>
      <c r="BK628" s="10">
        <v>0</v>
      </c>
      <c r="BL628" s="10">
        <v>0</v>
      </c>
      <c r="BM628" s="10">
        <v>0</v>
      </c>
      <c r="BN628" s="10">
        <v>0</v>
      </c>
      <c r="BO628" s="4">
        <f t="shared" si="243"/>
        <v>0</v>
      </c>
      <c r="BP628" s="10">
        <v>0</v>
      </c>
      <c r="BQ628" s="10">
        <v>0</v>
      </c>
      <c r="BR628" s="10">
        <v>0</v>
      </c>
      <c r="BS628" s="10">
        <v>0</v>
      </c>
      <c r="BT628" s="4">
        <f t="shared" si="244"/>
        <v>0</v>
      </c>
      <c r="BU628" s="4">
        <v>4</v>
      </c>
      <c r="BV628" s="4">
        <v>7</v>
      </c>
      <c r="BW628" s="4">
        <v>13</v>
      </c>
      <c r="BX628" s="4">
        <v>0</v>
      </c>
      <c r="BY628" s="4">
        <f t="shared" si="245"/>
        <v>24</v>
      </c>
      <c r="BZ628" s="4">
        <f t="shared" si="246"/>
        <v>4137</v>
      </c>
      <c r="CA628" s="4">
        <f t="shared" si="247"/>
        <v>2997</v>
      </c>
      <c r="CB628" s="4">
        <f t="shared" si="248"/>
        <v>2800</v>
      </c>
      <c r="CC628" s="4">
        <f t="shared" si="249"/>
        <v>148</v>
      </c>
      <c r="CD628" s="4">
        <f t="shared" si="250"/>
        <v>10082</v>
      </c>
      <c r="CE628" s="4">
        <f t="shared" si="251"/>
        <v>14</v>
      </c>
      <c r="CF628" s="4">
        <f t="shared" si="252"/>
        <v>383</v>
      </c>
      <c r="CG628" s="4">
        <f t="shared" si="253"/>
        <v>538</v>
      </c>
      <c r="CH628" s="4">
        <f t="shared" si="254"/>
        <v>74</v>
      </c>
      <c r="CI628" s="4">
        <f t="shared" si="255"/>
        <v>1009</v>
      </c>
      <c r="CJ628" s="4">
        <v>1794</v>
      </c>
      <c r="CK628" s="4">
        <v>1750</v>
      </c>
      <c r="CL628" s="4">
        <v>105</v>
      </c>
      <c r="CM628" s="4">
        <v>13</v>
      </c>
      <c r="CN628" s="4">
        <v>584</v>
      </c>
      <c r="CO628" s="4">
        <f t="shared" si="230"/>
        <v>4246</v>
      </c>
    </row>
    <row r="629" spans="1:93">
      <c r="A629" s="2">
        <v>2003</v>
      </c>
      <c r="B629" s="3" t="s">
        <v>93</v>
      </c>
      <c r="C629" s="4">
        <v>3044</v>
      </c>
      <c r="D629" s="4">
        <v>480</v>
      </c>
      <c r="E629" s="4">
        <v>18</v>
      </c>
      <c r="F629" s="4">
        <v>0</v>
      </c>
      <c r="G629" s="4">
        <f t="shared" si="231"/>
        <v>3542</v>
      </c>
      <c r="H629" s="4">
        <v>1119</v>
      </c>
      <c r="I629" s="4">
        <v>479</v>
      </c>
      <c r="J629" s="4">
        <v>1937</v>
      </c>
      <c r="K629" s="4">
        <v>0</v>
      </c>
      <c r="L629" s="4">
        <f t="shared" si="232"/>
        <v>3535</v>
      </c>
      <c r="M629" s="4">
        <v>72</v>
      </c>
      <c r="N629" s="4">
        <v>110</v>
      </c>
      <c r="O629" s="4">
        <v>0</v>
      </c>
      <c r="P629" s="4">
        <v>0</v>
      </c>
      <c r="Q629" s="4">
        <f t="shared" si="233"/>
        <v>182</v>
      </c>
      <c r="R629" s="4">
        <v>0</v>
      </c>
      <c r="S629" s="4">
        <v>0</v>
      </c>
      <c r="T629" s="4">
        <v>0</v>
      </c>
      <c r="U629" s="4">
        <v>0</v>
      </c>
      <c r="V629" s="4">
        <f t="shared" si="234"/>
        <v>0</v>
      </c>
      <c r="W629" s="4">
        <v>732</v>
      </c>
      <c r="X629" s="4">
        <v>2691</v>
      </c>
      <c r="Y629" s="4">
        <v>392</v>
      </c>
      <c r="Z629" s="4">
        <v>0</v>
      </c>
      <c r="AA629" s="4">
        <f t="shared" si="235"/>
        <v>3815</v>
      </c>
      <c r="AB629" s="4">
        <v>371</v>
      </c>
      <c r="AC629" s="4">
        <v>17</v>
      </c>
      <c r="AD629" s="4">
        <v>114</v>
      </c>
      <c r="AE629" s="4">
        <v>0</v>
      </c>
      <c r="AF629" s="4">
        <f t="shared" si="236"/>
        <v>502</v>
      </c>
      <c r="AG629" s="4">
        <v>6</v>
      </c>
      <c r="AH629" s="4">
        <v>505</v>
      </c>
      <c r="AI629" s="4">
        <v>1461</v>
      </c>
      <c r="AJ629" s="4">
        <v>0</v>
      </c>
      <c r="AK629" s="4">
        <f t="shared" si="237"/>
        <v>1972</v>
      </c>
      <c r="AL629" s="4">
        <v>1703</v>
      </c>
      <c r="AM629" s="4">
        <v>1684</v>
      </c>
      <c r="AN629" s="4">
        <v>1433</v>
      </c>
      <c r="AO629" s="4">
        <v>0</v>
      </c>
      <c r="AP629" s="4">
        <f t="shared" si="238"/>
        <v>4820</v>
      </c>
      <c r="AU629" s="4">
        <f t="shared" si="239"/>
        <v>0</v>
      </c>
      <c r="AV629" s="4">
        <v>0</v>
      </c>
      <c r="AW629" s="4">
        <v>0</v>
      </c>
      <c r="AX629" s="4">
        <v>226</v>
      </c>
      <c r="AY629" s="4">
        <v>0</v>
      </c>
      <c r="AZ629" s="4">
        <f t="shared" si="240"/>
        <v>226</v>
      </c>
      <c r="BA629" s="4">
        <v>0</v>
      </c>
      <c r="BB629" s="4">
        <v>0</v>
      </c>
      <c r="BC629" s="4">
        <v>70</v>
      </c>
      <c r="BD629" s="4">
        <v>0</v>
      </c>
      <c r="BE629" s="4">
        <f t="shared" si="241"/>
        <v>70</v>
      </c>
      <c r="BF629" s="4">
        <v>0</v>
      </c>
      <c r="BG629" s="4">
        <v>0</v>
      </c>
      <c r="BH629" s="4">
        <v>71</v>
      </c>
      <c r="BI629" s="4">
        <v>0</v>
      </c>
      <c r="BJ629" s="4">
        <f t="shared" si="242"/>
        <v>71</v>
      </c>
      <c r="BK629" s="4">
        <v>0</v>
      </c>
      <c r="BL629" s="4">
        <v>0</v>
      </c>
      <c r="BM629" s="4">
        <v>0</v>
      </c>
      <c r="BN629" s="4">
        <v>0</v>
      </c>
      <c r="BO629" s="4">
        <f t="shared" si="243"/>
        <v>0</v>
      </c>
      <c r="BP629" s="4">
        <v>0</v>
      </c>
      <c r="BQ629" s="4">
        <v>0</v>
      </c>
      <c r="BR629" s="4">
        <v>1</v>
      </c>
      <c r="BS629" s="4">
        <v>0</v>
      </c>
      <c r="BT629" s="4">
        <f t="shared" si="244"/>
        <v>1</v>
      </c>
      <c r="BU629" s="4">
        <v>0</v>
      </c>
      <c r="BV629" s="4">
        <v>0</v>
      </c>
      <c r="BW629" s="4">
        <v>155</v>
      </c>
      <c r="BX629" s="4">
        <v>0</v>
      </c>
      <c r="BY629" s="4">
        <f t="shared" si="245"/>
        <v>155</v>
      </c>
      <c r="BZ629" s="4">
        <f t="shared" si="246"/>
        <v>7047</v>
      </c>
      <c r="CA629" s="4">
        <f t="shared" si="247"/>
        <v>5966</v>
      </c>
      <c r="CB629" s="4">
        <f t="shared" si="248"/>
        <v>5355</v>
      </c>
      <c r="CC629" s="4">
        <f t="shared" si="249"/>
        <v>0</v>
      </c>
      <c r="CD629" s="4">
        <f t="shared" si="250"/>
        <v>18368</v>
      </c>
      <c r="CE629" s="4">
        <f t="shared" si="251"/>
        <v>0</v>
      </c>
      <c r="CF629" s="4">
        <f t="shared" si="252"/>
        <v>0</v>
      </c>
      <c r="CG629" s="4">
        <f t="shared" si="253"/>
        <v>523</v>
      </c>
      <c r="CH629" s="4">
        <f t="shared" si="254"/>
        <v>0</v>
      </c>
      <c r="CI629" s="4">
        <f t="shared" si="255"/>
        <v>523</v>
      </c>
      <c r="CJ629" s="4">
        <v>2364</v>
      </c>
      <c r="CK629" s="4">
        <v>2746</v>
      </c>
      <c r="CL629" s="4">
        <v>278</v>
      </c>
      <c r="CN629" s="4">
        <v>1395</v>
      </c>
      <c r="CO629" s="4">
        <f t="shared" si="230"/>
        <v>6783</v>
      </c>
    </row>
    <row r="630" spans="1:93">
      <c r="A630" s="2">
        <v>2003</v>
      </c>
      <c r="B630" s="3" t="s">
        <v>94</v>
      </c>
      <c r="C630" s="4">
        <v>2582</v>
      </c>
      <c r="D630" s="4">
        <v>719</v>
      </c>
      <c r="E630" s="4">
        <v>325</v>
      </c>
      <c r="F630" s="4">
        <v>0</v>
      </c>
      <c r="G630" s="4">
        <f t="shared" si="231"/>
        <v>3626</v>
      </c>
      <c r="H630" s="4">
        <v>1006.14</v>
      </c>
      <c r="I630" s="4">
        <v>125.85</v>
      </c>
      <c r="J630" s="4">
        <v>961.04828299999997</v>
      </c>
      <c r="K630" s="4">
        <v>84.262889999999999</v>
      </c>
      <c r="L630" s="4">
        <f t="shared" si="232"/>
        <v>2177.3011729999998</v>
      </c>
      <c r="M630" s="4">
        <v>0</v>
      </c>
      <c r="N630" s="4">
        <v>66</v>
      </c>
      <c r="O630" s="4">
        <v>0</v>
      </c>
      <c r="P630" s="4">
        <v>0</v>
      </c>
      <c r="Q630" s="4">
        <f t="shared" si="233"/>
        <v>66</v>
      </c>
      <c r="R630" s="4">
        <v>0</v>
      </c>
      <c r="S630" s="4">
        <v>0</v>
      </c>
      <c r="T630" s="4">
        <v>0</v>
      </c>
      <c r="U630" s="4">
        <v>0</v>
      </c>
      <c r="V630" s="4">
        <f t="shared" si="234"/>
        <v>0</v>
      </c>
      <c r="W630" s="4">
        <v>789</v>
      </c>
      <c r="X630" s="4">
        <v>3241</v>
      </c>
      <c r="Y630" s="4">
        <v>420</v>
      </c>
      <c r="Z630" s="4">
        <v>0</v>
      </c>
      <c r="AA630" s="4">
        <f t="shared" si="235"/>
        <v>4450</v>
      </c>
      <c r="AB630" s="4">
        <v>588.385628</v>
      </c>
      <c r="AC630" s="4">
        <v>12.4</v>
      </c>
      <c r="AD630" s="4">
        <v>88.88</v>
      </c>
      <c r="AE630" s="4">
        <v>8.7724890000000002</v>
      </c>
      <c r="AF630" s="4">
        <f t="shared" si="236"/>
        <v>698.43811699999992</v>
      </c>
      <c r="AG630" s="4">
        <v>10.236115</v>
      </c>
      <c r="AH630" s="4">
        <v>392.46704099999999</v>
      </c>
      <c r="AI630" s="4">
        <v>593.82211299999994</v>
      </c>
      <c r="AJ630" s="4">
        <v>118.120689</v>
      </c>
      <c r="AK630" s="4">
        <f t="shared" si="237"/>
        <v>1114.6459580000001</v>
      </c>
      <c r="AL630" s="4">
        <v>1694.2213819999999</v>
      </c>
      <c r="AM630" s="4">
        <v>1380.0069189999999</v>
      </c>
      <c r="AN630" s="4">
        <v>3476.6188929999998</v>
      </c>
      <c r="AO630" s="4">
        <v>143.29101299999999</v>
      </c>
      <c r="AP630" s="4">
        <f t="shared" si="238"/>
        <v>6694.138207</v>
      </c>
      <c r="AU630" s="4">
        <f t="shared" si="239"/>
        <v>0</v>
      </c>
      <c r="AV630" s="4">
        <v>44.14</v>
      </c>
      <c r="AW630" s="4">
        <v>6.85</v>
      </c>
      <c r="AX630" s="4">
        <v>11.648282999999999</v>
      </c>
      <c r="AY630" s="4">
        <v>84.262889999999999</v>
      </c>
      <c r="AZ630" s="4">
        <f t="shared" si="240"/>
        <v>146.901173</v>
      </c>
      <c r="BA630" s="4">
        <v>2.285628</v>
      </c>
      <c r="BB630" s="4">
        <v>4.8</v>
      </c>
      <c r="BC630" s="4">
        <v>3.48</v>
      </c>
      <c r="BD630" s="4">
        <v>8.7724890000000002</v>
      </c>
      <c r="BE630" s="4">
        <f t="shared" si="241"/>
        <v>19.338117</v>
      </c>
      <c r="BF630" s="4">
        <v>8.9</v>
      </c>
      <c r="BG630" s="4">
        <v>343.1</v>
      </c>
      <c r="BH630" s="4">
        <v>239.375</v>
      </c>
      <c r="BI630" s="4">
        <v>118.120689</v>
      </c>
      <c r="BJ630" s="4">
        <f t="shared" si="242"/>
        <v>709.49568899999997</v>
      </c>
      <c r="BK630" s="4">
        <v>0</v>
      </c>
      <c r="BL630" s="4">
        <v>0</v>
      </c>
      <c r="BM630" s="4">
        <v>0</v>
      </c>
      <c r="BN630" s="4">
        <v>0</v>
      </c>
      <c r="BO630" s="4">
        <f t="shared" si="243"/>
        <v>0</v>
      </c>
      <c r="BP630" s="4">
        <v>0</v>
      </c>
      <c r="BQ630" s="4">
        <v>0</v>
      </c>
      <c r="BR630" s="4">
        <v>0</v>
      </c>
      <c r="BS630" s="4">
        <v>0</v>
      </c>
      <c r="BT630" s="4">
        <f t="shared" si="244"/>
        <v>0</v>
      </c>
      <c r="BU630" s="4">
        <v>76.221382000000006</v>
      </c>
      <c r="BV630" s="4">
        <v>124.00691899999993</v>
      </c>
      <c r="BW630" s="4">
        <v>48.618893000000071</v>
      </c>
      <c r="BX630" s="4">
        <v>143.29101299999999</v>
      </c>
      <c r="BY630" s="4">
        <f t="shared" si="245"/>
        <v>392.13820699999997</v>
      </c>
      <c r="BZ630" s="4">
        <f t="shared" si="246"/>
        <v>6669.9831249999988</v>
      </c>
      <c r="CA630" s="4">
        <f t="shared" si="247"/>
        <v>5936.7239599999994</v>
      </c>
      <c r="CB630" s="4">
        <f t="shared" si="248"/>
        <v>5865.3692890000002</v>
      </c>
      <c r="CC630" s="4">
        <f t="shared" si="249"/>
        <v>354.44708100000003</v>
      </c>
      <c r="CD630" s="4">
        <f t="shared" si="250"/>
        <v>18826.523454999995</v>
      </c>
      <c r="CE630" s="4">
        <f t="shared" si="251"/>
        <v>131.54701</v>
      </c>
      <c r="CF630" s="4">
        <f t="shared" si="252"/>
        <v>478.75691899999998</v>
      </c>
      <c r="CG630" s="4">
        <f t="shared" si="253"/>
        <v>303.12217600000008</v>
      </c>
      <c r="CH630" s="4">
        <f t="shared" si="254"/>
        <v>354.44708100000003</v>
      </c>
      <c r="CI630" s="4">
        <f t="shared" si="255"/>
        <v>1267.873186</v>
      </c>
      <c r="CJ630" s="10">
        <f>2262.59+291.36-13.79-17.5</f>
        <v>2522.6600000000003</v>
      </c>
      <c r="CK630" s="10">
        <v>1867.2</v>
      </c>
      <c r="CL630" s="10">
        <v>198.72</v>
      </c>
      <c r="CM630" s="10">
        <f>108.9+59.96+338.54+20.39+174.95-44.72-14.77-108.4-124.5-55.12-2</f>
        <v>353.23</v>
      </c>
      <c r="CN630" s="10">
        <f>7900.27-1497.24-6.1-CM630-CL630-CK630-CJ630</f>
        <v>1455.1200000000003</v>
      </c>
      <c r="CO630" s="4">
        <f t="shared" si="230"/>
        <v>6396.9300000000021</v>
      </c>
    </row>
    <row r="631" spans="1:93">
      <c r="A631" s="2">
        <v>2003</v>
      </c>
      <c r="B631" s="3" t="s">
        <v>95</v>
      </c>
      <c r="C631" s="4">
        <v>919</v>
      </c>
      <c r="D631" s="4">
        <v>145</v>
      </c>
      <c r="E631" s="4">
        <v>7</v>
      </c>
      <c r="F631" s="4">
        <v>4</v>
      </c>
      <c r="G631" s="4">
        <f t="shared" si="231"/>
        <v>1075</v>
      </c>
      <c r="H631" s="4">
        <v>220</v>
      </c>
      <c r="I631" s="4">
        <v>0</v>
      </c>
      <c r="J631" s="4">
        <v>2</v>
      </c>
      <c r="K631" s="4">
        <v>18</v>
      </c>
      <c r="L631" s="4">
        <f t="shared" si="232"/>
        <v>240</v>
      </c>
      <c r="M631" s="4">
        <v>15</v>
      </c>
      <c r="N631" s="4">
        <v>34</v>
      </c>
      <c r="O631" s="4">
        <v>94</v>
      </c>
      <c r="P631" s="4">
        <v>0</v>
      </c>
      <c r="Q631" s="4">
        <f t="shared" si="233"/>
        <v>143</v>
      </c>
      <c r="R631" s="4">
        <v>14</v>
      </c>
      <c r="S631" s="4">
        <v>1</v>
      </c>
      <c r="T631" s="4">
        <v>0</v>
      </c>
      <c r="U631" s="4">
        <v>0</v>
      </c>
      <c r="V631" s="4">
        <f t="shared" si="234"/>
        <v>15</v>
      </c>
      <c r="W631" s="4">
        <v>513</v>
      </c>
      <c r="X631" s="4">
        <v>1177</v>
      </c>
      <c r="Y631" s="4">
        <v>40</v>
      </c>
      <c r="Z631" s="4">
        <v>0</v>
      </c>
      <c r="AA631" s="4">
        <f t="shared" si="235"/>
        <v>1730</v>
      </c>
      <c r="AB631" s="4">
        <v>114</v>
      </c>
      <c r="AC631" s="4">
        <v>6</v>
      </c>
      <c r="AD631" s="4">
        <v>2</v>
      </c>
      <c r="AE631" s="4">
        <v>0</v>
      </c>
      <c r="AF631" s="4">
        <f t="shared" si="236"/>
        <v>122</v>
      </c>
      <c r="AG631" s="4">
        <v>4</v>
      </c>
      <c r="AH631" s="4">
        <v>180</v>
      </c>
      <c r="AI631" s="4">
        <v>280</v>
      </c>
      <c r="AJ631" s="4">
        <v>36</v>
      </c>
      <c r="AK631" s="4">
        <f t="shared" si="237"/>
        <v>500</v>
      </c>
      <c r="AL631" s="4">
        <v>734</v>
      </c>
      <c r="AM631" s="4">
        <v>453</v>
      </c>
      <c r="AN631" s="4">
        <v>1009</v>
      </c>
      <c r="AO631" s="4">
        <v>43</v>
      </c>
      <c r="AP631" s="4">
        <f t="shared" si="238"/>
        <v>2239</v>
      </c>
      <c r="AU631" s="4">
        <f t="shared" si="239"/>
        <v>0</v>
      </c>
      <c r="AV631" s="4">
        <v>0</v>
      </c>
      <c r="AW631" s="4">
        <v>0</v>
      </c>
      <c r="AX631" s="4">
        <v>0</v>
      </c>
      <c r="AY631" s="4">
        <v>0</v>
      </c>
      <c r="AZ631" s="4">
        <f t="shared" si="240"/>
        <v>0</v>
      </c>
      <c r="BA631" s="4">
        <v>0</v>
      </c>
      <c r="BB631" s="4">
        <v>1</v>
      </c>
      <c r="BC631" s="4">
        <v>0</v>
      </c>
      <c r="BD631" s="4">
        <v>0</v>
      </c>
      <c r="BE631" s="4">
        <f t="shared" si="241"/>
        <v>1</v>
      </c>
      <c r="BF631" s="4">
        <v>0</v>
      </c>
      <c r="BG631" s="4">
        <v>130</v>
      </c>
      <c r="BH631" s="4">
        <v>51</v>
      </c>
      <c r="BI631" s="4">
        <v>24</v>
      </c>
      <c r="BJ631" s="4">
        <f t="shared" si="242"/>
        <v>205</v>
      </c>
      <c r="BK631" s="4">
        <v>0</v>
      </c>
      <c r="BL631" s="4">
        <v>0</v>
      </c>
      <c r="BM631" s="4">
        <v>0</v>
      </c>
      <c r="BN631" s="4">
        <v>0</v>
      </c>
      <c r="BO631" s="4">
        <f t="shared" si="243"/>
        <v>0</v>
      </c>
      <c r="BP631" s="4">
        <v>0</v>
      </c>
      <c r="BQ631" s="4">
        <v>0</v>
      </c>
      <c r="BR631" s="4">
        <v>0</v>
      </c>
      <c r="BS631" s="4">
        <v>0</v>
      </c>
      <c r="BT631" s="4">
        <f t="shared" si="244"/>
        <v>0</v>
      </c>
      <c r="BU631" s="4">
        <v>6</v>
      </c>
      <c r="BV631" s="4">
        <v>21</v>
      </c>
      <c r="BW631" s="4">
        <v>10</v>
      </c>
      <c r="BX631" s="4">
        <v>9</v>
      </c>
      <c r="BY631" s="4">
        <f t="shared" si="245"/>
        <v>46</v>
      </c>
      <c r="BZ631" s="4">
        <f t="shared" si="246"/>
        <v>2533</v>
      </c>
      <c r="CA631" s="4">
        <f t="shared" si="247"/>
        <v>1996</v>
      </c>
      <c r="CB631" s="4">
        <f t="shared" si="248"/>
        <v>1434</v>
      </c>
      <c r="CC631" s="4">
        <f t="shared" si="249"/>
        <v>101</v>
      </c>
      <c r="CD631" s="4">
        <f t="shared" si="250"/>
        <v>6064</v>
      </c>
      <c r="CE631" s="4">
        <f t="shared" si="251"/>
        <v>6</v>
      </c>
      <c r="CF631" s="4">
        <f t="shared" si="252"/>
        <v>152</v>
      </c>
      <c r="CG631" s="4">
        <f t="shared" si="253"/>
        <v>61</v>
      </c>
      <c r="CH631" s="4">
        <f t="shared" si="254"/>
        <v>33</v>
      </c>
      <c r="CI631" s="4">
        <f t="shared" si="255"/>
        <v>252</v>
      </c>
      <c r="CJ631" s="11">
        <v>857</v>
      </c>
      <c r="CK631" s="11">
        <v>1072</v>
      </c>
      <c r="CL631" s="11">
        <v>91</v>
      </c>
      <c r="CM631" s="11" t="s">
        <v>129</v>
      </c>
      <c r="CN631" s="11">
        <v>375</v>
      </c>
      <c r="CO631" s="4">
        <f t="shared" si="230"/>
        <v>2395</v>
      </c>
    </row>
    <row r="632" spans="1:93">
      <c r="A632" s="2">
        <v>2003</v>
      </c>
      <c r="B632" s="3" t="s">
        <v>96</v>
      </c>
      <c r="C632" s="4">
        <v>3146</v>
      </c>
      <c r="D632" s="4">
        <v>670</v>
      </c>
      <c r="E632" s="4">
        <v>125</v>
      </c>
      <c r="F632" s="4">
        <v>0</v>
      </c>
      <c r="G632" s="4">
        <f t="shared" si="231"/>
        <v>3941</v>
      </c>
      <c r="H632" s="4">
        <v>1217</v>
      </c>
      <c r="I632" s="4">
        <v>543</v>
      </c>
      <c r="J632" s="4">
        <v>743.9</v>
      </c>
      <c r="K632" s="4">
        <v>77.099999999999994</v>
      </c>
      <c r="L632" s="4">
        <f t="shared" si="232"/>
        <v>2581</v>
      </c>
      <c r="M632" s="4">
        <v>10</v>
      </c>
      <c r="N632" s="4">
        <v>101</v>
      </c>
      <c r="O632" s="4">
        <v>14</v>
      </c>
      <c r="P632" s="4">
        <v>0</v>
      </c>
      <c r="Q632" s="4">
        <f t="shared" si="233"/>
        <v>125</v>
      </c>
      <c r="R632" s="4">
        <v>39</v>
      </c>
      <c r="S632" s="4">
        <v>246</v>
      </c>
      <c r="T632" s="4">
        <v>6</v>
      </c>
      <c r="U632" s="4">
        <v>0</v>
      </c>
      <c r="V632" s="4">
        <f t="shared" si="234"/>
        <v>291</v>
      </c>
      <c r="W632" s="4">
        <v>1984</v>
      </c>
      <c r="X632" s="4">
        <v>2086</v>
      </c>
      <c r="Y632" s="4">
        <v>0</v>
      </c>
      <c r="Z632" s="4">
        <v>0</v>
      </c>
      <c r="AA632" s="4">
        <f t="shared" si="235"/>
        <v>4070</v>
      </c>
      <c r="AB632" s="4">
        <v>780</v>
      </c>
      <c r="AC632" s="4">
        <v>9</v>
      </c>
      <c r="AD632" s="4">
        <v>121</v>
      </c>
      <c r="AE632" s="4">
        <v>0</v>
      </c>
      <c r="AF632" s="4">
        <f t="shared" si="236"/>
        <v>910</v>
      </c>
      <c r="AG632" s="4">
        <v>0</v>
      </c>
      <c r="AH632" s="4">
        <v>711</v>
      </c>
      <c r="AI632" s="4">
        <v>2419</v>
      </c>
      <c r="AJ632" s="4">
        <v>0</v>
      </c>
      <c r="AK632" s="4">
        <f t="shared" si="237"/>
        <v>3130</v>
      </c>
      <c r="AL632" s="4">
        <v>0</v>
      </c>
      <c r="AM632" s="4">
        <v>0</v>
      </c>
      <c r="AN632" s="4">
        <v>0</v>
      </c>
      <c r="AO632" s="4">
        <v>0</v>
      </c>
      <c r="AP632" s="4">
        <f t="shared" si="238"/>
        <v>0</v>
      </c>
      <c r="AU632" s="4">
        <f t="shared" si="239"/>
        <v>0</v>
      </c>
      <c r="AV632" s="4">
        <v>0</v>
      </c>
      <c r="AW632" s="4">
        <v>0</v>
      </c>
      <c r="AX632" s="4">
        <v>29.9</v>
      </c>
      <c r="AY632" s="4">
        <v>77.099999999999994</v>
      </c>
      <c r="AZ632" s="4">
        <f t="shared" si="240"/>
        <v>107</v>
      </c>
      <c r="BA632" s="4">
        <v>0</v>
      </c>
      <c r="BB632" s="4">
        <v>0</v>
      </c>
      <c r="BC632" s="4">
        <v>3.4</v>
      </c>
      <c r="BD632" s="4">
        <v>16.5</v>
      </c>
      <c r="BE632" s="4">
        <f t="shared" si="241"/>
        <v>19.899999999999999</v>
      </c>
      <c r="BF632" s="4">
        <v>0</v>
      </c>
      <c r="BG632" s="4">
        <v>615</v>
      </c>
      <c r="BH632" s="4">
        <v>778</v>
      </c>
      <c r="BI632" s="4">
        <v>0</v>
      </c>
      <c r="BJ632" s="4">
        <f t="shared" si="242"/>
        <v>1393</v>
      </c>
      <c r="BK632" s="4">
        <v>14.6</v>
      </c>
      <c r="BL632" s="4">
        <v>14.8</v>
      </c>
      <c r="BM632" s="4">
        <v>18</v>
      </c>
      <c r="BN632" s="4">
        <v>15.3</v>
      </c>
      <c r="BO632" s="4">
        <f t="shared" si="243"/>
        <v>62.7</v>
      </c>
      <c r="BP632" s="4">
        <v>10.5</v>
      </c>
      <c r="BQ632" s="4">
        <v>2</v>
      </c>
      <c r="BR632" s="4">
        <v>124.4</v>
      </c>
      <c r="BS632" s="4">
        <v>71.2</v>
      </c>
      <c r="BT632" s="4">
        <f t="shared" si="244"/>
        <v>208.10000000000002</v>
      </c>
      <c r="BU632" s="4">
        <v>24.5</v>
      </c>
      <c r="BV632" s="4">
        <v>13</v>
      </c>
      <c r="BW632" s="4">
        <v>72.900000000000006</v>
      </c>
      <c r="BX632" s="4">
        <v>223.3</v>
      </c>
      <c r="BY632" s="4">
        <f t="shared" si="245"/>
        <v>333.70000000000005</v>
      </c>
      <c r="BZ632" s="4">
        <f t="shared" si="246"/>
        <v>7176</v>
      </c>
      <c r="CA632" s="4">
        <f t="shared" si="247"/>
        <v>4366</v>
      </c>
      <c r="CB632" s="4">
        <f t="shared" si="248"/>
        <v>3428.9</v>
      </c>
      <c r="CC632" s="4">
        <f t="shared" si="249"/>
        <v>77.099999999999994</v>
      </c>
      <c r="CD632" s="4">
        <f t="shared" si="250"/>
        <v>15048</v>
      </c>
      <c r="CE632" s="4">
        <f t="shared" si="251"/>
        <v>49.6</v>
      </c>
      <c r="CF632" s="4">
        <f t="shared" si="252"/>
        <v>644.79999999999995</v>
      </c>
      <c r="CG632" s="4">
        <f t="shared" si="253"/>
        <v>1026.5999999999999</v>
      </c>
      <c r="CH632" s="4">
        <f t="shared" si="254"/>
        <v>403.4</v>
      </c>
      <c r="CI632" s="4">
        <f t="shared" si="255"/>
        <v>2124.4</v>
      </c>
      <c r="CJ632" s="4">
        <v>2697</v>
      </c>
      <c r="CK632" s="4">
        <v>4704</v>
      </c>
      <c r="CL632" s="4">
        <v>288</v>
      </c>
      <c r="CM632" s="4">
        <v>0</v>
      </c>
      <c r="CN632" s="4">
        <f>9317-CJ632-CK632-CL632</f>
        <v>1628</v>
      </c>
      <c r="CO632" s="4">
        <f t="shared" si="230"/>
        <v>9317</v>
      </c>
    </row>
    <row r="633" spans="1:93">
      <c r="A633" s="2">
        <v>2003</v>
      </c>
      <c r="B633" s="3" t="s">
        <v>97</v>
      </c>
      <c r="C633" s="4">
        <v>4103</v>
      </c>
      <c r="D633" s="4">
        <v>687</v>
      </c>
      <c r="E633" s="4">
        <v>0</v>
      </c>
      <c r="F633" s="4">
        <v>0</v>
      </c>
      <c r="G633" s="4">
        <f t="shared" si="231"/>
        <v>4790</v>
      </c>
      <c r="H633" s="4">
        <v>969</v>
      </c>
      <c r="I633" s="4">
        <v>16</v>
      </c>
      <c r="J633" s="4">
        <v>0</v>
      </c>
      <c r="K633" s="4">
        <v>82</v>
      </c>
      <c r="L633" s="4">
        <f t="shared" si="232"/>
        <v>1067</v>
      </c>
      <c r="M633" s="4">
        <v>281</v>
      </c>
      <c r="N633" s="4">
        <v>320</v>
      </c>
      <c r="O633" s="4">
        <v>259</v>
      </c>
      <c r="P633" s="4">
        <v>0</v>
      </c>
      <c r="Q633" s="4">
        <f t="shared" si="233"/>
        <v>860</v>
      </c>
      <c r="R633" s="4">
        <v>269</v>
      </c>
      <c r="S633" s="4">
        <v>0</v>
      </c>
      <c r="T633" s="4">
        <v>0</v>
      </c>
      <c r="U633" s="4">
        <v>0</v>
      </c>
      <c r="V633" s="4">
        <f t="shared" si="234"/>
        <v>269</v>
      </c>
      <c r="W633" s="4">
        <v>2712</v>
      </c>
      <c r="X633" s="4">
        <v>2712</v>
      </c>
      <c r="Y633" s="4">
        <v>0</v>
      </c>
      <c r="Z633" s="4">
        <v>0</v>
      </c>
      <c r="AA633" s="4">
        <f t="shared" si="235"/>
        <v>5424</v>
      </c>
      <c r="AB633" s="4">
        <v>821</v>
      </c>
      <c r="AC633" s="4">
        <v>16</v>
      </c>
      <c r="AD633" s="4">
        <v>0</v>
      </c>
      <c r="AE633" s="4">
        <v>65</v>
      </c>
      <c r="AF633" s="4">
        <f t="shared" si="236"/>
        <v>902</v>
      </c>
      <c r="AG633" s="4">
        <v>83</v>
      </c>
      <c r="AH633" s="4">
        <v>509</v>
      </c>
      <c r="AI633" s="4">
        <v>553</v>
      </c>
      <c r="AJ633" s="4">
        <v>635</v>
      </c>
      <c r="AK633" s="4">
        <f t="shared" si="237"/>
        <v>1780</v>
      </c>
      <c r="AL633" s="4">
        <v>10174</v>
      </c>
      <c r="AM633" s="4">
        <v>0</v>
      </c>
      <c r="AN633" s="4">
        <v>0</v>
      </c>
      <c r="AO633" s="4">
        <v>797</v>
      </c>
      <c r="AP633" s="4">
        <f t="shared" si="238"/>
        <v>10971</v>
      </c>
      <c r="AU633" s="4">
        <f t="shared" si="239"/>
        <v>0</v>
      </c>
      <c r="AV633" s="4">
        <v>0</v>
      </c>
      <c r="AW633" s="4">
        <v>0</v>
      </c>
      <c r="AX633" s="4">
        <v>0</v>
      </c>
      <c r="AY633" s="4">
        <v>82</v>
      </c>
      <c r="AZ633" s="4">
        <f t="shared" si="240"/>
        <v>82</v>
      </c>
      <c r="BA633" s="4">
        <v>0</v>
      </c>
      <c r="BB633" s="4">
        <v>0</v>
      </c>
      <c r="BC633" s="4">
        <v>0</v>
      </c>
      <c r="BD633" s="4">
        <v>65</v>
      </c>
      <c r="BE633" s="4">
        <f t="shared" si="241"/>
        <v>65</v>
      </c>
      <c r="BF633" s="4">
        <v>0</v>
      </c>
      <c r="BG633" s="4">
        <v>509</v>
      </c>
      <c r="BH633" s="4">
        <v>553</v>
      </c>
      <c r="BI633" s="4">
        <v>635</v>
      </c>
      <c r="BJ633" s="4">
        <f t="shared" si="242"/>
        <v>1697</v>
      </c>
      <c r="BK633" s="4">
        <v>0</v>
      </c>
      <c r="BL633" s="4">
        <v>0</v>
      </c>
      <c r="BM633" s="4">
        <v>0</v>
      </c>
      <c r="BN633" s="4">
        <v>112</v>
      </c>
      <c r="BO633" s="4">
        <f t="shared" si="243"/>
        <v>112</v>
      </c>
      <c r="BP633" s="4">
        <v>0</v>
      </c>
      <c r="BQ633" s="4">
        <v>0</v>
      </c>
      <c r="BR633" s="4">
        <v>0</v>
      </c>
      <c r="BS633" s="4">
        <v>134</v>
      </c>
      <c r="BT633" s="4">
        <f t="shared" si="244"/>
        <v>134</v>
      </c>
      <c r="BU633" s="4">
        <v>0</v>
      </c>
      <c r="BV633" s="4">
        <v>0</v>
      </c>
      <c r="BW633" s="4">
        <v>0</v>
      </c>
      <c r="BX633" s="4">
        <v>551</v>
      </c>
      <c r="BY633" s="4">
        <f t="shared" si="245"/>
        <v>551</v>
      </c>
      <c r="BZ633" s="4">
        <f t="shared" si="246"/>
        <v>19412</v>
      </c>
      <c r="CA633" s="4">
        <f t="shared" si="247"/>
        <v>4260</v>
      </c>
      <c r="CB633" s="4">
        <f t="shared" si="248"/>
        <v>812</v>
      </c>
      <c r="CC633" s="4">
        <f t="shared" si="249"/>
        <v>1579</v>
      </c>
      <c r="CD633" s="4">
        <f t="shared" si="250"/>
        <v>26063</v>
      </c>
      <c r="CE633" s="4">
        <f t="shared" si="251"/>
        <v>0</v>
      </c>
      <c r="CF633" s="4">
        <f t="shared" si="252"/>
        <v>509</v>
      </c>
      <c r="CG633" s="4">
        <f t="shared" si="253"/>
        <v>553</v>
      </c>
      <c r="CH633" s="4">
        <f t="shared" si="254"/>
        <v>1579</v>
      </c>
      <c r="CI633" s="4">
        <f t="shared" si="255"/>
        <v>2641</v>
      </c>
      <c r="CJ633" s="4">
        <v>3708</v>
      </c>
      <c r="CK633" s="4">
        <v>8026</v>
      </c>
      <c r="CL633" s="4">
        <v>799</v>
      </c>
      <c r="CM633" s="4">
        <v>0</v>
      </c>
      <c r="CN633" s="4">
        <v>2430</v>
      </c>
      <c r="CO633" s="4">
        <f t="shared" si="230"/>
        <v>14963</v>
      </c>
    </row>
    <row r="634" spans="1:93">
      <c r="A634" s="2">
        <v>2003</v>
      </c>
      <c r="B634" s="3" t="s">
        <v>98</v>
      </c>
      <c r="C634" s="4">
        <v>411.8</v>
      </c>
      <c r="D634" s="4">
        <v>1215.7</v>
      </c>
      <c r="E634" s="4">
        <v>10898.5</v>
      </c>
      <c r="F634" s="4">
        <v>0</v>
      </c>
      <c r="G634" s="4">
        <f t="shared" si="231"/>
        <v>12526</v>
      </c>
      <c r="H634" s="4">
        <v>2189.5</v>
      </c>
      <c r="I634" s="4">
        <v>22.1</v>
      </c>
      <c r="J634" s="4">
        <v>139</v>
      </c>
      <c r="K634" s="4">
        <v>206.6</v>
      </c>
      <c r="L634" s="4">
        <f t="shared" si="232"/>
        <v>2557.1999999999998</v>
      </c>
      <c r="M634" s="4">
        <v>149</v>
      </c>
      <c r="N634" s="4">
        <v>164</v>
      </c>
      <c r="O634" s="4">
        <v>48</v>
      </c>
      <c r="P634" s="4">
        <v>0</v>
      </c>
      <c r="Q634" s="4">
        <f t="shared" si="233"/>
        <v>361</v>
      </c>
      <c r="R634" s="4">
        <v>101</v>
      </c>
      <c r="S634" s="4">
        <v>18</v>
      </c>
      <c r="T634" s="4">
        <v>5</v>
      </c>
      <c r="U634" s="4">
        <v>0</v>
      </c>
      <c r="V634" s="4">
        <f t="shared" si="234"/>
        <v>124</v>
      </c>
      <c r="W634" s="4">
        <v>1665.2</v>
      </c>
      <c r="X634" s="4">
        <v>4559.6000000000004</v>
      </c>
      <c r="Y634" s="4">
        <v>1730.2</v>
      </c>
      <c r="Z634" s="4">
        <v>0</v>
      </c>
      <c r="AA634" s="4">
        <f t="shared" si="235"/>
        <v>7955</v>
      </c>
      <c r="AB634" s="4">
        <v>1796.6</v>
      </c>
      <c r="AC634" s="4">
        <v>90.5</v>
      </c>
      <c r="AD634" s="4">
        <v>71.099999999999994</v>
      </c>
      <c r="AE634" s="4">
        <v>4.5</v>
      </c>
      <c r="AF634" s="4">
        <f t="shared" si="236"/>
        <v>1962.6999999999998</v>
      </c>
      <c r="AG634" s="4">
        <v>0</v>
      </c>
      <c r="AH634" s="4">
        <v>866</v>
      </c>
      <c r="AI634" s="4">
        <v>2123</v>
      </c>
      <c r="AJ634" s="4">
        <v>227</v>
      </c>
      <c r="AK634" s="4">
        <f t="shared" si="237"/>
        <v>3216</v>
      </c>
      <c r="AL634" s="4">
        <v>2686.5</v>
      </c>
      <c r="AM634" s="4">
        <v>3206.5</v>
      </c>
      <c r="AN634" s="4">
        <v>5140.5</v>
      </c>
      <c r="AO634" s="4">
        <v>118.4</v>
      </c>
      <c r="AP634" s="4">
        <f t="shared" si="238"/>
        <v>11151.9</v>
      </c>
      <c r="AU634" s="4">
        <f t="shared" si="239"/>
        <v>0</v>
      </c>
      <c r="AV634" s="4">
        <v>140.19999999999999</v>
      </c>
      <c r="AW634" s="4">
        <v>0</v>
      </c>
      <c r="AX634" s="4">
        <v>0.1</v>
      </c>
      <c r="AY634" s="4">
        <v>206.6</v>
      </c>
      <c r="AZ634" s="4">
        <f t="shared" si="240"/>
        <v>346.9</v>
      </c>
      <c r="BA634" s="4">
        <v>92.5</v>
      </c>
      <c r="BB634" s="4">
        <v>0.1</v>
      </c>
      <c r="BC634" s="4">
        <v>0</v>
      </c>
      <c r="BD634" s="4">
        <v>4.5</v>
      </c>
      <c r="BE634" s="4">
        <f t="shared" si="241"/>
        <v>97.1</v>
      </c>
      <c r="BF634" s="4">
        <v>0</v>
      </c>
      <c r="BG634" s="4">
        <v>552</v>
      </c>
      <c r="BH634" s="4">
        <v>267</v>
      </c>
      <c r="BI634" s="4">
        <v>217</v>
      </c>
      <c r="BJ634" s="4">
        <f t="shared" si="242"/>
        <v>1036</v>
      </c>
      <c r="BK634" s="4">
        <v>0</v>
      </c>
      <c r="BL634" s="4">
        <v>103</v>
      </c>
      <c r="BM634" s="4">
        <v>13.6</v>
      </c>
      <c r="BN634" s="4">
        <v>0.9</v>
      </c>
      <c r="BO634" s="4">
        <f t="shared" si="243"/>
        <v>117.5</v>
      </c>
      <c r="BP634" s="4">
        <v>28.4</v>
      </c>
      <c r="BQ634" s="4">
        <v>13.3</v>
      </c>
      <c r="BR634" s="4">
        <v>95.6</v>
      </c>
      <c r="BS634" s="4">
        <v>51.4</v>
      </c>
      <c r="BT634" s="4">
        <f t="shared" si="244"/>
        <v>188.70000000000002</v>
      </c>
      <c r="BU634" s="4">
        <v>64.7</v>
      </c>
      <c r="BV634" s="4">
        <v>13.3</v>
      </c>
      <c r="BW634" s="4">
        <v>8.1</v>
      </c>
      <c r="BX634" s="4">
        <v>66.099999999999994</v>
      </c>
      <c r="BY634" s="4">
        <f t="shared" si="245"/>
        <v>152.19999999999999</v>
      </c>
      <c r="BZ634" s="4">
        <f t="shared" si="246"/>
        <v>8999.6</v>
      </c>
      <c r="CA634" s="4">
        <f t="shared" si="247"/>
        <v>10142.400000000001</v>
      </c>
      <c r="CB634" s="4">
        <f t="shared" si="248"/>
        <v>20155.300000000003</v>
      </c>
      <c r="CC634" s="4">
        <f t="shared" si="249"/>
        <v>556.5</v>
      </c>
      <c r="CD634" s="4">
        <f t="shared" si="250"/>
        <v>39853.800000000003</v>
      </c>
      <c r="CE634" s="4">
        <f t="shared" si="251"/>
        <v>325.79999999999995</v>
      </c>
      <c r="CF634" s="4">
        <f t="shared" si="252"/>
        <v>681.69999999999993</v>
      </c>
      <c r="CG634" s="4">
        <f t="shared" si="253"/>
        <v>384.40000000000009</v>
      </c>
      <c r="CH634" s="4">
        <f t="shared" si="254"/>
        <v>546.5</v>
      </c>
      <c r="CI634" s="4">
        <f t="shared" si="255"/>
        <v>1938.4</v>
      </c>
      <c r="CJ634" s="4">
        <v>883</v>
      </c>
      <c r="CK634" s="4">
        <v>3960</v>
      </c>
      <c r="CL634" s="4">
        <v>1843</v>
      </c>
      <c r="CM634" s="4">
        <v>0</v>
      </c>
      <c r="CN634" s="4">
        <v>1272</v>
      </c>
      <c r="CO634" s="4">
        <f t="shared" si="230"/>
        <v>7958</v>
      </c>
    </row>
    <row r="635" spans="1:93">
      <c r="A635" s="2">
        <v>2003</v>
      </c>
      <c r="B635" s="3" t="s">
        <v>99</v>
      </c>
      <c r="C635" s="4">
        <v>5528</v>
      </c>
      <c r="D635" s="4">
        <v>515</v>
      </c>
      <c r="E635" s="4">
        <v>32</v>
      </c>
      <c r="F635" s="4">
        <v>31</v>
      </c>
      <c r="G635" s="4">
        <f t="shared" si="231"/>
        <v>6106</v>
      </c>
      <c r="H635" s="4">
        <v>2087</v>
      </c>
      <c r="I635" s="4">
        <v>5</v>
      </c>
      <c r="J635" s="4">
        <v>20</v>
      </c>
      <c r="K635" s="4">
        <v>129</v>
      </c>
      <c r="L635" s="4">
        <f t="shared" si="232"/>
        <v>2241</v>
      </c>
      <c r="M635" s="4">
        <v>36</v>
      </c>
      <c r="N635" s="4">
        <v>342</v>
      </c>
      <c r="O635" s="4">
        <v>0</v>
      </c>
      <c r="P635" s="4">
        <v>0</v>
      </c>
      <c r="Q635" s="4">
        <f t="shared" si="233"/>
        <v>378</v>
      </c>
      <c r="R635" s="4">
        <v>54</v>
      </c>
      <c r="S635" s="4">
        <v>0</v>
      </c>
      <c r="T635" s="4">
        <v>0</v>
      </c>
      <c r="U635" s="4">
        <v>0</v>
      </c>
      <c r="V635" s="4">
        <f t="shared" si="234"/>
        <v>54</v>
      </c>
      <c r="W635" s="4">
        <v>2327</v>
      </c>
      <c r="X635" s="4">
        <v>2473</v>
      </c>
      <c r="Y635" s="4">
        <v>0</v>
      </c>
      <c r="Z635" s="4">
        <v>0</v>
      </c>
      <c r="AA635" s="4">
        <f t="shared" si="235"/>
        <v>4800</v>
      </c>
      <c r="AB635" s="4">
        <v>399</v>
      </c>
      <c r="AC635" s="4">
        <v>6</v>
      </c>
      <c r="AD635" s="4">
        <v>16</v>
      </c>
      <c r="AE635" s="4">
        <v>3</v>
      </c>
      <c r="AF635" s="4">
        <f t="shared" si="236"/>
        <v>424</v>
      </c>
      <c r="AG635" s="4">
        <v>112</v>
      </c>
      <c r="AH635" s="4">
        <v>187</v>
      </c>
      <c r="AI635" s="4">
        <v>2463</v>
      </c>
      <c r="AJ635" s="4">
        <v>147</v>
      </c>
      <c r="AK635" s="4">
        <f t="shared" si="237"/>
        <v>2909</v>
      </c>
      <c r="AL635" s="4">
        <v>3673</v>
      </c>
      <c r="AM635" s="4">
        <v>1627</v>
      </c>
      <c r="AN635" s="4">
        <v>1537</v>
      </c>
      <c r="AO635" s="4">
        <v>168</v>
      </c>
      <c r="AP635" s="4">
        <f t="shared" si="238"/>
        <v>7005</v>
      </c>
      <c r="AU635" s="4">
        <f t="shared" si="239"/>
        <v>0</v>
      </c>
      <c r="AV635" s="4">
        <v>0</v>
      </c>
      <c r="AW635" s="4">
        <v>0</v>
      </c>
      <c r="AX635" s="4">
        <v>0</v>
      </c>
      <c r="AY635" s="4">
        <v>129</v>
      </c>
      <c r="AZ635" s="4">
        <f t="shared" si="240"/>
        <v>129</v>
      </c>
      <c r="BA635" s="4">
        <v>7</v>
      </c>
      <c r="BB635" s="4">
        <v>1</v>
      </c>
      <c r="BC635" s="4">
        <v>1</v>
      </c>
      <c r="BD635" s="4">
        <v>3</v>
      </c>
      <c r="BE635" s="4">
        <f t="shared" si="241"/>
        <v>12</v>
      </c>
      <c r="BF635" s="4">
        <v>59</v>
      </c>
      <c r="BG635" s="4">
        <v>58</v>
      </c>
      <c r="BH635" s="4">
        <v>1107</v>
      </c>
      <c r="BI635" s="4">
        <v>147</v>
      </c>
      <c r="BJ635" s="4">
        <f t="shared" si="242"/>
        <v>1371</v>
      </c>
      <c r="BK635" s="4">
        <v>0</v>
      </c>
      <c r="BL635" s="4">
        <v>0</v>
      </c>
      <c r="BM635" s="4">
        <v>0</v>
      </c>
      <c r="BN635" s="4">
        <v>0</v>
      </c>
      <c r="BO635" s="4">
        <f t="shared" si="243"/>
        <v>0</v>
      </c>
      <c r="BP635" s="4">
        <v>9</v>
      </c>
      <c r="BQ635" s="4">
        <v>4</v>
      </c>
      <c r="BR635" s="4">
        <v>28</v>
      </c>
      <c r="BS635" s="4">
        <v>35</v>
      </c>
      <c r="BT635" s="4">
        <f t="shared" si="244"/>
        <v>76</v>
      </c>
      <c r="BU635" s="4">
        <v>20</v>
      </c>
      <c r="BV635" s="4">
        <v>6</v>
      </c>
      <c r="BW635" s="4">
        <v>16</v>
      </c>
      <c r="BX635" s="4">
        <v>164</v>
      </c>
      <c r="BY635" s="4">
        <f t="shared" si="245"/>
        <v>206</v>
      </c>
      <c r="BZ635" s="4">
        <f t="shared" si="246"/>
        <v>14216</v>
      </c>
      <c r="CA635" s="4">
        <f t="shared" si="247"/>
        <v>5155</v>
      </c>
      <c r="CB635" s="4">
        <f t="shared" si="248"/>
        <v>4068</v>
      </c>
      <c r="CC635" s="4">
        <f t="shared" si="249"/>
        <v>478</v>
      </c>
      <c r="CD635" s="4">
        <f t="shared" si="250"/>
        <v>23917</v>
      </c>
      <c r="CE635" s="4">
        <f t="shared" si="251"/>
        <v>95</v>
      </c>
      <c r="CF635" s="4">
        <f t="shared" si="252"/>
        <v>69</v>
      </c>
      <c r="CG635" s="4">
        <f t="shared" si="253"/>
        <v>1152</v>
      </c>
      <c r="CH635" s="4">
        <f t="shared" si="254"/>
        <v>478</v>
      </c>
      <c r="CI635" s="4">
        <f t="shared" si="255"/>
        <v>1794</v>
      </c>
      <c r="CJ635" s="4">
        <v>3937</v>
      </c>
      <c r="CK635" s="4">
        <v>5372</v>
      </c>
      <c r="CL635" s="4">
        <v>589</v>
      </c>
      <c r="CM635" s="4">
        <v>59</v>
      </c>
      <c r="CN635" s="4">
        <v>2618</v>
      </c>
      <c r="CO635" s="4">
        <f t="shared" si="230"/>
        <v>12575</v>
      </c>
    </row>
    <row r="636" spans="1:93">
      <c r="A636" s="2">
        <v>2003</v>
      </c>
      <c r="B636" s="3" t="s">
        <v>100</v>
      </c>
      <c r="C636" s="3">
        <v>1502.3</v>
      </c>
      <c r="D636" s="3">
        <v>469</v>
      </c>
      <c r="E636" s="3">
        <v>351.8</v>
      </c>
      <c r="F636" s="4">
        <v>0</v>
      </c>
      <c r="G636" s="4">
        <f t="shared" si="231"/>
        <v>2323.1</v>
      </c>
      <c r="H636" s="4">
        <v>590.1</v>
      </c>
      <c r="I636" s="4">
        <v>120.8</v>
      </c>
      <c r="J636" s="4">
        <v>1162.9000000000001</v>
      </c>
      <c r="K636" s="4">
        <v>0</v>
      </c>
      <c r="L636" s="4">
        <f t="shared" si="232"/>
        <v>1873.8000000000002</v>
      </c>
      <c r="M636" s="4">
        <v>0</v>
      </c>
      <c r="N636" s="4">
        <v>34</v>
      </c>
      <c r="O636" s="4">
        <v>0</v>
      </c>
      <c r="P636" s="4">
        <v>0</v>
      </c>
      <c r="Q636" s="4">
        <f t="shared" si="233"/>
        <v>34</v>
      </c>
      <c r="R636" s="4">
        <v>0</v>
      </c>
      <c r="S636" s="4">
        <v>0</v>
      </c>
      <c r="T636" s="4">
        <v>0</v>
      </c>
      <c r="U636" s="4">
        <v>0</v>
      </c>
      <c r="V636" s="4">
        <f t="shared" si="234"/>
        <v>0</v>
      </c>
      <c r="W636" s="4">
        <v>237</v>
      </c>
      <c r="X636" s="4">
        <v>2402</v>
      </c>
      <c r="Y636" s="4">
        <v>474</v>
      </c>
      <c r="Z636" s="4">
        <v>0</v>
      </c>
      <c r="AA636" s="4">
        <f t="shared" si="235"/>
        <v>3113</v>
      </c>
      <c r="AB636" s="4">
        <v>233.8</v>
      </c>
      <c r="AC636" s="4">
        <v>1.4</v>
      </c>
      <c r="AD636" s="4">
        <v>32.5</v>
      </c>
      <c r="AE636" s="4">
        <v>0</v>
      </c>
      <c r="AF636" s="4">
        <f t="shared" si="236"/>
        <v>267.70000000000005</v>
      </c>
      <c r="AG636" s="4">
        <v>19</v>
      </c>
      <c r="AH636" s="4">
        <v>450.2</v>
      </c>
      <c r="AI636" s="4">
        <v>513.20000000000005</v>
      </c>
      <c r="AJ636" s="4">
        <v>0</v>
      </c>
      <c r="AK636" s="4">
        <f t="shared" si="237"/>
        <v>982.40000000000009</v>
      </c>
      <c r="AL636" s="4">
        <v>673.1</v>
      </c>
      <c r="AM636" s="4">
        <v>343.6</v>
      </c>
      <c r="AN636" s="4">
        <v>404.4</v>
      </c>
      <c r="AO636" s="4">
        <v>0</v>
      </c>
      <c r="AP636" s="4">
        <f t="shared" si="238"/>
        <v>1421.1</v>
      </c>
      <c r="AU636" s="4">
        <f t="shared" si="239"/>
        <v>0</v>
      </c>
      <c r="AV636" s="4">
        <v>0</v>
      </c>
      <c r="AW636" s="4">
        <v>0</v>
      </c>
      <c r="AX636" s="4">
        <v>0</v>
      </c>
      <c r="AY636" s="4">
        <v>0</v>
      </c>
      <c r="AZ636" s="4">
        <f t="shared" si="240"/>
        <v>0</v>
      </c>
      <c r="BA636" s="4">
        <v>0.5</v>
      </c>
      <c r="BB636" s="4">
        <v>0.6</v>
      </c>
      <c r="BC636" s="4">
        <v>0.4</v>
      </c>
      <c r="BD636" s="4">
        <v>0</v>
      </c>
      <c r="BE636" s="4">
        <f t="shared" si="241"/>
        <v>1.5</v>
      </c>
      <c r="BF636" s="4">
        <v>0</v>
      </c>
      <c r="BG636" s="4">
        <v>317.39999999999998</v>
      </c>
      <c r="BH636" s="4">
        <v>222.2</v>
      </c>
      <c r="BI636" s="4">
        <v>0</v>
      </c>
      <c r="BJ636" s="4">
        <f t="shared" si="242"/>
        <v>539.59999999999991</v>
      </c>
      <c r="BK636" s="4">
        <v>0</v>
      </c>
      <c r="BL636" s="4">
        <v>0</v>
      </c>
      <c r="BM636" s="4">
        <v>0</v>
      </c>
      <c r="BN636" s="4">
        <v>0</v>
      </c>
      <c r="BO636" s="4">
        <f t="shared" si="243"/>
        <v>0</v>
      </c>
      <c r="BP636" s="4">
        <v>0.5</v>
      </c>
      <c r="BQ636" s="4">
        <v>2.1</v>
      </c>
      <c r="BR636" s="4">
        <v>5.8</v>
      </c>
      <c r="BS636" s="4">
        <v>0</v>
      </c>
      <c r="BT636" s="4">
        <f t="shared" si="244"/>
        <v>8.4</v>
      </c>
      <c r="BU636" s="4">
        <v>2.8</v>
      </c>
      <c r="BV636" s="4">
        <v>14.6</v>
      </c>
      <c r="BW636" s="4">
        <v>36.5</v>
      </c>
      <c r="BX636" s="10">
        <v>0</v>
      </c>
      <c r="BY636" s="4">
        <f t="shared" si="245"/>
        <v>53.9</v>
      </c>
      <c r="BZ636" s="4">
        <f t="shared" si="246"/>
        <v>3255.3</v>
      </c>
      <c r="CA636" s="4">
        <f t="shared" si="247"/>
        <v>3821</v>
      </c>
      <c r="CB636" s="4">
        <f t="shared" si="248"/>
        <v>2938.8</v>
      </c>
      <c r="CC636" s="4">
        <f t="shared" si="249"/>
        <v>0</v>
      </c>
      <c r="CD636" s="4">
        <f t="shared" si="250"/>
        <v>10015.1</v>
      </c>
      <c r="CE636" s="4">
        <f t="shared" si="251"/>
        <v>3.8</v>
      </c>
      <c r="CF636" s="4">
        <f t="shared" si="252"/>
        <v>334.70000000000005</v>
      </c>
      <c r="CG636" s="4">
        <f t="shared" si="253"/>
        <v>264.89999999999998</v>
      </c>
      <c r="CH636" s="4">
        <f t="shared" si="254"/>
        <v>0</v>
      </c>
      <c r="CI636" s="4">
        <f t="shared" si="255"/>
        <v>603.40000000000009</v>
      </c>
      <c r="CJ636" s="4">
        <v>1432.6</v>
      </c>
      <c r="CK636" s="4">
        <v>1020</v>
      </c>
      <c r="CL636" s="4">
        <v>288.8</v>
      </c>
      <c r="CM636" s="4">
        <v>166.1</v>
      </c>
      <c r="CN636" s="4">
        <v>535.9</v>
      </c>
      <c r="CO636" s="4">
        <f t="shared" si="230"/>
        <v>3443.4</v>
      </c>
    </row>
    <row r="637" spans="1:93">
      <c r="A637" s="2">
        <v>2003</v>
      </c>
      <c r="B637" s="3" t="s">
        <v>101</v>
      </c>
      <c r="C637" s="4">
        <v>2324</v>
      </c>
      <c r="D637" s="4">
        <v>725</v>
      </c>
      <c r="E637" s="4">
        <v>1314</v>
      </c>
      <c r="F637" s="4">
        <v>0</v>
      </c>
      <c r="G637" s="4">
        <f t="shared" si="231"/>
        <v>4363</v>
      </c>
      <c r="H637" s="4">
        <v>819</v>
      </c>
      <c r="I637" s="4">
        <v>3</v>
      </c>
      <c r="J637" s="4">
        <v>163</v>
      </c>
      <c r="K637" s="4">
        <v>0</v>
      </c>
      <c r="L637" s="4">
        <f t="shared" si="232"/>
        <v>985</v>
      </c>
      <c r="M637" s="4">
        <v>16</v>
      </c>
      <c r="N637" s="4">
        <v>117</v>
      </c>
      <c r="O637" s="4">
        <v>0</v>
      </c>
      <c r="P637" s="4">
        <v>0</v>
      </c>
      <c r="Q637" s="4">
        <f t="shared" si="233"/>
        <v>133</v>
      </c>
      <c r="R637" s="4">
        <v>28</v>
      </c>
      <c r="S637" s="4">
        <v>1</v>
      </c>
      <c r="T637" s="4">
        <v>24</v>
      </c>
      <c r="U637" s="4">
        <v>0</v>
      </c>
      <c r="V637" s="4">
        <f t="shared" si="234"/>
        <v>53</v>
      </c>
      <c r="W637" s="4">
        <v>1190</v>
      </c>
      <c r="X637" s="4">
        <v>3529</v>
      </c>
      <c r="Y637" s="4">
        <v>974</v>
      </c>
      <c r="Z637" s="4">
        <v>0</v>
      </c>
      <c r="AA637" s="4">
        <f t="shared" si="235"/>
        <v>5693</v>
      </c>
      <c r="AB637" s="4">
        <v>481</v>
      </c>
      <c r="AC637" s="4">
        <v>5</v>
      </c>
      <c r="AD637" s="4">
        <v>31</v>
      </c>
      <c r="AE637" s="4">
        <v>0</v>
      </c>
      <c r="AF637" s="4">
        <f t="shared" si="236"/>
        <v>517</v>
      </c>
      <c r="AG637" s="4">
        <v>10</v>
      </c>
      <c r="AH637" s="4">
        <v>29</v>
      </c>
      <c r="AI637" s="4">
        <v>1573</v>
      </c>
      <c r="AJ637" s="4">
        <v>207</v>
      </c>
      <c r="AK637" s="4">
        <f t="shared" si="237"/>
        <v>1819</v>
      </c>
      <c r="AL637" s="4">
        <v>1511</v>
      </c>
      <c r="AM637" s="4">
        <v>1210</v>
      </c>
      <c r="AN637" s="4">
        <v>1092</v>
      </c>
      <c r="AO637" s="4">
        <v>84</v>
      </c>
      <c r="AP637" s="4">
        <f t="shared" si="238"/>
        <v>3897</v>
      </c>
      <c r="AU637" s="4">
        <f t="shared" si="239"/>
        <v>0</v>
      </c>
      <c r="AV637" s="4">
        <v>0</v>
      </c>
      <c r="AW637" s="4">
        <v>0</v>
      </c>
      <c r="AX637" s="4">
        <v>0</v>
      </c>
      <c r="AY637" s="4">
        <v>0</v>
      </c>
      <c r="AZ637" s="4">
        <f t="shared" si="240"/>
        <v>0</v>
      </c>
      <c r="BA637" s="4">
        <v>0</v>
      </c>
      <c r="BB637" s="4">
        <v>1</v>
      </c>
      <c r="BC637" s="4">
        <v>0</v>
      </c>
      <c r="BD637" s="4">
        <v>0</v>
      </c>
      <c r="BE637" s="4">
        <f t="shared" si="241"/>
        <v>1</v>
      </c>
      <c r="BF637" s="4">
        <v>0</v>
      </c>
      <c r="BG637" s="4">
        <v>0</v>
      </c>
      <c r="BH637" s="4">
        <v>1573</v>
      </c>
      <c r="BI637" s="4">
        <v>207</v>
      </c>
      <c r="BJ637" s="4">
        <f t="shared" si="242"/>
        <v>1780</v>
      </c>
      <c r="BK637" s="4">
        <v>0</v>
      </c>
      <c r="BL637" s="4">
        <v>0</v>
      </c>
      <c r="BM637" s="4">
        <v>0</v>
      </c>
      <c r="BN637" s="4">
        <v>0</v>
      </c>
      <c r="BO637" s="4">
        <f t="shared" si="243"/>
        <v>0</v>
      </c>
      <c r="BP637" s="4">
        <v>0</v>
      </c>
      <c r="BQ637" s="4">
        <v>0</v>
      </c>
      <c r="BR637" s="4">
        <v>0</v>
      </c>
      <c r="BS637" s="4">
        <v>54</v>
      </c>
      <c r="BT637" s="4">
        <f t="shared" si="244"/>
        <v>54</v>
      </c>
      <c r="BU637" s="4">
        <v>31</v>
      </c>
      <c r="BV637" s="4">
        <v>8</v>
      </c>
      <c r="BW637" s="4">
        <v>34</v>
      </c>
      <c r="BX637" s="4">
        <v>30</v>
      </c>
      <c r="BY637" s="4">
        <f t="shared" si="245"/>
        <v>103</v>
      </c>
      <c r="BZ637" s="4">
        <f t="shared" si="246"/>
        <v>6379</v>
      </c>
      <c r="CA637" s="4">
        <f t="shared" si="247"/>
        <v>5619</v>
      </c>
      <c r="CB637" s="4">
        <f t="shared" si="248"/>
        <v>5171</v>
      </c>
      <c r="CC637" s="4">
        <f t="shared" si="249"/>
        <v>291</v>
      </c>
      <c r="CD637" s="4">
        <f t="shared" si="250"/>
        <v>17460</v>
      </c>
      <c r="CE637" s="4">
        <f t="shared" si="251"/>
        <v>31</v>
      </c>
      <c r="CF637" s="4">
        <f t="shared" si="252"/>
        <v>9</v>
      </c>
      <c r="CG637" s="4">
        <f t="shared" si="253"/>
        <v>1607</v>
      </c>
      <c r="CH637" s="4">
        <f t="shared" si="254"/>
        <v>291</v>
      </c>
      <c r="CI637" s="4">
        <f t="shared" si="255"/>
        <v>1938</v>
      </c>
      <c r="CJ637" s="10">
        <v>1738</v>
      </c>
      <c r="CK637" s="10">
        <v>3597</v>
      </c>
      <c r="CL637" s="10">
        <v>228</v>
      </c>
      <c r="CM637" s="10">
        <v>0</v>
      </c>
      <c r="CN637" s="10">
        <v>363</v>
      </c>
      <c r="CO637" s="4">
        <f t="shared" si="230"/>
        <v>5926</v>
      </c>
    </row>
    <row r="638" spans="1:93">
      <c r="A638" s="2">
        <v>2003</v>
      </c>
      <c r="B638" s="3" t="s">
        <v>102</v>
      </c>
      <c r="C638" s="4">
        <v>525.4</v>
      </c>
      <c r="D638" s="4">
        <v>119.6</v>
      </c>
      <c r="E638" s="4">
        <v>52.6</v>
      </c>
      <c r="F638" s="4">
        <v>0</v>
      </c>
      <c r="G638" s="4">
        <f t="shared" si="231"/>
        <v>697.6</v>
      </c>
      <c r="H638" s="4">
        <v>134.80000000000001</v>
      </c>
      <c r="I638" s="4">
        <v>44.7</v>
      </c>
      <c r="J638" s="4">
        <v>168.1</v>
      </c>
      <c r="K638" s="4">
        <v>0</v>
      </c>
      <c r="L638" s="4">
        <f t="shared" si="232"/>
        <v>347.6</v>
      </c>
      <c r="M638" s="4">
        <v>10.1</v>
      </c>
      <c r="N638" s="4">
        <v>22.5</v>
      </c>
      <c r="O638" s="4">
        <v>0</v>
      </c>
      <c r="P638" s="4">
        <v>0</v>
      </c>
      <c r="Q638" s="4">
        <f t="shared" si="233"/>
        <v>32.6</v>
      </c>
      <c r="R638" s="4">
        <v>0</v>
      </c>
      <c r="S638" s="4">
        <v>0</v>
      </c>
      <c r="T638" s="4">
        <v>0</v>
      </c>
      <c r="U638" s="4">
        <v>0</v>
      </c>
      <c r="V638" s="4">
        <f t="shared" si="234"/>
        <v>0</v>
      </c>
      <c r="W638" s="4">
        <v>124</v>
      </c>
      <c r="X638" s="4">
        <v>434.8</v>
      </c>
      <c r="Y638" s="4">
        <v>10.7</v>
      </c>
      <c r="Z638" s="4">
        <v>0</v>
      </c>
      <c r="AA638" s="4">
        <f t="shared" si="235"/>
        <v>569.5</v>
      </c>
      <c r="AB638" s="4">
        <v>95.8</v>
      </c>
      <c r="AC638" s="4">
        <v>0.9</v>
      </c>
      <c r="AD638" s="4">
        <v>7.2</v>
      </c>
      <c r="AE638" s="4">
        <v>0</v>
      </c>
      <c r="AF638" s="4">
        <f t="shared" si="236"/>
        <v>103.9</v>
      </c>
      <c r="AG638" s="4">
        <v>1.3</v>
      </c>
      <c r="AH638" s="4">
        <v>314</v>
      </c>
      <c r="AI638" s="4">
        <v>183.8</v>
      </c>
      <c r="AJ638" s="4">
        <v>0</v>
      </c>
      <c r="AK638" s="4">
        <f t="shared" si="237"/>
        <v>499.1</v>
      </c>
      <c r="AL638" s="4">
        <v>372.7</v>
      </c>
      <c r="AM638" s="4">
        <v>505.8</v>
      </c>
      <c r="AN638" s="4">
        <v>521</v>
      </c>
      <c r="AO638" s="4">
        <v>0</v>
      </c>
      <c r="AP638" s="4">
        <f t="shared" si="238"/>
        <v>1399.5</v>
      </c>
      <c r="AU638" s="4">
        <f t="shared" si="239"/>
        <v>0</v>
      </c>
      <c r="AV638" s="4">
        <v>0</v>
      </c>
      <c r="AW638" s="4">
        <v>0</v>
      </c>
      <c r="AX638" s="4">
        <v>0</v>
      </c>
      <c r="AY638" s="4">
        <v>0</v>
      </c>
      <c r="AZ638" s="4">
        <f t="shared" si="240"/>
        <v>0</v>
      </c>
      <c r="BA638" s="4">
        <v>0</v>
      </c>
      <c r="BB638" s="4">
        <v>0</v>
      </c>
      <c r="BC638" s="4">
        <v>0</v>
      </c>
      <c r="BD638" s="4">
        <v>0</v>
      </c>
      <c r="BE638" s="4">
        <f t="shared" si="241"/>
        <v>0</v>
      </c>
      <c r="BF638" s="4">
        <v>0</v>
      </c>
      <c r="BG638" s="4">
        <v>0</v>
      </c>
      <c r="BH638" s="4">
        <v>0</v>
      </c>
      <c r="BI638" s="4">
        <v>0</v>
      </c>
      <c r="BJ638" s="4">
        <f t="shared" si="242"/>
        <v>0</v>
      </c>
      <c r="BK638" s="4">
        <v>0</v>
      </c>
      <c r="BL638" s="4">
        <v>0</v>
      </c>
      <c r="BM638" s="4">
        <v>0</v>
      </c>
      <c r="BN638" s="4">
        <v>0</v>
      </c>
      <c r="BO638" s="4">
        <f t="shared" si="243"/>
        <v>0</v>
      </c>
      <c r="BP638" s="4">
        <v>0</v>
      </c>
      <c r="BQ638" s="4">
        <v>0</v>
      </c>
      <c r="BR638" s="4">
        <v>0</v>
      </c>
      <c r="BS638" s="4">
        <v>0</v>
      </c>
      <c r="BT638" s="4">
        <f t="shared" si="244"/>
        <v>0</v>
      </c>
      <c r="BU638" s="4">
        <v>0</v>
      </c>
      <c r="BV638" s="4">
        <v>0</v>
      </c>
      <c r="BW638" s="4">
        <v>0</v>
      </c>
      <c r="BX638" s="4">
        <v>0</v>
      </c>
      <c r="BY638" s="4">
        <f t="shared" si="245"/>
        <v>0</v>
      </c>
      <c r="BZ638" s="4">
        <f t="shared" si="246"/>
        <v>1264.0999999999999</v>
      </c>
      <c r="CA638" s="4">
        <f t="shared" si="247"/>
        <v>1442.3</v>
      </c>
      <c r="CB638" s="4">
        <f t="shared" si="248"/>
        <v>943.4</v>
      </c>
      <c r="CC638" s="4">
        <f t="shared" si="249"/>
        <v>0</v>
      </c>
      <c r="CD638" s="4">
        <f t="shared" si="250"/>
        <v>3649.7999999999997</v>
      </c>
      <c r="CE638" s="4">
        <f t="shared" si="251"/>
        <v>0</v>
      </c>
      <c r="CF638" s="4">
        <f t="shared" si="252"/>
        <v>0</v>
      </c>
      <c r="CG638" s="4">
        <f t="shared" si="253"/>
        <v>0</v>
      </c>
      <c r="CH638" s="4">
        <f t="shared" si="254"/>
        <v>0</v>
      </c>
      <c r="CI638" s="4">
        <f t="shared" si="255"/>
        <v>0</v>
      </c>
      <c r="CJ638" s="10">
        <v>0</v>
      </c>
      <c r="CK638" s="10">
        <v>536</v>
      </c>
      <c r="CL638" s="10">
        <v>44</v>
      </c>
      <c r="CM638" s="10">
        <v>46</v>
      </c>
      <c r="CN638" s="10">
        <v>618</v>
      </c>
      <c r="CO638" s="4">
        <f t="shared" si="230"/>
        <v>1244</v>
      </c>
    </row>
    <row r="639" spans="1:93">
      <c r="A639" s="2">
        <v>2003</v>
      </c>
      <c r="B639" s="3" t="s">
        <v>103</v>
      </c>
      <c r="C639" s="4">
        <v>833.8</v>
      </c>
      <c r="D639" s="4">
        <v>198.4</v>
      </c>
      <c r="E639" s="4">
        <v>5</v>
      </c>
      <c r="F639" s="4">
        <v>0</v>
      </c>
      <c r="G639" s="4">
        <f t="shared" si="231"/>
        <v>1037.2</v>
      </c>
      <c r="H639" s="4">
        <v>530</v>
      </c>
      <c r="I639" s="4">
        <v>151</v>
      </c>
      <c r="J639" s="4">
        <v>770</v>
      </c>
      <c r="K639" s="4">
        <v>0</v>
      </c>
      <c r="L639" s="4">
        <f t="shared" si="232"/>
        <v>1451</v>
      </c>
      <c r="M639" s="4">
        <v>14</v>
      </c>
      <c r="N639" s="4">
        <v>42</v>
      </c>
      <c r="O639" s="4">
        <v>0</v>
      </c>
      <c r="P639" s="4">
        <v>0</v>
      </c>
      <c r="Q639" s="4">
        <f t="shared" si="233"/>
        <v>56</v>
      </c>
      <c r="R639" s="4">
        <v>6</v>
      </c>
      <c r="S639" s="4">
        <v>1</v>
      </c>
      <c r="T639" s="4">
        <v>0</v>
      </c>
      <c r="U639" s="4">
        <v>0</v>
      </c>
      <c r="V639" s="4">
        <f t="shared" si="234"/>
        <v>7</v>
      </c>
      <c r="W639" s="4">
        <v>453</v>
      </c>
      <c r="X639" s="4">
        <v>823</v>
      </c>
      <c r="Y639" s="4">
        <v>13</v>
      </c>
      <c r="Z639" s="4">
        <v>0</v>
      </c>
      <c r="AA639" s="4">
        <f t="shared" si="235"/>
        <v>1289</v>
      </c>
      <c r="AB639" s="4">
        <v>140</v>
      </c>
      <c r="AC639" s="4">
        <v>6</v>
      </c>
      <c r="AD639" s="4">
        <v>22</v>
      </c>
      <c r="AE639" s="4">
        <v>0</v>
      </c>
      <c r="AF639" s="4">
        <f t="shared" si="236"/>
        <v>168</v>
      </c>
      <c r="AG639" s="4">
        <v>1</v>
      </c>
      <c r="AH639" s="4">
        <v>206</v>
      </c>
      <c r="AI639" s="4">
        <v>371</v>
      </c>
      <c r="AJ639" s="4">
        <v>0</v>
      </c>
      <c r="AK639" s="4">
        <f t="shared" si="237"/>
        <v>578</v>
      </c>
      <c r="AL639" s="4">
        <v>641</v>
      </c>
      <c r="AM639" s="4">
        <v>626</v>
      </c>
      <c r="AN639" s="4">
        <v>956</v>
      </c>
      <c r="AO639" s="4">
        <v>0</v>
      </c>
      <c r="AP639" s="4">
        <f t="shared" si="238"/>
        <v>2223</v>
      </c>
      <c r="AU639" s="4">
        <f t="shared" si="239"/>
        <v>0</v>
      </c>
      <c r="AV639" s="4">
        <v>9</v>
      </c>
      <c r="AW639" s="4">
        <v>1</v>
      </c>
      <c r="AX639" s="4">
        <v>56</v>
      </c>
      <c r="AY639" s="4">
        <v>0</v>
      </c>
      <c r="AZ639" s="4">
        <f t="shared" si="240"/>
        <v>66</v>
      </c>
      <c r="BA639" s="4">
        <v>3</v>
      </c>
      <c r="BB639" s="4">
        <v>0</v>
      </c>
      <c r="BC639" s="4">
        <v>2</v>
      </c>
      <c r="BD639" s="4">
        <v>0</v>
      </c>
      <c r="BE639" s="4">
        <f t="shared" si="241"/>
        <v>5</v>
      </c>
      <c r="BF639" s="4">
        <v>0</v>
      </c>
      <c r="BG639" s="4">
        <v>202</v>
      </c>
      <c r="BH639" s="4">
        <v>341</v>
      </c>
      <c r="BI639" s="4">
        <v>0</v>
      </c>
      <c r="BJ639" s="4">
        <f t="shared" si="242"/>
        <v>543</v>
      </c>
      <c r="BK639" s="4">
        <v>0</v>
      </c>
      <c r="BL639" s="4">
        <v>0</v>
      </c>
      <c r="BM639" s="4">
        <v>0</v>
      </c>
      <c r="BN639" s="4">
        <v>0</v>
      </c>
      <c r="BO639" s="4">
        <f t="shared" si="243"/>
        <v>0</v>
      </c>
      <c r="BP639" s="4">
        <v>0</v>
      </c>
      <c r="BQ639" s="4">
        <v>0</v>
      </c>
      <c r="BR639" s="4">
        <v>0</v>
      </c>
      <c r="BS639" s="4">
        <v>0</v>
      </c>
      <c r="BT639" s="4">
        <f t="shared" si="244"/>
        <v>0</v>
      </c>
      <c r="BU639" s="4">
        <v>16</v>
      </c>
      <c r="BV639" s="4">
        <v>10</v>
      </c>
      <c r="BW639" s="4">
        <v>29</v>
      </c>
      <c r="BX639" s="4">
        <v>0</v>
      </c>
      <c r="BY639" s="4">
        <f t="shared" si="245"/>
        <v>55</v>
      </c>
      <c r="BZ639" s="4">
        <f t="shared" si="246"/>
        <v>2618.8000000000002</v>
      </c>
      <c r="CA639" s="4">
        <f t="shared" si="247"/>
        <v>2053.4</v>
      </c>
      <c r="CB639" s="4">
        <f t="shared" si="248"/>
        <v>2137</v>
      </c>
      <c r="CC639" s="4">
        <f t="shared" si="249"/>
        <v>0</v>
      </c>
      <c r="CD639" s="4">
        <f t="shared" si="250"/>
        <v>6809.2000000000007</v>
      </c>
      <c r="CE639" s="4">
        <f t="shared" si="251"/>
        <v>28</v>
      </c>
      <c r="CF639" s="4">
        <f t="shared" si="252"/>
        <v>213</v>
      </c>
      <c r="CG639" s="4">
        <f t="shared" si="253"/>
        <v>428</v>
      </c>
      <c r="CH639" s="4">
        <f t="shared" si="254"/>
        <v>0</v>
      </c>
      <c r="CI639" s="4">
        <f t="shared" si="255"/>
        <v>669</v>
      </c>
      <c r="CJ639" s="4">
        <v>1029</v>
      </c>
      <c r="CK639" s="4">
        <v>1130</v>
      </c>
      <c r="CL639" s="4">
        <v>111</v>
      </c>
      <c r="CM639" s="4">
        <v>0</v>
      </c>
      <c r="CN639" s="4">
        <v>186</v>
      </c>
      <c r="CO639" s="4">
        <f t="shared" si="230"/>
        <v>2456</v>
      </c>
    </row>
    <row r="640" spans="1:93">
      <c r="A640" s="2">
        <v>2003</v>
      </c>
      <c r="B640" s="3" t="s">
        <v>104</v>
      </c>
      <c r="C640" s="4">
        <v>690</v>
      </c>
      <c r="D640" s="4">
        <v>191</v>
      </c>
      <c r="E640" s="4">
        <v>148</v>
      </c>
      <c r="F640" s="4">
        <v>0</v>
      </c>
      <c r="G640" s="4">
        <f t="shared" si="231"/>
        <v>1029</v>
      </c>
      <c r="H640" s="4">
        <v>376</v>
      </c>
      <c r="I640" s="4">
        <v>2.5</v>
      </c>
      <c r="J640" s="4">
        <v>149</v>
      </c>
      <c r="K640" s="4">
        <v>60</v>
      </c>
      <c r="L640" s="4">
        <f t="shared" si="232"/>
        <v>587.5</v>
      </c>
      <c r="M640" s="4">
        <v>25</v>
      </c>
      <c r="N640" s="4">
        <v>33</v>
      </c>
      <c r="O640" s="4">
        <v>0</v>
      </c>
      <c r="P640" s="4">
        <v>0</v>
      </c>
      <c r="Q640" s="4">
        <f t="shared" si="233"/>
        <v>58</v>
      </c>
      <c r="R640" s="4">
        <v>6</v>
      </c>
      <c r="S640" s="4">
        <v>0</v>
      </c>
      <c r="T640" s="4">
        <v>0</v>
      </c>
      <c r="U640" s="4">
        <v>0</v>
      </c>
      <c r="V640" s="4">
        <f t="shared" si="234"/>
        <v>6</v>
      </c>
      <c r="W640" s="4">
        <v>490</v>
      </c>
      <c r="X640" s="4">
        <v>560</v>
      </c>
      <c r="Y640" s="4">
        <v>110</v>
      </c>
      <c r="Z640" s="4">
        <v>0</v>
      </c>
      <c r="AA640" s="4">
        <f t="shared" si="235"/>
        <v>1160</v>
      </c>
      <c r="AB640" s="4">
        <v>176</v>
      </c>
      <c r="AC640" s="4">
        <v>2</v>
      </c>
      <c r="AD640" s="4">
        <v>21</v>
      </c>
      <c r="AE640" s="4">
        <v>5</v>
      </c>
      <c r="AF640" s="4">
        <f t="shared" si="236"/>
        <v>204</v>
      </c>
      <c r="AG640" s="4">
        <v>0</v>
      </c>
      <c r="AH640" s="4">
        <v>185</v>
      </c>
      <c r="AI640" s="4">
        <v>298</v>
      </c>
      <c r="AJ640" s="4">
        <v>24</v>
      </c>
      <c r="AK640" s="4">
        <f t="shared" si="237"/>
        <v>507</v>
      </c>
      <c r="AL640" s="4">
        <v>189</v>
      </c>
      <c r="AM640" s="4">
        <v>906</v>
      </c>
      <c r="AN640" s="4">
        <v>1576</v>
      </c>
      <c r="AO640" s="4">
        <v>11</v>
      </c>
      <c r="AP640" s="4">
        <f t="shared" si="238"/>
        <v>2682</v>
      </c>
      <c r="AU640" s="4">
        <f t="shared" si="239"/>
        <v>0</v>
      </c>
      <c r="AV640" s="4">
        <v>2</v>
      </c>
      <c r="AW640" s="4">
        <v>0</v>
      </c>
      <c r="AX640" s="4">
        <v>30</v>
      </c>
      <c r="AY640" s="4">
        <v>60</v>
      </c>
      <c r="AZ640" s="4">
        <f t="shared" si="240"/>
        <v>92</v>
      </c>
      <c r="BA640" s="4">
        <v>1.94</v>
      </c>
      <c r="BB640" s="4">
        <v>0</v>
      </c>
      <c r="BC640" s="4">
        <v>0</v>
      </c>
      <c r="BD640" s="4">
        <v>5</v>
      </c>
      <c r="BE640" s="4">
        <f t="shared" si="241"/>
        <v>6.9399999999999995</v>
      </c>
      <c r="BF640" s="4">
        <v>0</v>
      </c>
      <c r="BG640" s="4">
        <v>119</v>
      </c>
      <c r="BH640" s="4">
        <v>196</v>
      </c>
      <c r="BI640" s="4">
        <v>24</v>
      </c>
      <c r="BJ640" s="4">
        <f t="shared" si="242"/>
        <v>339</v>
      </c>
      <c r="BK640" s="4">
        <v>0</v>
      </c>
      <c r="BL640" s="4">
        <v>0</v>
      </c>
      <c r="BM640" s="4">
        <v>0</v>
      </c>
      <c r="BN640" s="4">
        <v>0</v>
      </c>
      <c r="BO640" s="4">
        <f t="shared" si="243"/>
        <v>0</v>
      </c>
      <c r="BP640" s="4">
        <v>3.0000000000000001E-3</v>
      </c>
      <c r="BQ640" s="4">
        <v>3.0000000000000001E-3</v>
      </c>
      <c r="BR640" s="4">
        <v>1.536</v>
      </c>
      <c r="BS640" s="4">
        <v>0.26600000000000001</v>
      </c>
      <c r="BT640" s="4">
        <f t="shared" si="244"/>
        <v>1.8080000000000001</v>
      </c>
      <c r="BU640" s="4">
        <v>1.73</v>
      </c>
      <c r="BV640" s="4">
        <v>7</v>
      </c>
      <c r="BW640" s="4">
        <v>1.48</v>
      </c>
      <c r="BX640" s="4">
        <v>10.538</v>
      </c>
      <c r="BY640" s="4">
        <f t="shared" si="245"/>
        <v>20.748000000000001</v>
      </c>
      <c r="BZ640" s="4">
        <f t="shared" si="246"/>
        <v>1952</v>
      </c>
      <c r="CA640" s="4">
        <f t="shared" si="247"/>
        <v>1879.5</v>
      </c>
      <c r="CB640" s="4">
        <f t="shared" si="248"/>
        <v>2302</v>
      </c>
      <c r="CC640" s="4">
        <f t="shared" si="249"/>
        <v>100</v>
      </c>
      <c r="CD640" s="4">
        <f t="shared" si="250"/>
        <v>6233.5</v>
      </c>
      <c r="CE640" s="4">
        <f t="shared" si="251"/>
        <v>5.673</v>
      </c>
      <c r="CF640" s="4">
        <f t="shared" si="252"/>
        <v>126.003</v>
      </c>
      <c r="CG640" s="4">
        <f t="shared" si="253"/>
        <v>229.01599999999999</v>
      </c>
      <c r="CH640" s="4">
        <f t="shared" si="254"/>
        <v>99.804000000000002</v>
      </c>
      <c r="CI640" s="4">
        <f t="shared" si="255"/>
        <v>460.49599999999998</v>
      </c>
      <c r="CJ640" s="4">
        <v>693.5</v>
      </c>
      <c r="CK640" s="10" t="s">
        <v>129</v>
      </c>
      <c r="CL640" s="10" t="s">
        <v>129</v>
      </c>
      <c r="CM640" s="4">
        <v>596.29999999999995</v>
      </c>
      <c r="CN640" s="4">
        <v>535.6</v>
      </c>
      <c r="CO640" s="4">
        <f t="shared" ref="CO640:CO703" si="256">SUM(CJ640:CN640)</f>
        <v>1825.4</v>
      </c>
    </row>
    <row r="641" spans="1:98">
      <c r="A641" s="2">
        <v>2003</v>
      </c>
      <c r="B641" s="3" t="s">
        <v>105</v>
      </c>
      <c r="C641" s="4">
        <v>83</v>
      </c>
      <c r="D641" s="4">
        <v>121</v>
      </c>
      <c r="E641" s="4">
        <v>905</v>
      </c>
      <c r="F641" s="4">
        <v>6</v>
      </c>
      <c r="G641" s="4">
        <f t="shared" si="231"/>
        <v>1115</v>
      </c>
      <c r="H641" s="4">
        <v>112</v>
      </c>
      <c r="I641" s="4">
        <v>20</v>
      </c>
      <c r="J641" s="4">
        <v>39</v>
      </c>
      <c r="K641" s="4">
        <v>27</v>
      </c>
      <c r="L641" s="4">
        <f t="shared" si="232"/>
        <v>198</v>
      </c>
      <c r="M641" s="4">
        <v>32</v>
      </c>
      <c r="N641" s="4">
        <v>44</v>
      </c>
      <c r="O641" s="4">
        <v>0</v>
      </c>
      <c r="P641" s="4">
        <v>0</v>
      </c>
      <c r="Q641" s="4">
        <f t="shared" si="233"/>
        <v>76</v>
      </c>
      <c r="R641" s="4">
        <v>7</v>
      </c>
      <c r="S641" s="4">
        <v>0</v>
      </c>
      <c r="T641" s="4">
        <v>6</v>
      </c>
      <c r="U641" s="4">
        <v>0</v>
      </c>
      <c r="V641" s="4">
        <f t="shared" si="234"/>
        <v>13</v>
      </c>
      <c r="W641" s="4">
        <v>292</v>
      </c>
      <c r="X641" s="4">
        <v>449</v>
      </c>
      <c r="Y641" s="4">
        <v>144</v>
      </c>
      <c r="Z641" s="4">
        <v>0</v>
      </c>
      <c r="AA641" s="4">
        <f t="shared" si="235"/>
        <v>885</v>
      </c>
      <c r="AB641" s="4">
        <v>74</v>
      </c>
      <c r="AC641" s="4">
        <v>0.3</v>
      </c>
      <c r="AD641" s="4">
        <v>4</v>
      </c>
      <c r="AE641" s="4">
        <v>0</v>
      </c>
      <c r="AF641" s="4">
        <f t="shared" si="236"/>
        <v>78.3</v>
      </c>
      <c r="AG641" s="4">
        <v>3.3</v>
      </c>
      <c r="AH641" s="4">
        <v>191.8</v>
      </c>
      <c r="AI641" s="4">
        <v>253.5</v>
      </c>
      <c r="AJ641" s="4">
        <v>2.8</v>
      </c>
      <c r="AK641" s="4">
        <f t="shared" si="237"/>
        <v>451.40000000000003</v>
      </c>
      <c r="AL641" s="4">
        <v>640.79999999999995</v>
      </c>
      <c r="AM641" s="4">
        <v>410.9</v>
      </c>
      <c r="AN641" s="4">
        <v>147.6</v>
      </c>
      <c r="AO641" s="4">
        <v>55.4</v>
      </c>
      <c r="AP641" s="4">
        <f t="shared" si="238"/>
        <v>1254.6999999999998</v>
      </c>
      <c r="AU641" s="4">
        <f t="shared" si="239"/>
        <v>0</v>
      </c>
      <c r="AV641" s="4">
        <v>0</v>
      </c>
      <c r="AW641" s="4">
        <v>0</v>
      </c>
      <c r="AX641" s="4">
        <v>0</v>
      </c>
      <c r="AY641" s="4">
        <v>27</v>
      </c>
      <c r="AZ641" s="4">
        <f t="shared" si="240"/>
        <v>27</v>
      </c>
      <c r="BA641" s="4">
        <v>0</v>
      </c>
      <c r="BB641" s="4">
        <v>0</v>
      </c>
      <c r="BC641" s="4">
        <v>0</v>
      </c>
      <c r="BD641" s="4">
        <v>1</v>
      </c>
      <c r="BE641" s="4">
        <f t="shared" si="241"/>
        <v>1</v>
      </c>
      <c r="BF641" s="4">
        <v>0</v>
      </c>
      <c r="BG641" s="4">
        <v>40.799999999999997</v>
      </c>
      <c r="BH641" s="4">
        <v>151</v>
      </c>
      <c r="BI641" s="4">
        <v>0</v>
      </c>
      <c r="BJ641" s="4">
        <f t="shared" si="242"/>
        <v>191.8</v>
      </c>
      <c r="BK641" s="4">
        <v>0</v>
      </c>
      <c r="BL641" s="4">
        <v>0</v>
      </c>
      <c r="BM641" s="4">
        <v>0</v>
      </c>
      <c r="BN641" s="4">
        <v>0</v>
      </c>
      <c r="BO641" s="4">
        <f t="shared" si="243"/>
        <v>0</v>
      </c>
      <c r="BP641" s="4">
        <v>0</v>
      </c>
      <c r="BQ641" s="4">
        <v>0</v>
      </c>
      <c r="BR641" s="4">
        <v>0</v>
      </c>
      <c r="BS641" s="4">
        <v>6</v>
      </c>
      <c r="BT641" s="4">
        <f t="shared" si="244"/>
        <v>6</v>
      </c>
      <c r="BU641" s="4">
        <v>0</v>
      </c>
      <c r="BV641" s="4">
        <v>0</v>
      </c>
      <c r="BW641" s="4">
        <v>0</v>
      </c>
      <c r="BX641" s="4">
        <v>57</v>
      </c>
      <c r="BY641" s="4">
        <f t="shared" si="245"/>
        <v>57</v>
      </c>
      <c r="BZ641" s="4">
        <f t="shared" si="246"/>
        <v>1244.0999999999999</v>
      </c>
      <c r="CA641" s="4">
        <f t="shared" si="247"/>
        <v>1237</v>
      </c>
      <c r="CB641" s="4">
        <f t="shared" si="248"/>
        <v>1499.1</v>
      </c>
      <c r="CC641" s="4">
        <f t="shared" si="249"/>
        <v>91.199999999999989</v>
      </c>
      <c r="CD641" s="4">
        <f t="shared" si="250"/>
        <v>4071.3999999999996</v>
      </c>
      <c r="CE641" s="4">
        <f t="shared" si="251"/>
        <v>0</v>
      </c>
      <c r="CF641" s="4">
        <f t="shared" si="252"/>
        <v>40.799999999999997</v>
      </c>
      <c r="CG641" s="4">
        <f t="shared" si="253"/>
        <v>151</v>
      </c>
      <c r="CH641" s="4">
        <f t="shared" si="254"/>
        <v>91</v>
      </c>
      <c r="CI641" s="4">
        <f t="shared" si="255"/>
        <v>282.8</v>
      </c>
      <c r="CJ641" s="4" t="s">
        <v>129</v>
      </c>
      <c r="CK641" s="4" t="s">
        <v>129</v>
      </c>
      <c r="CL641" s="4">
        <v>393</v>
      </c>
      <c r="CM641" s="4">
        <v>4</v>
      </c>
      <c r="CN641" s="4">
        <v>1652</v>
      </c>
      <c r="CO641" s="4">
        <f t="shared" si="256"/>
        <v>2049</v>
      </c>
    </row>
    <row r="642" spans="1:98">
      <c r="A642" s="2">
        <v>2003</v>
      </c>
      <c r="B642" s="3" t="s">
        <v>106</v>
      </c>
      <c r="C642" s="4">
        <v>7505</v>
      </c>
      <c r="D642" s="4">
        <v>703</v>
      </c>
      <c r="E642" s="4">
        <v>24</v>
      </c>
      <c r="F642" s="4">
        <v>0</v>
      </c>
      <c r="G642" s="4">
        <f t="shared" ref="G642:G705" si="257">SUM(C642:F642)</f>
        <v>8232</v>
      </c>
      <c r="H642" s="4">
        <v>1754</v>
      </c>
      <c r="I642" s="4">
        <v>19</v>
      </c>
      <c r="J642" s="4">
        <v>836</v>
      </c>
      <c r="K642" s="4">
        <v>0</v>
      </c>
      <c r="L642" s="4">
        <f t="shared" ref="L642:L705" si="258">SUM(H642:K642)</f>
        <v>2609</v>
      </c>
      <c r="M642" s="4">
        <v>1</v>
      </c>
      <c r="N642" s="4">
        <v>141</v>
      </c>
      <c r="O642" s="4">
        <v>0</v>
      </c>
      <c r="P642" s="4">
        <v>0</v>
      </c>
      <c r="Q642" s="4">
        <f t="shared" ref="Q642:Q705" si="259">SUM(M642:P642)</f>
        <v>142</v>
      </c>
      <c r="R642" s="4">
        <v>161</v>
      </c>
      <c r="S642" s="4">
        <v>42</v>
      </c>
      <c r="T642" s="4">
        <v>0</v>
      </c>
      <c r="U642" s="4">
        <v>0</v>
      </c>
      <c r="V642" s="4">
        <f t="shared" ref="V642:V705" si="260">SUM(R642:U642)</f>
        <v>203</v>
      </c>
      <c r="W642" s="4">
        <v>3831</v>
      </c>
      <c r="X642" s="4">
        <v>3994</v>
      </c>
      <c r="Y642" s="4">
        <v>48</v>
      </c>
      <c r="Z642" s="4">
        <v>0</v>
      </c>
      <c r="AA642" s="4">
        <f t="shared" ref="AA642:AA705" si="261">SUM(W642:Z642)</f>
        <v>7873</v>
      </c>
      <c r="AB642" s="4">
        <v>1172</v>
      </c>
      <c r="AC642" s="4">
        <v>42</v>
      </c>
      <c r="AD642" s="4">
        <v>86</v>
      </c>
      <c r="AE642" s="4">
        <v>0</v>
      </c>
      <c r="AF642" s="4">
        <f t="shared" ref="AF642:AF705" si="262">SUM(AB642:AE642)</f>
        <v>1300</v>
      </c>
      <c r="AG642" s="4">
        <v>1205</v>
      </c>
      <c r="AH642" s="4">
        <v>1125</v>
      </c>
      <c r="AI642" s="4">
        <v>238</v>
      </c>
      <c r="AJ642" s="4">
        <v>708</v>
      </c>
      <c r="AK642" s="4">
        <f t="shared" ref="AK642:AK705" si="263">SUM(AG642:AJ642)</f>
        <v>3276</v>
      </c>
      <c r="AL642" s="4">
        <v>7543</v>
      </c>
      <c r="AM642" s="4">
        <v>1385</v>
      </c>
      <c r="AN642" s="4">
        <v>2999</v>
      </c>
      <c r="AO642" s="4">
        <v>191</v>
      </c>
      <c r="AP642" s="4">
        <f t="shared" ref="AP642:AP705" si="264">SUM(AL642:AO642)</f>
        <v>12118</v>
      </c>
      <c r="AU642" s="4">
        <f t="shared" ref="AU642:AU705" si="265">SUM(AQ642:AT642)</f>
        <v>0</v>
      </c>
      <c r="AV642" s="4">
        <v>1</v>
      </c>
      <c r="AW642" s="4">
        <v>0</v>
      </c>
      <c r="AX642" s="4">
        <v>0</v>
      </c>
      <c r="AY642" s="4">
        <v>2</v>
      </c>
      <c r="AZ642" s="4">
        <f t="shared" ref="AZ642:AZ705" si="266">SUM(AV642:AY642)</f>
        <v>3</v>
      </c>
      <c r="BA642" s="4">
        <v>30</v>
      </c>
      <c r="BB642" s="4">
        <v>0</v>
      </c>
      <c r="BC642" s="4">
        <v>0</v>
      </c>
      <c r="BD642" s="4">
        <v>3</v>
      </c>
      <c r="BE642" s="4">
        <f t="shared" ref="BE642:BE705" si="267">SUM(BA642:BD642)</f>
        <v>33</v>
      </c>
      <c r="BF642" s="4">
        <v>745</v>
      </c>
      <c r="BG642" s="4">
        <v>1125</v>
      </c>
      <c r="BH642" s="4">
        <v>81</v>
      </c>
      <c r="BI642" s="4">
        <v>708</v>
      </c>
      <c r="BJ642" s="4">
        <f t="shared" ref="BJ642:BJ705" si="268">SUM(BF642:BI642)</f>
        <v>2659</v>
      </c>
      <c r="BK642" s="4">
        <v>0</v>
      </c>
      <c r="BL642" s="4">
        <v>0</v>
      </c>
      <c r="BM642" s="4">
        <v>0</v>
      </c>
      <c r="BN642" s="4">
        <v>0</v>
      </c>
      <c r="BO642" s="4">
        <f t="shared" ref="BO642:BO705" si="269">SUM(BK642:BN642)</f>
        <v>0</v>
      </c>
      <c r="BP642" s="4">
        <v>81</v>
      </c>
      <c r="BQ642" s="4">
        <v>10</v>
      </c>
      <c r="BR642" s="4">
        <v>0</v>
      </c>
      <c r="BS642" s="4">
        <v>246</v>
      </c>
      <c r="BT642" s="4">
        <f t="shared" ref="BT642:BT705" si="270">SUM(BP642:BS642)</f>
        <v>337</v>
      </c>
      <c r="BU642" s="4">
        <v>231</v>
      </c>
      <c r="BV642" s="4">
        <v>0</v>
      </c>
      <c r="BW642" s="4">
        <v>0</v>
      </c>
      <c r="BX642" s="4">
        <v>8</v>
      </c>
      <c r="BY642" s="4">
        <f t="shared" ref="BY642:BY705" si="271">SUM(BU642:BX642)</f>
        <v>239</v>
      </c>
      <c r="BZ642" s="4">
        <f t="shared" ref="BZ642:BZ705" si="272">+C642+H642+M642+R642+W642+AB642+AG642+AL642</f>
        <v>23172</v>
      </c>
      <c r="CA642" s="4">
        <f t="shared" ref="CA642:CA705" si="273">+D642+I642+N642+S642+X642+AC642+AH642+AM642</f>
        <v>7451</v>
      </c>
      <c r="CB642" s="4">
        <f t="shared" ref="CB642:CB705" si="274">+E642+J642+O642+T642+Y642+AD642+AI642+AN642</f>
        <v>4231</v>
      </c>
      <c r="CC642" s="4">
        <f t="shared" ref="CC642:CC705" si="275">+F642+K642+P642+U642+Z642+AE642+AJ642+AO642</f>
        <v>899</v>
      </c>
      <c r="CD642" s="4">
        <f t="shared" ref="CD642:CD705" si="276">SUM(BZ642:CC642)</f>
        <v>35753</v>
      </c>
      <c r="CE642" s="4">
        <f t="shared" ref="CE642:CE705" si="277">BF642+BA642+AV642+BK642+BP642+BU642+AQ642</f>
        <v>1088</v>
      </c>
      <c r="CF642" s="4">
        <f t="shared" ref="CF642:CF705" si="278">BG642+BB642+AW642+BL642+BQ642+BV642+AR642</f>
        <v>1135</v>
      </c>
      <c r="CG642" s="4">
        <f t="shared" ref="CG642:CG705" si="279">BH642+BC642+AX642+BM642+BR642+BW642+AS642</f>
        <v>81</v>
      </c>
      <c r="CH642" s="4">
        <f t="shared" ref="CH642:CH705" si="280">BI642+BD642+AY642+BN642+BS642+BX642+AT642</f>
        <v>967</v>
      </c>
      <c r="CI642" s="4">
        <f t="shared" ref="CI642:CI705" si="281">SUM(CE642:CH642)</f>
        <v>3271</v>
      </c>
      <c r="CJ642" s="4">
        <v>5936</v>
      </c>
      <c r="CK642" s="4">
        <v>6735</v>
      </c>
      <c r="CL642" s="4">
        <v>2654</v>
      </c>
      <c r="CM642" s="4">
        <v>788</v>
      </c>
      <c r="CN642" s="4">
        <v>7393</v>
      </c>
      <c r="CO642" s="4">
        <f t="shared" si="256"/>
        <v>23506</v>
      </c>
    </row>
    <row r="643" spans="1:98">
      <c r="A643" s="2">
        <v>2003</v>
      </c>
      <c r="B643" s="3" t="s">
        <v>107</v>
      </c>
      <c r="C643" s="4">
        <v>1892</v>
      </c>
      <c r="D643" s="4">
        <v>240</v>
      </c>
      <c r="E643" s="4">
        <v>26</v>
      </c>
      <c r="F643" s="4">
        <v>30</v>
      </c>
      <c r="G643" s="4">
        <f t="shared" si="257"/>
        <v>2188</v>
      </c>
      <c r="H643" s="4">
        <v>603</v>
      </c>
      <c r="I643" s="4">
        <v>395</v>
      </c>
      <c r="J643" s="4">
        <v>852</v>
      </c>
      <c r="K643" s="4">
        <v>0</v>
      </c>
      <c r="L643" s="4">
        <f t="shared" si="258"/>
        <v>1850</v>
      </c>
      <c r="M643" s="4">
        <v>10</v>
      </c>
      <c r="N643" s="4">
        <v>56</v>
      </c>
      <c r="O643" s="4">
        <v>0</v>
      </c>
      <c r="P643" s="4">
        <v>0</v>
      </c>
      <c r="Q643" s="4">
        <f t="shared" si="259"/>
        <v>66</v>
      </c>
      <c r="R643" s="4">
        <v>28</v>
      </c>
      <c r="S643" s="4">
        <v>285</v>
      </c>
      <c r="T643" s="4">
        <v>0</v>
      </c>
      <c r="U643" s="4">
        <v>0</v>
      </c>
      <c r="V643" s="4">
        <f t="shared" si="260"/>
        <v>313</v>
      </c>
      <c r="W643" s="4">
        <v>428</v>
      </c>
      <c r="X643" s="4">
        <v>1595</v>
      </c>
      <c r="Y643" s="4">
        <v>25</v>
      </c>
      <c r="Z643" s="4">
        <v>0</v>
      </c>
      <c r="AA643" s="4">
        <f t="shared" si="261"/>
        <v>2048</v>
      </c>
      <c r="AB643" s="4">
        <v>194</v>
      </c>
      <c r="AC643" s="4">
        <v>4</v>
      </c>
      <c r="AD643" s="4">
        <v>17</v>
      </c>
      <c r="AE643" s="4">
        <v>0</v>
      </c>
      <c r="AF643" s="4">
        <f t="shared" si="262"/>
        <v>215</v>
      </c>
      <c r="AG643" s="4">
        <v>1</v>
      </c>
      <c r="AH643" s="4">
        <v>182</v>
      </c>
      <c r="AI643" s="4">
        <v>455</v>
      </c>
      <c r="AJ643" s="4">
        <v>140</v>
      </c>
      <c r="AK643" s="4">
        <f t="shared" si="263"/>
        <v>778</v>
      </c>
      <c r="AL643" s="4">
        <v>695</v>
      </c>
      <c r="AM643" s="4">
        <v>525</v>
      </c>
      <c r="AN643" s="4">
        <v>336</v>
      </c>
      <c r="AO643" s="4">
        <v>270</v>
      </c>
      <c r="AP643" s="4">
        <f t="shared" si="264"/>
        <v>1826</v>
      </c>
      <c r="AU643" s="4">
        <f t="shared" si="265"/>
        <v>0</v>
      </c>
      <c r="AV643" s="4">
        <v>2.2000000000000002</v>
      </c>
      <c r="AW643" s="4">
        <v>0</v>
      </c>
      <c r="AX643" s="4">
        <v>0</v>
      </c>
      <c r="AY643" s="4">
        <v>6.7</v>
      </c>
      <c r="AZ643" s="4">
        <f t="shared" si="266"/>
        <v>8.9</v>
      </c>
      <c r="BA643" s="4">
        <v>0.3</v>
      </c>
      <c r="BB643" s="4">
        <v>0</v>
      </c>
      <c r="BC643" s="4">
        <v>0</v>
      </c>
      <c r="BD643" s="4">
        <v>0.4</v>
      </c>
      <c r="BE643" s="4">
        <f t="shared" si="267"/>
        <v>0.7</v>
      </c>
      <c r="BF643" s="4">
        <v>6.4</v>
      </c>
      <c r="BG643" s="4">
        <v>0</v>
      </c>
      <c r="BH643" s="4">
        <v>4.5</v>
      </c>
      <c r="BI643" s="4">
        <v>10.9</v>
      </c>
      <c r="BJ643" s="4">
        <f t="shared" si="268"/>
        <v>21.8</v>
      </c>
      <c r="BK643" s="4">
        <v>0</v>
      </c>
      <c r="BL643" s="4">
        <v>0</v>
      </c>
      <c r="BM643" s="4">
        <v>0</v>
      </c>
      <c r="BN643" s="4">
        <v>0</v>
      </c>
      <c r="BO643" s="4">
        <f t="shared" si="269"/>
        <v>0</v>
      </c>
      <c r="BP643" s="4">
        <v>7.7</v>
      </c>
      <c r="BQ643" s="11">
        <v>0</v>
      </c>
      <c r="BR643" s="4">
        <v>3</v>
      </c>
      <c r="BS643" s="4">
        <v>16.3</v>
      </c>
      <c r="BT643" s="4">
        <f t="shared" si="270"/>
        <v>27</v>
      </c>
      <c r="BU643" s="4">
        <v>20.3</v>
      </c>
      <c r="BV643" s="4">
        <v>0</v>
      </c>
      <c r="BW643" s="4">
        <v>6.8</v>
      </c>
      <c r="BX643" s="4">
        <v>53.3</v>
      </c>
      <c r="BY643" s="4">
        <f t="shared" si="271"/>
        <v>80.400000000000006</v>
      </c>
      <c r="BZ643" s="4">
        <f t="shared" si="272"/>
        <v>3851</v>
      </c>
      <c r="CA643" s="4">
        <f t="shared" si="273"/>
        <v>3282</v>
      </c>
      <c r="CB643" s="4">
        <f t="shared" si="274"/>
        <v>1711</v>
      </c>
      <c r="CC643" s="4">
        <f t="shared" si="275"/>
        <v>440</v>
      </c>
      <c r="CD643" s="4">
        <f t="shared" si="276"/>
        <v>9284</v>
      </c>
      <c r="CE643" s="4">
        <f t="shared" si="277"/>
        <v>36.900000000000006</v>
      </c>
      <c r="CF643" s="4">
        <f t="shared" si="278"/>
        <v>0</v>
      </c>
      <c r="CG643" s="4">
        <f t="shared" si="279"/>
        <v>14.3</v>
      </c>
      <c r="CH643" s="4">
        <f t="shared" si="280"/>
        <v>87.6</v>
      </c>
      <c r="CI643" s="4">
        <f t="shared" si="281"/>
        <v>138.80000000000001</v>
      </c>
      <c r="CJ643" s="4">
        <v>1374.9</v>
      </c>
      <c r="CK643" s="4">
        <v>923.1</v>
      </c>
      <c r="CL643" s="4">
        <v>101.7</v>
      </c>
      <c r="CM643" s="4">
        <v>39</v>
      </c>
      <c r="CN643" s="4">
        <v>1496</v>
      </c>
      <c r="CO643" s="4">
        <f t="shared" si="256"/>
        <v>3934.7</v>
      </c>
    </row>
    <row r="644" spans="1:98">
      <c r="A644" s="2">
        <v>2003</v>
      </c>
      <c r="B644" s="3" t="s">
        <v>108</v>
      </c>
      <c r="C644" s="4">
        <v>13664</v>
      </c>
      <c r="D644" s="4">
        <v>2429</v>
      </c>
      <c r="E644" s="4">
        <v>1936</v>
      </c>
      <c r="F644" s="4">
        <v>54</v>
      </c>
      <c r="G644" s="4">
        <f t="shared" si="257"/>
        <v>18083</v>
      </c>
      <c r="H644" s="4">
        <v>2725</v>
      </c>
      <c r="I644" s="4">
        <v>558</v>
      </c>
      <c r="J644" s="4">
        <v>2727</v>
      </c>
      <c r="K644" s="4">
        <v>221</v>
      </c>
      <c r="L644" s="4">
        <f t="shared" si="258"/>
        <v>6231</v>
      </c>
      <c r="M644" s="4">
        <v>788.37100000000009</v>
      </c>
      <c r="N644" s="4">
        <v>2307</v>
      </c>
      <c r="O644" s="4">
        <v>0</v>
      </c>
      <c r="P644" s="4">
        <v>0</v>
      </c>
      <c r="Q644" s="4">
        <f t="shared" si="259"/>
        <v>3095.3710000000001</v>
      </c>
      <c r="R644" s="4">
        <v>0</v>
      </c>
      <c r="S644" s="4">
        <v>0</v>
      </c>
      <c r="T644" s="4">
        <v>0</v>
      </c>
      <c r="U644" s="4">
        <v>0</v>
      </c>
      <c r="V644" s="4">
        <f t="shared" si="260"/>
        <v>0</v>
      </c>
      <c r="W644" s="4">
        <v>5952</v>
      </c>
      <c r="X644" s="4">
        <v>16902</v>
      </c>
      <c r="Y644" s="4">
        <v>2462</v>
      </c>
      <c r="Z644" s="4">
        <v>0</v>
      </c>
      <c r="AA644" s="4">
        <f t="shared" si="261"/>
        <v>25316</v>
      </c>
      <c r="AB644" s="4">
        <v>2261</v>
      </c>
      <c r="AC644" s="4">
        <v>190</v>
      </c>
      <c r="AD644" s="4">
        <v>38</v>
      </c>
      <c r="AE644" s="4">
        <v>193</v>
      </c>
      <c r="AF644" s="4">
        <f t="shared" si="262"/>
        <v>2682</v>
      </c>
      <c r="AG644" s="4">
        <v>165</v>
      </c>
      <c r="AH644" s="4">
        <v>1451</v>
      </c>
      <c r="AI644" s="4">
        <v>2448</v>
      </c>
      <c r="AJ644" s="4">
        <v>870</v>
      </c>
      <c r="AK644" s="4">
        <f t="shared" si="263"/>
        <v>4934</v>
      </c>
      <c r="AL644" s="4">
        <v>12057</v>
      </c>
      <c r="AM644" s="4">
        <v>9466</v>
      </c>
      <c r="AN644" s="4">
        <v>6598</v>
      </c>
      <c r="AO644" s="4">
        <v>593</v>
      </c>
      <c r="AP644" s="4">
        <f t="shared" si="264"/>
        <v>28714</v>
      </c>
      <c r="AU644" s="4">
        <f t="shared" si="265"/>
        <v>0</v>
      </c>
      <c r="AV644" s="4">
        <v>0</v>
      </c>
      <c r="AW644" s="4">
        <v>0</v>
      </c>
      <c r="AX644" s="4">
        <v>73</v>
      </c>
      <c r="AY644" s="4">
        <v>221</v>
      </c>
      <c r="AZ644" s="4">
        <f t="shared" si="266"/>
        <v>294</v>
      </c>
      <c r="BA644" s="4">
        <v>0</v>
      </c>
      <c r="BB644" s="4">
        <v>27</v>
      </c>
      <c r="BC644" s="4">
        <v>7</v>
      </c>
      <c r="BD644" s="4">
        <v>193</v>
      </c>
      <c r="BE644" s="4">
        <f t="shared" si="267"/>
        <v>227</v>
      </c>
      <c r="BF644" s="4">
        <v>0</v>
      </c>
      <c r="BG644" s="4">
        <v>1403</v>
      </c>
      <c r="BH644" s="4">
        <v>711</v>
      </c>
      <c r="BI644" s="4">
        <v>870</v>
      </c>
      <c r="BJ644" s="4">
        <f t="shared" si="268"/>
        <v>2984</v>
      </c>
      <c r="BK644" s="4">
        <v>0</v>
      </c>
      <c r="BL644" s="4">
        <v>3</v>
      </c>
      <c r="BM644" s="4">
        <v>3</v>
      </c>
      <c r="BN644" s="4">
        <v>104</v>
      </c>
      <c r="BO644" s="4">
        <f t="shared" si="269"/>
        <v>110</v>
      </c>
      <c r="BP644" s="4">
        <v>0</v>
      </c>
      <c r="BQ644" s="4">
        <v>162</v>
      </c>
      <c r="BR644" s="4">
        <v>108</v>
      </c>
      <c r="BS644" s="4">
        <v>203</v>
      </c>
      <c r="BT644" s="4">
        <f t="shared" si="270"/>
        <v>473</v>
      </c>
      <c r="BU644" s="4">
        <v>0</v>
      </c>
      <c r="BV644" s="4">
        <v>78</v>
      </c>
      <c r="BW644" s="4">
        <v>144</v>
      </c>
      <c r="BX644" s="4">
        <v>340</v>
      </c>
      <c r="BY644" s="4">
        <f t="shared" si="271"/>
        <v>562</v>
      </c>
      <c r="BZ644" s="4">
        <f t="shared" si="272"/>
        <v>37612.370999999999</v>
      </c>
      <c r="CA644" s="4">
        <f t="shared" si="273"/>
        <v>33303</v>
      </c>
      <c r="CB644" s="4">
        <f t="shared" si="274"/>
        <v>16209</v>
      </c>
      <c r="CC644" s="4">
        <f t="shared" si="275"/>
        <v>1931</v>
      </c>
      <c r="CD644" s="4">
        <f t="shared" si="276"/>
        <v>89055.370999999999</v>
      </c>
      <c r="CE644" s="4">
        <f t="shared" si="277"/>
        <v>0</v>
      </c>
      <c r="CF644" s="4">
        <f t="shared" si="278"/>
        <v>1673</v>
      </c>
      <c r="CG644" s="4">
        <f t="shared" si="279"/>
        <v>1046</v>
      </c>
      <c r="CH644" s="4">
        <f t="shared" si="280"/>
        <v>1931</v>
      </c>
      <c r="CI644" s="4">
        <f t="shared" si="281"/>
        <v>4650</v>
      </c>
      <c r="CJ644" s="4">
        <v>8434</v>
      </c>
      <c r="CK644" s="4">
        <v>22648</v>
      </c>
      <c r="CL644" s="4">
        <v>3380</v>
      </c>
      <c r="CM644" s="4">
        <v>29</v>
      </c>
      <c r="CN644" s="4">
        <v>1897</v>
      </c>
      <c r="CO644" s="4">
        <f t="shared" si="256"/>
        <v>36388</v>
      </c>
    </row>
    <row r="645" spans="1:98">
      <c r="A645" s="2">
        <v>2003</v>
      </c>
      <c r="B645" s="3" t="s">
        <v>109</v>
      </c>
      <c r="C645" s="4">
        <v>5873</v>
      </c>
      <c r="D645" s="4">
        <v>821</v>
      </c>
      <c r="E645" s="4">
        <v>49</v>
      </c>
      <c r="F645" s="4">
        <v>0</v>
      </c>
      <c r="G645" s="4">
        <f t="shared" si="257"/>
        <v>6743</v>
      </c>
      <c r="H645" s="4">
        <v>2306</v>
      </c>
      <c r="I645" s="4">
        <v>41</v>
      </c>
      <c r="J645" s="4">
        <v>1348</v>
      </c>
      <c r="K645" s="4">
        <v>564.9</v>
      </c>
      <c r="L645" s="4">
        <f t="shared" si="258"/>
        <v>4259.8999999999996</v>
      </c>
      <c r="M645" s="4">
        <v>103</v>
      </c>
      <c r="N645" s="4">
        <v>252</v>
      </c>
      <c r="O645" s="4">
        <v>100</v>
      </c>
      <c r="P645" s="4">
        <v>0</v>
      </c>
      <c r="Q645" s="4">
        <f t="shared" si="259"/>
        <v>455</v>
      </c>
      <c r="R645" s="4">
        <v>0</v>
      </c>
      <c r="S645" s="4">
        <v>0</v>
      </c>
      <c r="T645" s="4">
        <v>0</v>
      </c>
      <c r="U645" s="4">
        <v>0</v>
      </c>
      <c r="V645" s="4">
        <f t="shared" si="260"/>
        <v>0</v>
      </c>
      <c r="W645" s="4">
        <v>2039</v>
      </c>
      <c r="X645" s="4">
        <v>4381</v>
      </c>
      <c r="Y645" s="4">
        <v>320</v>
      </c>
      <c r="Z645" s="4">
        <v>0</v>
      </c>
      <c r="AA645" s="4">
        <f t="shared" si="261"/>
        <v>6740</v>
      </c>
      <c r="AB645" s="4">
        <v>981</v>
      </c>
      <c r="AC645" s="4">
        <v>1.3</v>
      </c>
      <c r="AD645" s="4">
        <v>30</v>
      </c>
      <c r="AE645" s="4">
        <v>0</v>
      </c>
      <c r="AF645" s="4">
        <f t="shared" si="262"/>
        <v>1012.3</v>
      </c>
      <c r="AG645" s="4">
        <v>11</v>
      </c>
      <c r="AH645" s="4">
        <v>924</v>
      </c>
      <c r="AI645" s="4">
        <v>2574</v>
      </c>
      <c r="AJ645" s="4">
        <v>0</v>
      </c>
      <c r="AK645" s="4">
        <f t="shared" si="263"/>
        <v>3509</v>
      </c>
      <c r="AL645" s="4">
        <v>2542.5</v>
      </c>
      <c r="AM645" s="4">
        <v>1917</v>
      </c>
      <c r="AN645" s="4">
        <v>1454</v>
      </c>
      <c r="AO645" s="4">
        <v>147.1</v>
      </c>
      <c r="AP645" s="4">
        <f t="shared" si="264"/>
        <v>6060.6</v>
      </c>
      <c r="AU645" s="4">
        <f t="shared" si="265"/>
        <v>0</v>
      </c>
      <c r="AV645" s="4">
        <v>0</v>
      </c>
      <c r="AW645" s="4">
        <v>0</v>
      </c>
      <c r="AX645" s="4">
        <v>0</v>
      </c>
      <c r="AY645" s="4">
        <v>565</v>
      </c>
      <c r="AZ645" s="4">
        <f t="shared" si="266"/>
        <v>565</v>
      </c>
      <c r="BA645" s="4">
        <v>0</v>
      </c>
      <c r="BB645" s="4">
        <v>0</v>
      </c>
      <c r="BC645" s="4">
        <v>0</v>
      </c>
      <c r="BD645" s="4">
        <v>0</v>
      </c>
      <c r="BE645" s="4">
        <f t="shared" si="267"/>
        <v>0</v>
      </c>
      <c r="BF645" s="4">
        <v>0</v>
      </c>
      <c r="BG645" s="4">
        <v>0</v>
      </c>
      <c r="BH645" s="4">
        <v>0</v>
      </c>
      <c r="BI645" s="4">
        <v>0</v>
      </c>
      <c r="BJ645" s="4">
        <f t="shared" si="268"/>
        <v>0</v>
      </c>
      <c r="BK645" s="4">
        <v>0</v>
      </c>
      <c r="BL645" s="4">
        <v>0</v>
      </c>
      <c r="BM645" s="4">
        <v>0</v>
      </c>
      <c r="BN645" s="4">
        <v>0</v>
      </c>
      <c r="BO645" s="4">
        <f t="shared" si="269"/>
        <v>0</v>
      </c>
      <c r="BP645" s="4">
        <v>31</v>
      </c>
      <c r="BQ645" s="4">
        <v>0</v>
      </c>
      <c r="BR645" s="4">
        <v>0</v>
      </c>
      <c r="BS645" s="4">
        <v>64</v>
      </c>
      <c r="BT645" s="4">
        <f t="shared" si="270"/>
        <v>95</v>
      </c>
      <c r="BU645" s="4">
        <v>0</v>
      </c>
      <c r="BV645" s="4">
        <v>0</v>
      </c>
      <c r="BW645" s="4">
        <v>0</v>
      </c>
      <c r="BX645" s="4">
        <v>83</v>
      </c>
      <c r="BY645" s="4">
        <f t="shared" si="271"/>
        <v>83</v>
      </c>
      <c r="BZ645" s="4">
        <f t="shared" si="272"/>
        <v>13855.5</v>
      </c>
      <c r="CA645" s="4">
        <f t="shared" si="273"/>
        <v>8337.2999999999993</v>
      </c>
      <c r="CB645" s="4">
        <f t="shared" si="274"/>
        <v>5875</v>
      </c>
      <c r="CC645" s="4">
        <f t="shared" si="275"/>
        <v>712</v>
      </c>
      <c r="CD645" s="4">
        <f t="shared" si="276"/>
        <v>28779.8</v>
      </c>
      <c r="CE645" s="4">
        <f t="shared" si="277"/>
        <v>31</v>
      </c>
      <c r="CF645" s="4">
        <f t="shared" si="278"/>
        <v>0</v>
      </c>
      <c r="CG645" s="4">
        <f t="shared" si="279"/>
        <v>0</v>
      </c>
      <c r="CH645" s="4">
        <f t="shared" si="280"/>
        <v>712</v>
      </c>
      <c r="CI645" s="4">
        <f t="shared" si="281"/>
        <v>743</v>
      </c>
      <c r="CO645" s="4">
        <f t="shared" si="256"/>
        <v>0</v>
      </c>
    </row>
    <row r="646" spans="1:98">
      <c r="A646" s="2">
        <v>2003</v>
      </c>
      <c r="B646" s="3" t="s">
        <v>110</v>
      </c>
      <c r="C646" s="4">
        <v>300</v>
      </c>
      <c r="D646" s="4">
        <v>100</v>
      </c>
      <c r="E646" s="4">
        <v>41</v>
      </c>
      <c r="F646" s="4">
        <v>0</v>
      </c>
      <c r="G646" s="4">
        <f t="shared" si="257"/>
        <v>441</v>
      </c>
      <c r="H646" s="4">
        <v>213</v>
      </c>
      <c r="I646" s="4">
        <v>136</v>
      </c>
      <c r="J646" s="4">
        <v>263</v>
      </c>
      <c r="K646" s="4">
        <v>15</v>
      </c>
      <c r="L646" s="4">
        <f t="shared" si="258"/>
        <v>627</v>
      </c>
      <c r="M646" s="4">
        <v>0</v>
      </c>
      <c r="N646" s="4">
        <v>9</v>
      </c>
      <c r="O646" s="4">
        <v>5</v>
      </c>
      <c r="P646" s="4">
        <v>0</v>
      </c>
      <c r="Q646" s="4">
        <f t="shared" si="259"/>
        <v>14</v>
      </c>
      <c r="R646" s="4">
        <v>0</v>
      </c>
      <c r="S646" s="4">
        <v>0</v>
      </c>
      <c r="T646" s="4">
        <v>0</v>
      </c>
      <c r="U646" s="4">
        <v>0</v>
      </c>
      <c r="V646" s="4">
        <f t="shared" si="260"/>
        <v>0</v>
      </c>
      <c r="W646" s="4">
        <v>109</v>
      </c>
      <c r="X646" s="4">
        <v>336</v>
      </c>
      <c r="Y646" s="4">
        <v>2</v>
      </c>
      <c r="Z646" s="4">
        <v>0</v>
      </c>
      <c r="AA646" s="4">
        <f t="shared" si="261"/>
        <v>447</v>
      </c>
      <c r="AB646" s="4">
        <v>39</v>
      </c>
      <c r="AC646" s="4">
        <v>7</v>
      </c>
      <c r="AD646" s="4">
        <v>5</v>
      </c>
      <c r="AE646" s="4">
        <v>3</v>
      </c>
      <c r="AF646" s="4">
        <f t="shared" si="262"/>
        <v>54</v>
      </c>
      <c r="AG646" s="4">
        <v>0</v>
      </c>
      <c r="AH646" s="4">
        <v>205</v>
      </c>
      <c r="AI646" s="4">
        <v>136</v>
      </c>
      <c r="AJ646" s="4">
        <v>0</v>
      </c>
      <c r="AK646" s="4">
        <f t="shared" si="263"/>
        <v>341</v>
      </c>
      <c r="AL646" s="4">
        <v>199</v>
      </c>
      <c r="AM646" s="4">
        <v>309</v>
      </c>
      <c r="AN646" s="4">
        <v>390</v>
      </c>
      <c r="AO646" s="4">
        <v>2</v>
      </c>
      <c r="AP646" s="4">
        <f t="shared" si="264"/>
        <v>900</v>
      </c>
      <c r="AU646" s="4">
        <f t="shared" si="265"/>
        <v>0</v>
      </c>
      <c r="AV646" s="4">
        <v>7</v>
      </c>
      <c r="AW646" s="4">
        <v>0</v>
      </c>
      <c r="AX646" s="4">
        <v>22</v>
      </c>
      <c r="AY646" s="4">
        <v>15</v>
      </c>
      <c r="AZ646" s="4">
        <f t="shared" si="266"/>
        <v>44</v>
      </c>
      <c r="BA646" s="4">
        <v>2</v>
      </c>
      <c r="BB646" s="4">
        <v>0</v>
      </c>
      <c r="BC646" s="4">
        <v>0</v>
      </c>
      <c r="BD646" s="4">
        <v>3</v>
      </c>
      <c r="BE646" s="4">
        <f t="shared" si="267"/>
        <v>5</v>
      </c>
      <c r="BF646" s="4">
        <v>0</v>
      </c>
      <c r="BG646" s="4">
        <v>169</v>
      </c>
      <c r="BH646" s="4">
        <v>38</v>
      </c>
      <c r="BI646" s="4">
        <v>0</v>
      </c>
      <c r="BJ646" s="4">
        <f t="shared" si="268"/>
        <v>207</v>
      </c>
      <c r="BK646" s="4">
        <v>0</v>
      </c>
      <c r="BL646" s="4">
        <v>0</v>
      </c>
      <c r="BM646" s="4">
        <v>0</v>
      </c>
      <c r="BN646" s="4">
        <v>0</v>
      </c>
      <c r="BO646" s="4">
        <f t="shared" si="269"/>
        <v>0</v>
      </c>
      <c r="BP646" s="4">
        <v>1</v>
      </c>
      <c r="BQ646" s="4">
        <v>6</v>
      </c>
      <c r="BR646" s="4">
        <v>8</v>
      </c>
      <c r="BS646" s="4">
        <v>0</v>
      </c>
      <c r="BT646" s="4">
        <f t="shared" si="270"/>
        <v>15</v>
      </c>
      <c r="BU646" s="4">
        <v>7</v>
      </c>
      <c r="BV646" s="4">
        <v>10</v>
      </c>
      <c r="BW646" s="4">
        <v>24</v>
      </c>
      <c r="BX646" s="4">
        <v>2</v>
      </c>
      <c r="BY646" s="4">
        <f t="shared" si="271"/>
        <v>43</v>
      </c>
      <c r="BZ646" s="4">
        <f t="shared" si="272"/>
        <v>860</v>
      </c>
      <c r="CA646" s="4">
        <f t="shared" si="273"/>
        <v>1102</v>
      </c>
      <c r="CB646" s="4">
        <f t="shared" si="274"/>
        <v>842</v>
      </c>
      <c r="CC646" s="4">
        <f t="shared" si="275"/>
        <v>20</v>
      </c>
      <c r="CD646" s="4">
        <f t="shared" si="276"/>
        <v>2824</v>
      </c>
      <c r="CE646" s="4">
        <f t="shared" si="277"/>
        <v>17</v>
      </c>
      <c r="CF646" s="4">
        <f t="shared" si="278"/>
        <v>185</v>
      </c>
      <c r="CG646" s="4">
        <f t="shared" si="279"/>
        <v>92</v>
      </c>
      <c r="CH646" s="4">
        <f t="shared" si="280"/>
        <v>20</v>
      </c>
      <c r="CI646" s="4">
        <f t="shared" si="281"/>
        <v>314</v>
      </c>
      <c r="CJ646" s="10">
        <v>391</v>
      </c>
      <c r="CK646" s="10">
        <v>199</v>
      </c>
      <c r="CL646" s="10">
        <v>47</v>
      </c>
      <c r="CM646" s="10">
        <v>14</v>
      </c>
      <c r="CN646" s="10">
        <v>224</v>
      </c>
      <c r="CO646" s="4">
        <f t="shared" si="256"/>
        <v>875</v>
      </c>
    </row>
    <row r="647" spans="1:98">
      <c r="A647" s="2">
        <v>2003</v>
      </c>
      <c r="B647" s="3" t="s">
        <v>111</v>
      </c>
      <c r="C647" s="4">
        <v>6263</v>
      </c>
      <c r="D647" s="4">
        <v>1141</v>
      </c>
      <c r="E647" s="4">
        <v>988</v>
      </c>
      <c r="F647" s="4">
        <v>507</v>
      </c>
      <c r="G647" s="4">
        <f t="shared" si="257"/>
        <v>8899</v>
      </c>
      <c r="H647" s="4">
        <v>2410</v>
      </c>
      <c r="I647" s="4">
        <v>7</v>
      </c>
      <c r="J647" s="4">
        <v>2</v>
      </c>
      <c r="K647" s="4">
        <v>256</v>
      </c>
      <c r="L647" s="4">
        <f t="shared" si="258"/>
        <v>2675</v>
      </c>
      <c r="M647" s="4">
        <v>137</v>
      </c>
      <c r="N647" s="4">
        <v>146</v>
      </c>
      <c r="O647" s="4">
        <v>0</v>
      </c>
      <c r="P647" s="4">
        <v>0</v>
      </c>
      <c r="Q647" s="4">
        <f t="shared" si="259"/>
        <v>283</v>
      </c>
      <c r="R647" s="4">
        <v>24</v>
      </c>
      <c r="S647" s="4">
        <v>0</v>
      </c>
      <c r="T647" s="4">
        <v>44</v>
      </c>
      <c r="U647" s="4">
        <v>0</v>
      </c>
      <c r="V647" s="4">
        <f t="shared" si="260"/>
        <v>68</v>
      </c>
      <c r="W647" s="4">
        <v>8377</v>
      </c>
      <c r="X647" s="4">
        <v>1620</v>
      </c>
      <c r="Y647" s="4">
        <v>822</v>
      </c>
      <c r="Z647" s="4">
        <v>0</v>
      </c>
      <c r="AA647" s="4">
        <f t="shared" si="261"/>
        <v>10819</v>
      </c>
      <c r="AB647" s="4">
        <v>1601</v>
      </c>
      <c r="AC647" s="4">
        <v>29</v>
      </c>
      <c r="AD647" s="4">
        <v>143</v>
      </c>
      <c r="AE647" s="4">
        <v>73</v>
      </c>
      <c r="AF647" s="4">
        <f t="shared" si="262"/>
        <v>1846</v>
      </c>
      <c r="AG647" s="4">
        <v>36</v>
      </c>
      <c r="AH647" s="4">
        <v>859</v>
      </c>
      <c r="AI647" s="4">
        <v>2569</v>
      </c>
      <c r="AJ647" s="4">
        <v>307</v>
      </c>
      <c r="AK647" s="4">
        <f t="shared" si="263"/>
        <v>3771</v>
      </c>
      <c r="AL647" s="4">
        <v>3805</v>
      </c>
      <c r="AM647" s="4">
        <v>3121</v>
      </c>
      <c r="AN647" s="4">
        <v>11212</v>
      </c>
      <c r="AO647" s="4">
        <v>300</v>
      </c>
      <c r="AP647" s="4">
        <f t="shared" si="264"/>
        <v>18438</v>
      </c>
      <c r="AU647" s="4">
        <f t="shared" si="265"/>
        <v>0</v>
      </c>
      <c r="AV647" s="4">
        <v>0</v>
      </c>
      <c r="AW647" s="4">
        <v>0</v>
      </c>
      <c r="AX647" s="4">
        <v>0</v>
      </c>
      <c r="AY647" s="4">
        <v>256</v>
      </c>
      <c r="AZ647" s="4">
        <f t="shared" si="266"/>
        <v>256</v>
      </c>
      <c r="BA647" s="4">
        <v>0</v>
      </c>
      <c r="BB647" s="4">
        <v>0</v>
      </c>
      <c r="BC647" s="4">
        <v>0</v>
      </c>
      <c r="BD647" s="4">
        <v>73</v>
      </c>
      <c r="BE647" s="4">
        <f t="shared" si="267"/>
        <v>73</v>
      </c>
      <c r="BF647" s="4">
        <v>7</v>
      </c>
      <c r="BG647" s="4">
        <v>859</v>
      </c>
      <c r="BH647" s="4">
        <v>667</v>
      </c>
      <c r="BI647" s="4">
        <v>307</v>
      </c>
      <c r="BJ647" s="4">
        <f t="shared" si="268"/>
        <v>1840</v>
      </c>
      <c r="BK647" s="4">
        <v>0</v>
      </c>
      <c r="BL647" s="4">
        <v>4</v>
      </c>
      <c r="BM647" s="4">
        <v>18</v>
      </c>
      <c r="BN647" s="4">
        <v>0</v>
      </c>
      <c r="BO647" s="4">
        <f t="shared" si="269"/>
        <v>22</v>
      </c>
      <c r="BP647" s="4">
        <v>0</v>
      </c>
      <c r="BQ647" s="4">
        <v>0</v>
      </c>
      <c r="BR647" s="4">
        <v>2</v>
      </c>
      <c r="BS647" s="4">
        <v>119</v>
      </c>
      <c r="BT647" s="4">
        <f t="shared" si="270"/>
        <v>121</v>
      </c>
      <c r="BU647" s="4">
        <v>5</v>
      </c>
      <c r="BV647" s="4">
        <v>0</v>
      </c>
      <c r="BW647" s="4">
        <v>12</v>
      </c>
      <c r="BX647" s="4">
        <v>688</v>
      </c>
      <c r="BY647" s="4">
        <f t="shared" si="271"/>
        <v>705</v>
      </c>
      <c r="BZ647" s="4">
        <f t="shared" si="272"/>
        <v>22653</v>
      </c>
      <c r="CA647" s="4">
        <f t="shared" si="273"/>
        <v>6923</v>
      </c>
      <c r="CB647" s="4">
        <f t="shared" si="274"/>
        <v>15780</v>
      </c>
      <c r="CC647" s="4">
        <f t="shared" si="275"/>
        <v>1443</v>
      </c>
      <c r="CD647" s="4">
        <f t="shared" si="276"/>
        <v>46799</v>
      </c>
      <c r="CE647" s="4">
        <f t="shared" si="277"/>
        <v>12</v>
      </c>
      <c r="CF647" s="4">
        <f t="shared" si="278"/>
        <v>863</v>
      </c>
      <c r="CG647" s="4">
        <f t="shared" si="279"/>
        <v>699</v>
      </c>
      <c r="CH647" s="4">
        <f t="shared" si="280"/>
        <v>1443</v>
      </c>
      <c r="CI647" s="4">
        <f t="shared" si="281"/>
        <v>3017</v>
      </c>
      <c r="CJ647" s="4">
        <f>966.2+5431.7</f>
        <v>6397.9</v>
      </c>
      <c r="CK647" s="4">
        <v>7420.7</v>
      </c>
      <c r="CL647" s="4">
        <v>747.2</v>
      </c>
      <c r="CM647" s="4">
        <v>0</v>
      </c>
      <c r="CN647" s="4">
        <f>22449.6-CJ647-CK647-CL647</f>
        <v>7883.8</v>
      </c>
      <c r="CO647" s="4">
        <f t="shared" si="256"/>
        <v>22449.599999999999</v>
      </c>
    </row>
    <row r="648" spans="1:98">
      <c r="A648" s="2">
        <v>2003</v>
      </c>
      <c r="B648" s="3" t="s">
        <v>112</v>
      </c>
      <c r="C648" s="4">
        <v>1447</v>
      </c>
      <c r="D648" s="4">
        <v>424</v>
      </c>
      <c r="E648" s="4">
        <v>952</v>
      </c>
      <c r="F648" s="4">
        <v>0</v>
      </c>
      <c r="G648" s="4">
        <f t="shared" si="257"/>
        <v>2823</v>
      </c>
      <c r="H648" s="4">
        <v>894</v>
      </c>
      <c r="I648" s="4">
        <v>229</v>
      </c>
      <c r="J648" s="4">
        <v>1217</v>
      </c>
      <c r="K648" s="4">
        <v>3</v>
      </c>
      <c r="L648" s="4">
        <f t="shared" si="258"/>
        <v>2343</v>
      </c>
      <c r="M648" s="4">
        <v>43</v>
      </c>
      <c r="N648" s="4">
        <v>98</v>
      </c>
      <c r="O648" s="4">
        <v>0</v>
      </c>
      <c r="P648" s="4">
        <v>0</v>
      </c>
      <c r="Q648" s="4">
        <f t="shared" si="259"/>
        <v>141</v>
      </c>
      <c r="R648" s="4">
        <v>39</v>
      </c>
      <c r="S648" s="4">
        <v>0</v>
      </c>
      <c r="T648" s="4">
        <v>0</v>
      </c>
      <c r="U648" s="4">
        <v>0</v>
      </c>
      <c r="V648" s="4">
        <f t="shared" si="260"/>
        <v>39</v>
      </c>
      <c r="W648" s="4">
        <v>543</v>
      </c>
      <c r="X648" s="4">
        <v>1664</v>
      </c>
      <c r="Y648" s="4">
        <v>168</v>
      </c>
      <c r="Z648" s="4">
        <v>0</v>
      </c>
      <c r="AA648" s="4">
        <f t="shared" si="261"/>
        <v>2375</v>
      </c>
      <c r="AB648" s="4">
        <v>372</v>
      </c>
      <c r="AC648" s="4">
        <v>1</v>
      </c>
      <c r="AD648" s="4">
        <v>46</v>
      </c>
      <c r="AE648" s="4">
        <v>0</v>
      </c>
      <c r="AF648" s="4">
        <f t="shared" si="262"/>
        <v>419</v>
      </c>
      <c r="AG648" s="4">
        <v>56</v>
      </c>
      <c r="AH648" s="4">
        <v>407</v>
      </c>
      <c r="AI648" s="4">
        <v>624</v>
      </c>
      <c r="AJ648" s="4">
        <v>0</v>
      </c>
      <c r="AK648" s="4">
        <f t="shared" si="263"/>
        <v>1087</v>
      </c>
      <c r="AL648" s="4">
        <v>1015</v>
      </c>
      <c r="AM648" s="4">
        <v>1328</v>
      </c>
      <c r="AN648" s="4">
        <v>1323</v>
      </c>
      <c r="AO648" s="4">
        <v>29</v>
      </c>
      <c r="AP648" s="4">
        <f t="shared" si="264"/>
        <v>3695</v>
      </c>
      <c r="AU648" s="4">
        <f t="shared" si="265"/>
        <v>0</v>
      </c>
      <c r="AV648" s="4">
        <v>0</v>
      </c>
      <c r="AW648" s="4">
        <v>0</v>
      </c>
      <c r="AX648" s="4">
        <v>143</v>
      </c>
      <c r="AY648" s="4">
        <v>3</v>
      </c>
      <c r="AZ648" s="4">
        <f t="shared" si="266"/>
        <v>146</v>
      </c>
      <c r="BA648" s="4">
        <v>0</v>
      </c>
      <c r="BB648" s="4">
        <v>0</v>
      </c>
      <c r="BC648" s="4">
        <v>0</v>
      </c>
      <c r="BD648" s="4">
        <v>0</v>
      </c>
      <c r="BE648" s="4">
        <f t="shared" si="267"/>
        <v>0</v>
      </c>
      <c r="BF648" s="4">
        <v>48</v>
      </c>
      <c r="BG648" s="4">
        <v>407</v>
      </c>
      <c r="BH648" s="4">
        <v>344</v>
      </c>
      <c r="BI648" s="4">
        <v>0</v>
      </c>
      <c r="BJ648" s="4">
        <f t="shared" si="268"/>
        <v>799</v>
      </c>
      <c r="BK648" s="4">
        <v>0</v>
      </c>
      <c r="BL648" s="4">
        <v>0</v>
      </c>
      <c r="BM648" s="4">
        <v>0</v>
      </c>
      <c r="BN648" s="4">
        <v>0</v>
      </c>
      <c r="BO648" s="4">
        <f t="shared" si="269"/>
        <v>0</v>
      </c>
      <c r="BP648" s="4">
        <v>0</v>
      </c>
      <c r="BQ648" s="4">
        <v>27</v>
      </c>
      <c r="BR648" s="4">
        <v>58</v>
      </c>
      <c r="BS648" s="4">
        <v>0</v>
      </c>
      <c r="BT648" s="4">
        <f t="shared" si="270"/>
        <v>85</v>
      </c>
      <c r="BU648" s="4">
        <v>21</v>
      </c>
      <c r="BV648" s="4">
        <v>36</v>
      </c>
      <c r="BW648" s="4">
        <v>61</v>
      </c>
      <c r="BX648" s="4">
        <v>29</v>
      </c>
      <c r="BY648" s="4">
        <f t="shared" si="271"/>
        <v>147</v>
      </c>
      <c r="BZ648" s="4">
        <f t="shared" si="272"/>
        <v>4409</v>
      </c>
      <c r="CA648" s="4">
        <f t="shared" si="273"/>
        <v>4151</v>
      </c>
      <c r="CB648" s="4">
        <f t="shared" si="274"/>
        <v>4330</v>
      </c>
      <c r="CC648" s="4">
        <f t="shared" si="275"/>
        <v>32</v>
      </c>
      <c r="CD648" s="4">
        <f t="shared" si="276"/>
        <v>12922</v>
      </c>
      <c r="CE648" s="4">
        <f t="shared" si="277"/>
        <v>69</v>
      </c>
      <c r="CF648" s="4">
        <f t="shared" si="278"/>
        <v>470</v>
      </c>
      <c r="CG648" s="4">
        <f t="shared" si="279"/>
        <v>606</v>
      </c>
      <c r="CH648" s="4">
        <f t="shared" si="280"/>
        <v>32</v>
      </c>
      <c r="CI648" s="4">
        <f t="shared" si="281"/>
        <v>1177</v>
      </c>
      <c r="CJ648" s="10">
        <v>1267</v>
      </c>
      <c r="CK648" s="10">
        <v>1833</v>
      </c>
      <c r="CL648" s="10">
        <v>50</v>
      </c>
      <c r="CM648" s="10">
        <v>9</v>
      </c>
      <c r="CN648" s="10">
        <v>1027</v>
      </c>
      <c r="CO648" s="4">
        <f t="shared" si="256"/>
        <v>4186</v>
      </c>
    </row>
    <row r="649" spans="1:98">
      <c r="A649" s="2">
        <v>2003</v>
      </c>
      <c r="B649" s="3" t="s">
        <v>113</v>
      </c>
      <c r="C649" s="4">
        <v>1425</v>
      </c>
      <c r="D649" s="4">
        <v>350</v>
      </c>
      <c r="E649" s="4">
        <v>527</v>
      </c>
      <c r="F649" s="4">
        <v>0</v>
      </c>
      <c r="G649" s="4">
        <f t="shared" si="257"/>
        <v>2302</v>
      </c>
      <c r="H649" s="4">
        <v>566</v>
      </c>
      <c r="I649" s="4">
        <v>776</v>
      </c>
      <c r="J649" s="4">
        <v>777</v>
      </c>
      <c r="K649" s="4">
        <v>0</v>
      </c>
      <c r="L649" s="4">
        <f t="shared" si="258"/>
        <v>2119</v>
      </c>
      <c r="M649" s="4">
        <v>15</v>
      </c>
      <c r="N649" s="4">
        <v>113</v>
      </c>
      <c r="O649" s="4">
        <v>8</v>
      </c>
      <c r="P649" s="4">
        <v>0</v>
      </c>
      <c r="Q649" s="4">
        <f t="shared" si="259"/>
        <v>136</v>
      </c>
      <c r="R649" s="4">
        <v>2</v>
      </c>
      <c r="S649" s="4">
        <v>5</v>
      </c>
      <c r="T649" s="4">
        <v>0</v>
      </c>
      <c r="U649" s="4">
        <v>0</v>
      </c>
      <c r="V649" s="4">
        <f t="shared" si="260"/>
        <v>7</v>
      </c>
      <c r="W649" s="4">
        <v>734</v>
      </c>
      <c r="X649" s="4">
        <v>1686</v>
      </c>
      <c r="Y649" s="4">
        <v>442</v>
      </c>
      <c r="Z649" s="4">
        <v>0</v>
      </c>
      <c r="AA649" s="4">
        <f t="shared" si="261"/>
        <v>2862</v>
      </c>
      <c r="AB649" s="4">
        <v>461</v>
      </c>
      <c r="AC649" s="4">
        <v>17</v>
      </c>
      <c r="AD649" s="4">
        <v>359</v>
      </c>
      <c r="AE649" s="4">
        <v>0</v>
      </c>
      <c r="AF649" s="4">
        <f t="shared" si="262"/>
        <v>837</v>
      </c>
      <c r="AG649" s="4">
        <v>8</v>
      </c>
      <c r="AH649" s="4">
        <v>23</v>
      </c>
      <c r="AI649" s="4">
        <v>1003</v>
      </c>
      <c r="AJ649" s="4">
        <v>0</v>
      </c>
      <c r="AK649" s="4">
        <f t="shared" si="263"/>
        <v>1034</v>
      </c>
      <c r="AL649" s="4">
        <v>256</v>
      </c>
      <c r="AM649" s="4">
        <v>652</v>
      </c>
      <c r="AN649" s="4">
        <v>5978</v>
      </c>
      <c r="AO649" s="4">
        <v>0</v>
      </c>
      <c r="AP649" s="4">
        <f t="shared" si="264"/>
        <v>6886</v>
      </c>
      <c r="AU649" s="4">
        <f t="shared" si="265"/>
        <v>0</v>
      </c>
      <c r="AV649" s="4">
        <v>8</v>
      </c>
      <c r="AW649" s="4">
        <v>0</v>
      </c>
      <c r="AX649" s="4">
        <v>127</v>
      </c>
      <c r="AY649" s="4">
        <v>0</v>
      </c>
      <c r="AZ649" s="4">
        <f t="shared" si="266"/>
        <v>135</v>
      </c>
      <c r="BA649" s="4">
        <v>1</v>
      </c>
      <c r="BB649" s="4">
        <v>0</v>
      </c>
      <c r="BC649" s="4">
        <v>37</v>
      </c>
      <c r="BD649" s="4">
        <v>0</v>
      </c>
      <c r="BE649" s="4">
        <f t="shared" si="267"/>
        <v>38</v>
      </c>
      <c r="BF649" s="4">
        <v>0</v>
      </c>
      <c r="BG649" s="4">
        <v>0</v>
      </c>
      <c r="BH649" s="4">
        <v>6</v>
      </c>
      <c r="BI649" s="4">
        <v>0</v>
      </c>
      <c r="BJ649" s="4">
        <f t="shared" si="268"/>
        <v>6</v>
      </c>
      <c r="BK649" s="4">
        <v>0</v>
      </c>
      <c r="BL649" s="4">
        <v>0</v>
      </c>
      <c r="BM649" s="4">
        <v>0</v>
      </c>
      <c r="BN649" s="4">
        <v>0</v>
      </c>
      <c r="BO649" s="4">
        <f t="shared" si="269"/>
        <v>0</v>
      </c>
      <c r="BP649" s="4">
        <v>0</v>
      </c>
      <c r="BQ649" s="4">
        <v>0</v>
      </c>
      <c r="BR649" s="4">
        <v>0</v>
      </c>
      <c r="BS649" s="4">
        <v>0</v>
      </c>
      <c r="BT649" s="4">
        <f t="shared" si="270"/>
        <v>0</v>
      </c>
      <c r="BU649" s="4">
        <v>0</v>
      </c>
      <c r="BV649" s="4">
        <v>2</v>
      </c>
      <c r="BW649" s="4">
        <v>54</v>
      </c>
      <c r="BX649" s="4">
        <v>0</v>
      </c>
      <c r="BY649" s="4">
        <f t="shared" si="271"/>
        <v>56</v>
      </c>
      <c r="BZ649" s="4">
        <f t="shared" si="272"/>
        <v>3467</v>
      </c>
      <c r="CA649" s="4">
        <f t="shared" si="273"/>
        <v>3622</v>
      </c>
      <c r="CB649" s="4">
        <f t="shared" si="274"/>
        <v>9094</v>
      </c>
      <c r="CC649" s="4">
        <f t="shared" si="275"/>
        <v>0</v>
      </c>
      <c r="CD649" s="4">
        <f t="shared" si="276"/>
        <v>16183</v>
      </c>
      <c r="CE649" s="4">
        <f t="shared" si="277"/>
        <v>9</v>
      </c>
      <c r="CF649" s="4">
        <f t="shared" si="278"/>
        <v>2</v>
      </c>
      <c r="CG649" s="4">
        <f t="shared" si="279"/>
        <v>224</v>
      </c>
      <c r="CH649" s="4">
        <f t="shared" si="280"/>
        <v>0</v>
      </c>
      <c r="CI649" s="4">
        <f t="shared" si="281"/>
        <v>235</v>
      </c>
      <c r="CJ649" s="10" t="s">
        <v>129</v>
      </c>
      <c r="CK649" s="10">
        <v>4022</v>
      </c>
      <c r="CL649" s="10">
        <v>225</v>
      </c>
      <c r="CM649" s="10" t="s">
        <v>129</v>
      </c>
      <c r="CN649" s="10">
        <v>791</v>
      </c>
      <c r="CO649" s="4">
        <f t="shared" si="256"/>
        <v>5038</v>
      </c>
    </row>
    <row r="650" spans="1:98">
      <c r="A650" s="2">
        <v>2003</v>
      </c>
      <c r="B650" s="3" t="s">
        <v>114</v>
      </c>
      <c r="C650" s="4">
        <v>6965</v>
      </c>
      <c r="D650" s="4">
        <v>1561</v>
      </c>
      <c r="E650" s="4">
        <v>15</v>
      </c>
      <c r="F650" s="4">
        <v>0</v>
      </c>
      <c r="G650" s="4">
        <f t="shared" si="257"/>
        <v>8541</v>
      </c>
      <c r="H650" s="4">
        <v>1863</v>
      </c>
      <c r="I650" s="4">
        <v>5</v>
      </c>
      <c r="J650" s="4">
        <v>262</v>
      </c>
      <c r="K650" s="4">
        <v>332</v>
      </c>
      <c r="L650" s="4">
        <f t="shared" si="258"/>
        <v>2462</v>
      </c>
      <c r="M650" s="4">
        <v>205</v>
      </c>
      <c r="N650" s="4">
        <v>219</v>
      </c>
      <c r="O650" s="4">
        <v>0</v>
      </c>
      <c r="P650" s="4">
        <v>0</v>
      </c>
      <c r="Q650" s="4">
        <f t="shared" si="259"/>
        <v>424</v>
      </c>
      <c r="R650" s="4">
        <v>247</v>
      </c>
      <c r="S650" s="4">
        <v>265</v>
      </c>
      <c r="T650" s="4">
        <v>26</v>
      </c>
      <c r="U650" s="4">
        <v>0</v>
      </c>
      <c r="V650" s="4">
        <f t="shared" si="260"/>
        <v>538</v>
      </c>
      <c r="W650" s="4">
        <v>4179</v>
      </c>
      <c r="X650" s="4">
        <v>7633</v>
      </c>
      <c r="Y650" s="4">
        <v>2254</v>
      </c>
      <c r="Z650" s="4">
        <v>0</v>
      </c>
      <c r="AA650" s="4">
        <f t="shared" si="261"/>
        <v>14066</v>
      </c>
      <c r="AB650" s="4">
        <v>1453</v>
      </c>
      <c r="AC650" s="4">
        <v>39</v>
      </c>
      <c r="AD650" s="4">
        <v>57</v>
      </c>
      <c r="AE650" s="4">
        <v>240</v>
      </c>
      <c r="AF650" s="4">
        <f t="shared" si="262"/>
        <v>1789</v>
      </c>
      <c r="AG650" s="4">
        <v>315</v>
      </c>
      <c r="AH650" s="4">
        <v>1500</v>
      </c>
      <c r="AI650" s="4">
        <v>2683</v>
      </c>
      <c r="AJ650" s="4">
        <v>150</v>
      </c>
      <c r="AK650" s="4">
        <f t="shared" si="263"/>
        <v>4648</v>
      </c>
      <c r="AL650" s="4">
        <v>5173</v>
      </c>
      <c r="AM650" s="4">
        <v>3354</v>
      </c>
      <c r="AN650" s="4">
        <v>5718</v>
      </c>
      <c r="AO650" s="4">
        <v>494</v>
      </c>
      <c r="AP650" s="4">
        <f t="shared" si="264"/>
        <v>14739</v>
      </c>
      <c r="AU650" s="4">
        <f t="shared" si="265"/>
        <v>0</v>
      </c>
      <c r="AV650" s="4">
        <v>0</v>
      </c>
      <c r="AW650" s="4">
        <v>0</v>
      </c>
      <c r="AX650" s="4">
        <v>0</v>
      </c>
      <c r="AY650" s="4">
        <v>332</v>
      </c>
      <c r="AZ650" s="4">
        <f t="shared" si="266"/>
        <v>332</v>
      </c>
      <c r="BA650" s="4">
        <v>0</v>
      </c>
      <c r="BB650" s="4">
        <v>0</v>
      </c>
      <c r="BC650" s="4">
        <v>0</v>
      </c>
      <c r="BD650" s="4">
        <v>240</v>
      </c>
      <c r="BE650" s="4">
        <f t="shared" si="267"/>
        <v>240</v>
      </c>
      <c r="BF650" s="4">
        <v>0</v>
      </c>
      <c r="BG650" s="4">
        <v>0</v>
      </c>
      <c r="BH650" s="4">
        <v>0</v>
      </c>
      <c r="BI650" s="4">
        <v>150</v>
      </c>
      <c r="BJ650" s="4">
        <f t="shared" si="268"/>
        <v>150</v>
      </c>
      <c r="BK650" s="4">
        <v>0</v>
      </c>
      <c r="BL650" s="4">
        <v>0</v>
      </c>
      <c r="BM650" s="4">
        <v>0</v>
      </c>
      <c r="BN650" s="4">
        <v>0</v>
      </c>
      <c r="BO650" s="4">
        <f t="shared" si="269"/>
        <v>0</v>
      </c>
      <c r="BP650" s="4">
        <v>0</v>
      </c>
      <c r="BQ650" s="4">
        <v>0</v>
      </c>
      <c r="BR650" s="4">
        <v>0</v>
      </c>
      <c r="BS650" s="4">
        <v>33</v>
      </c>
      <c r="BT650" s="4">
        <f t="shared" si="270"/>
        <v>33</v>
      </c>
      <c r="BU650" s="4">
        <v>0</v>
      </c>
      <c r="BV650" s="4">
        <v>0</v>
      </c>
      <c r="BW650" s="4">
        <v>0</v>
      </c>
      <c r="BX650" s="4">
        <v>461</v>
      </c>
      <c r="BY650" s="4">
        <f t="shared" si="271"/>
        <v>461</v>
      </c>
      <c r="BZ650" s="4">
        <f t="shared" si="272"/>
        <v>20400</v>
      </c>
      <c r="CA650" s="4">
        <f t="shared" si="273"/>
        <v>14576</v>
      </c>
      <c r="CB650" s="4">
        <f t="shared" si="274"/>
        <v>11015</v>
      </c>
      <c r="CC650" s="4">
        <f t="shared" si="275"/>
        <v>1216</v>
      </c>
      <c r="CD650" s="4">
        <f t="shared" si="276"/>
        <v>47207</v>
      </c>
      <c r="CE650" s="4">
        <f t="shared" si="277"/>
        <v>0</v>
      </c>
      <c r="CF650" s="4">
        <f t="shared" si="278"/>
        <v>0</v>
      </c>
      <c r="CG650" s="4">
        <f t="shared" si="279"/>
        <v>0</v>
      </c>
      <c r="CH650" s="4">
        <f t="shared" si="280"/>
        <v>1216</v>
      </c>
      <c r="CI650" s="4">
        <f t="shared" si="281"/>
        <v>1216</v>
      </c>
      <c r="CJ650" s="4">
        <v>7519</v>
      </c>
      <c r="CK650" s="4">
        <v>7105</v>
      </c>
      <c r="CL650" s="4">
        <v>1397</v>
      </c>
      <c r="CM650" s="10" t="s">
        <v>129</v>
      </c>
      <c r="CN650" s="4">
        <v>5293</v>
      </c>
      <c r="CO650" s="4">
        <f t="shared" si="256"/>
        <v>21314</v>
      </c>
    </row>
    <row r="651" spans="1:98">
      <c r="A651" s="2">
        <v>2003</v>
      </c>
      <c r="B651" s="3" t="s">
        <v>127</v>
      </c>
      <c r="G651" s="4">
        <f t="shared" si="257"/>
        <v>0</v>
      </c>
      <c r="L651" s="4">
        <f t="shared" si="258"/>
        <v>0</v>
      </c>
      <c r="Q651" s="4">
        <f t="shared" si="259"/>
        <v>0</v>
      </c>
      <c r="V651" s="4">
        <f t="shared" si="260"/>
        <v>0</v>
      </c>
      <c r="AA651" s="4">
        <f t="shared" si="261"/>
        <v>0</v>
      </c>
      <c r="AF651" s="4">
        <f t="shared" si="262"/>
        <v>0</v>
      </c>
      <c r="AK651" s="4">
        <f t="shared" si="263"/>
        <v>0</v>
      </c>
      <c r="AP651" s="4">
        <f t="shared" si="264"/>
        <v>0</v>
      </c>
      <c r="AU651" s="4">
        <f t="shared" si="265"/>
        <v>0</v>
      </c>
      <c r="AZ651" s="4">
        <f t="shared" si="266"/>
        <v>0</v>
      </c>
      <c r="BE651" s="4">
        <f t="shared" si="267"/>
        <v>0</v>
      </c>
      <c r="BJ651" s="4">
        <f t="shared" si="268"/>
        <v>0</v>
      </c>
      <c r="BO651" s="4">
        <f t="shared" si="269"/>
        <v>0</v>
      </c>
      <c r="BT651" s="4">
        <f t="shared" si="270"/>
        <v>0</v>
      </c>
      <c r="BY651" s="4">
        <f t="shared" si="271"/>
        <v>0</v>
      </c>
      <c r="BZ651" s="4">
        <f t="shared" si="272"/>
        <v>0</v>
      </c>
      <c r="CA651" s="4">
        <f t="shared" si="273"/>
        <v>0</v>
      </c>
      <c r="CB651" s="4">
        <f t="shared" si="274"/>
        <v>0</v>
      </c>
      <c r="CC651" s="4">
        <f t="shared" si="275"/>
        <v>0</v>
      </c>
      <c r="CD651" s="4">
        <f t="shared" si="276"/>
        <v>0</v>
      </c>
      <c r="CE651" s="4">
        <f t="shared" si="277"/>
        <v>0</v>
      </c>
      <c r="CF651" s="4">
        <f t="shared" si="278"/>
        <v>0</v>
      </c>
      <c r="CG651" s="4">
        <f t="shared" si="279"/>
        <v>0</v>
      </c>
      <c r="CH651" s="4">
        <f t="shared" si="280"/>
        <v>0</v>
      </c>
      <c r="CI651" s="4">
        <f t="shared" si="281"/>
        <v>0</v>
      </c>
      <c r="CO651" s="4">
        <f t="shared" si="256"/>
        <v>0</v>
      </c>
    </row>
    <row r="652" spans="1:98">
      <c r="A652" s="2">
        <v>2003</v>
      </c>
      <c r="B652" s="3" t="s">
        <v>115</v>
      </c>
      <c r="C652" s="4">
        <v>742</v>
      </c>
      <c r="D652" s="4">
        <v>128</v>
      </c>
      <c r="E652" s="4">
        <v>1</v>
      </c>
      <c r="F652" s="4">
        <v>11</v>
      </c>
      <c r="G652" s="4">
        <f t="shared" si="257"/>
        <v>882</v>
      </c>
      <c r="H652" s="4">
        <v>169</v>
      </c>
      <c r="I652" s="4">
        <v>3</v>
      </c>
      <c r="J652" s="4">
        <v>406</v>
      </c>
      <c r="K652" s="4">
        <v>17</v>
      </c>
      <c r="L652" s="4">
        <f t="shared" si="258"/>
        <v>595</v>
      </c>
      <c r="M652" s="4">
        <v>14</v>
      </c>
      <c r="N652" s="4">
        <v>68</v>
      </c>
      <c r="O652" s="4">
        <v>0</v>
      </c>
      <c r="P652" s="4">
        <v>0</v>
      </c>
      <c r="Q652" s="4">
        <f t="shared" si="259"/>
        <v>82</v>
      </c>
      <c r="R652" s="4">
        <v>97</v>
      </c>
      <c r="S652" s="4">
        <v>159</v>
      </c>
      <c r="T652" s="4">
        <v>0</v>
      </c>
      <c r="U652" s="4">
        <v>0</v>
      </c>
      <c r="V652" s="4">
        <f t="shared" si="260"/>
        <v>256</v>
      </c>
      <c r="W652" s="4">
        <v>631</v>
      </c>
      <c r="X652" s="4">
        <v>819</v>
      </c>
      <c r="Y652" s="4">
        <v>0</v>
      </c>
      <c r="Z652" s="4">
        <v>0</v>
      </c>
      <c r="AA652" s="4">
        <f t="shared" si="261"/>
        <v>1450</v>
      </c>
      <c r="AB652" s="4">
        <v>136</v>
      </c>
      <c r="AC652" s="4">
        <v>3</v>
      </c>
      <c r="AD652" s="4">
        <v>1</v>
      </c>
      <c r="AE652" s="4">
        <v>2</v>
      </c>
      <c r="AF652" s="4">
        <f t="shared" si="262"/>
        <v>142</v>
      </c>
      <c r="AG652" s="4">
        <v>0</v>
      </c>
      <c r="AH652" s="4">
        <v>150</v>
      </c>
      <c r="AI652" s="4">
        <v>125</v>
      </c>
      <c r="AJ652" s="4">
        <v>22</v>
      </c>
      <c r="AK652" s="4">
        <f t="shared" si="263"/>
        <v>297</v>
      </c>
      <c r="AL652" s="4">
        <v>901</v>
      </c>
      <c r="AM652" s="4">
        <v>271</v>
      </c>
      <c r="AN652" s="4">
        <v>608</v>
      </c>
      <c r="AO652" s="4">
        <v>59</v>
      </c>
      <c r="AP652" s="4">
        <f t="shared" si="264"/>
        <v>1839</v>
      </c>
      <c r="AU652" s="4">
        <f t="shared" si="265"/>
        <v>0</v>
      </c>
      <c r="AV652" s="4">
        <v>0</v>
      </c>
      <c r="AW652" s="4">
        <v>1.1599999999999999</v>
      </c>
      <c r="AX652" s="4">
        <v>9.93</v>
      </c>
      <c r="AY652" s="4">
        <v>17.190000000000001</v>
      </c>
      <c r="AZ652" s="4">
        <f t="shared" si="266"/>
        <v>28.28</v>
      </c>
      <c r="BA652" s="4">
        <v>0.03</v>
      </c>
      <c r="BB652" s="4">
        <v>0.33</v>
      </c>
      <c r="BC652" s="4">
        <v>1.95</v>
      </c>
      <c r="BD652" s="4">
        <v>1.53</v>
      </c>
      <c r="BE652" s="4">
        <f t="shared" si="267"/>
        <v>3.84</v>
      </c>
      <c r="BF652" s="4">
        <v>0</v>
      </c>
      <c r="BG652" s="4">
        <v>207.7</v>
      </c>
      <c r="BH652" s="4">
        <v>7.65</v>
      </c>
      <c r="BI652" s="4">
        <v>22.3</v>
      </c>
      <c r="BJ652" s="4">
        <f t="shared" si="268"/>
        <v>237.65</v>
      </c>
      <c r="BK652" s="4">
        <v>0</v>
      </c>
      <c r="BL652" s="4">
        <v>0</v>
      </c>
      <c r="BM652" s="4">
        <v>0</v>
      </c>
      <c r="BN652" s="4">
        <v>0</v>
      </c>
      <c r="BO652" s="4">
        <f t="shared" si="269"/>
        <v>0</v>
      </c>
      <c r="BP652" s="4">
        <v>0</v>
      </c>
      <c r="BQ652" s="4">
        <v>18</v>
      </c>
      <c r="BR652" s="4">
        <v>5</v>
      </c>
      <c r="BS652" s="4">
        <v>14</v>
      </c>
      <c r="BT652" s="4">
        <f t="shared" si="270"/>
        <v>37</v>
      </c>
      <c r="BU652" s="4">
        <v>4</v>
      </c>
      <c r="BV652" s="4">
        <v>38</v>
      </c>
      <c r="BW652" s="4">
        <v>12</v>
      </c>
      <c r="BX652" s="4">
        <v>146</v>
      </c>
      <c r="BY652" s="4">
        <f t="shared" si="271"/>
        <v>200</v>
      </c>
      <c r="BZ652" s="4">
        <f t="shared" si="272"/>
        <v>2690</v>
      </c>
      <c r="CA652" s="4">
        <f t="shared" si="273"/>
        <v>1601</v>
      </c>
      <c r="CB652" s="4">
        <f t="shared" si="274"/>
        <v>1141</v>
      </c>
      <c r="CC652" s="4">
        <f t="shared" si="275"/>
        <v>111</v>
      </c>
      <c r="CD652" s="4">
        <f t="shared" si="276"/>
        <v>5543</v>
      </c>
      <c r="CE652" s="4">
        <f t="shared" si="277"/>
        <v>4.03</v>
      </c>
      <c r="CF652" s="4">
        <f t="shared" si="278"/>
        <v>265.19</v>
      </c>
      <c r="CG652" s="4">
        <f t="shared" si="279"/>
        <v>36.53</v>
      </c>
      <c r="CH652" s="4">
        <f t="shared" si="280"/>
        <v>201.02</v>
      </c>
      <c r="CI652" s="4">
        <f t="shared" si="281"/>
        <v>506.77</v>
      </c>
      <c r="CJ652" s="12">
        <v>777</v>
      </c>
      <c r="CK652" s="12">
        <v>813.3</v>
      </c>
      <c r="CL652" s="12">
        <v>63.3</v>
      </c>
      <c r="CM652" s="12">
        <v>241</v>
      </c>
      <c r="CN652" s="12">
        <v>862</v>
      </c>
      <c r="CO652" s="4">
        <f t="shared" si="256"/>
        <v>2756.6</v>
      </c>
    </row>
    <row r="653" spans="1:98">
      <c r="A653" s="2">
        <v>2003</v>
      </c>
      <c r="B653" s="3" t="s">
        <v>116</v>
      </c>
      <c r="C653" s="4">
        <v>1795</v>
      </c>
      <c r="D653" s="4">
        <v>502</v>
      </c>
      <c r="E653" s="4">
        <v>642</v>
      </c>
      <c r="F653" s="4">
        <v>103</v>
      </c>
      <c r="G653" s="4">
        <f t="shared" si="257"/>
        <v>3042</v>
      </c>
      <c r="H653" s="4">
        <v>795</v>
      </c>
      <c r="I653" s="4">
        <v>421</v>
      </c>
      <c r="J653" s="4">
        <v>1609</v>
      </c>
      <c r="K653" s="4">
        <v>116</v>
      </c>
      <c r="L653" s="4">
        <f t="shared" si="258"/>
        <v>2941</v>
      </c>
      <c r="M653" s="4">
        <v>12</v>
      </c>
      <c r="N653" s="4">
        <v>27</v>
      </c>
      <c r="O653" s="4">
        <v>0</v>
      </c>
      <c r="P653" s="4">
        <v>0</v>
      </c>
      <c r="Q653" s="4">
        <f t="shared" si="259"/>
        <v>39</v>
      </c>
      <c r="R653" s="4">
        <v>15</v>
      </c>
      <c r="S653" s="4">
        <v>0</v>
      </c>
      <c r="T653" s="4">
        <v>1</v>
      </c>
      <c r="U653" s="4">
        <v>0</v>
      </c>
      <c r="V653" s="4">
        <f t="shared" si="260"/>
        <v>16</v>
      </c>
      <c r="W653" s="4">
        <v>449</v>
      </c>
      <c r="X653" s="4">
        <v>2590</v>
      </c>
      <c r="Y653" s="4">
        <v>620</v>
      </c>
      <c r="Z653" s="4">
        <v>0</v>
      </c>
      <c r="AA653" s="4">
        <f t="shared" si="261"/>
        <v>3659</v>
      </c>
      <c r="AB653" s="4">
        <v>369</v>
      </c>
      <c r="AC653" s="4">
        <v>15</v>
      </c>
      <c r="AD653" s="4">
        <v>89</v>
      </c>
      <c r="AE653" s="4">
        <v>6</v>
      </c>
      <c r="AF653" s="4">
        <f t="shared" si="262"/>
        <v>479</v>
      </c>
      <c r="AG653" s="4">
        <v>0</v>
      </c>
      <c r="AH653" s="4">
        <v>421</v>
      </c>
      <c r="AI653" s="4">
        <v>481</v>
      </c>
      <c r="AJ653" s="4">
        <v>206</v>
      </c>
      <c r="AK653" s="4">
        <f t="shared" si="263"/>
        <v>1108</v>
      </c>
      <c r="AL653" s="4">
        <v>1560</v>
      </c>
      <c r="AM653" s="4">
        <v>1594</v>
      </c>
      <c r="AN653" s="4">
        <v>1440</v>
      </c>
      <c r="AO653" s="4">
        <v>46</v>
      </c>
      <c r="AP653" s="4">
        <f t="shared" si="264"/>
        <v>4640</v>
      </c>
      <c r="AU653" s="4">
        <f t="shared" si="265"/>
        <v>0</v>
      </c>
      <c r="AV653" s="4">
        <v>7.2</v>
      </c>
      <c r="AW653" s="4">
        <v>10</v>
      </c>
      <c r="AX653" s="4">
        <v>164</v>
      </c>
      <c r="AY653" s="4">
        <v>116</v>
      </c>
      <c r="AZ653" s="4">
        <f t="shared" si="266"/>
        <v>297.2</v>
      </c>
      <c r="BA653" s="4">
        <v>1</v>
      </c>
      <c r="BB653" s="4">
        <v>2.2999999999999998</v>
      </c>
      <c r="BC653" s="4">
        <v>1</v>
      </c>
      <c r="BD653" s="4">
        <v>6</v>
      </c>
      <c r="BE653" s="4">
        <f t="shared" si="267"/>
        <v>10.3</v>
      </c>
      <c r="BF653" s="4">
        <v>0</v>
      </c>
      <c r="BG653" s="4">
        <v>0</v>
      </c>
      <c r="BH653" s="4">
        <v>556</v>
      </c>
      <c r="BI653" s="4">
        <v>206</v>
      </c>
      <c r="BJ653" s="4">
        <f t="shared" si="268"/>
        <v>762</v>
      </c>
      <c r="BK653" s="4">
        <v>0</v>
      </c>
      <c r="BL653" s="4">
        <v>0</v>
      </c>
      <c r="BM653" s="4">
        <v>0</v>
      </c>
      <c r="BN653" s="4">
        <v>0</v>
      </c>
      <c r="BO653" s="4">
        <f t="shared" si="269"/>
        <v>0</v>
      </c>
      <c r="BP653" s="4">
        <v>0</v>
      </c>
      <c r="BQ653" s="4">
        <v>4.5999999999999996</v>
      </c>
      <c r="BR653" s="4">
        <v>6.5</v>
      </c>
      <c r="BS653" s="4">
        <v>0</v>
      </c>
      <c r="BT653" s="4">
        <f t="shared" si="270"/>
        <v>11.1</v>
      </c>
      <c r="BU653" s="4">
        <v>5.8</v>
      </c>
      <c r="BV653" s="4">
        <v>12.9</v>
      </c>
      <c r="BW653" s="4">
        <v>32.5</v>
      </c>
      <c r="BX653" s="4">
        <v>149</v>
      </c>
      <c r="BY653" s="4">
        <f t="shared" si="271"/>
        <v>200.2</v>
      </c>
      <c r="BZ653" s="4">
        <f t="shared" si="272"/>
        <v>4995</v>
      </c>
      <c r="CA653" s="4">
        <f t="shared" si="273"/>
        <v>5570</v>
      </c>
      <c r="CB653" s="4">
        <f t="shared" si="274"/>
        <v>4882</v>
      </c>
      <c r="CC653" s="4">
        <f t="shared" si="275"/>
        <v>477</v>
      </c>
      <c r="CD653" s="4">
        <f t="shared" si="276"/>
        <v>15924</v>
      </c>
      <c r="CE653" s="4">
        <f t="shared" si="277"/>
        <v>14</v>
      </c>
      <c r="CF653" s="4">
        <f t="shared" si="278"/>
        <v>29.799999999999997</v>
      </c>
      <c r="CG653" s="4">
        <f t="shared" si="279"/>
        <v>760</v>
      </c>
      <c r="CH653" s="4">
        <f t="shared" si="280"/>
        <v>477</v>
      </c>
      <c r="CI653" s="4">
        <f t="shared" si="281"/>
        <v>1280.8</v>
      </c>
      <c r="CJ653" s="10">
        <v>2042</v>
      </c>
      <c r="CK653" s="10">
        <v>1859</v>
      </c>
      <c r="CL653" s="10">
        <v>101</v>
      </c>
      <c r="CM653" s="10">
        <v>0</v>
      </c>
      <c r="CN653" s="10">
        <v>966</v>
      </c>
      <c r="CO653" s="4">
        <f t="shared" si="256"/>
        <v>4968</v>
      </c>
      <c r="CT653" s="4"/>
    </row>
    <row r="654" spans="1:98">
      <c r="A654" s="2">
        <v>2003</v>
      </c>
      <c r="B654" s="3" t="s">
        <v>117</v>
      </c>
      <c r="C654" s="4">
        <v>321.7</v>
      </c>
      <c r="D654" s="4">
        <v>109.9</v>
      </c>
      <c r="E654" s="4">
        <v>1.3</v>
      </c>
      <c r="F654" s="4">
        <v>0</v>
      </c>
      <c r="G654" s="4">
        <f t="shared" si="257"/>
        <v>432.90000000000003</v>
      </c>
      <c r="H654" s="4">
        <v>153.69999999999999</v>
      </c>
      <c r="I654" s="4">
        <v>72.599999999999994</v>
      </c>
      <c r="J654" s="4">
        <v>188.5</v>
      </c>
      <c r="K654" s="4">
        <v>8</v>
      </c>
      <c r="L654" s="4">
        <f t="shared" si="258"/>
        <v>422.79999999999995</v>
      </c>
      <c r="M654" s="4">
        <v>5</v>
      </c>
      <c r="N654" s="4">
        <v>6</v>
      </c>
      <c r="O654" s="4">
        <v>0</v>
      </c>
      <c r="P654" s="4">
        <v>0</v>
      </c>
      <c r="Q654" s="4">
        <f t="shared" si="259"/>
        <v>11</v>
      </c>
      <c r="R654" s="4">
        <v>0</v>
      </c>
      <c r="S654" s="4">
        <v>0</v>
      </c>
      <c r="T654" s="4">
        <v>0</v>
      </c>
      <c r="U654" s="4">
        <v>0</v>
      </c>
      <c r="V654" s="4">
        <f t="shared" si="260"/>
        <v>0</v>
      </c>
      <c r="W654" s="4">
        <v>170</v>
      </c>
      <c r="X654" s="4">
        <v>362</v>
      </c>
      <c r="Y654" s="4">
        <v>0</v>
      </c>
      <c r="Z654" s="4">
        <v>0</v>
      </c>
      <c r="AA654" s="4">
        <f t="shared" si="261"/>
        <v>532</v>
      </c>
      <c r="AB654" s="4">
        <v>52.5</v>
      </c>
      <c r="AC654" s="4">
        <v>10.9</v>
      </c>
      <c r="AD654" s="4">
        <v>3.1</v>
      </c>
      <c r="AE654" s="4">
        <v>0</v>
      </c>
      <c r="AF654" s="4">
        <f t="shared" si="262"/>
        <v>66.5</v>
      </c>
      <c r="AG654" s="4">
        <v>0.47</v>
      </c>
      <c r="AH654" s="4">
        <v>226.6</v>
      </c>
      <c r="AI654" s="4">
        <v>161.1</v>
      </c>
      <c r="AJ654" s="4">
        <v>0</v>
      </c>
      <c r="AK654" s="4">
        <f t="shared" si="263"/>
        <v>388.16999999999996</v>
      </c>
      <c r="AL654" s="4">
        <v>163</v>
      </c>
      <c r="AM654" s="4">
        <v>226</v>
      </c>
      <c r="AN654" s="4">
        <v>283</v>
      </c>
      <c r="AO654" s="4">
        <v>0</v>
      </c>
      <c r="AP654" s="4">
        <f t="shared" si="264"/>
        <v>672</v>
      </c>
      <c r="AU654" s="4">
        <f t="shared" si="265"/>
        <v>0</v>
      </c>
      <c r="AV654" s="4">
        <v>2.95</v>
      </c>
      <c r="AW654" s="4">
        <v>6.1</v>
      </c>
      <c r="AX654" s="4">
        <v>22.55</v>
      </c>
      <c r="AY654" s="4">
        <v>8</v>
      </c>
      <c r="AZ654" s="4">
        <f t="shared" si="266"/>
        <v>39.6</v>
      </c>
      <c r="BA654" s="4">
        <v>0.1</v>
      </c>
      <c r="BB654" s="4">
        <v>0.3</v>
      </c>
      <c r="BC654" s="4">
        <v>0.08</v>
      </c>
      <c r="BD654" s="4">
        <v>0</v>
      </c>
      <c r="BE654" s="4">
        <f t="shared" si="267"/>
        <v>0.48000000000000004</v>
      </c>
      <c r="BF654" s="4">
        <v>0</v>
      </c>
      <c r="BG654" s="4">
        <v>0.3</v>
      </c>
      <c r="BH654" s="4">
        <v>11</v>
      </c>
      <c r="BI654" s="4">
        <v>0</v>
      </c>
      <c r="BJ654" s="4">
        <f t="shared" si="268"/>
        <v>11.3</v>
      </c>
      <c r="BK654" s="4">
        <v>0</v>
      </c>
      <c r="BL654" s="4">
        <v>0.08</v>
      </c>
      <c r="BM654" s="4">
        <v>0.25</v>
      </c>
      <c r="BN654" s="4">
        <v>0</v>
      </c>
      <c r="BO654" s="4">
        <f t="shared" si="269"/>
        <v>0.33</v>
      </c>
      <c r="BP654" s="4">
        <v>7.0000000000000007E-2</v>
      </c>
      <c r="BQ654" s="4">
        <v>0.1</v>
      </c>
      <c r="BR654" s="4">
        <v>0.05</v>
      </c>
      <c r="BS654" s="4">
        <v>0</v>
      </c>
      <c r="BT654" s="4">
        <f t="shared" si="270"/>
        <v>0.22000000000000003</v>
      </c>
      <c r="BU654" s="4">
        <v>6.9</v>
      </c>
      <c r="BV654" s="4">
        <v>25.4</v>
      </c>
      <c r="BW654" s="4">
        <v>30.6</v>
      </c>
      <c r="BX654" s="4">
        <v>0</v>
      </c>
      <c r="BY654" s="4">
        <f t="shared" si="271"/>
        <v>62.9</v>
      </c>
      <c r="BZ654" s="4">
        <f t="shared" si="272"/>
        <v>866.37</v>
      </c>
      <c r="CA654" s="4">
        <f t="shared" si="273"/>
        <v>1014</v>
      </c>
      <c r="CB654" s="4">
        <f t="shared" si="274"/>
        <v>637</v>
      </c>
      <c r="CC654" s="4">
        <f t="shared" si="275"/>
        <v>8</v>
      </c>
      <c r="CD654" s="4">
        <f t="shared" si="276"/>
        <v>2525.37</v>
      </c>
      <c r="CE654" s="4">
        <f t="shared" si="277"/>
        <v>10.02</v>
      </c>
      <c r="CF654" s="4">
        <f t="shared" si="278"/>
        <v>32.28</v>
      </c>
      <c r="CG654" s="4">
        <f t="shared" si="279"/>
        <v>64.53</v>
      </c>
      <c r="CH654" s="4">
        <f t="shared" si="280"/>
        <v>8</v>
      </c>
      <c r="CI654" s="4">
        <f t="shared" si="281"/>
        <v>114.83</v>
      </c>
      <c r="CJ654" s="11">
        <v>476</v>
      </c>
      <c r="CK654" s="10" t="s">
        <v>130</v>
      </c>
      <c r="CL654" s="10" t="s">
        <v>130</v>
      </c>
      <c r="CM654" s="10" t="s">
        <v>130</v>
      </c>
      <c r="CN654" s="11">
        <v>415</v>
      </c>
      <c r="CO654" s="4">
        <f t="shared" si="256"/>
        <v>891</v>
      </c>
    </row>
    <row r="655" spans="1:98">
      <c r="A655" s="2">
        <v>2003</v>
      </c>
      <c r="B655" s="3" t="s">
        <v>118</v>
      </c>
      <c r="C655" s="4">
        <v>2696</v>
      </c>
      <c r="D655" s="4">
        <v>600</v>
      </c>
      <c r="E655" s="4">
        <v>22</v>
      </c>
      <c r="F655" s="4">
        <v>0</v>
      </c>
      <c r="G655" s="4">
        <f t="shared" si="257"/>
        <v>3318</v>
      </c>
      <c r="H655" s="4">
        <v>1112</v>
      </c>
      <c r="I655" s="4">
        <v>134</v>
      </c>
      <c r="J655" s="4">
        <v>1064</v>
      </c>
      <c r="K655" s="4">
        <v>41</v>
      </c>
      <c r="L655" s="4">
        <f t="shared" si="258"/>
        <v>2351</v>
      </c>
      <c r="M655" s="4">
        <v>18</v>
      </c>
      <c r="N655" s="4">
        <v>117</v>
      </c>
      <c r="O655" s="4">
        <v>6</v>
      </c>
      <c r="P655" s="4">
        <v>0</v>
      </c>
      <c r="Q655" s="4">
        <f t="shared" si="259"/>
        <v>141</v>
      </c>
      <c r="R655" s="4">
        <v>0</v>
      </c>
      <c r="S655" s="4">
        <v>0</v>
      </c>
      <c r="T655" s="4">
        <v>0</v>
      </c>
      <c r="U655" s="4">
        <v>0</v>
      </c>
      <c r="V655" s="4">
        <f t="shared" si="260"/>
        <v>0</v>
      </c>
      <c r="W655" s="4">
        <v>2057</v>
      </c>
      <c r="X655" s="4">
        <v>4483</v>
      </c>
      <c r="Y655" s="4">
        <v>324</v>
      </c>
      <c r="Z655" s="4">
        <v>0</v>
      </c>
      <c r="AA655" s="4">
        <f t="shared" si="261"/>
        <v>6864</v>
      </c>
      <c r="AB655" s="4">
        <v>459</v>
      </c>
      <c r="AC655" s="4">
        <v>23</v>
      </c>
      <c r="AD655" s="4">
        <v>24</v>
      </c>
      <c r="AE655" s="4">
        <v>0</v>
      </c>
      <c r="AF655" s="4">
        <f t="shared" si="262"/>
        <v>506</v>
      </c>
      <c r="AG655" s="4">
        <v>0</v>
      </c>
      <c r="AH655" s="4">
        <v>530</v>
      </c>
      <c r="AI655" s="4">
        <v>821</v>
      </c>
      <c r="AJ655" s="4">
        <v>0</v>
      </c>
      <c r="AK655" s="4">
        <f t="shared" si="263"/>
        <v>1351</v>
      </c>
      <c r="AL655" s="4">
        <v>1808</v>
      </c>
      <c r="AM655" s="4">
        <v>2046</v>
      </c>
      <c r="AN655" s="4">
        <v>1680</v>
      </c>
      <c r="AO655" s="4">
        <v>6</v>
      </c>
      <c r="AP655" s="4">
        <f t="shared" si="264"/>
        <v>5540</v>
      </c>
      <c r="AU655" s="4">
        <f t="shared" si="265"/>
        <v>0</v>
      </c>
      <c r="AV655" s="4">
        <v>8</v>
      </c>
      <c r="AW655" s="4">
        <v>0</v>
      </c>
      <c r="AX655" s="4">
        <v>2</v>
      </c>
      <c r="AY655" s="4">
        <v>41</v>
      </c>
      <c r="AZ655" s="4">
        <f t="shared" si="266"/>
        <v>51</v>
      </c>
      <c r="BA655" s="4">
        <v>0</v>
      </c>
      <c r="BB655" s="4">
        <v>21</v>
      </c>
      <c r="BC655" s="4">
        <v>9</v>
      </c>
      <c r="BD655" s="4">
        <v>0</v>
      </c>
      <c r="BE655" s="4">
        <f t="shared" si="267"/>
        <v>30</v>
      </c>
      <c r="BF655" s="4">
        <v>0</v>
      </c>
      <c r="BG655" s="4">
        <v>530</v>
      </c>
      <c r="BH655" s="4">
        <v>502</v>
      </c>
      <c r="BI655" s="4">
        <v>0</v>
      </c>
      <c r="BJ655" s="4">
        <f t="shared" si="268"/>
        <v>1032</v>
      </c>
      <c r="BK655" s="4">
        <v>0</v>
      </c>
      <c r="BL655" s="4">
        <v>0</v>
      </c>
      <c r="BM655" s="4">
        <v>0</v>
      </c>
      <c r="BN655" s="4">
        <v>0</v>
      </c>
      <c r="BO655" s="4">
        <f t="shared" si="269"/>
        <v>0</v>
      </c>
      <c r="BP655" s="4">
        <v>0</v>
      </c>
      <c r="BQ655" s="4">
        <v>0</v>
      </c>
      <c r="BR655" s="4">
        <v>0</v>
      </c>
      <c r="BS655" s="4">
        <v>0</v>
      </c>
      <c r="BT655" s="4">
        <f t="shared" si="270"/>
        <v>0</v>
      </c>
      <c r="BU655" s="4">
        <v>20</v>
      </c>
      <c r="BV655" s="4">
        <v>30</v>
      </c>
      <c r="BW655" s="4">
        <v>0</v>
      </c>
      <c r="BX655" s="4">
        <v>6</v>
      </c>
      <c r="BY655" s="4">
        <f t="shared" si="271"/>
        <v>56</v>
      </c>
      <c r="BZ655" s="4">
        <f t="shared" si="272"/>
        <v>8150</v>
      </c>
      <c r="CA655" s="4">
        <f t="shared" si="273"/>
        <v>7933</v>
      </c>
      <c r="CB655" s="4">
        <f t="shared" si="274"/>
        <v>3941</v>
      </c>
      <c r="CC655" s="4">
        <f t="shared" si="275"/>
        <v>47</v>
      </c>
      <c r="CD655" s="4">
        <f t="shared" si="276"/>
        <v>20071</v>
      </c>
      <c r="CE655" s="4">
        <f t="shared" si="277"/>
        <v>28</v>
      </c>
      <c r="CF655" s="4">
        <f t="shared" si="278"/>
        <v>581</v>
      </c>
      <c r="CG655" s="4">
        <f t="shared" si="279"/>
        <v>513</v>
      </c>
      <c r="CH655" s="4">
        <f t="shared" si="280"/>
        <v>47</v>
      </c>
      <c r="CI655" s="4">
        <f t="shared" si="281"/>
        <v>1169</v>
      </c>
      <c r="CJ655" s="11">
        <v>5210</v>
      </c>
      <c r="CK655" s="11">
        <v>77</v>
      </c>
      <c r="CL655" s="11">
        <v>487</v>
      </c>
      <c r="CM655" s="11">
        <v>0</v>
      </c>
      <c r="CN655" s="11">
        <v>1892</v>
      </c>
      <c r="CO655" s="4">
        <f t="shared" si="256"/>
        <v>7666</v>
      </c>
    </row>
    <row r="656" spans="1:98">
      <c r="A656" s="2">
        <v>2003</v>
      </c>
      <c r="B656" s="3" t="s">
        <v>119</v>
      </c>
      <c r="C656" s="4">
        <v>12824.3</v>
      </c>
      <c r="D656" s="4">
        <v>2871.6</v>
      </c>
      <c r="E656" s="4">
        <v>1057.4000000000001</v>
      </c>
      <c r="F656" s="4">
        <v>0</v>
      </c>
      <c r="G656" s="4">
        <f t="shared" si="257"/>
        <v>16753.3</v>
      </c>
      <c r="H656" s="4">
        <v>5089.6000000000004</v>
      </c>
      <c r="I656" s="4">
        <v>156.9</v>
      </c>
      <c r="J656" s="4">
        <v>2907.2</v>
      </c>
      <c r="K656" s="4">
        <v>899</v>
      </c>
      <c r="L656" s="4">
        <f t="shared" si="258"/>
        <v>9052.7000000000007</v>
      </c>
      <c r="M656" s="4">
        <v>251.4</v>
      </c>
      <c r="N656" s="4">
        <v>640.9</v>
      </c>
      <c r="O656" s="4">
        <v>0</v>
      </c>
      <c r="P656" s="4">
        <v>0</v>
      </c>
      <c r="Q656" s="4">
        <f t="shared" si="259"/>
        <v>892.3</v>
      </c>
      <c r="R656" s="4">
        <v>0</v>
      </c>
      <c r="S656" s="4">
        <v>0</v>
      </c>
      <c r="T656" s="4">
        <v>0</v>
      </c>
      <c r="U656" s="4">
        <v>0</v>
      </c>
      <c r="V656" s="4">
        <f t="shared" si="260"/>
        <v>0</v>
      </c>
      <c r="W656" s="4">
        <v>5773.2</v>
      </c>
      <c r="X656" s="4">
        <v>9244.5</v>
      </c>
      <c r="Y656" s="4">
        <v>0</v>
      </c>
      <c r="Z656" s="4">
        <v>0</v>
      </c>
      <c r="AA656" s="4">
        <f t="shared" si="261"/>
        <v>15017.7</v>
      </c>
      <c r="AB656" s="4">
        <v>3356.7</v>
      </c>
      <c r="AC656" s="4">
        <v>79.2</v>
      </c>
      <c r="AD656" s="4">
        <v>154.4</v>
      </c>
      <c r="AE656" s="4">
        <v>46</v>
      </c>
      <c r="AF656" s="4">
        <f t="shared" si="262"/>
        <v>3636.2999999999997</v>
      </c>
      <c r="AG656" s="4">
        <v>25.9</v>
      </c>
      <c r="AH656" s="4">
        <v>2690.3</v>
      </c>
      <c r="AI656" s="4">
        <v>2517.1</v>
      </c>
      <c r="AJ656" s="4">
        <v>264</v>
      </c>
      <c r="AK656" s="4">
        <f t="shared" si="263"/>
        <v>5497.3</v>
      </c>
      <c r="AL656" s="4">
        <v>2590</v>
      </c>
      <c r="AM656" s="4">
        <v>4008</v>
      </c>
      <c r="AN656" s="4">
        <v>3056</v>
      </c>
      <c r="AO656" s="4">
        <v>256</v>
      </c>
      <c r="AP656" s="4">
        <f t="shared" si="264"/>
        <v>9910</v>
      </c>
      <c r="AU656" s="4">
        <f t="shared" si="265"/>
        <v>0</v>
      </c>
      <c r="AV656" s="4">
        <v>0</v>
      </c>
      <c r="AW656" s="4">
        <v>0</v>
      </c>
      <c r="AX656" s="4">
        <v>0</v>
      </c>
      <c r="AY656" s="4">
        <v>899</v>
      </c>
      <c r="AZ656" s="4">
        <f t="shared" si="266"/>
        <v>899</v>
      </c>
      <c r="BA656" s="4">
        <v>0</v>
      </c>
      <c r="BB656" s="4">
        <v>0</v>
      </c>
      <c r="BC656" s="4">
        <v>0</v>
      </c>
      <c r="BD656" s="4">
        <v>46</v>
      </c>
      <c r="BE656" s="4">
        <f t="shared" si="267"/>
        <v>46</v>
      </c>
      <c r="BF656" s="4">
        <v>0</v>
      </c>
      <c r="BG656" s="4">
        <v>0</v>
      </c>
      <c r="BH656" s="4">
        <v>0</v>
      </c>
      <c r="BI656" s="4">
        <v>264</v>
      </c>
      <c r="BJ656" s="4">
        <f t="shared" si="268"/>
        <v>264</v>
      </c>
      <c r="BK656" s="4">
        <v>0</v>
      </c>
      <c r="BL656" s="4">
        <v>0</v>
      </c>
      <c r="BM656" s="4">
        <v>0</v>
      </c>
      <c r="BN656" s="4">
        <v>133</v>
      </c>
      <c r="BO656" s="4">
        <f t="shared" si="269"/>
        <v>133</v>
      </c>
      <c r="BP656" s="4">
        <v>0</v>
      </c>
      <c r="BQ656" s="4">
        <v>0</v>
      </c>
      <c r="BR656" s="4">
        <v>0</v>
      </c>
      <c r="BS656" s="4">
        <v>56</v>
      </c>
      <c r="BT656" s="4">
        <f t="shared" si="270"/>
        <v>56</v>
      </c>
      <c r="BU656" s="4">
        <v>375.45400000000001</v>
      </c>
      <c r="BV656" s="4">
        <v>2</v>
      </c>
      <c r="BW656" s="4">
        <v>1067</v>
      </c>
      <c r="BX656" s="4">
        <v>67</v>
      </c>
      <c r="BY656" s="4">
        <f t="shared" si="271"/>
        <v>1511.454</v>
      </c>
      <c r="BZ656" s="4">
        <f t="shared" si="272"/>
        <v>29911.100000000006</v>
      </c>
      <c r="CA656" s="4">
        <f t="shared" si="273"/>
        <v>19691.400000000001</v>
      </c>
      <c r="CB656" s="4">
        <f t="shared" si="274"/>
        <v>9692.1</v>
      </c>
      <c r="CC656" s="4">
        <f t="shared" si="275"/>
        <v>1465</v>
      </c>
      <c r="CD656" s="4">
        <f t="shared" si="276"/>
        <v>60759.600000000006</v>
      </c>
      <c r="CE656" s="4">
        <f t="shared" si="277"/>
        <v>375.45400000000001</v>
      </c>
      <c r="CF656" s="4">
        <f t="shared" si="278"/>
        <v>2</v>
      </c>
      <c r="CG656" s="4">
        <f t="shared" si="279"/>
        <v>1067</v>
      </c>
      <c r="CH656" s="4">
        <f t="shared" si="280"/>
        <v>1465</v>
      </c>
      <c r="CI656" s="4">
        <f t="shared" si="281"/>
        <v>2909.4539999999997</v>
      </c>
      <c r="CJ656" s="4">
        <v>14233</v>
      </c>
      <c r="CK656" s="4" t="s">
        <v>129</v>
      </c>
      <c r="CL656" s="4" t="s">
        <v>129</v>
      </c>
      <c r="CM656" s="4">
        <v>0</v>
      </c>
      <c r="CN656" s="4">
        <v>14537</v>
      </c>
      <c r="CO656" s="4">
        <f t="shared" si="256"/>
        <v>28770</v>
      </c>
    </row>
    <row r="657" spans="1:93">
      <c r="A657" s="2">
        <v>2003</v>
      </c>
      <c r="B657" s="3" t="s">
        <v>120</v>
      </c>
      <c r="C657" s="4">
        <v>1648</v>
      </c>
      <c r="D657" s="4">
        <v>288</v>
      </c>
      <c r="E657" s="4">
        <v>-2</v>
      </c>
      <c r="F657" s="4">
        <v>0</v>
      </c>
      <c r="G657" s="4">
        <f t="shared" si="257"/>
        <v>1934</v>
      </c>
      <c r="H657" s="4">
        <v>617</v>
      </c>
      <c r="I657" s="4">
        <v>9</v>
      </c>
      <c r="J657" s="4">
        <v>257</v>
      </c>
      <c r="K657" s="4">
        <v>118</v>
      </c>
      <c r="L657" s="4">
        <f t="shared" si="258"/>
        <v>1001</v>
      </c>
      <c r="M657" s="4">
        <v>22</v>
      </c>
      <c r="N657" s="4">
        <v>97</v>
      </c>
      <c r="O657" s="4">
        <v>0</v>
      </c>
      <c r="P657" s="4">
        <v>0</v>
      </c>
      <c r="Q657" s="4">
        <f t="shared" si="259"/>
        <v>119</v>
      </c>
      <c r="R657" s="4">
        <v>8</v>
      </c>
      <c r="S657" s="4">
        <v>0</v>
      </c>
      <c r="T657" s="4">
        <v>0</v>
      </c>
      <c r="U657" s="4">
        <v>0</v>
      </c>
      <c r="V657" s="4">
        <f t="shared" si="260"/>
        <v>8</v>
      </c>
      <c r="W657" s="4">
        <v>199</v>
      </c>
      <c r="X657" s="4">
        <v>764</v>
      </c>
      <c r="Y657" s="4">
        <v>133</v>
      </c>
      <c r="Z657" s="4">
        <v>0</v>
      </c>
      <c r="AA657" s="4">
        <f t="shared" si="261"/>
        <v>1096</v>
      </c>
      <c r="AB657" s="4">
        <v>242</v>
      </c>
      <c r="AC657" s="4">
        <v>11</v>
      </c>
      <c r="AD657" s="4">
        <v>22</v>
      </c>
      <c r="AE657" s="4">
        <v>5</v>
      </c>
      <c r="AF657" s="4">
        <f t="shared" si="262"/>
        <v>280</v>
      </c>
      <c r="AG657" s="4">
        <v>61</v>
      </c>
      <c r="AH657" s="4">
        <v>253</v>
      </c>
      <c r="AI657" s="4">
        <v>342</v>
      </c>
      <c r="AJ657" s="4">
        <v>159</v>
      </c>
      <c r="AK657" s="4">
        <f t="shared" si="263"/>
        <v>815</v>
      </c>
      <c r="AL657" s="4">
        <v>739</v>
      </c>
      <c r="AM657" s="4">
        <v>512</v>
      </c>
      <c r="AN657" s="4">
        <v>968</v>
      </c>
      <c r="AO657" s="4">
        <v>61</v>
      </c>
      <c r="AP657" s="4">
        <f t="shared" si="264"/>
        <v>2280</v>
      </c>
      <c r="AU657" s="4">
        <f t="shared" si="265"/>
        <v>0</v>
      </c>
      <c r="AV657" s="4">
        <v>0</v>
      </c>
      <c r="AW657" s="4">
        <v>0</v>
      </c>
      <c r="AX657" s="4">
        <v>-2</v>
      </c>
      <c r="AY657" s="4">
        <v>118</v>
      </c>
      <c r="AZ657" s="4">
        <f t="shared" si="266"/>
        <v>116</v>
      </c>
      <c r="BA657" s="4">
        <v>0</v>
      </c>
      <c r="BB657" s="4">
        <v>8</v>
      </c>
      <c r="BC657" s="4">
        <v>0</v>
      </c>
      <c r="BD657" s="4">
        <v>5</v>
      </c>
      <c r="BE657" s="4">
        <f t="shared" si="267"/>
        <v>13</v>
      </c>
      <c r="BF657" s="4">
        <v>60</v>
      </c>
      <c r="BG657" s="4">
        <v>211</v>
      </c>
      <c r="BH657" s="4">
        <v>164</v>
      </c>
      <c r="BI657" s="4">
        <v>159</v>
      </c>
      <c r="BJ657" s="4">
        <f t="shared" si="268"/>
        <v>594</v>
      </c>
      <c r="BK657" s="4">
        <v>0</v>
      </c>
      <c r="BL657" s="4">
        <v>0</v>
      </c>
      <c r="BM657" s="4">
        <v>0</v>
      </c>
      <c r="BN657" s="4">
        <v>0</v>
      </c>
      <c r="BO657" s="4">
        <f t="shared" si="269"/>
        <v>0</v>
      </c>
      <c r="BP657" s="4">
        <v>0</v>
      </c>
      <c r="BQ657" s="4">
        <v>0</v>
      </c>
      <c r="BR657" s="4">
        <v>0</v>
      </c>
      <c r="BS657" s="4">
        <v>0</v>
      </c>
      <c r="BT657" s="4">
        <f t="shared" si="270"/>
        <v>0</v>
      </c>
      <c r="BU657" s="4">
        <v>71</v>
      </c>
      <c r="BV657" s="4">
        <v>12</v>
      </c>
      <c r="BW657" s="4">
        <v>-18</v>
      </c>
      <c r="BX657" s="4">
        <v>61</v>
      </c>
      <c r="BY657" s="4">
        <f t="shared" si="271"/>
        <v>126</v>
      </c>
      <c r="BZ657" s="4">
        <f t="shared" si="272"/>
        <v>3536</v>
      </c>
      <c r="CA657" s="4">
        <f t="shared" si="273"/>
        <v>1934</v>
      </c>
      <c r="CB657" s="4">
        <f t="shared" si="274"/>
        <v>1720</v>
      </c>
      <c r="CC657" s="4">
        <f t="shared" si="275"/>
        <v>343</v>
      </c>
      <c r="CD657" s="4">
        <f t="shared" si="276"/>
        <v>7533</v>
      </c>
      <c r="CE657" s="4">
        <f t="shared" si="277"/>
        <v>131</v>
      </c>
      <c r="CF657" s="4">
        <f t="shared" si="278"/>
        <v>231</v>
      </c>
      <c r="CG657" s="4">
        <f t="shared" si="279"/>
        <v>144</v>
      </c>
      <c r="CH657" s="4">
        <f t="shared" si="280"/>
        <v>343</v>
      </c>
      <c r="CI657" s="4">
        <f t="shared" si="281"/>
        <v>849</v>
      </c>
      <c r="CJ657" s="4">
        <v>1444</v>
      </c>
      <c r="CK657" s="4">
        <v>1575</v>
      </c>
      <c r="CL657" s="4">
        <v>152</v>
      </c>
      <c r="CM657" s="4">
        <v>0</v>
      </c>
      <c r="CN657" s="4">
        <v>315</v>
      </c>
      <c r="CO657" s="4">
        <f t="shared" si="256"/>
        <v>3486</v>
      </c>
    </row>
    <row r="658" spans="1:93">
      <c r="A658" s="2">
        <v>2003</v>
      </c>
      <c r="B658" s="3" t="s">
        <v>121</v>
      </c>
      <c r="C658" s="4">
        <v>14</v>
      </c>
      <c r="D658" s="4">
        <v>91</v>
      </c>
      <c r="E658" s="4">
        <v>858</v>
      </c>
      <c r="F658" s="4">
        <v>13</v>
      </c>
      <c r="G658" s="4">
        <f t="shared" si="257"/>
        <v>976</v>
      </c>
      <c r="H658" s="4">
        <v>104</v>
      </c>
      <c r="I658" s="4">
        <v>0</v>
      </c>
      <c r="J658" s="4">
        <v>1</v>
      </c>
      <c r="K658" s="4">
        <v>10</v>
      </c>
      <c r="L658" s="4">
        <f t="shared" si="258"/>
        <v>115</v>
      </c>
      <c r="M658" s="4">
        <v>16</v>
      </c>
      <c r="N658" s="4">
        <v>25</v>
      </c>
      <c r="O658" s="4">
        <v>3</v>
      </c>
      <c r="P658" s="4">
        <v>0</v>
      </c>
      <c r="Q658" s="4">
        <f t="shared" si="259"/>
        <v>44</v>
      </c>
      <c r="R658" s="4">
        <v>13</v>
      </c>
      <c r="S658" s="4">
        <v>7</v>
      </c>
      <c r="T658" s="4">
        <v>0</v>
      </c>
      <c r="U658" s="4">
        <v>0</v>
      </c>
      <c r="V658" s="4">
        <f t="shared" si="260"/>
        <v>20</v>
      </c>
      <c r="W658" s="4">
        <v>133</v>
      </c>
      <c r="X658" s="4">
        <v>410</v>
      </c>
      <c r="Y658" s="4">
        <v>110</v>
      </c>
      <c r="Z658" s="4">
        <v>0</v>
      </c>
      <c r="AA658" s="4">
        <f t="shared" si="261"/>
        <v>653</v>
      </c>
      <c r="AB658" s="4">
        <v>76</v>
      </c>
      <c r="AC658" s="4">
        <v>0</v>
      </c>
      <c r="AD658" s="4">
        <v>1</v>
      </c>
      <c r="AE658" s="4">
        <v>6</v>
      </c>
      <c r="AF658" s="4">
        <f t="shared" si="262"/>
        <v>83</v>
      </c>
      <c r="AG658" s="4">
        <v>0</v>
      </c>
      <c r="AH658" s="4">
        <v>121</v>
      </c>
      <c r="AI658" s="4">
        <v>181</v>
      </c>
      <c r="AJ658" s="4">
        <v>0</v>
      </c>
      <c r="AK658" s="4">
        <f t="shared" si="263"/>
        <v>302</v>
      </c>
      <c r="AL658" s="4">
        <v>232</v>
      </c>
      <c r="AM658" s="4">
        <v>239</v>
      </c>
      <c r="AN658" s="4">
        <v>379</v>
      </c>
      <c r="AO658" s="4">
        <v>12</v>
      </c>
      <c r="AP658" s="4">
        <f t="shared" si="264"/>
        <v>862</v>
      </c>
      <c r="AU658" s="4">
        <f t="shared" si="265"/>
        <v>0</v>
      </c>
      <c r="AV658" s="4">
        <v>0</v>
      </c>
      <c r="AW658" s="4">
        <v>0</v>
      </c>
      <c r="AX658" s="4">
        <v>0</v>
      </c>
      <c r="AY658" s="4">
        <v>10</v>
      </c>
      <c r="AZ658" s="4">
        <f t="shared" si="266"/>
        <v>10</v>
      </c>
      <c r="BA658" s="4">
        <v>0</v>
      </c>
      <c r="BB658" s="4">
        <v>0</v>
      </c>
      <c r="BC658" s="4">
        <v>0</v>
      </c>
      <c r="BD658" s="4">
        <v>2</v>
      </c>
      <c r="BE658" s="4">
        <f t="shared" si="267"/>
        <v>2</v>
      </c>
      <c r="BF658" s="4">
        <v>0</v>
      </c>
      <c r="BG658" s="4">
        <v>98</v>
      </c>
      <c r="BH658" s="4">
        <v>36</v>
      </c>
      <c r="BI658" s="4">
        <v>0</v>
      </c>
      <c r="BJ658" s="4">
        <f t="shared" si="268"/>
        <v>134</v>
      </c>
      <c r="BK658" s="4">
        <v>0</v>
      </c>
      <c r="BL658" s="4">
        <v>0</v>
      </c>
      <c r="BM658" s="4">
        <v>0</v>
      </c>
      <c r="BN658" s="4">
        <v>1</v>
      </c>
      <c r="BO658" s="4">
        <f t="shared" si="269"/>
        <v>1</v>
      </c>
      <c r="BP658" s="4">
        <v>0</v>
      </c>
      <c r="BQ658" s="4">
        <v>0</v>
      </c>
      <c r="BR658" s="4">
        <v>0</v>
      </c>
      <c r="BS658" s="4">
        <v>3</v>
      </c>
      <c r="BT658" s="4">
        <f t="shared" si="270"/>
        <v>3</v>
      </c>
      <c r="BU658" s="4">
        <v>0</v>
      </c>
      <c r="BV658" s="4">
        <v>0</v>
      </c>
      <c r="BW658" s="4">
        <v>0</v>
      </c>
      <c r="BX658" s="4">
        <v>25</v>
      </c>
      <c r="BY658" s="4">
        <f t="shared" si="271"/>
        <v>25</v>
      </c>
      <c r="BZ658" s="4">
        <f t="shared" si="272"/>
        <v>588</v>
      </c>
      <c r="CA658" s="4">
        <f t="shared" si="273"/>
        <v>893</v>
      </c>
      <c r="CB658" s="4">
        <f t="shared" si="274"/>
        <v>1533</v>
      </c>
      <c r="CC658" s="4">
        <f t="shared" si="275"/>
        <v>41</v>
      </c>
      <c r="CD658" s="4">
        <f t="shared" si="276"/>
        <v>3055</v>
      </c>
      <c r="CE658" s="4">
        <f t="shared" si="277"/>
        <v>0</v>
      </c>
      <c r="CF658" s="4">
        <f t="shared" si="278"/>
        <v>98</v>
      </c>
      <c r="CG658" s="4">
        <f t="shared" si="279"/>
        <v>36</v>
      </c>
      <c r="CH658" s="4">
        <f t="shared" si="280"/>
        <v>41</v>
      </c>
      <c r="CI658" s="4">
        <f t="shared" si="281"/>
        <v>175</v>
      </c>
      <c r="CJ658" s="4">
        <v>218</v>
      </c>
      <c r="CK658" s="4">
        <v>369</v>
      </c>
      <c r="CL658" s="4">
        <v>27</v>
      </c>
      <c r="CM658" s="4">
        <v>0</v>
      </c>
      <c r="CN658" s="4">
        <f>822-614</f>
        <v>208</v>
      </c>
      <c r="CO658" s="4">
        <f t="shared" si="256"/>
        <v>822</v>
      </c>
    </row>
    <row r="659" spans="1:93">
      <c r="A659" s="2">
        <v>2003</v>
      </c>
      <c r="B659" s="3" t="s">
        <v>122</v>
      </c>
      <c r="C659" s="4">
        <v>4009.7</v>
      </c>
      <c r="D659" s="4">
        <v>418.7</v>
      </c>
      <c r="E659" s="4">
        <v>118.2</v>
      </c>
      <c r="F659" s="4">
        <v>0</v>
      </c>
      <c r="G659" s="4">
        <f t="shared" si="257"/>
        <v>4546.5999999999995</v>
      </c>
      <c r="H659" s="4">
        <v>1360.2</v>
      </c>
      <c r="I659" s="4">
        <v>513</v>
      </c>
      <c r="J659" s="4">
        <v>1462.5</v>
      </c>
      <c r="K659" s="4">
        <v>285</v>
      </c>
      <c r="L659" s="4">
        <f t="shared" si="258"/>
        <v>3620.7</v>
      </c>
      <c r="M659" s="4">
        <v>43.5</v>
      </c>
      <c r="N659" s="4">
        <v>53.8</v>
      </c>
      <c r="O659" s="4">
        <v>0</v>
      </c>
      <c r="P659" s="4">
        <v>0</v>
      </c>
      <c r="Q659" s="4">
        <f t="shared" si="259"/>
        <v>97.3</v>
      </c>
      <c r="R659" s="4">
        <v>9.1</v>
      </c>
      <c r="S659" s="4">
        <v>31.8</v>
      </c>
      <c r="T659" s="4">
        <v>0.2</v>
      </c>
      <c r="U659" s="4">
        <v>0</v>
      </c>
      <c r="V659" s="4">
        <f t="shared" si="260"/>
        <v>41.1</v>
      </c>
      <c r="W659" s="4">
        <v>1736.8</v>
      </c>
      <c r="X659" s="4">
        <v>1835.7</v>
      </c>
      <c r="Y659" s="4">
        <v>70.599999999999994</v>
      </c>
      <c r="Z659" s="4">
        <v>0</v>
      </c>
      <c r="AA659" s="4">
        <f t="shared" si="261"/>
        <v>3643.1</v>
      </c>
      <c r="AB659" s="4">
        <v>928.1</v>
      </c>
      <c r="AC659" s="4">
        <v>43.9</v>
      </c>
      <c r="AD659" s="4">
        <v>54.4</v>
      </c>
      <c r="AE659" s="4">
        <v>5.7</v>
      </c>
      <c r="AF659" s="4">
        <f t="shared" si="262"/>
        <v>1032.1000000000001</v>
      </c>
      <c r="AG659" s="4">
        <v>0</v>
      </c>
      <c r="AH659" s="4">
        <v>716.9</v>
      </c>
      <c r="AI659" s="4">
        <v>2499.9</v>
      </c>
      <c r="AJ659" s="4">
        <v>106.7</v>
      </c>
      <c r="AK659" s="4">
        <f t="shared" si="263"/>
        <v>3323.5</v>
      </c>
      <c r="AL659" s="4">
        <v>2886.8</v>
      </c>
      <c r="AM659" s="4">
        <v>1515.3</v>
      </c>
      <c r="AN659" s="4">
        <v>6119.6</v>
      </c>
      <c r="AO659" s="4">
        <v>99.6</v>
      </c>
      <c r="AP659" s="4">
        <f t="shared" si="264"/>
        <v>10621.300000000001</v>
      </c>
      <c r="AU659" s="4">
        <f t="shared" si="265"/>
        <v>0</v>
      </c>
      <c r="AV659" s="4">
        <v>14.1</v>
      </c>
      <c r="AW659" s="4">
        <v>1.2</v>
      </c>
      <c r="AX659" s="4">
        <v>84.5</v>
      </c>
      <c r="AY659" s="4">
        <v>281</v>
      </c>
      <c r="AZ659" s="4">
        <f t="shared" si="266"/>
        <v>380.8</v>
      </c>
      <c r="BA659" s="4">
        <v>3.1</v>
      </c>
      <c r="BB659" s="4">
        <v>15.1</v>
      </c>
      <c r="BC659" s="4">
        <v>1.7</v>
      </c>
      <c r="BD659" s="4">
        <v>5.7</v>
      </c>
      <c r="BE659" s="4">
        <f t="shared" si="267"/>
        <v>25.599999999999998</v>
      </c>
      <c r="BF659" s="4">
        <v>0</v>
      </c>
      <c r="BG659" s="4">
        <v>0</v>
      </c>
      <c r="BH659" s="4">
        <v>27</v>
      </c>
      <c r="BI659" s="4">
        <v>60</v>
      </c>
      <c r="BJ659" s="4">
        <f t="shared" si="268"/>
        <v>87</v>
      </c>
      <c r="BK659" s="4">
        <v>0</v>
      </c>
      <c r="BL659" s="4">
        <v>0</v>
      </c>
      <c r="BM659" s="4">
        <v>0</v>
      </c>
      <c r="BN659" s="4">
        <v>0</v>
      </c>
      <c r="BO659" s="4">
        <f t="shared" si="269"/>
        <v>0</v>
      </c>
      <c r="BP659" s="4">
        <v>0.2</v>
      </c>
      <c r="BQ659" s="4">
        <v>2.6</v>
      </c>
      <c r="BR659" s="4">
        <v>5.0999999999999996</v>
      </c>
      <c r="BS659" s="4">
        <v>0.5</v>
      </c>
      <c r="BT659" s="4">
        <f t="shared" si="270"/>
        <v>8.4</v>
      </c>
      <c r="BU659" s="4">
        <v>2.4</v>
      </c>
      <c r="BV659" s="4">
        <v>0.4</v>
      </c>
      <c r="BW659" s="4">
        <v>7.8</v>
      </c>
      <c r="BX659" s="4">
        <v>20.3</v>
      </c>
      <c r="BY659" s="4">
        <f t="shared" si="271"/>
        <v>30.9</v>
      </c>
      <c r="BZ659" s="4">
        <f t="shared" si="272"/>
        <v>10974.2</v>
      </c>
      <c r="CA659" s="4">
        <f t="shared" si="273"/>
        <v>5129.1000000000004</v>
      </c>
      <c r="CB659" s="4">
        <f t="shared" si="274"/>
        <v>10325.400000000001</v>
      </c>
      <c r="CC659" s="4">
        <f t="shared" si="275"/>
        <v>497</v>
      </c>
      <c r="CD659" s="4">
        <f t="shared" si="276"/>
        <v>26925.700000000004</v>
      </c>
      <c r="CE659" s="4">
        <f t="shared" si="277"/>
        <v>19.799999999999997</v>
      </c>
      <c r="CF659" s="4">
        <f t="shared" si="278"/>
        <v>19.3</v>
      </c>
      <c r="CG659" s="4">
        <f t="shared" si="279"/>
        <v>126.1</v>
      </c>
      <c r="CH659" s="4">
        <f t="shared" si="280"/>
        <v>367.5</v>
      </c>
      <c r="CI659" s="4">
        <f t="shared" si="281"/>
        <v>532.70000000000005</v>
      </c>
      <c r="CM659" s="10"/>
      <c r="CO659" s="4">
        <f t="shared" si="256"/>
        <v>0</v>
      </c>
    </row>
    <row r="660" spans="1:93">
      <c r="A660" s="2">
        <v>2003</v>
      </c>
      <c r="B660" s="3" t="s">
        <v>123</v>
      </c>
      <c r="C660" s="4">
        <v>4970</v>
      </c>
      <c r="D660" s="4">
        <v>524</v>
      </c>
      <c r="E660" s="4">
        <v>428</v>
      </c>
      <c r="F660" s="4">
        <v>0</v>
      </c>
      <c r="G660" s="4">
        <f t="shared" si="257"/>
        <v>5922</v>
      </c>
      <c r="H660" s="4">
        <v>1370</v>
      </c>
      <c r="I660" s="4">
        <v>9</v>
      </c>
      <c r="J660" s="4">
        <v>2636</v>
      </c>
      <c r="K660" s="4">
        <v>254</v>
      </c>
      <c r="L660" s="4">
        <f t="shared" si="258"/>
        <v>4269</v>
      </c>
      <c r="M660" s="4">
        <v>176</v>
      </c>
      <c r="N660" s="4">
        <v>108</v>
      </c>
      <c r="O660" s="4">
        <v>0</v>
      </c>
      <c r="P660" s="4">
        <v>0</v>
      </c>
      <c r="Q660" s="4">
        <f t="shared" si="259"/>
        <v>284</v>
      </c>
      <c r="R660" s="4">
        <v>264</v>
      </c>
      <c r="S660" s="4">
        <v>532</v>
      </c>
      <c r="T660" s="4">
        <v>18</v>
      </c>
      <c r="U660" s="4">
        <v>0</v>
      </c>
      <c r="V660" s="4">
        <f t="shared" si="260"/>
        <v>814</v>
      </c>
      <c r="W660" s="4">
        <v>2702</v>
      </c>
      <c r="X660" s="4">
        <v>2880</v>
      </c>
      <c r="Y660" s="4">
        <v>0</v>
      </c>
      <c r="Z660" s="4">
        <v>0</v>
      </c>
      <c r="AA660" s="4">
        <f t="shared" si="261"/>
        <v>5582</v>
      </c>
      <c r="AB660" s="4">
        <v>650</v>
      </c>
      <c r="AC660" s="4">
        <v>20</v>
      </c>
      <c r="AD660" s="4">
        <v>40</v>
      </c>
      <c r="AE660" s="4">
        <v>35</v>
      </c>
      <c r="AF660" s="4">
        <f t="shared" si="262"/>
        <v>745</v>
      </c>
      <c r="AG660" s="4">
        <v>14</v>
      </c>
      <c r="AH660" s="4">
        <v>356</v>
      </c>
      <c r="AI660" s="4">
        <v>901</v>
      </c>
      <c r="AJ660" s="4">
        <v>414</v>
      </c>
      <c r="AK660" s="4">
        <f t="shared" si="263"/>
        <v>1685</v>
      </c>
      <c r="AL660" s="4">
        <v>1188</v>
      </c>
      <c r="AM660" s="4">
        <v>1101</v>
      </c>
      <c r="AN660" s="4">
        <v>3348</v>
      </c>
      <c r="AO660" s="4">
        <v>200</v>
      </c>
      <c r="AP660" s="4">
        <f t="shared" si="264"/>
        <v>5837</v>
      </c>
      <c r="AU660" s="4">
        <f t="shared" si="265"/>
        <v>0</v>
      </c>
      <c r="AV660" s="4">
        <v>0</v>
      </c>
      <c r="AW660" s="4">
        <v>0</v>
      </c>
      <c r="AX660" s="4">
        <v>172</v>
      </c>
      <c r="AY660" s="4">
        <v>254</v>
      </c>
      <c r="AZ660" s="4">
        <f t="shared" si="266"/>
        <v>426</v>
      </c>
      <c r="BA660" s="4">
        <v>0</v>
      </c>
      <c r="BB660" s="4">
        <v>2</v>
      </c>
      <c r="BC660" s="4">
        <v>1</v>
      </c>
      <c r="BD660" s="4">
        <v>35</v>
      </c>
      <c r="BE660" s="4">
        <f t="shared" si="267"/>
        <v>38</v>
      </c>
      <c r="BF660" s="4">
        <v>0</v>
      </c>
      <c r="BG660" s="4">
        <v>332</v>
      </c>
      <c r="BH660" s="4">
        <v>300</v>
      </c>
      <c r="BI660" s="4">
        <v>414</v>
      </c>
      <c r="BJ660" s="4">
        <f t="shared" si="268"/>
        <v>1046</v>
      </c>
      <c r="BK660" s="4">
        <v>0</v>
      </c>
      <c r="BL660" s="4">
        <v>0</v>
      </c>
      <c r="BM660" s="4">
        <v>5</v>
      </c>
      <c r="BN660" s="4">
        <v>0</v>
      </c>
      <c r="BO660" s="4">
        <f t="shared" si="269"/>
        <v>5</v>
      </c>
      <c r="BP660" s="4">
        <v>0</v>
      </c>
      <c r="BQ660" s="4">
        <v>67</v>
      </c>
      <c r="BR660" s="4">
        <v>177</v>
      </c>
      <c r="BS660" s="4">
        <v>81</v>
      </c>
      <c r="BT660" s="4">
        <f t="shared" si="270"/>
        <v>325</v>
      </c>
      <c r="BU660" s="4">
        <v>0</v>
      </c>
      <c r="BV660" s="4">
        <v>19</v>
      </c>
      <c r="BW660" s="4">
        <v>384</v>
      </c>
      <c r="BX660" s="4">
        <v>119</v>
      </c>
      <c r="BY660" s="4">
        <f t="shared" si="271"/>
        <v>522</v>
      </c>
      <c r="BZ660" s="4">
        <f t="shared" si="272"/>
        <v>11334</v>
      </c>
      <c r="CA660" s="4">
        <f t="shared" si="273"/>
        <v>5530</v>
      </c>
      <c r="CB660" s="4">
        <f t="shared" si="274"/>
        <v>7371</v>
      </c>
      <c r="CC660" s="4">
        <f t="shared" si="275"/>
        <v>903</v>
      </c>
      <c r="CD660" s="4">
        <f t="shared" si="276"/>
        <v>25138</v>
      </c>
      <c r="CE660" s="4">
        <f t="shared" si="277"/>
        <v>0</v>
      </c>
      <c r="CF660" s="4">
        <f t="shared" si="278"/>
        <v>420</v>
      </c>
      <c r="CG660" s="4">
        <f t="shared" si="279"/>
        <v>1039</v>
      </c>
      <c r="CH660" s="4">
        <f t="shared" si="280"/>
        <v>903</v>
      </c>
      <c r="CI660" s="4">
        <f t="shared" si="281"/>
        <v>2362</v>
      </c>
      <c r="CJ660" s="11">
        <f>5579+370</f>
        <v>5949</v>
      </c>
      <c r="CK660" s="11">
        <v>0</v>
      </c>
      <c r="CL660" s="11">
        <v>0</v>
      </c>
      <c r="CM660" s="11">
        <v>0</v>
      </c>
      <c r="CN660" s="11">
        <f>11262-CJ660</f>
        <v>5313</v>
      </c>
      <c r="CO660" s="4">
        <f t="shared" si="256"/>
        <v>11262</v>
      </c>
    </row>
    <row r="661" spans="1:93">
      <c r="A661" s="2">
        <v>2003</v>
      </c>
      <c r="B661" s="3" t="s">
        <v>124</v>
      </c>
      <c r="C661" s="4">
        <v>1521</v>
      </c>
      <c r="D661" s="4">
        <v>255</v>
      </c>
      <c r="E661" s="4">
        <v>51</v>
      </c>
      <c r="F661" s="4">
        <v>132</v>
      </c>
      <c r="G661" s="4">
        <f t="shared" si="257"/>
        <v>1959</v>
      </c>
      <c r="H661" s="4">
        <v>377</v>
      </c>
      <c r="I661" s="4">
        <v>186</v>
      </c>
      <c r="J661" s="4">
        <v>675</v>
      </c>
      <c r="K661" s="4">
        <v>131</v>
      </c>
      <c r="L661" s="4">
        <f t="shared" si="258"/>
        <v>1369</v>
      </c>
      <c r="M661" s="4">
        <v>27</v>
      </c>
      <c r="N661" s="4">
        <v>117</v>
      </c>
      <c r="O661" s="4">
        <v>0</v>
      </c>
      <c r="P661" s="4">
        <v>0</v>
      </c>
      <c r="Q661" s="4">
        <f t="shared" si="259"/>
        <v>144</v>
      </c>
      <c r="R661" s="4">
        <v>1</v>
      </c>
      <c r="S661" s="4">
        <v>0</v>
      </c>
      <c r="T661" s="4">
        <v>0</v>
      </c>
      <c r="U661" s="4">
        <v>0</v>
      </c>
      <c r="V661" s="4">
        <f t="shared" si="260"/>
        <v>1</v>
      </c>
      <c r="W661" s="4">
        <v>179</v>
      </c>
      <c r="X661" s="4">
        <v>1321</v>
      </c>
      <c r="Y661" s="4">
        <v>239</v>
      </c>
      <c r="Z661" s="4">
        <v>0</v>
      </c>
      <c r="AA661" s="4">
        <f t="shared" si="261"/>
        <v>1739</v>
      </c>
      <c r="AB661" s="4">
        <v>116</v>
      </c>
      <c r="AC661" s="4">
        <v>0</v>
      </c>
      <c r="AD661" s="4">
        <v>28</v>
      </c>
      <c r="AE661" s="4">
        <v>14</v>
      </c>
      <c r="AF661" s="4">
        <f t="shared" si="262"/>
        <v>158</v>
      </c>
      <c r="AG661" s="4">
        <v>7</v>
      </c>
      <c r="AH661" s="4">
        <v>420</v>
      </c>
      <c r="AI661" s="4">
        <v>536</v>
      </c>
      <c r="AJ661" s="4">
        <v>58</v>
      </c>
      <c r="AK661" s="4">
        <f t="shared" si="263"/>
        <v>1021</v>
      </c>
      <c r="AL661" s="4">
        <v>708</v>
      </c>
      <c r="AM661" s="4">
        <v>728</v>
      </c>
      <c r="AN661" s="4">
        <v>7920</v>
      </c>
      <c r="AO661" s="4">
        <v>0</v>
      </c>
      <c r="AP661" s="4">
        <f t="shared" si="264"/>
        <v>9356</v>
      </c>
      <c r="AU661" s="4">
        <f t="shared" si="265"/>
        <v>0</v>
      </c>
      <c r="AV661" s="4">
        <v>0</v>
      </c>
      <c r="AW661" s="4">
        <v>0</v>
      </c>
      <c r="AX661" s="4">
        <v>106</v>
      </c>
      <c r="AY661" s="4">
        <v>73</v>
      </c>
      <c r="AZ661" s="4">
        <f t="shared" si="266"/>
        <v>179</v>
      </c>
      <c r="BA661" s="4">
        <v>1</v>
      </c>
      <c r="BB661" s="4">
        <v>0</v>
      </c>
      <c r="BC661" s="4">
        <v>18</v>
      </c>
      <c r="BD661" s="4">
        <v>14</v>
      </c>
      <c r="BE661" s="4">
        <f t="shared" si="267"/>
        <v>33</v>
      </c>
      <c r="BF661" s="4">
        <v>5</v>
      </c>
      <c r="BG661" s="4">
        <v>413</v>
      </c>
      <c r="BH661" s="4">
        <v>187</v>
      </c>
      <c r="BI661" s="4">
        <v>58</v>
      </c>
      <c r="BJ661" s="4">
        <f t="shared" si="268"/>
        <v>663</v>
      </c>
      <c r="BK661" s="4">
        <v>0</v>
      </c>
      <c r="BL661" s="4">
        <v>0</v>
      </c>
      <c r="BM661" s="4">
        <v>0</v>
      </c>
      <c r="BN661" s="4">
        <v>0</v>
      </c>
      <c r="BO661" s="4">
        <f t="shared" si="269"/>
        <v>0</v>
      </c>
      <c r="BP661" s="4">
        <v>0</v>
      </c>
      <c r="BQ661" s="4">
        <v>15</v>
      </c>
      <c r="BR661" s="4">
        <v>19</v>
      </c>
      <c r="BS661" s="4">
        <v>0</v>
      </c>
      <c r="BT661" s="4">
        <f t="shared" si="270"/>
        <v>34</v>
      </c>
      <c r="BU661" s="4">
        <v>12</v>
      </c>
      <c r="BV661" s="4">
        <v>21</v>
      </c>
      <c r="BW661" s="4">
        <v>45</v>
      </c>
      <c r="BX661" s="4">
        <v>0</v>
      </c>
      <c r="BY661" s="4">
        <f t="shared" si="271"/>
        <v>78</v>
      </c>
      <c r="BZ661" s="4">
        <f t="shared" si="272"/>
        <v>2936</v>
      </c>
      <c r="CA661" s="4">
        <f t="shared" si="273"/>
        <v>3027</v>
      </c>
      <c r="CB661" s="4">
        <f t="shared" si="274"/>
        <v>9449</v>
      </c>
      <c r="CC661" s="4">
        <f t="shared" si="275"/>
        <v>335</v>
      </c>
      <c r="CD661" s="4">
        <f t="shared" si="276"/>
        <v>15747</v>
      </c>
      <c r="CE661" s="4">
        <f t="shared" si="277"/>
        <v>18</v>
      </c>
      <c r="CF661" s="4">
        <f t="shared" si="278"/>
        <v>449</v>
      </c>
      <c r="CG661" s="4">
        <f t="shared" si="279"/>
        <v>375</v>
      </c>
      <c r="CH661" s="4">
        <f t="shared" si="280"/>
        <v>145</v>
      </c>
      <c r="CI661" s="4">
        <f t="shared" si="281"/>
        <v>987</v>
      </c>
      <c r="CJ661" s="4">
        <v>894</v>
      </c>
      <c r="CK661" s="4">
        <v>1056</v>
      </c>
      <c r="CL661" s="4">
        <v>86</v>
      </c>
      <c r="CM661" s="4">
        <v>0</v>
      </c>
      <c r="CN661" s="4">
        <v>881</v>
      </c>
      <c r="CO661" s="4">
        <f t="shared" si="256"/>
        <v>2917</v>
      </c>
    </row>
    <row r="662" spans="1:93">
      <c r="A662" s="2">
        <v>2003</v>
      </c>
      <c r="B662" s="3" t="s">
        <v>125</v>
      </c>
      <c r="C662" s="4">
        <v>5234</v>
      </c>
      <c r="D662" s="4">
        <v>530</v>
      </c>
      <c r="E662" s="4">
        <v>57</v>
      </c>
      <c r="F662" s="4">
        <v>0</v>
      </c>
      <c r="G662" s="4">
        <f t="shared" si="257"/>
        <v>5821</v>
      </c>
      <c r="H662" s="4">
        <v>1282</v>
      </c>
      <c r="I662" s="4">
        <v>815</v>
      </c>
      <c r="J662" s="4">
        <v>1601</v>
      </c>
      <c r="K662" s="4">
        <v>0</v>
      </c>
      <c r="L662" s="4">
        <f t="shared" si="258"/>
        <v>3698</v>
      </c>
      <c r="M662" s="4">
        <v>20</v>
      </c>
      <c r="N662" s="4">
        <v>47</v>
      </c>
      <c r="O662" s="4">
        <v>0</v>
      </c>
      <c r="P662" s="4">
        <v>0</v>
      </c>
      <c r="Q662" s="4">
        <f t="shared" si="259"/>
        <v>67</v>
      </c>
      <c r="R662" s="4">
        <v>143</v>
      </c>
      <c r="S662" s="4">
        <v>68</v>
      </c>
      <c r="T662" s="4">
        <v>1</v>
      </c>
      <c r="U662" s="4">
        <v>0</v>
      </c>
      <c r="V662" s="4">
        <f t="shared" si="260"/>
        <v>212</v>
      </c>
      <c r="W662" s="4">
        <v>1456</v>
      </c>
      <c r="X662" s="4">
        <v>2483</v>
      </c>
      <c r="Y662" s="4">
        <v>55</v>
      </c>
      <c r="Z662" s="4">
        <v>0</v>
      </c>
      <c r="AA662" s="4">
        <f t="shared" si="261"/>
        <v>3994</v>
      </c>
      <c r="AB662" s="4">
        <v>853</v>
      </c>
      <c r="AC662" s="4">
        <v>1</v>
      </c>
      <c r="AD662" s="4">
        <v>151</v>
      </c>
      <c r="AE662" s="4">
        <v>0</v>
      </c>
      <c r="AF662" s="4">
        <f t="shared" si="262"/>
        <v>1005</v>
      </c>
      <c r="AG662" s="4">
        <v>0</v>
      </c>
      <c r="AH662" s="4">
        <v>688</v>
      </c>
      <c r="AI662" s="4">
        <v>1595</v>
      </c>
      <c r="AJ662" s="4">
        <v>0</v>
      </c>
      <c r="AK662" s="4">
        <f t="shared" si="263"/>
        <v>2283</v>
      </c>
      <c r="AL662" s="4">
        <v>2045</v>
      </c>
      <c r="AM662" s="4">
        <v>1860</v>
      </c>
      <c r="AN662" s="4">
        <v>10785</v>
      </c>
      <c r="AO662" s="4">
        <v>0</v>
      </c>
      <c r="AP662" s="4">
        <f t="shared" si="264"/>
        <v>14690</v>
      </c>
      <c r="AU662" s="4">
        <f t="shared" si="265"/>
        <v>0</v>
      </c>
      <c r="AV662" s="4">
        <v>0</v>
      </c>
      <c r="AW662" s="4">
        <v>0</v>
      </c>
      <c r="AX662" s="4">
        <v>0</v>
      </c>
      <c r="AY662" s="4">
        <v>0</v>
      </c>
      <c r="AZ662" s="4">
        <f t="shared" si="266"/>
        <v>0</v>
      </c>
      <c r="BA662" s="4">
        <v>0</v>
      </c>
      <c r="BB662" s="4">
        <v>0</v>
      </c>
      <c r="BC662" s="4">
        <v>0</v>
      </c>
      <c r="BD662" s="4">
        <v>0</v>
      </c>
      <c r="BE662" s="4">
        <f t="shared" si="267"/>
        <v>0</v>
      </c>
      <c r="BF662" s="4">
        <v>0</v>
      </c>
      <c r="BG662" s="4">
        <v>0</v>
      </c>
      <c r="BH662" s="4">
        <v>0</v>
      </c>
      <c r="BI662" s="4">
        <v>0</v>
      </c>
      <c r="BJ662" s="4">
        <f t="shared" si="268"/>
        <v>0</v>
      </c>
      <c r="BK662" s="4">
        <v>0</v>
      </c>
      <c r="BL662" s="4">
        <v>0</v>
      </c>
      <c r="BM662" s="4">
        <v>0</v>
      </c>
      <c r="BN662" s="4">
        <v>0</v>
      </c>
      <c r="BO662" s="4">
        <f t="shared" si="269"/>
        <v>0</v>
      </c>
      <c r="BP662" s="4">
        <v>0</v>
      </c>
      <c r="BQ662" s="4">
        <v>0</v>
      </c>
      <c r="BR662" s="4">
        <v>0</v>
      </c>
      <c r="BS662" s="4">
        <v>0</v>
      </c>
      <c r="BT662" s="4">
        <f t="shared" si="270"/>
        <v>0</v>
      </c>
      <c r="BU662" s="4">
        <v>0</v>
      </c>
      <c r="BV662" s="4">
        <v>0</v>
      </c>
      <c r="BW662" s="4">
        <v>0</v>
      </c>
      <c r="BX662" s="4">
        <v>0</v>
      </c>
      <c r="BY662" s="4">
        <f t="shared" si="271"/>
        <v>0</v>
      </c>
      <c r="BZ662" s="4">
        <f t="shared" si="272"/>
        <v>11033</v>
      </c>
      <c r="CA662" s="4">
        <f t="shared" si="273"/>
        <v>6492</v>
      </c>
      <c r="CB662" s="4">
        <f t="shared" si="274"/>
        <v>14245</v>
      </c>
      <c r="CC662" s="4">
        <f t="shared" si="275"/>
        <v>0</v>
      </c>
      <c r="CD662" s="4">
        <f t="shared" si="276"/>
        <v>31770</v>
      </c>
      <c r="CE662" s="4">
        <f t="shared" si="277"/>
        <v>0</v>
      </c>
      <c r="CF662" s="4">
        <f t="shared" si="278"/>
        <v>0</v>
      </c>
      <c r="CG662" s="4">
        <f t="shared" si="279"/>
        <v>0</v>
      </c>
      <c r="CH662" s="4">
        <f t="shared" si="280"/>
        <v>0</v>
      </c>
      <c r="CI662" s="4">
        <f t="shared" si="281"/>
        <v>0</v>
      </c>
      <c r="CJ662" s="4">
        <v>3737</v>
      </c>
      <c r="CK662" s="4">
        <v>5052</v>
      </c>
      <c r="CL662" s="4">
        <v>527</v>
      </c>
      <c r="CM662" s="4">
        <v>0</v>
      </c>
      <c r="CN662" s="4">
        <v>883</v>
      </c>
      <c r="CO662" s="4">
        <f t="shared" si="256"/>
        <v>10199</v>
      </c>
    </row>
    <row r="663" spans="1:93">
      <c r="A663" s="2">
        <v>2003</v>
      </c>
      <c r="B663" s="3" t="s">
        <v>126</v>
      </c>
      <c r="C663" s="4">
        <v>22</v>
      </c>
      <c r="D663" s="4">
        <v>88</v>
      </c>
      <c r="E663" s="4">
        <v>440</v>
      </c>
      <c r="F663" s="4">
        <v>0</v>
      </c>
      <c r="G663" s="4">
        <f t="shared" si="257"/>
        <v>550</v>
      </c>
      <c r="H663" s="4">
        <v>194</v>
      </c>
      <c r="I663" s="4">
        <v>0</v>
      </c>
      <c r="J663" s="4">
        <v>2</v>
      </c>
      <c r="K663" s="4">
        <v>0</v>
      </c>
      <c r="L663" s="4">
        <f t="shared" si="258"/>
        <v>196</v>
      </c>
      <c r="M663" s="4">
        <v>9</v>
      </c>
      <c r="N663" s="4">
        <v>37</v>
      </c>
      <c r="O663" s="4">
        <v>0</v>
      </c>
      <c r="P663" s="4">
        <v>0</v>
      </c>
      <c r="Q663" s="4">
        <f t="shared" si="259"/>
        <v>46</v>
      </c>
      <c r="R663" s="4">
        <v>0</v>
      </c>
      <c r="S663" s="4">
        <v>0</v>
      </c>
      <c r="T663" s="4">
        <v>0</v>
      </c>
      <c r="U663" s="4">
        <v>0</v>
      </c>
      <c r="V663" s="4">
        <f t="shared" si="260"/>
        <v>0</v>
      </c>
      <c r="W663" s="4">
        <v>36</v>
      </c>
      <c r="X663" s="4">
        <v>64</v>
      </c>
      <c r="Y663" s="4">
        <v>0</v>
      </c>
      <c r="Z663" s="4">
        <v>0</v>
      </c>
      <c r="AA663" s="4">
        <f t="shared" si="261"/>
        <v>100</v>
      </c>
      <c r="AB663" s="4">
        <v>79</v>
      </c>
      <c r="AC663" s="4">
        <v>2</v>
      </c>
      <c r="AD663" s="4">
        <v>2</v>
      </c>
      <c r="AE663" s="4">
        <v>0</v>
      </c>
      <c r="AF663" s="4">
        <f t="shared" si="262"/>
        <v>83</v>
      </c>
      <c r="AG663" s="4">
        <v>0</v>
      </c>
      <c r="AH663" s="4">
        <v>0</v>
      </c>
      <c r="AI663" s="4">
        <v>48</v>
      </c>
      <c r="AJ663" s="4">
        <v>0</v>
      </c>
      <c r="AK663" s="4">
        <f t="shared" si="263"/>
        <v>48</v>
      </c>
      <c r="AL663" s="4">
        <v>409</v>
      </c>
      <c r="AM663" s="4">
        <v>365</v>
      </c>
      <c r="AN663" s="4">
        <v>400</v>
      </c>
      <c r="AO663" s="4">
        <v>0</v>
      </c>
      <c r="AP663" s="4">
        <f t="shared" si="264"/>
        <v>1174</v>
      </c>
      <c r="AU663" s="4">
        <f t="shared" si="265"/>
        <v>0</v>
      </c>
      <c r="AV663" s="4">
        <v>0</v>
      </c>
      <c r="AW663" s="4">
        <v>0</v>
      </c>
      <c r="AX663" s="4">
        <v>0</v>
      </c>
      <c r="AY663" s="4">
        <v>0</v>
      </c>
      <c r="AZ663" s="4">
        <f t="shared" si="266"/>
        <v>0</v>
      </c>
      <c r="BA663" s="4">
        <v>0</v>
      </c>
      <c r="BB663" s="4">
        <v>0</v>
      </c>
      <c r="BC663" s="4">
        <v>0</v>
      </c>
      <c r="BD663" s="4">
        <v>0</v>
      </c>
      <c r="BE663" s="4">
        <f t="shared" si="267"/>
        <v>0</v>
      </c>
      <c r="BF663" s="4">
        <v>0</v>
      </c>
      <c r="BG663" s="4">
        <v>0</v>
      </c>
      <c r="BH663" s="4">
        <v>0</v>
      </c>
      <c r="BI663" s="4">
        <v>0</v>
      </c>
      <c r="BJ663" s="4">
        <f t="shared" si="268"/>
        <v>0</v>
      </c>
      <c r="BK663" s="4">
        <v>0</v>
      </c>
      <c r="BL663" s="4">
        <v>0</v>
      </c>
      <c r="BM663" s="4">
        <v>0</v>
      </c>
      <c r="BN663" s="4">
        <v>0</v>
      </c>
      <c r="BO663" s="4">
        <f t="shared" si="269"/>
        <v>0</v>
      </c>
      <c r="BP663" s="4">
        <v>0</v>
      </c>
      <c r="BQ663" s="4">
        <v>0</v>
      </c>
      <c r="BR663" s="4">
        <v>0</v>
      </c>
      <c r="BS663" s="4">
        <v>0</v>
      </c>
      <c r="BT663" s="4">
        <f t="shared" si="270"/>
        <v>0</v>
      </c>
      <c r="BU663" s="4">
        <v>740</v>
      </c>
      <c r="BV663" s="4">
        <v>518</v>
      </c>
      <c r="BW663" s="4">
        <v>891</v>
      </c>
      <c r="BX663" s="4">
        <v>0</v>
      </c>
      <c r="BY663" s="4">
        <f t="shared" si="271"/>
        <v>2149</v>
      </c>
      <c r="BZ663" s="4">
        <f t="shared" si="272"/>
        <v>749</v>
      </c>
      <c r="CA663" s="4">
        <f t="shared" si="273"/>
        <v>556</v>
      </c>
      <c r="CB663" s="4">
        <f t="shared" si="274"/>
        <v>892</v>
      </c>
      <c r="CC663" s="4">
        <f t="shared" si="275"/>
        <v>0</v>
      </c>
      <c r="CD663" s="4">
        <f t="shared" si="276"/>
        <v>2197</v>
      </c>
      <c r="CE663" s="4">
        <f t="shared" si="277"/>
        <v>740</v>
      </c>
      <c r="CF663" s="4">
        <f t="shared" si="278"/>
        <v>518</v>
      </c>
      <c r="CG663" s="4">
        <f t="shared" si="279"/>
        <v>891</v>
      </c>
      <c r="CH663" s="4">
        <f t="shared" si="280"/>
        <v>0</v>
      </c>
      <c r="CI663" s="4">
        <f t="shared" si="281"/>
        <v>2149</v>
      </c>
      <c r="CJ663" s="4">
        <v>300</v>
      </c>
      <c r="CK663" s="4">
        <v>0</v>
      </c>
      <c r="CL663" s="4">
        <v>0</v>
      </c>
      <c r="CM663" s="4">
        <v>0</v>
      </c>
      <c r="CN663" s="4">
        <v>0</v>
      </c>
      <c r="CO663" s="4">
        <f t="shared" si="256"/>
        <v>300</v>
      </c>
    </row>
    <row r="664" spans="1:93">
      <c r="A664" s="2">
        <v>2004</v>
      </c>
      <c r="B664" s="3" t="s">
        <v>77</v>
      </c>
      <c r="C664" s="4">
        <v>2901</v>
      </c>
      <c r="D664" s="4">
        <v>712</v>
      </c>
      <c r="E664" s="4">
        <v>143</v>
      </c>
      <c r="F664" s="4">
        <v>0</v>
      </c>
      <c r="G664" s="4">
        <f t="shared" si="257"/>
        <v>3756</v>
      </c>
      <c r="H664" s="4">
        <v>1163</v>
      </c>
      <c r="I664" s="4">
        <v>826</v>
      </c>
      <c r="J664" s="4">
        <v>989</v>
      </c>
      <c r="K664" s="4">
        <v>0</v>
      </c>
      <c r="L664" s="4">
        <f t="shared" si="258"/>
        <v>2978</v>
      </c>
      <c r="M664" s="4">
        <v>9.8000000000000007</v>
      </c>
      <c r="N664" s="4">
        <v>25.5</v>
      </c>
      <c r="O664" s="4">
        <v>9.5</v>
      </c>
      <c r="P664" s="4">
        <v>0</v>
      </c>
      <c r="Q664" s="4">
        <f t="shared" si="259"/>
        <v>44.8</v>
      </c>
      <c r="R664" s="4">
        <v>0</v>
      </c>
      <c r="S664" s="4">
        <v>0</v>
      </c>
      <c r="T664" s="4">
        <v>0</v>
      </c>
      <c r="U664" s="4">
        <v>0</v>
      </c>
      <c r="V664" s="4">
        <f t="shared" si="260"/>
        <v>0</v>
      </c>
      <c r="W664" s="4">
        <v>326</v>
      </c>
      <c r="X664" s="4">
        <v>2731</v>
      </c>
      <c r="Y664" s="4">
        <v>716</v>
      </c>
      <c r="Z664" s="4">
        <v>0</v>
      </c>
      <c r="AA664" s="4">
        <f t="shared" si="261"/>
        <v>3773</v>
      </c>
      <c r="AB664" s="4">
        <v>349.5</v>
      </c>
      <c r="AC664" s="4">
        <v>3.8</v>
      </c>
      <c r="AD664" s="4">
        <v>62.6</v>
      </c>
      <c r="AE664" s="4">
        <v>0</v>
      </c>
      <c r="AF664" s="4">
        <f t="shared" si="262"/>
        <v>415.90000000000003</v>
      </c>
      <c r="AG664" s="4">
        <v>0</v>
      </c>
      <c r="AH664" s="4">
        <v>550</v>
      </c>
      <c r="AI664" s="4">
        <v>564</v>
      </c>
      <c r="AJ664" s="4">
        <v>87</v>
      </c>
      <c r="AK664" s="4">
        <f t="shared" si="263"/>
        <v>1201</v>
      </c>
      <c r="AL664" s="4">
        <v>763</v>
      </c>
      <c r="AM664" s="4">
        <v>1106</v>
      </c>
      <c r="AN664" s="4">
        <v>1695</v>
      </c>
      <c r="AO664" s="4">
        <v>297</v>
      </c>
      <c r="AP664" s="4">
        <f t="shared" si="264"/>
        <v>3861</v>
      </c>
      <c r="AU664" s="4">
        <f t="shared" si="265"/>
        <v>0</v>
      </c>
      <c r="AV664" s="4">
        <v>0</v>
      </c>
      <c r="AW664" s="4">
        <v>0</v>
      </c>
      <c r="AX664" s="4">
        <v>0</v>
      </c>
      <c r="AY664" s="4">
        <v>0</v>
      </c>
      <c r="AZ664" s="4">
        <f t="shared" si="266"/>
        <v>0</v>
      </c>
      <c r="BA664" s="4">
        <v>1</v>
      </c>
      <c r="BB664" s="4">
        <v>2</v>
      </c>
      <c r="BC664" s="4">
        <v>0</v>
      </c>
      <c r="BD664" s="4">
        <v>0</v>
      </c>
      <c r="BE664" s="4">
        <f t="shared" si="267"/>
        <v>3</v>
      </c>
      <c r="BF664" s="4">
        <v>0</v>
      </c>
      <c r="BG664" s="4">
        <v>360</v>
      </c>
      <c r="BH664" s="4">
        <v>225</v>
      </c>
      <c r="BI664" s="4">
        <v>87</v>
      </c>
      <c r="BJ664" s="4">
        <f t="shared" si="268"/>
        <v>672</v>
      </c>
      <c r="BK664" s="4">
        <v>0</v>
      </c>
      <c r="BL664" s="4">
        <v>0</v>
      </c>
      <c r="BM664" s="4">
        <v>0</v>
      </c>
      <c r="BN664" s="4">
        <v>0</v>
      </c>
      <c r="BO664" s="4">
        <f t="shared" si="269"/>
        <v>0</v>
      </c>
      <c r="BP664" s="4">
        <v>0</v>
      </c>
      <c r="BQ664" s="4">
        <v>0</v>
      </c>
      <c r="BR664" s="4">
        <v>0</v>
      </c>
      <c r="BS664" s="4">
        <v>0</v>
      </c>
      <c r="BT664" s="4">
        <f t="shared" si="270"/>
        <v>0</v>
      </c>
      <c r="BU664" s="4">
        <v>0</v>
      </c>
      <c r="BV664" s="4">
        <v>0</v>
      </c>
      <c r="BW664" s="4">
        <v>26.4</v>
      </c>
      <c r="BX664" s="4">
        <v>297</v>
      </c>
      <c r="BY664" s="4">
        <f t="shared" si="271"/>
        <v>323.39999999999998</v>
      </c>
      <c r="BZ664" s="4">
        <f t="shared" si="272"/>
        <v>5512.3</v>
      </c>
      <c r="CA664" s="4">
        <f t="shared" si="273"/>
        <v>5954.3</v>
      </c>
      <c r="CB664" s="4">
        <f t="shared" si="274"/>
        <v>4179.1000000000004</v>
      </c>
      <c r="CC664" s="4">
        <f t="shared" si="275"/>
        <v>384</v>
      </c>
      <c r="CD664" s="4">
        <f t="shared" si="276"/>
        <v>16029.7</v>
      </c>
      <c r="CE664" s="4">
        <f t="shared" si="277"/>
        <v>1</v>
      </c>
      <c r="CF664" s="4">
        <f t="shared" si="278"/>
        <v>362</v>
      </c>
      <c r="CG664" s="4">
        <f t="shared" si="279"/>
        <v>251.4</v>
      </c>
      <c r="CH664" s="4">
        <f t="shared" si="280"/>
        <v>384</v>
      </c>
      <c r="CI664" s="4">
        <f t="shared" si="281"/>
        <v>998.4</v>
      </c>
      <c r="CJ664" s="4">
        <v>1723</v>
      </c>
      <c r="CK664" s="4">
        <v>2178</v>
      </c>
      <c r="CL664" s="4">
        <v>255</v>
      </c>
      <c r="CM664" s="4">
        <v>3</v>
      </c>
      <c r="CN664" s="4">
        <v>1595</v>
      </c>
      <c r="CO664" s="4">
        <f t="shared" si="256"/>
        <v>5754</v>
      </c>
    </row>
    <row r="665" spans="1:93">
      <c r="A665" s="2">
        <v>2004</v>
      </c>
      <c r="B665" s="3" t="s">
        <v>78</v>
      </c>
      <c r="C665" s="4">
        <v>740</v>
      </c>
      <c r="D665" s="4">
        <v>162</v>
      </c>
      <c r="E665" s="4">
        <v>87</v>
      </c>
      <c r="F665" s="4">
        <v>0</v>
      </c>
      <c r="G665" s="4">
        <f t="shared" si="257"/>
        <v>989</v>
      </c>
      <c r="H665" s="4">
        <v>215</v>
      </c>
      <c r="I665" s="4">
        <v>119</v>
      </c>
      <c r="J665" s="4">
        <v>294</v>
      </c>
      <c r="K665" s="4">
        <v>0</v>
      </c>
      <c r="L665" s="4">
        <f t="shared" si="258"/>
        <v>628</v>
      </c>
      <c r="M665" s="4">
        <v>27</v>
      </c>
      <c r="N665" s="4">
        <v>12</v>
      </c>
      <c r="O665" s="4">
        <v>2</v>
      </c>
      <c r="P665" s="4">
        <v>0</v>
      </c>
      <c r="Q665" s="4">
        <f t="shared" si="259"/>
        <v>41</v>
      </c>
      <c r="R665" s="4">
        <v>55</v>
      </c>
      <c r="S665" s="4">
        <v>8</v>
      </c>
      <c r="T665" s="4">
        <v>19</v>
      </c>
      <c r="U665" s="4">
        <v>0</v>
      </c>
      <c r="V665" s="4">
        <f t="shared" si="260"/>
        <v>82</v>
      </c>
      <c r="W665" s="4">
        <v>230</v>
      </c>
      <c r="X665" s="4">
        <v>669</v>
      </c>
      <c r="Y665" s="4">
        <v>83</v>
      </c>
      <c r="Z665" s="4">
        <v>0</v>
      </c>
      <c r="AA665" s="4">
        <f t="shared" si="261"/>
        <v>982</v>
      </c>
      <c r="AB665" s="4">
        <v>186</v>
      </c>
      <c r="AC665" s="4">
        <v>6</v>
      </c>
      <c r="AD665" s="4">
        <v>25</v>
      </c>
      <c r="AE665" s="4">
        <v>0</v>
      </c>
      <c r="AF665" s="4">
        <f t="shared" si="262"/>
        <v>217</v>
      </c>
      <c r="AG665" s="4">
        <v>156</v>
      </c>
      <c r="AH665" s="4">
        <v>688</v>
      </c>
      <c r="AI665" s="4">
        <v>412</v>
      </c>
      <c r="AJ665" s="4">
        <v>0</v>
      </c>
      <c r="AK665" s="4">
        <f t="shared" si="263"/>
        <v>1256</v>
      </c>
      <c r="AL665" s="4">
        <v>659</v>
      </c>
      <c r="AM665" s="4">
        <v>1109</v>
      </c>
      <c r="AN665" s="4">
        <v>1358</v>
      </c>
      <c r="AO665" s="4">
        <v>0</v>
      </c>
      <c r="AP665" s="4">
        <f t="shared" si="264"/>
        <v>3126</v>
      </c>
      <c r="AU665" s="4">
        <f t="shared" si="265"/>
        <v>0</v>
      </c>
      <c r="AV665" s="4">
        <v>1</v>
      </c>
      <c r="AW665" s="4">
        <v>6</v>
      </c>
      <c r="AX665" s="4">
        <v>44</v>
      </c>
      <c r="AY665" s="4">
        <v>0</v>
      </c>
      <c r="AZ665" s="4">
        <f t="shared" si="266"/>
        <v>51</v>
      </c>
      <c r="BA665" s="4">
        <v>2</v>
      </c>
      <c r="BB665" s="4">
        <v>0</v>
      </c>
      <c r="BC665" s="4">
        <v>0</v>
      </c>
      <c r="BD665" s="4">
        <v>0</v>
      </c>
      <c r="BE665" s="4">
        <f t="shared" si="267"/>
        <v>2</v>
      </c>
      <c r="BF665" s="4">
        <v>60</v>
      </c>
      <c r="BG665" s="4">
        <v>685</v>
      </c>
      <c r="BH665" s="4">
        <v>144</v>
      </c>
      <c r="BI665" s="4">
        <v>0</v>
      </c>
      <c r="BJ665" s="4">
        <f t="shared" si="268"/>
        <v>889</v>
      </c>
      <c r="BK665" s="4">
        <v>1</v>
      </c>
      <c r="BL665" s="4">
        <v>19</v>
      </c>
      <c r="BM665" s="4">
        <v>16</v>
      </c>
      <c r="BN665" s="4">
        <v>0</v>
      </c>
      <c r="BO665" s="4">
        <f t="shared" si="269"/>
        <v>36</v>
      </c>
      <c r="BP665" s="4">
        <v>3</v>
      </c>
      <c r="BQ665" s="4">
        <v>65</v>
      </c>
      <c r="BR665" s="4">
        <v>30</v>
      </c>
      <c r="BS665" s="4">
        <v>14</v>
      </c>
      <c r="BT665" s="4">
        <f t="shared" si="270"/>
        <v>112</v>
      </c>
      <c r="BU665" s="4">
        <v>18</v>
      </c>
      <c r="BV665" s="4">
        <v>194</v>
      </c>
      <c r="BW665" s="4">
        <v>43</v>
      </c>
      <c r="BX665" s="4">
        <v>0</v>
      </c>
      <c r="BY665" s="4">
        <f t="shared" si="271"/>
        <v>255</v>
      </c>
      <c r="BZ665" s="4">
        <f t="shared" si="272"/>
        <v>2268</v>
      </c>
      <c r="CA665" s="4">
        <f t="shared" si="273"/>
        <v>2773</v>
      </c>
      <c r="CB665" s="4">
        <f t="shared" si="274"/>
        <v>2280</v>
      </c>
      <c r="CC665" s="4">
        <f t="shared" si="275"/>
        <v>0</v>
      </c>
      <c r="CD665" s="4">
        <f t="shared" si="276"/>
        <v>7321</v>
      </c>
      <c r="CE665" s="4">
        <f t="shared" si="277"/>
        <v>85</v>
      </c>
      <c r="CF665" s="4">
        <f t="shared" si="278"/>
        <v>969</v>
      </c>
      <c r="CG665" s="4">
        <f t="shared" si="279"/>
        <v>277</v>
      </c>
      <c r="CH665" s="4">
        <f t="shared" si="280"/>
        <v>14</v>
      </c>
      <c r="CI665" s="4">
        <f t="shared" si="281"/>
        <v>1345</v>
      </c>
      <c r="CJ665" s="4">
        <v>0</v>
      </c>
      <c r="CK665" s="4">
        <v>0</v>
      </c>
      <c r="CL665" s="4">
        <v>338</v>
      </c>
      <c r="CM665" s="4">
        <v>3</v>
      </c>
      <c r="CN665" s="4">
        <v>2005</v>
      </c>
      <c r="CO665" s="4">
        <f t="shared" si="256"/>
        <v>2346</v>
      </c>
    </row>
    <row r="666" spans="1:93">
      <c r="A666" s="2">
        <v>2004</v>
      </c>
      <c r="B666" s="3" t="s">
        <v>79</v>
      </c>
      <c r="C666" s="4">
        <v>2959</v>
      </c>
      <c r="D666" s="4">
        <v>680</v>
      </c>
      <c r="E666" s="4">
        <v>446.1</v>
      </c>
      <c r="F666" s="4">
        <v>0</v>
      </c>
      <c r="G666" s="4">
        <f t="shared" si="257"/>
        <v>4085.1</v>
      </c>
      <c r="H666" s="4">
        <v>896.3</v>
      </c>
      <c r="I666" s="4">
        <v>510.2</v>
      </c>
      <c r="J666" s="4">
        <v>1301.3</v>
      </c>
      <c r="K666" s="4">
        <v>174</v>
      </c>
      <c r="L666" s="4">
        <f t="shared" si="258"/>
        <v>2881.8</v>
      </c>
      <c r="M666" s="4">
        <v>52</v>
      </c>
      <c r="N666" s="4">
        <v>120</v>
      </c>
      <c r="O666" s="4">
        <v>0</v>
      </c>
      <c r="P666" s="4">
        <v>0</v>
      </c>
      <c r="Q666" s="4">
        <f t="shared" si="259"/>
        <v>172</v>
      </c>
      <c r="R666" s="4">
        <v>4</v>
      </c>
      <c r="S666" s="4">
        <v>1</v>
      </c>
      <c r="T666" s="4">
        <v>0</v>
      </c>
      <c r="U666" s="4">
        <v>0</v>
      </c>
      <c r="V666" s="4">
        <f t="shared" si="260"/>
        <v>5</v>
      </c>
      <c r="W666" s="4">
        <v>674</v>
      </c>
      <c r="X666" s="4">
        <v>2780.55</v>
      </c>
      <c r="Y666" s="4">
        <v>358.81</v>
      </c>
      <c r="Z666" s="4">
        <v>0</v>
      </c>
      <c r="AA666" s="4">
        <f t="shared" si="261"/>
        <v>3813.36</v>
      </c>
      <c r="AB666" s="4">
        <v>710.3</v>
      </c>
      <c r="AC666" s="4">
        <v>12</v>
      </c>
      <c r="AD666" s="4">
        <v>95.8</v>
      </c>
      <c r="AE666" s="4">
        <v>0</v>
      </c>
      <c r="AF666" s="4">
        <f t="shared" si="262"/>
        <v>818.09999999999991</v>
      </c>
      <c r="AG666" s="4">
        <v>0</v>
      </c>
      <c r="AH666" s="4">
        <v>828</v>
      </c>
      <c r="AI666" s="4">
        <v>1202.5</v>
      </c>
      <c r="AJ666" s="4">
        <v>425</v>
      </c>
      <c r="AK666" s="4">
        <f t="shared" si="263"/>
        <v>2455.5</v>
      </c>
      <c r="AL666" s="4">
        <v>2293</v>
      </c>
      <c r="AM666" s="4">
        <v>1925</v>
      </c>
      <c r="AN666" s="4">
        <v>3279</v>
      </c>
      <c r="AO666" s="4">
        <v>0</v>
      </c>
      <c r="AP666" s="4">
        <f t="shared" si="264"/>
        <v>7497</v>
      </c>
      <c r="AU666" s="4">
        <f t="shared" si="265"/>
        <v>0</v>
      </c>
      <c r="AV666" s="4">
        <v>15.275543370000001</v>
      </c>
      <c r="AW666" s="4">
        <v>10.0907222</v>
      </c>
      <c r="AX666" s="4">
        <v>51.630935549999997</v>
      </c>
      <c r="AY666" s="4">
        <v>173.64522847000001</v>
      </c>
      <c r="AZ666" s="4">
        <f t="shared" si="266"/>
        <v>250.64242959000001</v>
      </c>
      <c r="BA666" s="4">
        <v>0</v>
      </c>
      <c r="BB666" s="4">
        <v>0</v>
      </c>
      <c r="BC666" s="4">
        <v>12</v>
      </c>
      <c r="BD666" s="4">
        <v>0</v>
      </c>
      <c r="BE666" s="4">
        <f t="shared" si="267"/>
        <v>12</v>
      </c>
      <c r="BF666" s="4">
        <v>0</v>
      </c>
      <c r="BG666" s="4">
        <v>412.78800000000001</v>
      </c>
      <c r="BH666" s="4">
        <v>140.69900000000001</v>
      </c>
      <c r="BI666" s="4">
        <v>425.12</v>
      </c>
      <c r="BJ666" s="4">
        <f t="shared" si="268"/>
        <v>978.60700000000008</v>
      </c>
      <c r="BK666" s="4">
        <v>0</v>
      </c>
      <c r="BL666" s="4">
        <v>0</v>
      </c>
      <c r="BM666" s="4">
        <v>0</v>
      </c>
      <c r="BN666" s="4">
        <v>0</v>
      </c>
      <c r="BO666" s="4">
        <f t="shared" si="269"/>
        <v>0</v>
      </c>
      <c r="BP666" s="4">
        <v>0</v>
      </c>
      <c r="BQ666" s="4">
        <v>0</v>
      </c>
      <c r="BR666" s="4">
        <v>0</v>
      </c>
      <c r="BS666" s="4">
        <v>0</v>
      </c>
      <c r="BT666" s="4">
        <f t="shared" si="270"/>
        <v>0</v>
      </c>
      <c r="BU666" s="4">
        <v>0.23521001</v>
      </c>
      <c r="BV666" s="4">
        <v>0</v>
      </c>
      <c r="BW666" s="4">
        <v>0.54109700000000005</v>
      </c>
      <c r="BX666" s="4">
        <v>0</v>
      </c>
      <c r="BY666" s="4">
        <f t="shared" si="271"/>
        <v>0.77630701000000002</v>
      </c>
      <c r="BZ666" s="4">
        <f t="shared" si="272"/>
        <v>7588.6</v>
      </c>
      <c r="CA666" s="4">
        <f t="shared" si="273"/>
        <v>6856.75</v>
      </c>
      <c r="CB666" s="4">
        <f t="shared" si="274"/>
        <v>6683.51</v>
      </c>
      <c r="CC666" s="4">
        <f t="shared" si="275"/>
        <v>599</v>
      </c>
      <c r="CD666" s="4">
        <f t="shared" si="276"/>
        <v>21727.86</v>
      </c>
      <c r="CE666" s="4">
        <f t="shared" si="277"/>
        <v>15.510753380000001</v>
      </c>
      <c r="CF666" s="4">
        <f t="shared" si="278"/>
        <v>422.87872220000003</v>
      </c>
      <c r="CG666" s="4">
        <f t="shared" si="279"/>
        <v>204.87103255000002</v>
      </c>
      <c r="CH666" s="4">
        <f t="shared" si="280"/>
        <v>598.76522847000001</v>
      </c>
      <c r="CI666" s="4">
        <f t="shared" si="281"/>
        <v>1242.0257366000001</v>
      </c>
      <c r="CJ666" s="4">
        <v>3295</v>
      </c>
      <c r="CK666" s="4">
        <v>2306</v>
      </c>
      <c r="CL666" s="4">
        <v>476</v>
      </c>
      <c r="CM666" s="4">
        <v>0</v>
      </c>
      <c r="CN666" s="4">
        <v>607</v>
      </c>
      <c r="CO666" s="4">
        <f t="shared" si="256"/>
        <v>6684</v>
      </c>
    </row>
    <row r="667" spans="1:93">
      <c r="A667" s="2">
        <v>2004</v>
      </c>
      <c r="B667" s="3" t="s">
        <v>80</v>
      </c>
      <c r="C667" s="4">
        <v>1626.5523950000002</v>
      </c>
      <c r="D667" s="4">
        <v>383.62009499999999</v>
      </c>
      <c r="E667" s="4">
        <v>222.24475899999999</v>
      </c>
      <c r="F667" s="4">
        <v>0</v>
      </c>
      <c r="G667" s="4">
        <f t="shared" si="257"/>
        <v>2232.4172490000001</v>
      </c>
      <c r="H667" s="4">
        <v>619.81587300000001</v>
      </c>
      <c r="I667" s="4">
        <v>3.9585840000000001</v>
      </c>
      <c r="J667" s="4">
        <v>1461.1098029999994</v>
      </c>
      <c r="K667" s="4">
        <v>5.0561849999999993</v>
      </c>
      <c r="L667" s="4">
        <f t="shared" si="258"/>
        <v>2089.9404449999993</v>
      </c>
      <c r="M667" s="4">
        <v>17.885000000000002</v>
      </c>
      <c r="N667" s="4">
        <v>38.594999999999999</v>
      </c>
      <c r="O667" s="4">
        <v>0.95099999999999996</v>
      </c>
      <c r="P667" s="4">
        <v>0</v>
      </c>
      <c r="Q667" s="4">
        <f t="shared" si="259"/>
        <v>57.431000000000004</v>
      </c>
      <c r="R667" s="4">
        <v>102.19799999999999</v>
      </c>
      <c r="S667" s="4">
        <v>147.648</v>
      </c>
      <c r="T667" s="4">
        <v>7.0970000000000004</v>
      </c>
      <c r="U667" s="4">
        <v>0</v>
      </c>
      <c r="V667" s="4">
        <f t="shared" si="260"/>
        <v>256.94299999999998</v>
      </c>
      <c r="W667" s="4">
        <v>459.399</v>
      </c>
      <c r="X667" s="4">
        <v>2101.404</v>
      </c>
      <c r="Y667" s="4">
        <v>150.23500000000001</v>
      </c>
      <c r="Z667" s="4">
        <v>0</v>
      </c>
      <c r="AA667" s="4">
        <f t="shared" si="261"/>
        <v>2711.038</v>
      </c>
      <c r="AB667" s="4">
        <v>207.907533</v>
      </c>
      <c r="AC667" s="4">
        <v>1.52166</v>
      </c>
      <c r="AD667" s="4">
        <v>35.271841000000002</v>
      </c>
      <c r="AE667" s="4">
        <v>0</v>
      </c>
      <c r="AF667" s="4">
        <f t="shared" si="262"/>
        <v>244.70103399999999</v>
      </c>
      <c r="AG667" s="4">
        <v>0.25801600000000002</v>
      </c>
      <c r="AH667" s="4">
        <v>463.5</v>
      </c>
      <c r="AI667" s="4">
        <v>614.96654699999999</v>
      </c>
      <c r="AJ667" s="4">
        <v>0</v>
      </c>
      <c r="AK667" s="4">
        <f t="shared" si="263"/>
        <v>1078.724563</v>
      </c>
      <c r="AL667" s="4">
        <v>470.93827579999999</v>
      </c>
      <c r="AM667" s="4">
        <v>1094.0298379999997</v>
      </c>
      <c r="AN667" s="4">
        <v>3376.9101169999999</v>
      </c>
      <c r="AO667" s="4">
        <v>60.634599000000001</v>
      </c>
      <c r="AP667" s="4">
        <f t="shared" si="264"/>
        <v>5002.5128297999991</v>
      </c>
      <c r="AU667" s="4">
        <f t="shared" si="265"/>
        <v>0</v>
      </c>
      <c r="AV667" s="4">
        <v>0</v>
      </c>
      <c r="AW667" s="4">
        <v>0</v>
      </c>
      <c r="AX667" s="4">
        <v>17.082097999999991</v>
      </c>
      <c r="AY667" s="4">
        <v>3.1790000000000003</v>
      </c>
      <c r="AZ667" s="4">
        <f t="shared" si="266"/>
        <v>20.26109799999999</v>
      </c>
      <c r="BA667" s="4">
        <v>0</v>
      </c>
      <c r="BB667" s="4">
        <v>0.968773</v>
      </c>
      <c r="BC667" s="4">
        <v>4.4327139999999998</v>
      </c>
      <c r="BD667" s="4">
        <v>0</v>
      </c>
      <c r="BE667" s="4">
        <f t="shared" si="267"/>
        <v>5.4014869999999995</v>
      </c>
      <c r="BF667" s="4">
        <v>0</v>
      </c>
      <c r="BG667" s="4">
        <v>0</v>
      </c>
      <c r="BH667" s="4">
        <v>1.528262</v>
      </c>
      <c r="BI667" s="4">
        <v>0</v>
      </c>
      <c r="BJ667" s="4">
        <f t="shared" si="268"/>
        <v>1.528262</v>
      </c>
      <c r="BK667" s="4">
        <v>0</v>
      </c>
      <c r="BL667" s="4">
        <v>0</v>
      </c>
      <c r="BM667" s="4">
        <v>0</v>
      </c>
      <c r="BN667" s="4">
        <v>0</v>
      </c>
      <c r="BO667" s="4">
        <f t="shared" si="269"/>
        <v>0</v>
      </c>
      <c r="BP667" s="4">
        <v>0</v>
      </c>
      <c r="BQ667" s="4">
        <v>0</v>
      </c>
      <c r="BR667" s="4">
        <v>0</v>
      </c>
      <c r="BS667" s="4">
        <v>0</v>
      </c>
      <c r="BT667" s="4">
        <f t="shared" si="270"/>
        <v>0</v>
      </c>
      <c r="BU667" s="4">
        <v>0</v>
      </c>
      <c r="BV667" s="4">
        <v>3.0249999999999999</v>
      </c>
      <c r="BW667" s="4">
        <v>13.643620999999998</v>
      </c>
      <c r="BX667" s="4">
        <v>0</v>
      </c>
      <c r="BY667" s="4">
        <f t="shared" si="271"/>
        <v>16.668620999999998</v>
      </c>
      <c r="BZ667" s="4">
        <f t="shared" si="272"/>
        <v>3504.9540928000006</v>
      </c>
      <c r="CA667" s="4">
        <f t="shared" si="273"/>
        <v>4234.2771769999999</v>
      </c>
      <c r="CB667" s="4">
        <f t="shared" si="274"/>
        <v>5868.7860669999991</v>
      </c>
      <c r="CC667" s="4">
        <f t="shared" si="275"/>
        <v>65.690784000000008</v>
      </c>
      <c r="CD667" s="4">
        <f t="shared" si="276"/>
        <v>13673.7081208</v>
      </c>
      <c r="CE667" s="4">
        <f t="shared" si="277"/>
        <v>0</v>
      </c>
      <c r="CF667" s="4">
        <f t="shared" si="278"/>
        <v>3.993773</v>
      </c>
      <c r="CG667" s="4">
        <f t="shared" si="279"/>
        <v>36.686694999999986</v>
      </c>
      <c r="CH667" s="4">
        <f t="shared" si="280"/>
        <v>3.1790000000000003</v>
      </c>
      <c r="CI667" s="4">
        <f t="shared" si="281"/>
        <v>43.859467999999985</v>
      </c>
      <c r="CJ667" s="10">
        <v>1803</v>
      </c>
      <c r="CK667" s="10">
        <v>1972</v>
      </c>
      <c r="CL667" s="10">
        <v>238</v>
      </c>
      <c r="CM667" s="10">
        <v>4</v>
      </c>
      <c r="CN667" s="10">
        <v>318</v>
      </c>
      <c r="CO667" s="4">
        <f t="shared" si="256"/>
        <v>4335</v>
      </c>
    </row>
    <row r="668" spans="1:93">
      <c r="A668" s="2">
        <v>2004</v>
      </c>
      <c r="B668" s="3" t="s">
        <v>81</v>
      </c>
      <c r="C668" s="4">
        <v>27283</v>
      </c>
      <c r="D668" s="4">
        <v>5388</v>
      </c>
      <c r="E668" s="4">
        <v>56</v>
      </c>
      <c r="F668" s="4">
        <v>4152</v>
      </c>
      <c r="G668" s="4">
        <f t="shared" si="257"/>
        <v>36879</v>
      </c>
      <c r="H668" s="4">
        <v>8307</v>
      </c>
      <c r="I668" s="4">
        <v>7269</v>
      </c>
      <c r="J668" s="4">
        <v>1053</v>
      </c>
      <c r="K668" s="4">
        <v>819</v>
      </c>
      <c r="L668" s="4">
        <f t="shared" si="258"/>
        <v>17448</v>
      </c>
      <c r="M668" s="4">
        <v>2064</v>
      </c>
      <c r="N668" s="4">
        <v>3084</v>
      </c>
      <c r="O668" s="4">
        <v>0</v>
      </c>
      <c r="P668" s="4">
        <v>0</v>
      </c>
      <c r="Q668" s="4">
        <f t="shared" si="259"/>
        <v>5148</v>
      </c>
      <c r="R668" s="4">
        <v>3799</v>
      </c>
      <c r="S668" s="4">
        <v>924</v>
      </c>
      <c r="T668" s="4">
        <v>0</v>
      </c>
      <c r="U668" s="4">
        <v>0</v>
      </c>
      <c r="V668" s="4">
        <f t="shared" si="260"/>
        <v>4723</v>
      </c>
      <c r="W668" s="4">
        <v>11009</v>
      </c>
      <c r="X668" s="4">
        <v>15459</v>
      </c>
      <c r="Y668" s="4">
        <v>3018</v>
      </c>
      <c r="Z668" s="4">
        <v>0</v>
      </c>
      <c r="AA668" s="4">
        <f t="shared" si="261"/>
        <v>29486</v>
      </c>
      <c r="AB668" s="4">
        <v>4917</v>
      </c>
      <c r="AC668" s="4">
        <v>1079</v>
      </c>
      <c r="AD668" s="4">
        <v>2</v>
      </c>
      <c r="AE668" s="4">
        <v>9</v>
      </c>
      <c r="AF668" s="4">
        <f t="shared" si="262"/>
        <v>6007</v>
      </c>
      <c r="AG668" s="4">
        <v>289</v>
      </c>
      <c r="AH668" s="4">
        <v>2398</v>
      </c>
      <c r="AI668" s="4">
        <v>5456</v>
      </c>
      <c r="AJ668" s="4">
        <v>108</v>
      </c>
      <c r="AK668" s="4">
        <f t="shared" si="263"/>
        <v>8251</v>
      </c>
      <c r="AL668" s="4">
        <v>20677</v>
      </c>
      <c r="AM668" s="4">
        <v>16819</v>
      </c>
      <c r="AN668" s="4">
        <v>9307</v>
      </c>
      <c r="AO668" s="4">
        <v>1898</v>
      </c>
      <c r="AP668" s="4">
        <f t="shared" si="264"/>
        <v>48701</v>
      </c>
      <c r="AU668" s="4">
        <f t="shared" si="265"/>
        <v>0</v>
      </c>
      <c r="AV668" s="4">
        <v>33</v>
      </c>
      <c r="AW668" s="4">
        <v>0</v>
      </c>
      <c r="AX668" s="4">
        <v>0</v>
      </c>
      <c r="AY668" s="4">
        <v>818</v>
      </c>
      <c r="AZ668" s="4">
        <f t="shared" si="266"/>
        <v>851</v>
      </c>
      <c r="BA668" s="4">
        <v>7</v>
      </c>
      <c r="BB668" s="4">
        <v>0</v>
      </c>
      <c r="BC668" s="4">
        <v>0</v>
      </c>
      <c r="BD668" s="4">
        <v>9</v>
      </c>
      <c r="BE668" s="4">
        <f t="shared" si="267"/>
        <v>16</v>
      </c>
      <c r="BF668" s="4">
        <v>289</v>
      </c>
      <c r="BG668" s="4">
        <v>877</v>
      </c>
      <c r="BH668" s="4">
        <v>843</v>
      </c>
      <c r="BI668" s="4">
        <v>30</v>
      </c>
      <c r="BJ668" s="4">
        <f t="shared" si="268"/>
        <v>2039</v>
      </c>
      <c r="BK668" s="4">
        <v>0</v>
      </c>
      <c r="BL668" s="4">
        <v>0</v>
      </c>
      <c r="BM668" s="4">
        <v>0</v>
      </c>
      <c r="BN668" s="4">
        <v>0</v>
      </c>
      <c r="BO668" s="4">
        <f t="shared" si="269"/>
        <v>0</v>
      </c>
      <c r="BP668" s="4">
        <v>24</v>
      </c>
      <c r="BQ668" s="4">
        <v>4</v>
      </c>
      <c r="BR668" s="4">
        <v>-9</v>
      </c>
      <c r="BS668" s="4">
        <v>719</v>
      </c>
      <c r="BT668" s="4">
        <f t="shared" si="270"/>
        <v>738</v>
      </c>
      <c r="BU668" s="4">
        <v>19</v>
      </c>
      <c r="BV668" s="4">
        <v>13</v>
      </c>
      <c r="BW668" s="4">
        <v>0</v>
      </c>
      <c r="BX668" s="4">
        <v>14</v>
      </c>
      <c r="BY668" s="4">
        <f t="shared" si="271"/>
        <v>46</v>
      </c>
      <c r="BZ668" s="4">
        <f t="shared" si="272"/>
        <v>78345</v>
      </c>
      <c r="CA668" s="4">
        <f t="shared" si="273"/>
        <v>52420</v>
      </c>
      <c r="CB668" s="4">
        <f t="shared" si="274"/>
        <v>18892</v>
      </c>
      <c r="CC668" s="4">
        <f t="shared" si="275"/>
        <v>6986</v>
      </c>
      <c r="CD668" s="4">
        <f t="shared" si="276"/>
        <v>156643</v>
      </c>
      <c r="CE668" s="4">
        <f t="shared" si="277"/>
        <v>372</v>
      </c>
      <c r="CF668" s="4">
        <f t="shared" si="278"/>
        <v>894</v>
      </c>
      <c r="CG668" s="4">
        <f t="shared" si="279"/>
        <v>834</v>
      </c>
      <c r="CH668" s="4">
        <f t="shared" si="280"/>
        <v>1590</v>
      </c>
      <c r="CI668" s="4">
        <f t="shared" si="281"/>
        <v>3690</v>
      </c>
      <c r="CJ668" s="10">
        <v>23847</v>
      </c>
      <c r="CK668" s="10">
        <v>36399</v>
      </c>
      <c r="CL668" s="10">
        <v>6926</v>
      </c>
      <c r="CM668" s="10">
        <v>2</v>
      </c>
      <c r="CN668" s="10">
        <v>9600</v>
      </c>
      <c r="CO668" s="4">
        <f t="shared" si="256"/>
        <v>76774</v>
      </c>
    </row>
    <row r="669" spans="1:93">
      <c r="A669" s="2">
        <v>2004</v>
      </c>
      <c r="B669" s="3" t="s">
        <v>82</v>
      </c>
      <c r="C669" s="4">
        <v>2418</v>
      </c>
      <c r="D669" s="4">
        <v>381</v>
      </c>
      <c r="E669" s="4">
        <v>476</v>
      </c>
      <c r="F669" s="4">
        <v>0</v>
      </c>
      <c r="G669" s="4">
        <f t="shared" si="257"/>
        <v>3275</v>
      </c>
      <c r="H669" s="4">
        <v>606.4</v>
      </c>
      <c r="I669" s="4">
        <v>19.399999999999999</v>
      </c>
      <c r="J669" s="4">
        <v>1082.3</v>
      </c>
      <c r="K669" s="4">
        <v>0</v>
      </c>
      <c r="L669" s="4">
        <f t="shared" si="258"/>
        <v>1708.1</v>
      </c>
      <c r="M669" s="4">
        <v>0</v>
      </c>
      <c r="N669" s="4">
        <v>110</v>
      </c>
      <c r="O669" s="4">
        <v>26</v>
      </c>
      <c r="P669" s="4">
        <v>0</v>
      </c>
      <c r="Q669" s="4">
        <f t="shared" si="259"/>
        <v>136</v>
      </c>
      <c r="R669" s="4">
        <v>0</v>
      </c>
      <c r="S669" s="4">
        <v>0</v>
      </c>
      <c r="T669" s="4">
        <v>0</v>
      </c>
      <c r="U669" s="4">
        <v>0</v>
      </c>
      <c r="V669" s="4">
        <f t="shared" si="260"/>
        <v>0</v>
      </c>
      <c r="W669" s="4">
        <v>1095</v>
      </c>
      <c r="X669" s="4">
        <v>1270</v>
      </c>
      <c r="Y669" s="4">
        <v>41</v>
      </c>
      <c r="Z669" s="4">
        <v>0</v>
      </c>
      <c r="AA669" s="4">
        <f t="shared" si="261"/>
        <v>2406</v>
      </c>
      <c r="AB669" s="4">
        <v>471</v>
      </c>
      <c r="AC669" s="4">
        <v>3.8</v>
      </c>
      <c r="AD669" s="4">
        <v>63.55</v>
      </c>
      <c r="AE669" s="4">
        <v>0</v>
      </c>
      <c r="AF669" s="4">
        <f t="shared" si="262"/>
        <v>538.35</v>
      </c>
      <c r="AG669" s="4">
        <v>0</v>
      </c>
      <c r="AH669" s="4">
        <v>493</v>
      </c>
      <c r="AI669" s="4">
        <v>739</v>
      </c>
      <c r="AJ669" s="4">
        <v>60</v>
      </c>
      <c r="AK669" s="4">
        <f t="shared" si="263"/>
        <v>1292</v>
      </c>
      <c r="AL669" s="4">
        <v>1008.6</v>
      </c>
      <c r="AM669" s="4">
        <v>944.8</v>
      </c>
      <c r="AN669" s="4">
        <v>2329.15</v>
      </c>
      <c r="AO669" s="4">
        <v>0</v>
      </c>
      <c r="AP669" s="4">
        <f t="shared" si="264"/>
        <v>4282.55</v>
      </c>
      <c r="AU669" s="4">
        <f t="shared" si="265"/>
        <v>0</v>
      </c>
      <c r="AV669" s="4">
        <v>15</v>
      </c>
      <c r="AW669" s="4">
        <v>0</v>
      </c>
      <c r="AX669" s="4">
        <v>45</v>
      </c>
      <c r="AY669" s="4">
        <v>0</v>
      </c>
      <c r="AZ669" s="4">
        <f t="shared" si="266"/>
        <v>60</v>
      </c>
      <c r="BA669" s="4">
        <v>2</v>
      </c>
      <c r="BB669" s="4">
        <v>0</v>
      </c>
      <c r="BC669" s="4">
        <v>1</v>
      </c>
      <c r="BD669" s="4">
        <v>0</v>
      </c>
      <c r="BE669" s="4">
        <f t="shared" si="267"/>
        <v>3</v>
      </c>
      <c r="BF669" s="22">
        <v>0</v>
      </c>
      <c r="BG669" s="22">
        <v>0</v>
      </c>
      <c r="BH669" s="22">
        <v>0</v>
      </c>
      <c r="BI669" s="22">
        <v>0</v>
      </c>
      <c r="BJ669" s="4">
        <f t="shared" si="268"/>
        <v>0</v>
      </c>
      <c r="BK669" s="4">
        <v>0</v>
      </c>
      <c r="BL669" s="4">
        <v>0</v>
      </c>
      <c r="BM669" s="4">
        <v>0</v>
      </c>
      <c r="BN669" s="4">
        <v>0</v>
      </c>
      <c r="BO669" s="4">
        <f t="shared" si="269"/>
        <v>0</v>
      </c>
      <c r="BP669" s="4">
        <v>0</v>
      </c>
      <c r="BQ669" s="4">
        <v>0</v>
      </c>
      <c r="BR669" s="4">
        <v>3</v>
      </c>
      <c r="BS669" s="4">
        <v>0</v>
      </c>
      <c r="BT669" s="4">
        <f t="shared" si="270"/>
        <v>3</v>
      </c>
      <c r="BU669" s="4">
        <v>16</v>
      </c>
      <c r="BV669" s="4">
        <v>22</v>
      </c>
      <c r="BW669" s="4">
        <v>69</v>
      </c>
      <c r="BX669" s="4">
        <v>0</v>
      </c>
      <c r="BY669" s="4">
        <f t="shared" si="271"/>
        <v>107</v>
      </c>
      <c r="BZ669" s="4">
        <f t="shared" si="272"/>
        <v>5599</v>
      </c>
      <c r="CA669" s="4">
        <f t="shared" si="273"/>
        <v>3222</v>
      </c>
      <c r="CB669" s="4">
        <f t="shared" si="274"/>
        <v>4757</v>
      </c>
      <c r="CC669" s="4">
        <f t="shared" si="275"/>
        <v>60</v>
      </c>
      <c r="CD669" s="4">
        <f t="shared" si="276"/>
        <v>13638</v>
      </c>
      <c r="CE669" s="4">
        <f t="shared" si="277"/>
        <v>33</v>
      </c>
      <c r="CF669" s="4">
        <f t="shared" si="278"/>
        <v>22</v>
      </c>
      <c r="CG669" s="4">
        <f t="shared" si="279"/>
        <v>118</v>
      </c>
      <c r="CH669" s="4">
        <f t="shared" si="280"/>
        <v>0</v>
      </c>
      <c r="CI669" s="4">
        <f t="shared" si="281"/>
        <v>173</v>
      </c>
      <c r="CJ669" s="4">
        <v>1908.3</v>
      </c>
      <c r="CK669" s="4">
        <v>3450</v>
      </c>
      <c r="CL669" s="4">
        <v>235.2</v>
      </c>
      <c r="CM669" s="4">
        <v>40.200000000000003</v>
      </c>
      <c r="CN669" s="4">
        <v>411.7</v>
      </c>
      <c r="CO669" s="4">
        <f t="shared" si="256"/>
        <v>6045.4</v>
      </c>
    </row>
    <row r="670" spans="1:93">
      <c r="A670" s="2">
        <v>2004</v>
      </c>
      <c r="B670" s="3" t="s">
        <v>83</v>
      </c>
      <c r="C670" s="4">
        <v>2000</v>
      </c>
      <c r="D670" s="4">
        <v>368</v>
      </c>
      <c r="E670" s="4">
        <v>4</v>
      </c>
      <c r="F670" s="4">
        <v>436</v>
      </c>
      <c r="G670" s="4">
        <f t="shared" si="257"/>
        <v>2808</v>
      </c>
      <c r="H670" s="4">
        <v>556</v>
      </c>
      <c r="I670" s="4">
        <v>221</v>
      </c>
      <c r="J670" s="4">
        <v>1202</v>
      </c>
      <c r="K670" s="4">
        <v>171</v>
      </c>
      <c r="L670" s="4">
        <f t="shared" si="258"/>
        <v>2150</v>
      </c>
      <c r="M670" s="4">
        <v>128</v>
      </c>
      <c r="N670" s="4">
        <v>267</v>
      </c>
      <c r="O670" s="4">
        <v>0</v>
      </c>
      <c r="P670" s="4">
        <v>0</v>
      </c>
      <c r="Q670" s="4">
        <f t="shared" si="259"/>
        <v>395</v>
      </c>
      <c r="R670" s="4">
        <v>95</v>
      </c>
      <c r="S670" s="4">
        <v>0</v>
      </c>
      <c r="T670" s="4">
        <v>0</v>
      </c>
      <c r="U670" s="4">
        <v>0</v>
      </c>
      <c r="V670" s="4">
        <f t="shared" si="260"/>
        <v>95</v>
      </c>
      <c r="W670" s="4">
        <v>2849</v>
      </c>
      <c r="X670" s="4">
        <v>0</v>
      </c>
      <c r="Y670" s="4">
        <v>692</v>
      </c>
      <c r="Z670" s="4">
        <v>0</v>
      </c>
      <c r="AA670" s="4">
        <f t="shared" si="261"/>
        <v>3541</v>
      </c>
      <c r="AB670" s="4">
        <v>587</v>
      </c>
      <c r="AC670" s="4">
        <v>3</v>
      </c>
      <c r="AD670" s="4">
        <v>2</v>
      </c>
      <c r="AE670" s="4">
        <v>2</v>
      </c>
      <c r="AF670" s="4">
        <f t="shared" si="262"/>
        <v>594</v>
      </c>
      <c r="AG670" s="4">
        <v>6</v>
      </c>
      <c r="AH670" s="4">
        <v>558</v>
      </c>
      <c r="AI670" s="4">
        <v>441</v>
      </c>
      <c r="AJ670" s="4">
        <v>775</v>
      </c>
      <c r="AK670" s="4">
        <f t="shared" si="263"/>
        <v>1780</v>
      </c>
      <c r="AL670" s="4">
        <v>6326</v>
      </c>
      <c r="AM670" s="4">
        <v>565</v>
      </c>
      <c r="AN670" s="4">
        <v>853</v>
      </c>
      <c r="AO670" s="4">
        <v>357</v>
      </c>
      <c r="AP670" s="4">
        <f t="shared" si="264"/>
        <v>8101</v>
      </c>
      <c r="AU670" s="4">
        <f t="shared" si="265"/>
        <v>0</v>
      </c>
      <c r="AV670" s="4">
        <v>0</v>
      </c>
      <c r="AW670" s="4">
        <v>0</v>
      </c>
      <c r="AX670" s="4">
        <v>0</v>
      </c>
      <c r="AY670" s="4">
        <v>171</v>
      </c>
      <c r="AZ670" s="4">
        <f t="shared" si="266"/>
        <v>171</v>
      </c>
      <c r="BA670" s="4">
        <v>0</v>
      </c>
      <c r="BB670" s="4">
        <v>0</v>
      </c>
      <c r="BC670" s="4">
        <v>0</v>
      </c>
      <c r="BD670" s="4">
        <v>2</v>
      </c>
      <c r="BE670" s="4">
        <f t="shared" si="267"/>
        <v>2</v>
      </c>
      <c r="BF670" s="4">
        <v>5</v>
      </c>
      <c r="BG670" s="4">
        <v>558</v>
      </c>
      <c r="BH670" s="4">
        <v>20</v>
      </c>
      <c r="BI670" s="4">
        <v>775</v>
      </c>
      <c r="BJ670" s="4">
        <f t="shared" si="268"/>
        <v>1358</v>
      </c>
      <c r="BK670" s="4">
        <v>0</v>
      </c>
      <c r="BL670" s="4">
        <v>0</v>
      </c>
      <c r="BM670" s="4">
        <v>0</v>
      </c>
      <c r="BN670" s="4">
        <v>11</v>
      </c>
      <c r="BO670" s="4">
        <f t="shared" si="269"/>
        <v>11</v>
      </c>
      <c r="BP670" s="4">
        <v>0</v>
      </c>
      <c r="BQ670" s="4">
        <v>0</v>
      </c>
      <c r="BR670" s="4">
        <v>0</v>
      </c>
      <c r="BS670" s="4">
        <v>84</v>
      </c>
      <c r="BT670" s="4">
        <f t="shared" si="270"/>
        <v>84</v>
      </c>
      <c r="BU670" s="4">
        <v>0</v>
      </c>
      <c r="BV670" s="4">
        <v>0</v>
      </c>
      <c r="BW670" s="4">
        <v>0</v>
      </c>
      <c r="BX670" s="4">
        <v>698</v>
      </c>
      <c r="BY670" s="4">
        <f t="shared" si="271"/>
        <v>698</v>
      </c>
      <c r="BZ670" s="4">
        <f t="shared" si="272"/>
        <v>12547</v>
      </c>
      <c r="CA670" s="4">
        <f t="shared" si="273"/>
        <v>1982</v>
      </c>
      <c r="CB670" s="4">
        <f t="shared" si="274"/>
        <v>3194</v>
      </c>
      <c r="CC670" s="4">
        <f t="shared" si="275"/>
        <v>1741</v>
      </c>
      <c r="CD670" s="4">
        <f t="shared" si="276"/>
        <v>19464</v>
      </c>
      <c r="CE670" s="4">
        <f t="shared" si="277"/>
        <v>5</v>
      </c>
      <c r="CF670" s="4">
        <f t="shared" si="278"/>
        <v>558</v>
      </c>
      <c r="CG670" s="4">
        <f t="shared" si="279"/>
        <v>20</v>
      </c>
      <c r="CH670" s="4">
        <f t="shared" si="280"/>
        <v>1741</v>
      </c>
      <c r="CI670" s="4">
        <f t="shared" si="281"/>
        <v>2324</v>
      </c>
      <c r="CJ670" s="4">
        <v>3133.9</v>
      </c>
      <c r="CK670" s="4">
        <v>4943.3999999999996</v>
      </c>
      <c r="CL670" s="4">
        <v>518</v>
      </c>
      <c r="CM670" s="4">
        <v>689.4</v>
      </c>
      <c r="CN670" s="4">
        <v>3839.1</v>
      </c>
      <c r="CO670" s="4">
        <f t="shared" si="256"/>
        <v>13123.8</v>
      </c>
    </row>
    <row r="671" spans="1:93">
      <c r="A671" s="2">
        <v>2004</v>
      </c>
      <c r="B671" s="3" t="s">
        <v>84</v>
      </c>
      <c r="C671" s="4">
        <v>857</v>
      </c>
      <c r="D671" s="4">
        <v>121</v>
      </c>
      <c r="E671" s="4">
        <v>402</v>
      </c>
      <c r="F671" s="4">
        <v>135</v>
      </c>
      <c r="G671" s="4">
        <f t="shared" si="257"/>
        <v>1515</v>
      </c>
      <c r="H671" s="4">
        <v>207</v>
      </c>
      <c r="I671" s="4">
        <v>26</v>
      </c>
      <c r="J671" s="4">
        <v>50</v>
      </c>
      <c r="K671" s="4">
        <v>6</v>
      </c>
      <c r="L671" s="4">
        <f t="shared" si="258"/>
        <v>289</v>
      </c>
      <c r="M671" s="4">
        <v>2</v>
      </c>
      <c r="N671" s="4">
        <v>16</v>
      </c>
      <c r="O671" s="4">
        <v>1</v>
      </c>
      <c r="P671" s="4">
        <v>0</v>
      </c>
      <c r="Q671" s="4">
        <f t="shared" si="259"/>
        <v>19</v>
      </c>
      <c r="R671" s="4">
        <v>4</v>
      </c>
      <c r="S671" s="4">
        <v>0</v>
      </c>
      <c r="T671" s="4">
        <v>0</v>
      </c>
      <c r="U671" s="4">
        <v>0</v>
      </c>
      <c r="V671" s="4">
        <f t="shared" si="260"/>
        <v>4</v>
      </c>
      <c r="W671" s="4">
        <v>372</v>
      </c>
      <c r="X671" s="4">
        <v>427</v>
      </c>
      <c r="Y671" s="4">
        <v>0</v>
      </c>
      <c r="Z671" s="4">
        <v>0</v>
      </c>
      <c r="AA671" s="4">
        <f t="shared" si="261"/>
        <v>799</v>
      </c>
      <c r="AB671" s="4">
        <v>190</v>
      </c>
      <c r="AC671" s="4">
        <v>1</v>
      </c>
      <c r="AD671" s="4">
        <v>3</v>
      </c>
      <c r="AE671" s="4">
        <v>0</v>
      </c>
      <c r="AF671" s="4">
        <f t="shared" si="262"/>
        <v>194</v>
      </c>
      <c r="AG671" s="4">
        <v>0</v>
      </c>
      <c r="AH671" s="4">
        <v>94</v>
      </c>
      <c r="AI671" s="4">
        <v>509</v>
      </c>
      <c r="AJ671" s="4">
        <v>0</v>
      </c>
      <c r="AK671" s="4">
        <f t="shared" si="263"/>
        <v>603</v>
      </c>
      <c r="AL671" s="4">
        <v>847</v>
      </c>
      <c r="AM671" s="4">
        <v>452</v>
      </c>
      <c r="AN671" s="4">
        <v>0</v>
      </c>
      <c r="AO671" s="4">
        <v>42</v>
      </c>
      <c r="AP671" s="4">
        <f t="shared" si="264"/>
        <v>1341</v>
      </c>
      <c r="AU671" s="4">
        <f t="shared" si="265"/>
        <v>0</v>
      </c>
      <c r="AV671" s="4">
        <v>3</v>
      </c>
      <c r="AW671" s="4">
        <v>0</v>
      </c>
      <c r="AX671" s="4">
        <v>0</v>
      </c>
      <c r="AY671" s="4">
        <v>6</v>
      </c>
      <c r="AZ671" s="4">
        <f t="shared" si="266"/>
        <v>9</v>
      </c>
      <c r="BA671" s="4">
        <v>0</v>
      </c>
      <c r="BB671" s="4">
        <v>0</v>
      </c>
      <c r="BC671" s="4">
        <v>0</v>
      </c>
      <c r="BD671" s="4">
        <v>0</v>
      </c>
      <c r="BE671" s="4">
        <f t="shared" si="267"/>
        <v>0</v>
      </c>
      <c r="BF671" s="4">
        <v>0</v>
      </c>
      <c r="BG671" s="4">
        <v>94</v>
      </c>
      <c r="BH671" s="4">
        <v>224</v>
      </c>
      <c r="BI671" s="4">
        <v>0</v>
      </c>
      <c r="BJ671" s="4">
        <f t="shared" si="268"/>
        <v>318</v>
      </c>
      <c r="BK671" s="4">
        <v>4</v>
      </c>
      <c r="BL671" s="4">
        <v>0</v>
      </c>
      <c r="BM671" s="4">
        <v>0</v>
      </c>
      <c r="BN671" s="4">
        <v>0</v>
      </c>
      <c r="BO671" s="4">
        <f t="shared" si="269"/>
        <v>4</v>
      </c>
      <c r="BP671" s="4">
        <v>3</v>
      </c>
      <c r="BQ671" s="4">
        <v>0</v>
      </c>
      <c r="BR671" s="4">
        <v>0</v>
      </c>
      <c r="BS671" s="4">
        <v>2</v>
      </c>
      <c r="BT671" s="4">
        <f t="shared" si="270"/>
        <v>5</v>
      </c>
      <c r="BU671" s="4">
        <v>61</v>
      </c>
      <c r="BV671" s="4">
        <v>0</v>
      </c>
      <c r="BW671" s="4">
        <v>0</v>
      </c>
      <c r="BX671" s="4">
        <v>0</v>
      </c>
      <c r="BY671" s="4">
        <f t="shared" si="271"/>
        <v>61</v>
      </c>
      <c r="BZ671" s="4">
        <f t="shared" si="272"/>
        <v>2479</v>
      </c>
      <c r="CA671" s="4">
        <f t="shared" si="273"/>
        <v>1137</v>
      </c>
      <c r="CB671" s="4">
        <f t="shared" si="274"/>
        <v>965</v>
      </c>
      <c r="CC671" s="4">
        <f t="shared" si="275"/>
        <v>183</v>
      </c>
      <c r="CD671" s="4">
        <f t="shared" si="276"/>
        <v>4764</v>
      </c>
      <c r="CE671" s="4">
        <f t="shared" si="277"/>
        <v>71</v>
      </c>
      <c r="CF671" s="4">
        <f t="shared" si="278"/>
        <v>94</v>
      </c>
      <c r="CG671" s="4">
        <f t="shared" si="279"/>
        <v>224</v>
      </c>
      <c r="CH671" s="4">
        <f t="shared" si="280"/>
        <v>8</v>
      </c>
      <c r="CI671" s="4">
        <f t="shared" si="281"/>
        <v>397</v>
      </c>
      <c r="CJ671" s="4">
        <v>0</v>
      </c>
      <c r="CK671" s="4">
        <v>781</v>
      </c>
      <c r="CL671" s="4">
        <v>81</v>
      </c>
      <c r="CM671" s="4">
        <v>0</v>
      </c>
      <c r="CN671" s="4">
        <v>1874</v>
      </c>
      <c r="CO671" s="4">
        <f t="shared" si="256"/>
        <v>2736</v>
      </c>
    </row>
    <row r="672" spans="1:93">
      <c r="A672" s="2">
        <v>2004</v>
      </c>
      <c r="B672" s="15" t="s">
        <v>85</v>
      </c>
      <c r="C672" s="4">
        <v>8038</v>
      </c>
      <c r="D672" s="4">
        <v>2046</v>
      </c>
      <c r="E672" s="4">
        <v>585</v>
      </c>
      <c r="F672" s="4">
        <v>0</v>
      </c>
      <c r="G672" s="4">
        <f t="shared" si="257"/>
        <v>10669</v>
      </c>
      <c r="H672" s="4">
        <v>2639</v>
      </c>
      <c r="I672" s="4">
        <v>14</v>
      </c>
      <c r="J672" s="4">
        <v>594</v>
      </c>
      <c r="K672" s="4">
        <v>371</v>
      </c>
      <c r="L672" s="4">
        <f t="shared" si="258"/>
        <v>3618</v>
      </c>
      <c r="M672" s="4">
        <v>197</v>
      </c>
      <c r="N672" s="4">
        <v>0</v>
      </c>
      <c r="O672" s="4">
        <v>27</v>
      </c>
      <c r="P672" s="4">
        <v>0</v>
      </c>
      <c r="Q672" s="4">
        <f t="shared" si="259"/>
        <v>224</v>
      </c>
      <c r="R672" s="4">
        <v>0</v>
      </c>
      <c r="S672" s="4">
        <v>0</v>
      </c>
      <c r="T672" s="4">
        <v>0</v>
      </c>
      <c r="U672" s="4">
        <v>0</v>
      </c>
      <c r="V672" s="4">
        <f t="shared" si="260"/>
        <v>0</v>
      </c>
      <c r="W672" s="4">
        <v>3686</v>
      </c>
      <c r="X672" s="4">
        <v>8180</v>
      </c>
      <c r="Y672" s="4">
        <v>1214</v>
      </c>
      <c r="Z672" s="4">
        <v>0</v>
      </c>
      <c r="AA672" s="4">
        <f t="shared" si="261"/>
        <v>13080</v>
      </c>
      <c r="AB672" s="4">
        <v>1792</v>
      </c>
      <c r="AC672" s="4">
        <v>78</v>
      </c>
      <c r="AD672" s="4">
        <v>37</v>
      </c>
      <c r="AE672" s="4">
        <v>0</v>
      </c>
      <c r="AF672" s="4">
        <f t="shared" si="262"/>
        <v>1907</v>
      </c>
      <c r="AG672" s="4">
        <v>1</v>
      </c>
      <c r="AH672" s="4">
        <v>1402</v>
      </c>
      <c r="AI672" s="4">
        <v>3901</v>
      </c>
      <c r="AJ672" s="4">
        <v>403</v>
      </c>
      <c r="AK672" s="4">
        <f t="shared" si="263"/>
        <v>5707</v>
      </c>
      <c r="AL672" s="4">
        <v>4765</v>
      </c>
      <c r="AM672" s="4">
        <v>3646</v>
      </c>
      <c r="AN672" s="4">
        <v>7042</v>
      </c>
      <c r="AO672" s="4">
        <v>1180</v>
      </c>
      <c r="AP672" s="4">
        <f t="shared" si="264"/>
        <v>16633</v>
      </c>
      <c r="AU672" s="4">
        <f t="shared" si="265"/>
        <v>0</v>
      </c>
      <c r="AV672" s="4">
        <v>1</v>
      </c>
      <c r="AW672" s="4">
        <v>0</v>
      </c>
      <c r="AX672" s="4">
        <v>77</v>
      </c>
      <c r="AY672" s="4">
        <v>371</v>
      </c>
      <c r="AZ672" s="4">
        <f t="shared" si="266"/>
        <v>449</v>
      </c>
      <c r="BA672" s="4">
        <v>49</v>
      </c>
      <c r="BB672" s="4">
        <v>59</v>
      </c>
      <c r="BC672" s="4">
        <v>0</v>
      </c>
      <c r="BD672" s="4">
        <v>0</v>
      </c>
      <c r="BE672" s="4">
        <f t="shared" si="267"/>
        <v>108</v>
      </c>
      <c r="BF672" s="4">
        <v>0</v>
      </c>
      <c r="BG672" s="4">
        <v>1402</v>
      </c>
      <c r="BH672" s="4">
        <v>3106</v>
      </c>
      <c r="BI672" s="4">
        <v>403</v>
      </c>
      <c r="BJ672" s="4">
        <f t="shared" si="268"/>
        <v>4911</v>
      </c>
      <c r="BK672" s="4">
        <v>0</v>
      </c>
      <c r="BL672" s="4">
        <v>0</v>
      </c>
      <c r="BM672" s="4">
        <v>192</v>
      </c>
      <c r="BN672" s="4">
        <v>0</v>
      </c>
      <c r="BO672" s="4">
        <f t="shared" si="269"/>
        <v>192</v>
      </c>
      <c r="BP672" s="4">
        <v>15</v>
      </c>
      <c r="BQ672" s="4">
        <v>177</v>
      </c>
      <c r="BR672" s="4">
        <v>750</v>
      </c>
      <c r="BS672" s="4">
        <v>346</v>
      </c>
      <c r="BT672" s="4">
        <f t="shared" si="270"/>
        <v>1288</v>
      </c>
      <c r="BU672" s="4">
        <v>17</v>
      </c>
      <c r="BV672" s="4">
        <v>0</v>
      </c>
      <c r="BW672" s="4">
        <v>1383</v>
      </c>
      <c r="BX672" s="4">
        <v>834</v>
      </c>
      <c r="BY672" s="4">
        <f t="shared" si="271"/>
        <v>2234</v>
      </c>
      <c r="BZ672" s="4">
        <f t="shared" si="272"/>
        <v>21118</v>
      </c>
      <c r="CA672" s="4">
        <f t="shared" si="273"/>
        <v>15366</v>
      </c>
      <c r="CB672" s="4">
        <f t="shared" si="274"/>
        <v>13400</v>
      </c>
      <c r="CC672" s="4">
        <f t="shared" si="275"/>
        <v>1954</v>
      </c>
      <c r="CD672" s="4">
        <f t="shared" si="276"/>
        <v>51838</v>
      </c>
      <c r="CE672" s="4">
        <f t="shared" si="277"/>
        <v>82</v>
      </c>
      <c r="CF672" s="4">
        <f t="shared" si="278"/>
        <v>1638</v>
      </c>
      <c r="CG672" s="4">
        <f t="shared" si="279"/>
        <v>5508</v>
      </c>
      <c r="CH672" s="4">
        <f t="shared" si="280"/>
        <v>1954</v>
      </c>
      <c r="CI672" s="4">
        <f t="shared" si="281"/>
        <v>9182</v>
      </c>
      <c r="CJ672" s="4">
        <v>15769</v>
      </c>
      <c r="CK672" s="4">
        <v>0</v>
      </c>
      <c r="CL672" s="4">
        <v>1345</v>
      </c>
      <c r="CM672" s="4">
        <v>24</v>
      </c>
      <c r="CN672" s="4">
        <v>4687</v>
      </c>
      <c r="CO672" s="4">
        <f t="shared" si="256"/>
        <v>21825</v>
      </c>
    </row>
    <row r="673" spans="1:98">
      <c r="A673" s="2">
        <v>2004</v>
      </c>
      <c r="B673" s="3" t="s">
        <v>86</v>
      </c>
      <c r="C673" s="4">
        <v>5917</v>
      </c>
      <c r="D673" s="4">
        <v>1353</v>
      </c>
      <c r="E673" s="4">
        <v>52</v>
      </c>
      <c r="F673" s="4">
        <v>174</v>
      </c>
      <c r="G673" s="4">
        <f t="shared" si="257"/>
        <v>7496</v>
      </c>
      <c r="H673" s="4">
        <v>1924</v>
      </c>
      <c r="I673" s="4">
        <v>530</v>
      </c>
      <c r="J673" s="4">
        <v>173</v>
      </c>
      <c r="K673" s="4">
        <v>151</v>
      </c>
      <c r="L673" s="4">
        <f t="shared" si="258"/>
        <v>2778</v>
      </c>
      <c r="M673" s="4">
        <v>168</v>
      </c>
      <c r="N673" s="4">
        <v>336</v>
      </c>
      <c r="O673" s="4">
        <v>0</v>
      </c>
      <c r="P673" s="4">
        <v>0</v>
      </c>
      <c r="Q673" s="4">
        <f t="shared" si="259"/>
        <v>504</v>
      </c>
      <c r="R673" s="4">
        <v>0</v>
      </c>
      <c r="S673" s="4">
        <v>0</v>
      </c>
      <c r="T673" s="4">
        <v>0</v>
      </c>
      <c r="U673" s="4">
        <v>0</v>
      </c>
      <c r="V673" s="4">
        <f t="shared" si="260"/>
        <v>0</v>
      </c>
      <c r="W673" s="4">
        <v>1806</v>
      </c>
      <c r="X673" s="4">
        <v>3635</v>
      </c>
      <c r="Y673" s="4">
        <v>607</v>
      </c>
      <c r="Z673" s="4">
        <v>0</v>
      </c>
      <c r="AA673" s="4">
        <f t="shared" si="261"/>
        <v>6048</v>
      </c>
      <c r="AB673" s="4">
        <v>1239.0999999999999</v>
      </c>
      <c r="AC673" s="4">
        <v>24.795000000000002</v>
      </c>
      <c r="AD673" s="4">
        <v>9.7840000000000007</v>
      </c>
      <c r="AE673" s="4">
        <v>19.454999999999998</v>
      </c>
      <c r="AF673" s="4">
        <f t="shared" si="262"/>
        <v>1293.134</v>
      </c>
      <c r="AG673" s="4">
        <v>18</v>
      </c>
      <c r="AH673" s="4">
        <v>955</v>
      </c>
      <c r="AI673" s="4">
        <v>699</v>
      </c>
      <c r="AJ673" s="4">
        <v>474</v>
      </c>
      <c r="AK673" s="4">
        <f t="shared" si="263"/>
        <v>2146</v>
      </c>
      <c r="AL673" s="4">
        <v>4051</v>
      </c>
      <c r="AM673" s="4">
        <v>3392</v>
      </c>
      <c r="AN673" s="4">
        <v>944.94100000000003</v>
      </c>
      <c r="AO673" s="4">
        <v>160.9</v>
      </c>
      <c r="AP673" s="4">
        <f t="shared" si="264"/>
        <v>8548.8410000000003</v>
      </c>
      <c r="AU673" s="4">
        <f t="shared" si="265"/>
        <v>0</v>
      </c>
      <c r="AV673" s="4">
        <v>0</v>
      </c>
      <c r="AW673" s="4">
        <v>0</v>
      </c>
      <c r="AX673" s="4">
        <v>0</v>
      </c>
      <c r="AY673" s="4">
        <v>151</v>
      </c>
      <c r="AZ673" s="4">
        <f t="shared" si="266"/>
        <v>151</v>
      </c>
      <c r="BA673" s="4">
        <v>0</v>
      </c>
      <c r="BB673" s="4">
        <v>0</v>
      </c>
      <c r="BC673" s="4">
        <v>0</v>
      </c>
      <c r="BD673" s="4">
        <v>19</v>
      </c>
      <c r="BE673" s="4">
        <f t="shared" si="267"/>
        <v>19</v>
      </c>
      <c r="BF673" s="4">
        <v>3</v>
      </c>
      <c r="BG673" s="4">
        <v>735</v>
      </c>
      <c r="BH673" s="4">
        <v>369</v>
      </c>
      <c r="BI673" s="4">
        <v>474</v>
      </c>
      <c r="BJ673" s="4">
        <f t="shared" si="268"/>
        <v>1581</v>
      </c>
      <c r="BK673" s="4">
        <v>0</v>
      </c>
      <c r="BL673" s="4">
        <v>0</v>
      </c>
      <c r="BM673" s="4">
        <v>0</v>
      </c>
      <c r="BN673" s="4">
        <v>0</v>
      </c>
      <c r="BO673" s="4">
        <f t="shared" si="269"/>
        <v>0</v>
      </c>
      <c r="BP673" s="4">
        <v>0</v>
      </c>
      <c r="BQ673" s="4">
        <v>0</v>
      </c>
      <c r="BR673" s="4">
        <v>0</v>
      </c>
      <c r="BS673" s="4">
        <v>20</v>
      </c>
      <c r="BT673" s="4">
        <f t="shared" si="270"/>
        <v>20</v>
      </c>
      <c r="BU673" s="4">
        <v>0</v>
      </c>
      <c r="BV673" s="4">
        <v>0</v>
      </c>
      <c r="BW673" s="4">
        <v>0</v>
      </c>
      <c r="BX673" s="4">
        <v>315</v>
      </c>
      <c r="BY673" s="4">
        <f t="shared" si="271"/>
        <v>315</v>
      </c>
      <c r="BZ673" s="4">
        <f t="shared" si="272"/>
        <v>15123.1</v>
      </c>
      <c r="CA673" s="4">
        <f t="shared" si="273"/>
        <v>10225.795</v>
      </c>
      <c r="CB673" s="4">
        <f t="shared" si="274"/>
        <v>2485.7250000000004</v>
      </c>
      <c r="CC673" s="4">
        <f t="shared" si="275"/>
        <v>979.3549999999999</v>
      </c>
      <c r="CD673" s="4">
        <f t="shared" si="276"/>
        <v>28813.975000000002</v>
      </c>
      <c r="CE673" s="4">
        <f t="shared" si="277"/>
        <v>3</v>
      </c>
      <c r="CF673" s="4">
        <f t="shared" si="278"/>
        <v>735</v>
      </c>
      <c r="CG673" s="4">
        <f t="shared" si="279"/>
        <v>369</v>
      </c>
      <c r="CH673" s="4">
        <f t="shared" si="280"/>
        <v>979</v>
      </c>
      <c r="CI673" s="4">
        <f t="shared" si="281"/>
        <v>2086</v>
      </c>
      <c r="CJ673" s="4">
        <v>4861</v>
      </c>
      <c r="CK673" s="4">
        <v>6826</v>
      </c>
      <c r="CL673" s="4">
        <v>487</v>
      </c>
      <c r="CM673" s="10">
        <v>0</v>
      </c>
      <c r="CN673" s="4">
        <v>3494</v>
      </c>
      <c r="CO673" s="4">
        <f t="shared" si="256"/>
        <v>15668</v>
      </c>
    </row>
    <row r="674" spans="1:98">
      <c r="A674" s="2">
        <v>2004</v>
      </c>
      <c r="B674" s="3" t="s">
        <v>87</v>
      </c>
      <c r="C674" s="4">
        <v>1467</v>
      </c>
      <c r="D674" s="4">
        <v>222.8</v>
      </c>
      <c r="E674" s="4">
        <v>44.3</v>
      </c>
      <c r="F674" s="4">
        <v>144.19999999999999</v>
      </c>
      <c r="G674" s="4">
        <f t="shared" si="257"/>
        <v>1878.3</v>
      </c>
      <c r="H674" s="4">
        <v>459.9</v>
      </c>
      <c r="I674" s="4">
        <v>16.600000000000001</v>
      </c>
      <c r="J674" s="4">
        <v>262.60000000000002</v>
      </c>
      <c r="K674" s="4">
        <v>31.9</v>
      </c>
      <c r="L674" s="4">
        <f t="shared" si="258"/>
        <v>771</v>
      </c>
      <c r="M674" s="4">
        <v>17</v>
      </c>
      <c r="N674" s="4">
        <v>44</v>
      </c>
      <c r="O674" s="4">
        <v>0</v>
      </c>
      <c r="P674" s="4">
        <v>0</v>
      </c>
      <c r="Q674" s="4">
        <f t="shared" si="259"/>
        <v>61</v>
      </c>
      <c r="R674" s="4">
        <v>20</v>
      </c>
      <c r="S674" s="4">
        <v>0</v>
      </c>
      <c r="T674" s="4">
        <v>0</v>
      </c>
      <c r="U674" s="4">
        <v>0</v>
      </c>
      <c r="V674" s="4">
        <f t="shared" si="260"/>
        <v>20</v>
      </c>
      <c r="W674" s="4">
        <v>322</v>
      </c>
      <c r="X674" s="4">
        <v>530</v>
      </c>
      <c r="Y674" s="4">
        <v>8</v>
      </c>
      <c r="Z674" s="4">
        <v>0</v>
      </c>
      <c r="AA674" s="4">
        <f t="shared" si="261"/>
        <v>860</v>
      </c>
      <c r="AB674" s="4">
        <v>155.69999999999999</v>
      </c>
      <c r="AC674" s="4">
        <v>1.8</v>
      </c>
      <c r="AD674" s="4">
        <v>9.4</v>
      </c>
      <c r="AE674" s="4">
        <v>1.9</v>
      </c>
      <c r="AF674" s="4">
        <f t="shared" si="262"/>
        <v>168.8</v>
      </c>
      <c r="AG674" s="4">
        <v>0</v>
      </c>
      <c r="AH674" s="4">
        <v>95</v>
      </c>
      <c r="AI674" s="4">
        <v>582.20000000000005</v>
      </c>
      <c r="AJ674" s="4">
        <v>49</v>
      </c>
      <c r="AK674" s="4">
        <f t="shared" si="263"/>
        <v>726.2</v>
      </c>
      <c r="AL674" s="4">
        <v>1359.7</v>
      </c>
      <c r="AM674" s="4">
        <v>505.3</v>
      </c>
      <c r="AN674" s="4">
        <v>1437.6</v>
      </c>
      <c r="AO674" s="4">
        <v>121.7</v>
      </c>
      <c r="AP674" s="4">
        <f t="shared" si="264"/>
        <v>3424.2999999999997</v>
      </c>
      <c r="AU674" s="4">
        <f t="shared" si="265"/>
        <v>0</v>
      </c>
      <c r="AV674" s="4">
        <v>0</v>
      </c>
      <c r="AW674" s="4">
        <v>0</v>
      </c>
      <c r="AX674" s="4">
        <v>0</v>
      </c>
      <c r="AY674" s="4">
        <v>31.9</v>
      </c>
      <c r="AZ674" s="4">
        <f t="shared" si="266"/>
        <v>31.9</v>
      </c>
      <c r="BA674" s="4">
        <v>0</v>
      </c>
      <c r="BB674" s="4">
        <v>0</v>
      </c>
      <c r="BC674" s="4">
        <v>0</v>
      </c>
      <c r="BD674" s="4">
        <v>1.9</v>
      </c>
      <c r="BE674" s="4">
        <f t="shared" si="267"/>
        <v>1.9</v>
      </c>
      <c r="BF674" s="4">
        <v>0</v>
      </c>
      <c r="BG674" s="4">
        <v>89.1</v>
      </c>
      <c r="BH674" s="4">
        <v>50.7</v>
      </c>
      <c r="BI674" s="4">
        <v>27.6</v>
      </c>
      <c r="BJ674" s="4">
        <f t="shared" si="268"/>
        <v>167.4</v>
      </c>
      <c r="BK674" s="4">
        <v>0</v>
      </c>
      <c r="BL674" s="4">
        <v>0</v>
      </c>
      <c r="BM674" s="4">
        <v>0</v>
      </c>
      <c r="BN674" s="4">
        <v>1.6</v>
      </c>
      <c r="BO674" s="4">
        <f t="shared" si="269"/>
        <v>1.6</v>
      </c>
      <c r="BP674" s="4">
        <v>0</v>
      </c>
      <c r="BQ674" s="4">
        <v>0</v>
      </c>
      <c r="BR674" s="4">
        <v>0</v>
      </c>
      <c r="BS674" s="4">
        <v>7.7</v>
      </c>
      <c r="BT674" s="4">
        <f t="shared" si="270"/>
        <v>7.7</v>
      </c>
      <c r="BU674" s="4">
        <v>0</v>
      </c>
      <c r="BV674" s="4">
        <v>17.100000000000001</v>
      </c>
      <c r="BW674" s="4">
        <v>42.2</v>
      </c>
      <c r="BX674" s="4">
        <v>278</v>
      </c>
      <c r="BY674" s="4">
        <f t="shared" si="271"/>
        <v>337.3</v>
      </c>
      <c r="BZ674" s="4">
        <f t="shared" si="272"/>
        <v>3801.3</v>
      </c>
      <c r="CA674" s="4">
        <f t="shared" si="273"/>
        <v>1415.5</v>
      </c>
      <c r="CB674" s="4">
        <f t="shared" si="274"/>
        <v>2344.1</v>
      </c>
      <c r="CC674" s="4">
        <f t="shared" si="275"/>
        <v>348.7</v>
      </c>
      <c r="CD674" s="4">
        <f t="shared" si="276"/>
        <v>7909.5999999999995</v>
      </c>
      <c r="CE674" s="4">
        <f t="shared" si="277"/>
        <v>0</v>
      </c>
      <c r="CF674" s="4">
        <f t="shared" si="278"/>
        <v>106.19999999999999</v>
      </c>
      <c r="CG674" s="4">
        <f t="shared" si="279"/>
        <v>92.9</v>
      </c>
      <c r="CH674" s="4">
        <f t="shared" si="280"/>
        <v>348.7</v>
      </c>
      <c r="CI674" s="4">
        <f t="shared" si="281"/>
        <v>547.79999999999995</v>
      </c>
      <c r="CJ674" s="4">
        <v>1894</v>
      </c>
      <c r="CK674" s="4">
        <v>1169</v>
      </c>
      <c r="CL674" s="4">
        <v>57</v>
      </c>
      <c r="CM674" s="4">
        <v>0</v>
      </c>
      <c r="CN674" s="4">
        <v>788</v>
      </c>
      <c r="CO674" s="4">
        <f t="shared" si="256"/>
        <v>3908</v>
      </c>
    </row>
    <row r="675" spans="1:98">
      <c r="A675" s="2">
        <v>2004</v>
      </c>
      <c r="B675" s="3" t="s">
        <v>88</v>
      </c>
      <c r="C675" s="4">
        <v>966</v>
      </c>
      <c r="D675" s="4">
        <v>172</v>
      </c>
      <c r="E675" s="4">
        <v>64</v>
      </c>
      <c r="F675" s="4">
        <v>0</v>
      </c>
      <c r="G675" s="4">
        <f t="shared" si="257"/>
        <v>1202</v>
      </c>
      <c r="H675" s="4">
        <v>288</v>
      </c>
      <c r="I675" s="4">
        <v>3</v>
      </c>
      <c r="J675" s="4">
        <v>118</v>
      </c>
      <c r="K675" s="4">
        <v>0</v>
      </c>
      <c r="L675" s="4">
        <f t="shared" si="258"/>
        <v>409</v>
      </c>
      <c r="M675" s="4">
        <v>0</v>
      </c>
      <c r="N675" s="4">
        <v>7</v>
      </c>
      <c r="O675" s="4">
        <v>0</v>
      </c>
      <c r="P675" s="4">
        <v>0</v>
      </c>
      <c r="Q675" s="4">
        <f t="shared" si="259"/>
        <v>7</v>
      </c>
      <c r="R675" s="4">
        <v>8</v>
      </c>
      <c r="S675" s="4">
        <v>0</v>
      </c>
      <c r="T675" s="4">
        <v>0</v>
      </c>
      <c r="U675" s="4">
        <v>0</v>
      </c>
      <c r="V675" s="4">
        <f t="shared" si="260"/>
        <v>8</v>
      </c>
      <c r="W675" s="4">
        <v>225</v>
      </c>
      <c r="X675" s="4">
        <v>650</v>
      </c>
      <c r="Y675" s="4">
        <v>77</v>
      </c>
      <c r="Z675" s="4">
        <v>0</v>
      </c>
      <c r="AA675" s="4">
        <f t="shared" si="261"/>
        <v>952</v>
      </c>
      <c r="AB675" s="4">
        <v>139</v>
      </c>
      <c r="AC675" s="4">
        <v>8</v>
      </c>
      <c r="AD675" s="4">
        <v>27</v>
      </c>
      <c r="AE675" s="4">
        <v>3</v>
      </c>
      <c r="AF675" s="4">
        <f t="shared" si="262"/>
        <v>177</v>
      </c>
      <c r="AG675" s="4">
        <v>0</v>
      </c>
      <c r="AH675" s="4">
        <v>226</v>
      </c>
      <c r="AI675" s="4">
        <v>309</v>
      </c>
      <c r="AJ675" s="4">
        <v>0</v>
      </c>
      <c r="AK675" s="4">
        <f t="shared" si="263"/>
        <v>535</v>
      </c>
      <c r="AL675" s="4">
        <v>361</v>
      </c>
      <c r="AM675" s="4">
        <v>653</v>
      </c>
      <c r="AN675" s="4">
        <v>278</v>
      </c>
      <c r="AO675" s="4">
        <v>1</v>
      </c>
      <c r="AP675" s="4">
        <f t="shared" si="264"/>
        <v>1293</v>
      </c>
      <c r="AU675" s="4">
        <f t="shared" si="265"/>
        <v>0</v>
      </c>
      <c r="AV675" s="4">
        <v>0</v>
      </c>
      <c r="AW675" s="4">
        <v>0</v>
      </c>
      <c r="AX675" s="4">
        <v>9</v>
      </c>
      <c r="AY675" s="4">
        <v>0</v>
      </c>
      <c r="AZ675" s="4">
        <f t="shared" si="266"/>
        <v>9</v>
      </c>
      <c r="BA675" s="4">
        <v>0</v>
      </c>
      <c r="BB675" s="4">
        <v>0</v>
      </c>
      <c r="BC675" s="4">
        <v>4</v>
      </c>
      <c r="BD675" s="4">
        <v>3</v>
      </c>
      <c r="BE675" s="4">
        <f t="shared" si="267"/>
        <v>7</v>
      </c>
      <c r="BF675" s="4">
        <v>0</v>
      </c>
      <c r="BG675" s="4">
        <v>203</v>
      </c>
      <c r="BH675" s="4">
        <v>54</v>
      </c>
      <c r="BI675" s="4">
        <v>0</v>
      </c>
      <c r="BJ675" s="4">
        <f t="shared" si="268"/>
        <v>257</v>
      </c>
      <c r="BK675" s="4">
        <v>0</v>
      </c>
      <c r="BL675" s="4">
        <v>0</v>
      </c>
      <c r="BM675" s="4">
        <v>0</v>
      </c>
      <c r="BN675" s="4">
        <v>0</v>
      </c>
      <c r="BO675" s="4">
        <f t="shared" si="269"/>
        <v>0</v>
      </c>
      <c r="BP675" s="4">
        <v>0</v>
      </c>
      <c r="BQ675" s="4">
        <v>0</v>
      </c>
      <c r="BR675" s="4">
        <v>0</v>
      </c>
      <c r="BS675" s="4">
        <v>0</v>
      </c>
      <c r="BT675" s="4">
        <f t="shared" si="270"/>
        <v>0</v>
      </c>
      <c r="BU675" s="4">
        <v>0</v>
      </c>
      <c r="BV675" s="4">
        <v>0</v>
      </c>
      <c r="BW675" s="4">
        <v>16</v>
      </c>
      <c r="BX675" s="4">
        <v>1</v>
      </c>
      <c r="BY675" s="4">
        <f t="shared" si="271"/>
        <v>17</v>
      </c>
      <c r="BZ675" s="4">
        <f t="shared" si="272"/>
        <v>1987</v>
      </c>
      <c r="CA675" s="4">
        <f t="shared" si="273"/>
        <v>1719</v>
      </c>
      <c r="CB675" s="4">
        <f t="shared" si="274"/>
        <v>873</v>
      </c>
      <c r="CC675" s="4">
        <f t="shared" si="275"/>
        <v>4</v>
      </c>
      <c r="CD675" s="4">
        <f t="shared" si="276"/>
        <v>4583</v>
      </c>
      <c r="CE675" s="4">
        <f t="shared" si="277"/>
        <v>0</v>
      </c>
      <c r="CF675" s="4">
        <f t="shared" si="278"/>
        <v>203</v>
      </c>
      <c r="CG675" s="4">
        <f t="shared" si="279"/>
        <v>83</v>
      </c>
      <c r="CH675" s="4">
        <f t="shared" si="280"/>
        <v>4</v>
      </c>
      <c r="CI675" s="4">
        <f t="shared" si="281"/>
        <v>290</v>
      </c>
      <c r="CJ675" s="4">
        <v>886</v>
      </c>
      <c r="CK675" s="4">
        <v>902</v>
      </c>
      <c r="CL675" s="4">
        <v>103</v>
      </c>
      <c r="CM675" s="4">
        <v>0</v>
      </c>
      <c r="CN675" s="4">
        <v>206</v>
      </c>
      <c r="CO675" s="4">
        <f t="shared" si="256"/>
        <v>2097</v>
      </c>
    </row>
    <row r="676" spans="1:98">
      <c r="A676" s="2">
        <v>2004</v>
      </c>
      <c r="B676" s="3" t="s">
        <v>89</v>
      </c>
      <c r="C676" s="4">
        <v>6288</v>
      </c>
      <c r="D676" s="4">
        <v>1710</v>
      </c>
      <c r="E676" s="4">
        <v>40</v>
      </c>
      <c r="F676" s="4">
        <v>474</v>
      </c>
      <c r="G676" s="4">
        <f t="shared" si="257"/>
        <v>8512</v>
      </c>
      <c r="H676" s="4">
        <v>2307</v>
      </c>
      <c r="I676" s="4">
        <v>180</v>
      </c>
      <c r="J676" s="4">
        <v>44</v>
      </c>
      <c r="K676" s="4">
        <v>163</v>
      </c>
      <c r="L676" s="4">
        <f t="shared" si="258"/>
        <v>2694</v>
      </c>
      <c r="M676" s="4">
        <v>49</v>
      </c>
      <c r="N676" s="4">
        <v>58</v>
      </c>
      <c r="O676" s="4">
        <v>0</v>
      </c>
      <c r="P676" s="4">
        <v>0</v>
      </c>
      <c r="Q676" s="4">
        <f t="shared" si="259"/>
        <v>107</v>
      </c>
      <c r="R676" s="4">
        <v>37</v>
      </c>
      <c r="S676" s="4">
        <v>3</v>
      </c>
      <c r="T676" s="4">
        <v>0</v>
      </c>
      <c r="U676" s="4">
        <v>0</v>
      </c>
      <c r="V676" s="4">
        <f t="shared" si="260"/>
        <v>40</v>
      </c>
      <c r="W676" s="4">
        <v>3277</v>
      </c>
      <c r="X676" s="4">
        <v>5539</v>
      </c>
      <c r="Y676" s="4">
        <v>1684</v>
      </c>
      <c r="Z676" s="4">
        <v>0</v>
      </c>
      <c r="AA676" s="4">
        <f t="shared" si="261"/>
        <v>10500</v>
      </c>
      <c r="AB676" s="4">
        <v>1183</v>
      </c>
      <c r="AC676" s="4">
        <v>0</v>
      </c>
      <c r="AD676" s="4">
        <v>73</v>
      </c>
      <c r="AE676" s="4">
        <v>45</v>
      </c>
      <c r="AF676" s="4">
        <f t="shared" si="262"/>
        <v>1301</v>
      </c>
      <c r="AG676" s="4">
        <v>61</v>
      </c>
      <c r="AH676" s="4">
        <v>125</v>
      </c>
      <c r="AI676" s="4">
        <v>3340</v>
      </c>
      <c r="AJ676" s="4">
        <v>497</v>
      </c>
      <c r="AK676" s="4">
        <f t="shared" si="263"/>
        <v>4023</v>
      </c>
      <c r="AL676" s="4">
        <v>4234</v>
      </c>
      <c r="AM676" s="4">
        <v>1511</v>
      </c>
      <c r="AN676" s="4">
        <v>16556</v>
      </c>
      <c r="AO676" s="4">
        <v>858</v>
      </c>
      <c r="AP676" s="4">
        <f t="shared" si="264"/>
        <v>23159</v>
      </c>
      <c r="AU676" s="4">
        <f t="shared" si="265"/>
        <v>0</v>
      </c>
      <c r="AV676" s="4">
        <v>0</v>
      </c>
      <c r="AW676" s="4">
        <v>0</v>
      </c>
      <c r="AX676" s="4">
        <v>0</v>
      </c>
      <c r="AY676" s="4">
        <v>163</v>
      </c>
      <c r="AZ676" s="4">
        <f t="shared" si="266"/>
        <v>163</v>
      </c>
      <c r="BA676" s="4">
        <v>0</v>
      </c>
      <c r="BB676" s="4">
        <v>0</v>
      </c>
      <c r="BC676" s="4">
        <v>0</v>
      </c>
      <c r="BD676" s="4">
        <v>47</v>
      </c>
      <c r="BE676" s="4">
        <f t="shared" si="267"/>
        <v>47</v>
      </c>
      <c r="BF676" s="4">
        <v>5</v>
      </c>
      <c r="BG676" s="4">
        <v>124</v>
      </c>
      <c r="BH676" s="4">
        <v>2000</v>
      </c>
      <c r="BI676" s="4">
        <v>497</v>
      </c>
      <c r="BJ676" s="4">
        <f t="shared" si="268"/>
        <v>2626</v>
      </c>
      <c r="BK676" s="4">
        <v>0</v>
      </c>
      <c r="BL676" s="4">
        <v>0</v>
      </c>
      <c r="BM676" s="4">
        <v>0</v>
      </c>
      <c r="BN676" s="4">
        <v>0</v>
      </c>
      <c r="BO676" s="4">
        <f t="shared" si="269"/>
        <v>0</v>
      </c>
      <c r="BP676" s="4">
        <v>2</v>
      </c>
      <c r="BQ676" s="4">
        <v>4</v>
      </c>
      <c r="BR676" s="4">
        <v>0</v>
      </c>
      <c r="BS676" s="4">
        <v>645</v>
      </c>
      <c r="BT676" s="4">
        <f t="shared" si="270"/>
        <v>651</v>
      </c>
      <c r="BU676" s="4">
        <v>0</v>
      </c>
      <c r="BV676" s="4">
        <v>0</v>
      </c>
      <c r="BW676" s="4">
        <v>4</v>
      </c>
      <c r="BX676" s="4">
        <v>321</v>
      </c>
      <c r="BY676" s="4">
        <f t="shared" si="271"/>
        <v>325</v>
      </c>
      <c r="BZ676" s="4">
        <f t="shared" si="272"/>
        <v>17436</v>
      </c>
      <c r="CA676" s="4">
        <f t="shared" si="273"/>
        <v>9126</v>
      </c>
      <c r="CB676" s="4">
        <f t="shared" si="274"/>
        <v>21737</v>
      </c>
      <c r="CC676" s="4">
        <f t="shared" si="275"/>
        <v>2037</v>
      </c>
      <c r="CD676" s="4">
        <f t="shared" si="276"/>
        <v>50336</v>
      </c>
      <c r="CE676" s="4">
        <f t="shared" si="277"/>
        <v>7</v>
      </c>
      <c r="CF676" s="4">
        <f t="shared" si="278"/>
        <v>128</v>
      </c>
      <c r="CG676" s="4">
        <f t="shared" si="279"/>
        <v>2004</v>
      </c>
      <c r="CH676" s="4">
        <f t="shared" si="280"/>
        <v>1673</v>
      </c>
      <c r="CI676" s="4">
        <f t="shared" si="281"/>
        <v>3812</v>
      </c>
      <c r="CJ676" s="4">
        <v>6331</v>
      </c>
      <c r="CK676" s="4">
        <v>7272</v>
      </c>
      <c r="CL676" s="4">
        <v>936</v>
      </c>
      <c r="CM676" s="4">
        <v>661</v>
      </c>
      <c r="CN676" s="4">
        <v>4945</v>
      </c>
      <c r="CO676" s="4">
        <f t="shared" si="256"/>
        <v>20145</v>
      </c>
    </row>
    <row r="677" spans="1:98">
      <c r="A677" s="2">
        <v>2004</v>
      </c>
      <c r="B677" s="3" t="s">
        <v>90</v>
      </c>
      <c r="C677" s="4">
        <v>4401</v>
      </c>
      <c r="D677" s="4">
        <v>692</v>
      </c>
      <c r="E677" s="4">
        <v>12</v>
      </c>
      <c r="F677" s="4">
        <v>0</v>
      </c>
      <c r="G677" s="4">
        <f t="shared" si="257"/>
        <v>5105</v>
      </c>
      <c r="H677" s="4">
        <v>1471</v>
      </c>
      <c r="I677" s="4">
        <v>3</v>
      </c>
      <c r="J677" s="4">
        <v>8</v>
      </c>
      <c r="K677" s="4">
        <v>174</v>
      </c>
      <c r="L677" s="4">
        <f t="shared" si="258"/>
        <v>1656</v>
      </c>
      <c r="M677" s="4">
        <v>24</v>
      </c>
      <c r="N677" s="4">
        <v>114</v>
      </c>
      <c r="O677" s="4">
        <v>0</v>
      </c>
      <c r="P677" s="4">
        <v>0</v>
      </c>
      <c r="Q677" s="4">
        <f t="shared" si="259"/>
        <v>138</v>
      </c>
      <c r="R677" s="4">
        <v>0</v>
      </c>
      <c r="S677" s="4">
        <v>0</v>
      </c>
      <c r="T677" s="4">
        <v>0</v>
      </c>
      <c r="U677" s="4">
        <v>0</v>
      </c>
      <c r="V677" s="4">
        <f t="shared" si="260"/>
        <v>0</v>
      </c>
      <c r="W677" s="4">
        <v>1484.6</v>
      </c>
      <c r="X677" s="4">
        <v>2808.3</v>
      </c>
      <c r="Y677" s="4">
        <v>9.5</v>
      </c>
      <c r="Z677" s="4">
        <v>0</v>
      </c>
      <c r="AA677" s="4">
        <f t="shared" si="261"/>
        <v>4302.3999999999996</v>
      </c>
      <c r="AB677" s="4">
        <v>679</v>
      </c>
      <c r="AC677" s="4">
        <v>1</v>
      </c>
      <c r="AD677" s="4">
        <v>63</v>
      </c>
      <c r="AE677" s="4">
        <v>0</v>
      </c>
      <c r="AF677" s="4">
        <f t="shared" si="262"/>
        <v>743</v>
      </c>
      <c r="AG677" s="4">
        <v>3</v>
      </c>
      <c r="AH677" s="4">
        <v>489</v>
      </c>
      <c r="AI677" s="4">
        <v>1121</v>
      </c>
      <c r="AJ677" s="4">
        <v>287.7</v>
      </c>
      <c r="AK677" s="4">
        <f t="shared" si="263"/>
        <v>1900.7</v>
      </c>
      <c r="AL677" s="4">
        <v>3323.1</v>
      </c>
      <c r="AM677" s="4">
        <v>2933.7</v>
      </c>
      <c r="AN677" s="4">
        <v>5834.5</v>
      </c>
      <c r="AO677" s="4">
        <v>34</v>
      </c>
      <c r="AP677" s="4">
        <f t="shared" si="264"/>
        <v>12125.3</v>
      </c>
      <c r="AU677" s="4">
        <f t="shared" si="265"/>
        <v>0</v>
      </c>
      <c r="AV677" s="4">
        <v>6</v>
      </c>
      <c r="AW677" s="4">
        <v>0</v>
      </c>
      <c r="AX677" s="4">
        <v>0</v>
      </c>
      <c r="AY677" s="4">
        <v>174</v>
      </c>
      <c r="AZ677" s="4">
        <f t="shared" si="266"/>
        <v>180</v>
      </c>
      <c r="BA677" s="4">
        <v>53</v>
      </c>
      <c r="BB677" s="4">
        <v>0</v>
      </c>
      <c r="BC677" s="4">
        <v>16</v>
      </c>
      <c r="BD677" s="4">
        <v>0</v>
      </c>
      <c r="BE677" s="4">
        <f t="shared" si="267"/>
        <v>69</v>
      </c>
      <c r="BF677" s="4">
        <v>3</v>
      </c>
      <c r="BG677" s="4">
        <v>460</v>
      </c>
      <c r="BH677" s="4">
        <v>639</v>
      </c>
      <c r="BI677" s="4">
        <v>287.7</v>
      </c>
      <c r="BJ677" s="4">
        <f t="shared" si="268"/>
        <v>1389.7</v>
      </c>
      <c r="BK677" s="4">
        <v>0</v>
      </c>
      <c r="BL677" s="4">
        <v>0</v>
      </c>
      <c r="BM677" s="4">
        <v>0</v>
      </c>
      <c r="BN677" s="4">
        <v>0</v>
      </c>
      <c r="BO677" s="4">
        <f t="shared" si="269"/>
        <v>0</v>
      </c>
      <c r="BP677" s="4">
        <v>30</v>
      </c>
      <c r="BQ677" s="4">
        <v>0</v>
      </c>
      <c r="BR677" s="4">
        <v>0</v>
      </c>
      <c r="BS677" s="4">
        <v>0</v>
      </c>
      <c r="BT677" s="4">
        <f t="shared" si="270"/>
        <v>30</v>
      </c>
      <c r="BU677" s="4">
        <v>94</v>
      </c>
      <c r="BV677" s="4">
        <v>0</v>
      </c>
      <c r="BW677" s="4">
        <v>11</v>
      </c>
      <c r="BX677" s="4">
        <v>34</v>
      </c>
      <c r="BY677" s="4">
        <f t="shared" si="271"/>
        <v>139</v>
      </c>
      <c r="BZ677" s="4">
        <f t="shared" si="272"/>
        <v>11385.7</v>
      </c>
      <c r="CA677" s="4">
        <f t="shared" si="273"/>
        <v>7041</v>
      </c>
      <c r="CB677" s="4">
        <f t="shared" si="274"/>
        <v>7048</v>
      </c>
      <c r="CC677" s="4">
        <f t="shared" si="275"/>
        <v>495.7</v>
      </c>
      <c r="CD677" s="4">
        <f t="shared" si="276"/>
        <v>25970.400000000001</v>
      </c>
      <c r="CE677" s="4">
        <f t="shared" si="277"/>
        <v>186</v>
      </c>
      <c r="CF677" s="4">
        <f t="shared" si="278"/>
        <v>460</v>
      </c>
      <c r="CG677" s="4">
        <f t="shared" si="279"/>
        <v>666</v>
      </c>
      <c r="CH677" s="4">
        <f t="shared" si="280"/>
        <v>495.7</v>
      </c>
      <c r="CI677" s="4">
        <f t="shared" si="281"/>
        <v>1807.7</v>
      </c>
      <c r="CJ677" s="4">
        <v>4721</v>
      </c>
      <c r="CK677" s="4">
        <v>3808</v>
      </c>
      <c r="CL677" s="4">
        <v>645</v>
      </c>
      <c r="CM677" s="4">
        <v>602</v>
      </c>
      <c r="CN677" s="4">
        <v>845</v>
      </c>
      <c r="CO677" s="4">
        <f t="shared" si="256"/>
        <v>10621</v>
      </c>
    </row>
    <row r="678" spans="1:98">
      <c r="A678" s="2">
        <v>2004</v>
      </c>
      <c r="B678" s="3" t="s">
        <v>91</v>
      </c>
      <c r="C678" s="4">
        <v>2108</v>
      </c>
      <c r="D678" s="4">
        <v>363</v>
      </c>
      <c r="E678" s="4">
        <v>286</v>
      </c>
      <c r="F678" s="4">
        <v>1</v>
      </c>
      <c r="G678" s="4">
        <f t="shared" si="257"/>
        <v>2758</v>
      </c>
      <c r="H678" s="4">
        <v>657</v>
      </c>
      <c r="I678" s="4">
        <v>351</v>
      </c>
      <c r="J678" s="4">
        <v>1410</v>
      </c>
      <c r="K678" s="4">
        <v>33</v>
      </c>
      <c r="L678" s="4">
        <f t="shared" si="258"/>
        <v>2451</v>
      </c>
      <c r="M678" s="4">
        <v>27</v>
      </c>
      <c r="N678" s="4">
        <v>40</v>
      </c>
      <c r="O678" s="4">
        <v>14</v>
      </c>
      <c r="P678" s="4">
        <v>0</v>
      </c>
      <c r="Q678" s="4">
        <f t="shared" si="259"/>
        <v>81</v>
      </c>
      <c r="R678" s="4">
        <v>19</v>
      </c>
      <c r="S678" s="4">
        <v>0</v>
      </c>
      <c r="T678" s="4">
        <v>0</v>
      </c>
      <c r="U678" s="4">
        <v>0</v>
      </c>
      <c r="V678" s="4">
        <f t="shared" si="260"/>
        <v>19</v>
      </c>
      <c r="W678" s="4">
        <v>353</v>
      </c>
      <c r="X678" s="4">
        <v>1538</v>
      </c>
      <c r="Y678" s="4">
        <v>342</v>
      </c>
      <c r="Z678" s="4">
        <v>0</v>
      </c>
      <c r="AA678" s="4">
        <f t="shared" si="261"/>
        <v>2233</v>
      </c>
      <c r="AB678" s="4">
        <v>266</v>
      </c>
      <c r="AC678" s="4">
        <v>2</v>
      </c>
      <c r="AD678" s="4">
        <v>31</v>
      </c>
      <c r="AE678" s="4">
        <v>5</v>
      </c>
      <c r="AF678" s="4">
        <f t="shared" si="262"/>
        <v>304</v>
      </c>
      <c r="AG678" s="4">
        <v>8</v>
      </c>
      <c r="AH678" s="4">
        <v>358</v>
      </c>
      <c r="AI678" s="4">
        <v>979</v>
      </c>
      <c r="AJ678" s="4">
        <v>3</v>
      </c>
      <c r="AK678" s="4">
        <f t="shared" si="263"/>
        <v>1348</v>
      </c>
      <c r="AL678" s="4">
        <v>666</v>
      </c>
      <c r="AM678" s="4">
        <v>933</v>
      </c>
      <c r="AN678" s="4">
        <v>1017</v>
      </c>
      <c r="AO678" s="4">
        <v>59</v>
      </c>
      <c r="AP678" s="4">
        <f t="shared" si="264"/>
        <v>2675</v>
      </c>
      <c r="AU678" s="4">
        <f t="shared" si="265"/>
        <v>0</v>
      </c>
      <c r="AV678" s="4">
        <v>0</v>
      </c>
      <c r="AW678" s="4">
        <v>0</v>
      </c>
      <c r="AX678" s="4">
        <v>23</v>
      </c>
      <c r="AY678" s="4">
        <v>22</v>
      </c>
      <c r="AZ678" s="4">
        <f t="shared" si="266"/>
        <v>45</v>
      </c>
      <c r="BA678" s="4">
        <v>0</v>
      </c>
      <c r="BB678" s="4">
        <v>0</v>
      </c>
      <c r="BC678" s="4">
        <v>5</v>
      </c>
      <c r="BD678" s="4">
        <v>5</v>
      </c>
      <c r="BE678" s="4">
        <f t="shared" si="267"/>
        <v>10</v>
      </c>
      <c r="BF678" s="4">
        <v>0</v>
      </c>
      <c r="BG678" s="4">
        <v>358</v>
      </c>
      <c r="BH678" s="4">
        <v>3</v>
      </c>
      <c r="BI678" s="4">
        <v>0</v>
      </c>
      <c r="BJ678" s="4">
        <f t="shared" si="268"/>
        <v>361</v>
      </c>
      <c r="BK678" s="4">
        <v>0</v>
      </c>
      <c r="BL678" s="4">
        <v>0</v>
      </c>
      <c r="BM678" s="4">
        <v>0</v>
      </c>
      <c r="BN678" s="4">
        <v>0</v>
      </c>
      <c r="BO678" s="4">
        <f t="shared" si="269"/>
        <v>0</v>
      </c>
      <c r="BP678" s="4">
        <v>0</v>
      </c>
      <c r="BQ678" s="4">
        <v>1</v>
      </c>
      <c r="BR678" s="4">
        <v>31</v>
      </c>
      <c r="BS678" s="4">
        <v>5</v>
      </c>
      <c r="BT678" s="4">
        <f t="shared" si="270"/>
        <v>37</v>
      </c>
      <c r="BU678" s="4">
        <v>0</v>
      </c>
      <c r="BV678" s="4">
        <v>0</v>
      </c>
      <c r="BW678" s="4">
        <v>65</v>
      </c>
      <c r="BX678" s="4">
        <v>46</v>
      </c>
      <c r="BY678" s="4">
        <f t="shared" si="271"/>
        <v>111</v>
      </c>
      <c r="BZ678" s="4">
        <f t="shared" si="272"/>
        <v>4104</v>
      </c>
      <c r="CA678" s="4">
        <f t="shared" si="273"/>
        <v>3585</v>
      </c>
      <c r="CB678" s="4">
        <f t="shared" si="274"/>
        <v>4079</v>
      </c>
      <c r="CC678" s="4">
        <f t="shared" si="275"/>
        <v>101</v>
      </c>
      <c r="CD678" s="4">
        <f t="shared" si="276"/>
        <v>11869</v>
      </c>
      <c r="CE678" s="4">
        <f t="shared" si="277"/>
        <v>0</v>
      </c>
      <c r="CF678" s="4">
        <f t="shared" si="278"/>
        <v>359</v>
      </c>
      <c r="CG678" s="4">
        <f t="shared" si="279"/>
        <v>127</v>
      </c>
      <c r="CH678" s="4">
        <f t="shared" si="280"/>
        <v>78</v>
      </c>
      <c r="CI678" s="4">
        <f t="shared" si="281"/>
        <v>564</v>
      </c>
      <c r="CJ678" s="4">
        <v>1732</v>
      </c>
      <c r="CK678" s="4">
        <v>2592</v>
      </c>
      <c r="CL678" s="4">
        <v>235</v>
      </c>
      <c r="CM678" s="4">
        <v>104</v>
      </c>
      <c r="CN678" s="4">
        <v>653</v>
      </c>
      <c r="CO678" s="4">
        <f t="shared" si="256"/>
        <v>5316</v>
      </c>
    </row>
    <row r="679" spans="1:98">
      <c r="A679" s="2">
        <v>2004</v>
      </c>
      <c r="B679" s="3" t="s">
        <v>92</v>
      </c>
      <c r="C679" s="4">
        <v>2175</v>
      </c>
      <c r="D679" s="4">
        <v>352</v>
      </c>
      <c r="E679" s="4">
        <v>100</v>
      </c>
      <c r="F679" s="4">
        <v>0</v>
      </c>
      <c r="G679" s="4">
        <f t="shared" si="257"/>
        <v>2627</v>
      </c>
      <c r="H679" s="4">
        <v>674</v>
      </c>
      <c r="I679" s="4">
        <v>346</v>
      </c>
      <c r="J679" s="4">
        <v>658</v>
      </c>
      <c r="K679" s="4">
        <v>33</v>
      </c>
      <c r="L679" s="4">
        <f t="shared" si="258"/>
        <v>1711</v>
      </c>
      <c r="M679" s="4">
        <v>30</v>
      </c>
      <c r="N679" s="4">
        <v>43</v>
      </c>
      <c r="O679" s="4">
        <v>0</v>
      </c>
      <c r="P679" s="4">
        <v>0</v>
      </c>
      <c r="Q679" s="4">
        <f t="shared" si="259"/>
        <v>73</v>
      </c>
      <c r="R679" s="4">
        <v>8</v>
      </c>
      <c r="S679" s="4">
        <v>0</v>
      </c>
      <c r="T679" s="4">
        <v>0</v>
      </c>
      <c r="U679" s="4">
        <v>0</v>
      </c>
      <c r="V679" s="4">
        <f t="shared" si="260"/>
        <v>8</v>
      </c>
      <c r="W679" s="4">
        <v>549</v>
      </c>
      <c r="X679" s="4">
        <v>1103</v>
      </c>
      <c r="Y679" s="4">
        <v>80</v>
      </c>
      <c r="Z679" s="4">
        <v>0</v>
      </c>
      <c r="AA679" s="4">
        <f t="shared" si="261"/>
        <v>1732</v>
      </c>
      <c r="AB679" s="4">
        <v>267</v>
      </c>
      <c r="AC679" s="4">
        <v>9</v>
      </c>
      <c r="AD679" s="4">
        <v>39</v>
      </c>
      <c r="AE679" s="4">
        <v>6</v>
      </c>
      <c r="AF679" s="4">
        <f t="shared" si="262"/>
        <v>321</v>
      </c>
      <c r="AG679" s="4">
        <v>0</v>
      </c>
      <c r="AH679" s="4">
        <v>290</v>
      </c>
      <c r="AI679" s="4">
        <v>881</v>
      </c>
      <c r="AJ679" s="4">
        <v>179</v>
      </c>
      <c r="AK679" s="4">
        <f t="shared" si="263"/>
        <v>1350</v>
      </c>
      <c r="AL679" s="4">
        <v>613</v>
      </c>
      <c r="AM679" s="4">
        <v>802</v>
      </c>
      <c r="AN679" s="4">
        <v>956</v>
      </c>
      <c r="AO679" s="4">
        <v>4</v>
      </c>
      <c r="AP679" s="4">
        <f t="shared" si="264"/>
        <v>2375</v>
      </c>
      <c r="AU679" s="4">
        <f t="shared" si="265"/>
        <v>0</v>
      </c>
      <c r="AV679" s="4">
        <v>4</v>
      </c>
      <c r="AW679" s="4">
        <v>0</v>
      </c>
      <c r="AX679" s="4">
        <v>25</v>
      </c>
      <c r="AY679" s="4">
        <v>18</v>
      </c>
      <c r="AZ679" s="4">
        <f t="shared" si="266"/>
        <v>47</v>
      </c>
      <c r="BA679" s="4">
        <v>7</v>
      </c>
      <c r="BB679" s="4">
        <v>0</v>
      </c>
      <c r="BC679" s="4">
        <v>5</v>
      </c>
      <c r="BD679" s="4">
        <v>4</v>
      </c>
      <c r="BE679" s="4">
        <f t="shared" si="267"/>
        <v>16</v>
      </c>
      <c r="BF679" s="4">
        <v>0</v>
      </c>
      <c r="BG679" s="4">
        <v>279</v>
      </c>
      <c r="BH679" s="4">
        <v>590</v>
      </c>
      <c r="BI679" s="4">
        <v>67</v>
      </c>
      <c r="BJ679" s="4">
        <f t="shared" si="268"/>
        <v>936</v>
      </c>
      <c r="BK679" s="10">
        <v>0</v>
      </c>
      <c r="BL679" s="10">
        <v>0</v>
      </c>
      <c r="BM679" s="10">
        <v>0</v>
      </c>
      <c r="BN679" s="10">
        <v>0</v>
      </c>
      <c r="BO679" s="10">
        <f t="shared" si="269"/>
        <v>0</v>
      </c>
      <c r="BP679" s="10">
        <v>0</v>
      </c>
      <c r="BQ679" s="10">
        <v>0</v>
      </c>
      <c r="BR679" s="10">
        <v>0</v>
      </c>
      <c r="BS679" s="10">
        <v>0</v>
      </c>
      <c r="BT679" s="10">
        <f t="shared" si="270"/>
        <v>0</v>
      </c>
      <c r="BU679" s="4">
        <v>5</v>
      </c>
      <c r="BV679" s="4">
        <v>10</v>
      </c>
      <c r="BW679" s="4">
        <v>14</v>
      </c>
      <c r="BX679" s="4">
        <v>2</v>
      </c>
      <c r="BY679" s="4">
        <f t="shared" si="271"/>
        <v>31</v>
      </c>
      <c r="BZ679" s="4">
        <f t="shared" si="272"/>
        <v>4316</v>
      </c>
      <c r="CA679" s="4">
        <f t="shared" si="273"/>
        <v>2945</v>
      </c>
      <c r="CB679" s="4">
        <f t="shared" si="274"/>
        <v>2714</v>
      </c>
      <c r="CC679" s="4">
        <f t="shared" si="275"/>
        <v>222</v>
      </c>
      <c r="CD679" s="4">
        <f t="shared" si="276"/>
        <v>10197</v>
      </c>
      <c r="CE679" s="4">
        <f t="shared" si="277"/>
        <v>16</v>
      </c>
      <c r="CF679" s="4">
        <f t="shared" si="278"/>
        <v>289</v>
      </c>
      <c r="CG679" s="4">
        <f t="shared" si="279"/>
        <v>634</v>
      </c>
      <c r="CH679" s="4">
        <f t="shared" si="280"/>
        <v>91</v>
      </c>
      <c r="CI679" s="4">
        <f t="shared" si="281"/>
        <v>1030</v>
      </c>
      <c r="CJ679" s="4">
        <v>1827</v>
      </c>
      <c r="CK679" s="4">
        <v>1888</v>
      </c>
      <c r="CL679" s="4">
        <v>141</v>
      </c>
      <c r="CM679" s="4">
        <v>18</v>
      </c>
      <c r="CN679" s="4">
        <v>645</v>
      </c>
      <c r="CO679" s="4">
        <f t="shared" si="256"/>
        <v>4519</v>
      </c>
    </row>
    <row r="680" spans="1:98">
      <c r="A680" s="2">
        <v>2004</v>
      </c>
      <c r="B680" s="3" t="s">
        <v>93</v>
      </c>
      <c r="C680" s="4">
        <v>3053</v>
      </c>
      <c r="D680" s="4">
        <v>609</v>
      </c>
      <c r="E680" s="4">
        <v>15</v>
      </c>
      <c r="F680" s="4">
        <v>0</v>
      </c>
      <c r="G680" s="4">
        <f t="shared" si="257"/>
        <v>3677</v>
      </c>
      <c r="H680" s="4">
        <v>1151</v>
      </c>
      <c r="I680" s="4">
        <v>461</v>
      </c>
      <c r="J680" s="4">
        <v>2014</v>
      </c>
      <c r="K680" s="4">
        <v>0</v>
      </c>
      <c r="L680" s="4">
        <f t="shared" si="258"/>
        <v>3626</v>
      </c>
      <c r="M680" s="4">
        <v>72</v>
      </c>
      <c r="N680" s="4">
        <v>133</v>
      </c>
      <c r="O680" s="4">
        <v>0</v>
      </c>
      <c r="P680" s="4">
        <v>0</v>
      </c>
      <c r="Q680" s="4">
        <f t="shared" si="259"/>
        <v>205</v>
      </c>
      <c r="R680" s="4">
        <v>0</v>
      </c>
      <c r="S680" s="4">
        <v>0</v>
      </c>
      <c r="T680" s="4">
        <v>0</v>
      </c>
      <c r="U680" s="4">
        <v>0</v>
      </c>
      <c r="V680" s="4">
        <f t="shared" si="260"/>
        <v>0</v>
      </c>
      <c r="W680" s="4">
        <v>740</v>
      </c>
      <c r="X680" s="4">
        <v>3003</v>
      </c>
      <c r="Y680" s="4">
        <v>377</v>
      </c>
      <c r="Z680" s="4">
        <v>0</v>
      </c>
      <c r="AA680" s="4">
        <f t="shared" si="261"/>
        <v>4120</v>
      </c>
      <c r="AB680" s="4">
        <v>387</v>
      </c>
      <c r="AC680" s="4">
        <v>16</v>
      </c>
      <c r="AD680" s="4">
        <v>79</v>
      </c>
      <c r="AE680" s="4">
        <v>0</v>
      </c>
      <c r="AF680" s="4">
        <f t="shared" si="262"/>
        <v>482</v>
      </c>
      <c r="AG680" s="4">
        <v>5</v>
      </c>
      <c r="AH680" s="4">
        <v>491</v>
      </c>
      <c r="AI680" s="4">
        <v>1404</v>
      </c>
      <c r="AJ680" s="4">
        <v>0</v>
      </c>
      <c r="AK680" s="4">
        <f t="shared" si="263"/>
        <v>1900</v>
      </c>
      <c r="AL680" s="4">
        <v>1798</v>
      </c>
      <c r="AM680" s="4">
        <v>1631</v>
      </c>
      <c r="AN680" s="4">
        <v>1568</v>
      </c>
      <c r="AO680" s="4">
        <v>0</v>
      </c>
      <c r="AP680" s="4">
        <f t="shared" si="264"/>
        <v>4997</v>
      </c>
      <c r="AU680" s="4">
        <f t="shared" si="265"/>
        <v>0</v>
      </c>
      <c r="AV680" s="4">
        <v>0</v>
      </c>
      <c r="AW680" s="4">
        <v>0</v>
      </c>
      <c r="AX680" s="4">
        <v>202</v>
      </c>
      <c r="AY680" s="4">
        <v>0</v>
      </c>
      <c r="AZ680" s="4">
        <f t="shared" si="266"/>
        <v>202</v>
      </c>
      <c r="BA680" s="4">
        <v>0</v>
      </c>
      <c r="BB680" s="4">
        <v>0</v>
      </c>
      <c r="BC680" s="4">
        <v>55</v>
      </c>
      <c r="BD680" s="4">
        <v>0</v>
      </c>
      <c r="BE680" s="4">
        <f t="shared" si="267"/>
        <v>55</v>
      </c>
      <c r="BF680" s="4">
        <v>0</v>
      </c>
      <c r="BG680" s="4">
        <v>0</v>
      </c>
      <c r="BH680" s="4">
        <v>36</v>
      </c>
      <c r="BI680" s="4">
        <v>0</v>
      </c>
      <c r="BJ680" s="4">
        <f t="shared" si="268"/>
        <v>36</v>
      </c>
      <c r="BK680" s="4">
        <v>0</v>
      </c>
      <c r="BL680" s="4">
        <v>0</v>
      </c>
      <c r="BM680" s="4">
        <v>0</v>
      </c>
      <c r="BN680" s="4">
        <v>0</v>
      </c>
      <c r="BO680" s="4">
        <f t="shared" si="269"/>
        <v>0</v>
      </c>
      <c r="BP680" s="4">
        <v>0</v>
      </c>
      <c r="BQ680" s="4">
        <v>0</v>
      </c>
      <c r="BR680" s="4">
        <v>3</v>
      </c>
      <c r="BS680" s="4">
        <v>0</v>
      </c>
      <c r="BT680" s="4">
        <f t="shared" si="270"/>
        <v>3</v>
      </c>
      <c r="BU680" s="4">
        <v>0</v>
      </c>
      <c r="BV680" s="4">
        <v>0</v>
      </c>
      <c r="BW680" s="4">
        <v>279</v>
      </c>
      <c r="BX680" s="4">
        <v>0</v>
      </c>
      <c r="BY680" s="4">
        <f t="shared" si="271"/>
        <v>279</v>
      </c>
      <c r="BZ680" s="4">
        <f t="shared" si="272"/>
        <v>7206</v>
      </c>
      <c r="CA680" s="4">
        <f t="shared" si="273"/>
        <v>6344</v>
      </c>
      <c r="CB680" s="4">
        <f t="shared" si="274"/>
        <v>5457</v>
      </c>
      <c r="CC680" s="4">
        <f t="shared" si="275"/>
        <v>0</v>
      </c>
      <c r="CD680" s="4">
        <f t="shared" si="276"/>
        <v>19007</v>
      </c>
      <c r="CE680" s="4">
        <f t="shared" si="277"/>
        <v>0</v>
      </c>
      <c r="CF680" s="4">
        <f t="shared" si="278"/>
        <v>0</v>
      </c>
      <c r="CG680" s="4">
        <f t="shared" si="279"/>
        <v>575</v>
      </c>
      <c r="CH680" s="4">
        <f t="shared" si="280"/>
        <v>0</v>
      </c>
      <c r="CI680" s="4">
        <f t="shared" si="281"/>
        <v>575</v>
      </c>
      <c r="CJ680" s="4">
        <v>2448</v>
      </c>
      <c r="CK680" s="4">
        <v>2796</v>
      </c>
      <c r="CL680" s="4">
        <v>303</v>
      </c>
      <c r="CM680" s="4">
        <v>0</v>
      </c>
      <c r="CN680" s="4">
        <v>1366</v>
      </c>
      <c r="CO680" s="4">
        <f t="shared" si="256"/>
        <v>6913</v>
      </c>
    </row>
    <row r="681" spans="1:98">
      <c r="A681" s="2">
        <v>2004</v>
      </c>
      <c r="B681" s="3" t="s">
        <v>94</v>
      </c>
      <c r="C681" s="4">
        <v>2720</v>
      </c>
      <c r="D681" s="4">
        <v>893</v>
      </c>
      <c r="E681" s="4">
        <v>0</v>
      </c>
      <c r="F681" s="4">
        <v>0</v>
      </c>
      <c r="G681" s="4">
        <f t="shared" si="257"/>
        <v>3613</v>
      </c>
      <c r="H681" s="4">
        <v>1052</v>
      </c>
      <c r="I681" s="4">
        <v>173.2</v>
      </c>
      <c r="J681" s="4">
        <v>1089.5999999999999</v>
      </c>
      <c r="K681" s="4">
        <v>0</v>
      </c>
      <c r="L681" s="4">
        <f t="shared" si="258"/>
        <v>2314.8000000000002</v>
      </c>
      <c r="M681" s="4">
        <v>11</v>
      </c>
      <c r="N681" s="4">
        <v>197</v>
      </c>
      <c r="O681" s="4">
        <v>1.4</v>
      </c>
      <c r="P681" s="4">
        <v>0</v>
      </c>
      <c r="Q681" s="4">
        <f t="shared" si="259"/>
        <v>209.4</v>
      </c>
      <c r="R681" s="4">
        <v>0</v>
      </c>
      <c r="S681" s="4">
        <v>0</v>
      </c>
      <c r="T681" s="4">
        <v>0</v>
      </c>
      <c r="U681" s="4">
        <v>0</v>
      </c>
      <c r="V681" s="4">
        <f t="shared" si="260"/>
        <v>0</v>
      </c>
      <c r="W681" s="4">
        <v>723</v>
      </c>
      <c r="X681" s="4">
        <v>3614</v>
      </c>
      <c r="Y681" s="4">
        <v>541</v>
      </c>
      <c r="Z681" s="4">
        <v>0</v>
      </c>
      <c r="AA681" s="4">
        <f t="shared" si="261"/>
        <v>4878</v>
      </c>
      <c r="AB681" s="4">
        <v>617</v>
      </c>
      <c r="AC681" s="4">
        <v>12</v>
      </c>
      <c r="AD681" s="4">
        <v>47</v>
      </c>
      <c r="AE681" s="4">
        <v>7</v>
      </c>
      <c r="AF681" s="4">
        <f t="shared" si="262"/>
        <v>683</v>
      </c>
      <c r="AG681" s="4">
        <v>3</v>
      </c>
      <c r="AH681" s="4">
        <v>968</v>
      </c>
      <c r="AI681" s="4">
        <v>954</v>
      </c>
      <c r="AJ681" s="4">
        <v>272</v>
      </c>
      <c r="AK681" s="4">
        <f t="shared" si="263"/>
        <v>2197</v>
      </c>
      <c r="AL681" s="4">
        <v>1.4</v>
      </c>
      <c r="AM681" s="4">
        <v>871</v>
      </c>
      <c r="AN681" s="4">
        <v>3.8</v>
      </c>
      <c r="AO681" s="4">
        <v>0</v>
      </c>
      <c r="AP681" s="4">
        <f t="shared" si="264"/>
        <v>876.19999999999993</v>
      </c>
      <c r="AU681" s="4">
        <f t="shared" si="265"/>
        <v>0</v>
      </c>
      <c r="AV681" s="4">
        <v>12</v>
      </c>
      <c r="AW681" s="4">
        <v>48</v>
      </c>
      <c r="AX681" s="4">
        <v>57</v>
      </c>
      <c r="AY681" s="4">
        <v>69</v>
      </c>
      <c r="AZ681" s="4">
        <f t="shared" si="266"/>
        <v>186</v>
      </c>
      <c r="BA681" s="4">
        <v>0</v>
      </c>
      <c r="BB681" s="4">
        <v>9</v>
      </c>
      <c r="BC681" s="4">
        <v>1</v>
      </c>
      <c r="BD681" s="4">
        <v>7</v>
      </c>
      <c r="BE681" s="4">
        <f t="shared" si="267"/>
        <v>17</v>
      </c>
      <c r="BF681" s="4">
        <v>1</v>
      </c>
      <c r="BG681" s="4">
        <v>457</v>
      </c>
      <c r="BH681" s="4">
        <v>275</v>
      </c>
      <c r="BI681" s="4">
        <v>136</v>
      </c>
      <c r="BJ681" s="4">
        <f t="shared" si="268"/>
        <v>869</v>
      </c>
      <c r="BK681" s="4">
        <v>0</v>
      </c>
      <c r="BL681" s="4">
        <v>0</v>
      </c>
      <c r="BM681" s="4">
        <v>0</v>
      </c>
      <c r="BN681" s="4">
        <v>0</v>
      </c>
      <c r="BO681" s="4">
        <f t="shared" si="269"/>
        <v>0</v>
      </c>
      <c r="BP681" s="4">
        <v>0</v>
      </c>
      <c r="BQ681" s="4">
        <v>0</v>
      </c>
      <c r="BR681" s="4">
        <v>0</v>
      </c>
      <c r="BS681" s="4">
        <v>0</v>
      </c>
      <c r="BT681" s="4">
        <f t="shared" si="270"/>
        <v>0</v>
      </c>
      <c r="BU681" s="4">
        <v>12</v>
      </c>
      <c r="BV681" s="4">
        <v>24</v>
      </c>
      <c r="BW681" s="4">
        <v>26</v>
      </c>
      <c r="BX681" s="4">
        <v>138</v>
      </c>
      <c r="BY681" s="4">
        <f t="shared" si="271"/>
        <v>200</v>
      </c>
      <c r="BZ681" s="4">
        <f t="shared" si="272"/>
        <v>5127.3999999999996</v>
      </c>
      <c r="CA681" s="4">
        <f t="shared" si="273"/>
        <v>6728.2</v>
      </c>
      <c r="CB681" s="4">
        <f t="shared" si="274"/>
        <v>2636.8</v>
      </c>
      <c r="CC681" s="4">
        <f t="shared" si="275"/>
        <v>279</v>
      </c>
      <c r="CD681" s="4">
        <f t="shared" si="276"/>
        <v>14771.399999999998</v>
      </c>
      <c r="CE681" s="4">
        <f t="shared" si="277"/>
        <v>25</v>
      </c>
      <c r="CF681" s="4">
        <f t="shared" si="278"/>
        <v>538</v>
      </c>
      <c r="CG681" s="4">
        <f t="shared" si="279"/>
        <v>359</v>
      </c>
      <c r="CH681" s="4">
        <f t="shared" si="280"/>
        <v>350</v>
      </c>
      <c r="CI681" s="4">
        <f t="shared" si="281"/>
        <v>1272</v>
      </c>
      <c r="CJ681" s="10">
        <v>2416.4</v>
      </c>
      <c r="CK681" s="10">
        <v>2192</v>
      </c>
      <c r="CL681" s="10">
        <v>418</v>
      </c>
      <c r="CM681" s="10">
        <v>357</v>
      </c>
      <c r="CN681" s="10">
        <v>1386</v>
      </c>
      <c r="CO681" s="4">
        <f t="shared" si="256"/>
        <v>6769.4</v>
      </c>
    </row>
    <row r="682" spans="1:98">
      <c r="A682" s="2">
        <v>2004</v>
      </c>
      <c r="B682" s="3" t="s">
        <v>95</v>
      </c>
      <c r="C682" s="4">
        <v>925</v>
      </c>
      <c r="D682" s="4">
        <v>168</v>
      </c>
      <c r="E682" s="4">
        <v>12</v>
      </c>
      <c r="F682" s="4">
        <v>10</v>
      </c>
      <c r="G682" s="4">
        <f t="shared" si="257"/>
        <v>1115</v>
      </c>
      <c r="H682" s="4">
        <v>208</v>
      </c>
      <c r="I682" s="4">
        <v>0</v>
      </c>
      <c r="J682" s="4">
        <v>1</v>
      </c>
      <c r="K682" s="4">
        <v>22</v>
      </c>
      <c r="L682" s="4">
        <f t="shared" si="258"/>
        <v>231</v>
      </c>
      <c r="M682" s="4">
        <v>20</v>
      </c>
      <c r="N682" s="4">
        <v>40</v>
      </c>
      <c r="O682" s="4">
        <v>104</v>
      </c>
      <c r="P682" s="4">
        <v>0</v>
      </c>
      <c r="Q682" s="4">
        <f t="shared" si="259"/>
        <v>164</v>
      </c>
      <c r="R682" s="4">
        <v>14</v>
      </c>
      <c r="S682" s="4">
        <v>1</v>
      </c>
      <c r="T682" s="4">
        <v>0</v>
      </c>
      <c r="U682" s="4">
        <v>0</v>
      </c>
      <c r="V682" s="4">
        <f t="shared" si="260"/>
        <v>15</v>
      </c>
      <c r="W682" s="4">
        <v>529</v>
      </c>
      <c r="X682" s="4">
        <v>1454</v>
      </c>
      <c r="Y682" s="4">
        <v>64</v>
      </c>
      <c r="Z682" s="4">
        <v>0</v>
      </c>
      <c r="AA682" s="4">
        <f t="shared" si="261"/>
        <v>2047</v>
      </c>
      <c r="AB682" s="4">
        <v>118</v>
      </c>
      <c r="AC682" s="4">
        <v>3</v>
      </c>
      <c r="AD682" s="4">
        <v>2</v>
      </c>
      <c r="AE682" s="4">
        <v>0</v>
      </c>
      <c r="AF682" s="4">
        <f t="shared" si="262"/>
        <v>123</v>
      </c>
      <c r="AG682" s="4">
        <v>4</v>
      </c>
      <c r="AH682" s="4">
        <v>200</v>
      </c>
      <c r="AI682" s="4">
        <v>254</v>
      </c>
      <c r="AJ682" s="4">
        <v>48</v>
      </c>
      <c r="AK682" s="4">
        <f t="shared" si="263"/>
        <v>506</v>
      </c>
      <c r="AL682" s="4">
        <v>766</v>
      </c>
      <c r="AM682" s="4">
        <v>480</v>
      </c>
      <c r="AN682" s="4">
        <v>1065</v>
      </c>
      <c r="AO682" s="4">
        <v>37</v>
      </c>
      <c r="AP682" s="4">
        <f t="shared" si="264"/>
        <v>2348</v>
      </c>
      <c r="AU682" s="4">
        <f t="shared" si="265"/>
        <v>0</v>
      </c>
      <c r="AV682" s="4">
        <v>0</v>
      </c>
      <c r="AW682" s="4">
        <v>0</v>
      </c>
      <c r="AX682" s="4">
        <v>0</v>
      </c>
      <c r="AY682" s="4">
        <v>0</v>
      </c>
      <c r="AZ682" s="4">
        <f t="shared" si="266"/>
        <v>0</v>
      </c>
      <c r="BA682" s="4">
        <v>0</v>
      </c>
      <c r="BB682" s="4">
        <v>0</v>
      </c>
      <c r="BC682" s="4">
        <v>0</v>
      </c>
      <c r="BD682" s="4">
        <v>0</v>
      </c>
      <c r="BE682" s="4">
        <f t="shared" si="267"/>
        <v>0</v>
      </c>
      <c r="BF682" s="4">
        <v>0</v>
      </c>
      <c r="BG682" s="4">
        <v>142</v>
      </c>
      <c r="BH682" s="4">
        <v>38</v>
      </c>
      <c r="BI682" s="4">
        <v>34</v>
      </c>
      <c r="BJ682" s="4">
        <f t="shared" si="268"/>
        <v>214</v>
      </c>
      <c r="BK682" s="4">
        <v>0</v>
      </c>
      <c r="BL682" s="4">
        <v>0</v>
      </c>
      <c r="BM682" s="4">
        <v>0</v>
      </c>
      <c r="BN682" s="4">
        <v>0</v>
      </c>
      <c r="BO682" s="4">
        <f t="shared" si="269"/>
        <v>0</v>
      </c>
      <c r="BP682" s="4">
        <v>0</v>
      </c>
      <c r="BQ682" s="4">
        <v>0</v>
      </c>
      <c r="BR682" s="4">
        <v>0</v>
      </c>
      <c r="BS682" s="4">
        <v>0</v>
      </c>
      <c r="BT682" s="4">
        <f t="shared" si="270"/>
        <v>0</v>
      </c>
      <c r="BU682" s="4">
        <v>3</v>
      </c>
      <c r="BV682" s="4">
        <v>32</v>
      </c>
      <c r="BW682" s="4">
        <v>5</v>
      </c>
      <c r="BX682" s="4">
        <v>16</v>
      </c>
      <c r="BY682" s="4">
        <f t="shared" si="271"/>
        <v>56</v>
      </c>
      <c r="BZ682" s="4">
        <f t="shared" si="272"/>
        <v>2584</v>
      </c>
      <c r="CA682" s="4">
        <f t="shared" si="273"/>
        <v>2346</v>
      </c>
      <c r="CB682" s="4">
        <f t="shared" si="274"/>
        <v>1502</v>
      </c>
      <c r="CC682" s="4">
        <f t="shared" si="275"/>
        <v>117</v>
      </c>
      <c r="CD682" s="4">
        <f t="shared" si="276"/>
        <v>6549</v>
      </c>
      <c r="CE682" s="4">
        <f t="shared" si="277"/>
        <v>3</v>
      </c>
      <c r="CF682" s="4">
        <f t="shared" si="278"/>
        <v>174</v>
      </c>
      <c r="CG682" s="4">
        <f t="shared" si="279"/>
        <v>43</v>
      </c>
      <c r="CH682" s="4">
        <f t="shared" si="280"/>
        <v>50</v>
      </c>
      <c r="CI682" s="4">
        <f t="shared" si="281"/>
        <v>270</v>
      </c>
      <c r="CJ682" s="11">
        <v>917</v>
      </c>
      <c r="CK682" s="11">
        <v>1157</v>
      </c>
      <c r="CL682" s="11">
        <v>112</v>
      </c>
      <c r="CM682" s="11">
        <v>0</v>
      </c>
      <c r="CN682" s="11">
        <v>498</v>
      </c>
      <c r="CO682" s="4">
        <f t="shared" si="256"/>
        <v>2684</v>
      </c>
    </row>
    <row r="683" spans="1:98">
      <c r="A683" s="2">
        <v>2004</v>
      </c>
      <c r="B683" s="3" t="s">
        <v>96</v>
      </c>
      <c r="C683" s="4">
        <v>3417</v>
      </c>
      <c r="D683" s="4">
        <v>760</v>
      </c>
      <c r="E683" s="4">
        <v>8</v>
      </c>
      <c r="F683" s="4">
        <v>0</v>
      </c>
      <c r="G683" s="4">
        <f t="shared" si="257"/>
        <v>4185</v>
      </c>
      <c r="H683" s="4">
        <v>1140</v>
      </c>
      <c r="I683" s="4">
        <v>197</v>
      </c>
      <c r="J683" s="4">
        <v>1812</v>
      </c>
      <c r="K683" s="4">
        <v>262</v>
      </c>
      <c r="L683" s="4">
        <f t="shared" si="258"/>
        <v>3411</v>
      </c>
      <c r="M683" s="4">
        <v>23</v>
      </c>
      <c r="N683" s="4">
        <v>90</v>
      </c>
      <c r="O683" s="4">
        <v>10</v>
      </c>
      <c r="P683" s="4">
        <v>0</v>
      </c>
      <c r="Q683" s="4">
        <f t="shared" si="259"/>
        <v>123</v>
      </c>
      <c r="R683" s="4">
        <v>37</v>
      </c>
      <c r="S683" s="4">
        <v>288</v>
      </c>
      <c r="T683" s="4">
        <v>6</v>
      </c>
      <c r="U683" s="4">
        <v>0</v>
      </c>
      <c r="V683" s="4">
        <f t="shared" si="260"/>
        <v>331</v>
      </c>
      <c r="W683" s="4">
        <v>2097</v>
      </c>
      <c r="X683" s="4">
        <v>2579</v>
      </c>
      <c r="Y683" s="4">
        <v>174</v>
      </c>
      <c r="Z683" s="4">
        <v>0</v>
      </c>
      <c r="AA683" s="4">
        <f t="shared" si="261"/>
        <v>4850</v>
      </c>
      <c r="AB683" s="4">
        <v>861</v>
      </c>
      <c r="AC683" s="4">
        <v>25</v>
      </c>
      <c r="AD683" s="4">
        <v>53</v>
      </c>
      <c r="AE683" s="4">
        <v>88</v>
      </c>
      <c r="AF683" s="4">
        <f t="shared" si="262"/>
        <v>1027</v>
      </c>
      <c r="AG683" s="4">
        <v>0</v>
      </c>
      <c r="AH683" s="4">
        <v>703</v>
      </c>
      <c r="AI683" s="4">
        <v>2329</v>
      </c>
      <c r="AJ683" s="4">
        <v>0</v>
      </c>
      <c r="AK683" s="4">
        <f t="shared" si="263"/>
        <v>3032</v>
      </c>
      <c r="AL683" s="4">
        <v>2687</v>
      </c>
      <c r="AM683" s="4">
        <v>1203</v>
      </c>
      <c r="AN683" s="4">
        <v>2048</v>
      </c>
      <c r="AO683" s="4">
        <v>401</v>
      </c>
      <c r="AP683" s="4">
        <f t="shared" si="264"/>
        <v>6339</v>
      </c>
      <c r="AU683" s="4">
        <f t="shared" si="265"/>
        <v>0</v>
      </c>
      <c r="AV683" s="4">
        <v>0</v>
      </c>
      <c r="AW683" s="4">
        <v>0</v>
      </c>
      <c r="AX683" s="4">
        <v>33</v>
      </c>
      <c r="AY683" s="4">
        <v>262</v>
      </c>
      <c r="AZ683" s="4">
        <f t="shared" si="266"/>
        <v>295</v>
      </c>
      <c r="BA683" s="4">
        <v>0</v>
      </c>
      <c r="BB683" s="4">
        <v>2</v>
      </c>
      <c r="BC683" s="4">
        <v>0</v>
      </c>
      <c r="BD683" s="4">
        <v>88</v>
      </c>
      <c r="BE683" s="4">
        <f t="shared" si="267"/>
        <v>90</v>
      </c>
      <c r="BF683" s="4">
        <v>0</v>
      </c>
      <c r="BG683" s="4">
        <v>627</v>
      </c>
      <c r="BH683" s="4">
        <v>716</v>
      </c>
      <c r="BI683" s="4">
        <v>0</v>
      </c>
      <c r="BJ683" s="4">
        <f t="shared" si="268"/>
        <v>1343</v>
      </c>
      <c r="BK683" s="4">
        <v>1</v>
      </c>
      <c r="BL683" s="4">
        <v>15</v>
      </c>
      <c r="BM683" s="4">
        <v>18</v>
      </c>
      <c r="BN683" s="4">
        <v>34</v>
      </c>
      <c r="BO683" s="4">
        <f t="shared" si="269"/>
        <v>68</v>
      </c>
      <c r="BP683" s="4">
        <v>0</v>
      </c>
      <c r="BQ683" s="4">
        <v>43</v>
      </c>
      <c r="BR683" s="4">
        <v>64</v>
      </c>
      <c r="BS683" s="4">
        <v>111</v>
      </c>
      <c r="BT683" s="4">
        <f t="shared" si="270"/>
        <v>218</v>
      </c>
      <c r="BU683" s="4">
        <v>9</v>
      </c>
      <c r="BV683" s="4">
        <v>0</v>
      </c>
      <c r="BW683" s="4">
        <v>50</v>
      </c>
      <c r="BX683" s="4">
        <v>256</v>
      </c>
      <c r="BY683" s="4">
        <f t="shared" si="271"/>
        <v>315</v>
      </c>
      <c r="BZ683" s="4">
        <f t="shared" si="272"/>
        <v>10262</v>
      </c>
      <c r="CA683" s="4">
        <f t="shared" si="273"/>
        <v>5845</v>
      </c>
      <c r="CB683" s="4">
        <f t="shared" si="274"/>
        <v>6440</v>
      </c>
      <c r="CC683" s="4">
        <f t="shared" si="275"/>
        <v>751</v>
      </c>
      <c r="CD683" s="4">
        <f t="shared" si="276"/>
        <v>23298</v>
      </c>
      <c r="CE683" s="4">
        <f t="shared" si="277"/>
        <v>10</v>
      </c>
      <c r="CF683" s="4">
        <f t="shared" si="278"/>
        <v>687</v>
      </c>
      <c r="CG683" s="4">
        <f t="shared" si="279"/>
        <v>881</v>
      </c>
      <c r="CH683" s="4">
        <f t="shared" si="280"/>
        <v>751</v>
      </c>
      <c r="CI683" s="4">
        <f t="shared" si="281"/>
        <v>2329</v>
      </c>
      <c r="CJ683" s="4">
        <v>2922</v>
      </c>
      <c r="CK683" s="4">
        <v>5078</v>
      </c>
      <c r="CL683" s="4">
        <v>328</v>
      </c>
      <c r="CM683" s="4">
        <v>0</v>
      </c>
      <c r="CN683" s="4">
        <v>1876</v>
      </c>
      <c r="CO683" s="4">
        <f t="shared" si="256"/>
        <v>10204</v>
      </c>
      <c r="CT683" s="4"/>
    </row>
    <row r="684" spans="1:98">
      <c r="A684" s="2">
        <v>2004</v>
      </c>
      <c r="B684" s="3" t="s">
        <v>97</v>
      </c>
      <c r="C684" s="4">
        <v>4225</v>
      </c>
      <c r="D684" s="4">
        <v>839</v>
      </c>
      <c r="E684" s="4">
        <v>0</v>
      </c>
      <c r="F684" s="4">
        <v>0</v>
      </c>
      <c r="G684" s="4">
        <f t="shared" si="257"/>
        <v>5064</v>
      </c>
      <c r="H684" s="4">
        <v>827</v>
      </c>
      <c r="I684" s="4">
        <v>8</v>
      </c>
      <c r="J684" s="4">
        <v>0</v>
      </c>
      <c r="K684" s="4">
        <v>77</v>
      </c>
      <c r="L684" s="4">
        <f t="shared" si="258"/>
        <v>912</v>
      </c>
      <c r="M684" s="4">
        <v>287</v>
      </c>
      <c r="N684" s="4">
        <v>316</v>
      </c>
      <c r="O684" s="4">
        <v>0</v>
      </c>
      <c r="P684" s="4">
        <v>0</v>
      </c>
      <c r="Q684" s="4">
        <f t="shared" si="259"/>
        <v>603</v>
      </c>
      <c r="R684" s="4">
        <v>263</v>
      </c>
      <c r="S684" s="4">
        <v>0</v>
      </c>
      <c r="T684" s="4">
        <v>0</v>
      </c>
      <c r="U684" s="4">
        <v>0</v>
      </c>
      <c r="V684" s="4">
        <f t="shared" si="260"/>
        <v>263</v>
      </c>
      <c r="W684" s="4">
        <v>2908</v>
      </c>
      <c r="X684" s="4">
        <v>2908</v>
      </c>
      <c r="Y684" s="4">
        <v>0</v>
      </c>
      <c r="Z684" s="4">
        <v>0</v>
      </c>
      <c r="AA684" s="4">
        <f t="shared" si="261"/>
        <v>5816</v>
      </c>
      <c r="AB684" s="4">
        <v>967</v>
      </c>
      <c r="AC684" s="4">
        <v>16</v>
      </c>
      <c r="AD684" s="4">
        <v>0</v>
      </c>
      <c r="AE684" s="4">
        <v>49</v>
      </c>
      <c r="AF684" s="4">
        <f t="shared" si="262"/>
        <v>1032</v>
      </c>
      <c r="AG684" s="4">
        <v>94</v>
      </c>
      <c r="AH684" s="4">
        <v>623</v>
      </c>
      <c r="AI684" s="4">
        <v>1126</v>
      </c>
      <c r="AJ684" s="4">
        <v>591</v>
      </c>
      <c r="AK684" s="4">
        <f t="shared" si="263"/>
        <v>2434</v>
      </c>
      <c r="AL684" s="4">
        <v>8740</v>
      </c>
      <c r="AM684" s="4">
        <v>0</v>
      </c>
      <c r="AN684" s="4">
        <v>0</v>
      </c>
      <c r="AO684" s="4">
        <v>0</v>
      </c>
      <c r="AP684" s="4">
        <f t="shared" si="264"/>
        <v>8740</v>
      </c>
      <c r="AU684" s="4">
        <f t="shared" si="265"/>
        <v>0</v>
      </c>
      <c r="AV684" s="4">
        <v>0</v>
      </c>
      <c r="AW684" s="4">
        <v>0</v>
      </c>
      <c r="AX684" s="4">
        <v>0</v>
      </c>
      <c r="AY684" s="4">
        <v>77</v>
      </c>
      <c r="AZ684" s="4">
        <f t="shared" si="266"/>
        <v>77</v>
      </c>
      <c r="BA684" s="4">
        <v>0</v>
      </c>
      <c r="BB684" s="4">
        <v>0</v>
      </c>
      <c r="BC684" s="4">
        <v>0</v>
      </c>
      <c r="BD684" s="4">
        <v>49</v>
      </c>
      <c r="BE684" s="4">
        <f t="shared" si="267"/>
        <v>49</v>
      </c>
      <c r="BF684" s="4">
        <v>0</v>
      </c>
      <c r="BG684" s="4">
        <v>615</v>
      </c>
      <c r="BH684" s="4">
        <v>196</v>
      </c>
      <c r="BI684" s="4">
        <v>647</v>
      </c>
      <c r="BJ684" s="4">
        <f t="shared" si="268"/>
        <v>1458</v>
      </c>
      <c r="BK684" s="4">
        <v>0</v>
      </c>
      <c r="BL684" s="4">
        <v>0</v>
      </c>
      <c r="BM684" s="4">
        <v>0</v>
      </c>
      <c r="BN684" s="4">
        <v>121</v>
      </c>
      <c r="BO684" s="4">
        <f t="shared" si="269"/>
        <v>121</v>
      </c>
      <c r="BP684" s="4">
        <v>0</v>
      </c>
      <c r="BQ684" s="4">
        <v>0</v>
      </c>
      <c r="BR684" s="4">
        <v>0</v>
      </c>
      <c r="BS684" s="4">
        <v>113</v>
      </c>
      <c r="BT684" s="4">
        <f t="shared" si="270"/>
        <v>113</v>
      </c>
      <c r="BU684" s="4">
        <v>0</v>
      </c>
      <c r="BV684" s="4">
        <v>0</v>
      </c>
      <c r="BW684" s="4">
        <v>119</v>
      </c>
      <c r="BX684" s="4">
        <v>278</v>
      </c>
      <c r="BY684" s="4">
        <f t="shared" si="271"/>
        <v>397</v>
      </c>
      <c r="BZ684" s="4">
        <f t="shared" si="272"/>
        <v>18311</v>
      </c>
      <c r="CA684" s="4">
        <f t="shared" si="273"/>
        <v>4710</v>
      </c>
      <c r="CB684" s="4">
        <f t="shared" si="274"/>
        <v>1126</v>
      </c>
      <c r="CC684" s="4">
        <f t="shared" si="275"/>
        <v>717</v>
      </c>
      <c r="CD684" s="4">
        <f t="shared" si="276"/>
        <v>24864</v>
      </c>
      <c r="CE684" s="4">
        <f t="shared" si="277"/>
        <v>0</v>
      </c>
      <c r="CF684" s="4">
        <f t="shared" si="278"/>
        <v>615</v>
      </c>
      <c r="CG684" s="4">
        <f t="shared" si="279"/>
        <v>315</v>
      </c>
      <c r="CH684" s="4">
        <f t="shared" si="280"/>
        <v>1285</v>
      </c>
      <c r="CI684" s="4">
        <f t="shared" si="281"/>
        <v>2215</v>
      </c>
      <c r="CJ684" s="4">
        <v>3749</v>
      </c>
      <c r="CK684" s="4">
        <v>8830</v>
      </c>
      <c r="CL684" s="4">
        <v>998</v>
      </c>
      <c r="CM684" s="4">
        <v>0</v>
      </c>
      <c r="CN684" s="4">
        <v>2376</v>
      </c>
      <c r="CO684" s="4">
        <f t="shared" si="256"/>
        <v>15953</v>
      </c>
    </row>
    <row r="685" spans="1:98">
      <c r="A685" s="2">
        <v>2004</v>
      </c>
      <c r="B685" s="3" t="s">
        <v>98</v>
      </c>
      <c r="C685" s="4">
        <v>407.3</v>
      </c>
      <c r="D685" s="4">
        <v>1352.8</v>
      </c>
      <c r="E685" s="4">
        <v>10685.5</v>
      </c>
      <c r="F685" s="4">
        <v>0</v>
      </c>
      <c r="G685" s="4">
        <f t="shared" si="257"/>
        <v>12445.6</v>
      </c>
      <c r="H685" s="4">
        <v>1942.4</v>
      </c>
      <c r="I685" s="4">
        <v>20.399999999999999</v>
      </c>
      <c r="J685" s="4">
        <v>99.3</v>
      </c>
      <c r="K685" s="4">
        <v>110</v>
      </c>
      <c r="L685" s="4">
        <f t="shared" si="258"/>
        <v>2172.1000000000004</v>
      </c>
      <c r="M685" s="4">
        <v>172</v>
      </c>
      <c r="N685" s="4">
        <v>172</v>
      </c>
      <c r="O685" s="4">
        <v>43</v>
      </c>
      <c r="P685" s="4">
        <v>0</v>
      </c>
      <c r="Q685" s="4">
        <f t="shared" si="259"/>
        <v>387</v>
      </c>
      <c r="R685" s="4">
        <v>106</v>
      </c>
      <c r="S685" s="4">
        <v>14</v>
      </c>
      <c r="T685" s="4">
        <v>5</v>
      </c>
      <c r="U685" s="4">
        <v>0</v>
      </c>
      <c r="V685" s="4">
        <f t="shared" si="260"/>
        <v>125</v>
      </c>
      <c r="W685" s="4">
        <v>1960</v>
      </c>
      <c r="X685" s="4">
        <v>4803.3999999999996</v>
      </c>
      <c r="Y685" s="4">
        <v>1492</v>
      </c>
      <c r="Z685" s="4">
        <v>0</v>
      </c>
      <c r="AA685" s="4">
        <f t="shared" si="261"/>
        <v>8255.4</v>
      </c>
      <c r="AB685" s="4">
        <v>1748.7</v>
      </c>
      <c r="AC685" s="4">
        <v>122.2</v>
      </c>
      <c r="AD685" s="4">
        <v>74.400000000000006</v>
      </c>
      <c r="AE685" s="4">
        <v>2.2999999999999998</v>
      </c>
      <c r="AF685" s="4">
        <f t="shared" si="262"/>
        <v>1947.6000000000001</v>
      </c>
      <c r="AG685" s="4">
        <v>0</v>
      </c>
      <c r="AH685" s="4">
        <v>941</v>
      </c>
      <c r="AI685" s="4">
        <v>2121</v>
      </c>
      <c r="AJ685" s="4">
        <v>166</v>
      </c>
      <c r="AK685" s="4">
        <f t="shared" si="263"/>
        <v>3228</v>
      </c>
      <c r="AL685" s="4">
        <v>2385.6</v>
      </c>
      <c r="AM685" s="4">
        <v>3441.9</v>
      </c>
      <c r="AN685" s="4">
        <v>5277.9</v>
      </c>
      <c r="AO685" s="4">
        <v>89.9</v>
      </c>
      <c r="AP685" s="4">
        <f t="shared" si="264"/>
        <v>11195.3</v>
      </c>
      <c r="AU685" s="4">
        <f t="shared" si="265"/>
        <v>0</v>
      </c>
      <c r="AV685" s="4">
        <v>108.8</v>
      </c>
      <c r="AW685" s="4">
        <v>0</v>
      </c>
      <c r="AX685" s="4">
        <v>0</v>
      </c>
      <c r="AY685" s="4">
        <v>110</v>
      </c>
      <c r="AZ685" s="4">
        <f t="shared" si="266"/>
        <v>218.8</v>
      </c>
      <c r="BA685" s="4">
        <v>78.900000000000006</v>
      </c>
      <c r="BB685" s="4">
        <v>0</v>
      </c>
      <c r="BC685" s="4">
        <v>5.4</v>
      </c>
      <c r="BD685" s="4">
        <v>2.2999999999999998</v>
      </c>
      <c r="BE685" s="4">
        <f t="shared" si="267"/>
        <v>86.600000000000009</v>
      </c>
      <c r="BF685" s="4">
        <v>0</v>
      </c>
      <c r="BG685" s="4">
        <v>592</v>
      </c>
      <c r="BH685" s="4">
        <v>250</v>
      </c>
      <c r="BI685" s="4">
        <v>143</v>
      </c>
      <c r="BJ685" s="4">
        <f t="shared" si="268"/>
        <v>985</v>
      </c>
      <c r="BK685" s="4">
        <v>0</v>
      </c>
      <c r="BL685" s="4">
        <v>99.4</v>
      </c>
      <c r="BM685" s="4">
        <v>13.8</v>
      </c>
      <c r="BN685" s="4">
        <v>0.5</v>
      </c>
      <c r="BO685" s="4">
        <f t="shared" si="269"/>
        <v>113.7</v>
      </c>
      <c r="BP685" s="4">
        <v>28.7</v>
      </c>
      <c r="BQ685" s="4">
        <v>14.3</v>
      </c>
      <c r="BR685" s="4">
        <v>102.6</v>
      </c>
      <c r="BS685" s="4">
        <v>56.4</v>
      </c>
      <c r="BT685" s="4">
        <f t="shared" si="270"/>
        <v>202</v>
      </c>
      <c r="BU685" s="4">
        <v>39</v>
      </c>
      <c r="BV685" s="4">
        <v>28</v>
      </c>
      <c r="BW685" s="4">
        <v>22</v>
      </c>
      <c r="BX685" s="4">
        <v>33</v>
      </c>
      <c r="BY685" s="4">
        <f t="shared" si="271"/>
        <v>122</v>
      </c>
      <c r="BZ685" s="4">
        <f t="shared" si="272"/>
        <v>8722</v>
      </c>
      <c r="CA685" s="4">
        <f t="shared" si="273"/>
        <v>10867.699999999999</v>
      </c>
      <c r="CB685" s="4">
        <f t="shared" si="274"/>
        <v>19798.099999999999</v>
      </c>
      <c r="CC685" s="4">
        <f t="shared" si="275"/>
        <v>368.20000000000005</v>
      </c>
      <c r="CD685" s="4">
        <f t="shared" si="276"/>
        <v>39755.999999999993</v>
      </c>
      <c r="CE685" s="4">
        <f t="shared" si="277"/>
        <v>255.39999999999998</v>
      </c>
      <c r="CF685" s="4">
        <f t="shared" si="278"/>
        <v>733.69999999999993</v>
      </c>
      <c r="CG685" s="4">
        <f t="shared" si="279"/>
        <v>393.79999999999995</v>
      </c>
      <c r="CH685" s="4">
        <f t="shared" si="280"/>
        <v>345.2</v>
      </c>
      <c r="CI685" s="4">
        <f t="shared" si="281"/>
        <v>1728.1</v>
      </c>
      <c r="CJ685" s="4">
        <v>980</v>
      </c>
      <c r="CK685" s="4">
        <v>3978</v>
      </c>
      <c r="CL685" s="4">
        <v>1828</v>
      </c>
      <c r="CM685" s="4">
        <v>3</v>
      </c>
      <c r="CN685" s="4">
        <v>1254</v>
      </c>
      <c r="CO685" s="4">
        <f t="shared" si="256"/>
        <v>8043</v>
      </c>
    </row>
    <row r="686" spans="1:98">
      <c r="A686" s="2">
        <v>2004</v>
      </c>
      <c r="B686" s="3" t="s">
        <v>99</v>
      </c>
      <c r="C686" s="4">
        <v>5714</v>
      </c>
      <c r="D686" s="4">
        <v>557</v>
      </c>
      <c r="E686" s="4">
        <v>29</v>
      </c>
      <c r="F686" s="4">
        <v>17</v>
      </c>
      <c r="G686" s="4">
        <f t="shared" si="257"/>
        <v>6317</v>
      </c>
      <c r="H686" s="4">
        <v>2112</v>
      </c>
      <c r="I686" s="4">
        <v>4</v>
      </c>
      <c r="J686" s="4">
        <v>26</v>
      </c>
      <c r="K686" s="4">
        <v>159</v>
      </c>
      <c r="L686" s="4">
        <f t="shared" si="258"/>
        <v>2301</v>
      </c>
      <c r="M686" s="4">
        <v>54</v>
      </c>
      <c r="N686" s="4">
        <v>261</v>
      </c>
      <c r="O686" s="4">
        <v>0</v>
      </c>
      <c r="P686" s="4">
        <v>0</v>
      </c>
      <c r="Q686" s="4">
        <f t="shared" si="259"/>
        <v>315</v>
      </c>
      <c r="R686" s="4">
        <v>55</v>
      </c>
      <c r="S686" s="4">
        <v>0</v>
      </c>
      <c r="T686" s="4">
        <v>0</v>
      </c>
      <c r="U686" s="4">
        <v>0</v>
      </c>
      <c r="V686" s="4">
        <f t="shared" si="260"/>
        <v>55</v>
      </c>
      <c r="W686" s="4">
        <v>2283</v>
      </c>
      <c r="X686" s="4">
        <v>2831</v>
      </c>
      <c r="Y686" s="4">
        <v>0</v>
      </c>
      <c r="Z686" s="4">
        <v>0</v>
      </c>
      <c r="AA686" s="4">
        <f t="shared" si="261"/>
        <v>5114</v>
      </c>
      <c r="AB686" s="4">
        <v>383</v>
      </c>
      <c r="AC686" s="4">
        <v>15</v>
      </c>
      <c r="AD686" s="4">
        <v>15</v>
      </c>
      <c r="AE686" s="4">
        <v>14</v>
      </c>
      <c r="AF686" s="4">
        <f t="shared" si="262"/>
        <v>427</v>
      </c>
      <c r="AG686" s="4">
        <v>73</v>
      </c>
      <c r="AH686" s="4">
        <v>262</v>
      </c>
      <c r="AI686" s="4">
        <v>1849</v>
      </c>
      <c r="AJ686" s="4">
        <v>104</v>
      </c>
      <c r="AK686" s="4">
        <f t="shared" si="263"/>
        <v>2288</v>
      </c>
      <c r="AL686" s="4">
        <v>3413</v>
      </c>
      <c r="AM686" s="4">
        <v>1603</v>
      </c>
      <c r="AN686" s="4">
        <v>1439</v>
      </c>
      <c r="AO686" s="4">
        <v>144</v>
      </c>
      <c r="AP686" s="4">
        <f t="shared" si="264"/>
        <v>6599</v>
      </c>
      <c r="AU686" s="4">
        <f t="shared" si="265"/>
        <v>0</v>
      </c>
      <c r="AV686" s="4">
        <v>0</v>
      </c>
      <c r="AW686" s="4">
        <v>0</v>
      </c>
      <c r="AX686" s="4">
        <v>0</v>
      </c>
      <c r="AY686" s="4">
        <v>159</v>
      </c>
      <c r="AZ686" s="4">
        <f t="shared" si="266"/>
        <v>159</v>
      </c>
      <c r="BA686" s="4">
        <v>4</v>
      </c>
      <c r="BB686" s="4">
        <v>10</v>
      </c>
      <c r="BC686" s="4">
        <v>0</v>
      </c>
      <c r="BD686" s="4">
        <v>14</v>
      </c>
      <c r="BE686" s="4">
        <f t="shared" si="267"/>
        <v>28</v>
      </c>
      <c r="BF686" s="4">
        <v>0</v>
      </c>
      <c r="BG686" s="4">
        <v>36</v>
      </c>
      <c r="BH686" s="4">
        <v>639</v>
      </c>
      <c r="BI686" s="4">
        <v>105</v>
      </c>
      <c r="BJ686" s="4">
        <f t="shared" si="268"/>
        <v>780</v>
      </c>
      <c r="BK686" s="4">
        <v>0</v>
      </c>
      <c r="BL686" s="4">
        <v>0</v>
      </c>
      <c r="BM686" s="4">
        <v>0</v>
      </c>
      <c r="BN686" s="4">
        <v>0</v>
      </c>
      <c r="BO686" s="4">
        <f t="shared" si="269"/>
        <v>0</v>
      </c>
      <c r="BP686" s="4">
        <v>8</v>
      </c>
      <c r="BQ686" s="4">
        <v>4</v>
      </c>
      <c r="BR686" s="4">
        <v>20</v>
      </c>
      <c r="BS686" s="4">
        <v>23</v>
      </c>
      <c r="BT686" s="4">
        <f t="shared" si="270"/>
        <v>55</v>
      </c>
      <c r="BU686" s="4">
        <v>15</v>
      </c>
      <c r="BV686" s="4">
        <v>8</v>
      </c>
      <c r="BW686" s="4">
        <v>12</v>
      </c>
      <c r="BX686" s="4">
        <v>138</v>
      </c>
      <c r="BY686" s="4">
        <f t="shared" si="271"/>
        <v>173</v>
      </c>
      <c r="BZ686" s="4">
        <f t="shared" si="272"/>
        <v>14087</v>
      </c>
      <c r="CA686" s="4">
        <f t="shared" si="273"/>
        <v>5533</v>
      </c>
      <c r="CB686" s="4">
        <f t="shared" si="274"/>
        <v>3358</v>
      </c>
      <c r="CC686" s="4">
        <f t="shared" si="275"/>
        <v>438</v>
      </c>
      <c r="CD686" s="4">
        <f t="shared" si="276"/>
        <v>23416</v>
      </c>
      <c r="CE686" s="4">
        <f t="shared" si="277"/>
        <v>27</v>
      </c>
      <c r="CF686" s="4">
        <f t="shared" si="278"/>
        <v>58</v>
      </c>
      <c r="CG686" s="4">
        <f t="shared" si="279"/>
        <v>671</v>
      </c>
      <c r="CH686" s="4">
        <f t="shared" si="280"/>
        <v>439</v>
      </c>
      <c r="CI686" s="4">
        <f t="shared" si="281"/>
        <v>1195</v>
      </c>
      <c r="CJ686" s="4">
        <v>4101</v>
      </c>
      <c r="CK686" s="4">
        <v>5710</v>
      </c>
      <c r="CL686" s="4">
        <v>628</v>
      </c>
      <c r="CM686" s="4">
        <v>60</v>
      </c>
      <c r="CN686" s="4">
        <v>2796</v>
      </c>
      <c r="CO686" s="4">
        <f t="shared" si="256"/>
        <v>13295</v>
      </c>
    </row>
    <row r="687" spans="1:98">
      <c r="A687" s="2">
        <v>2004</v>
      </c>
      <c r="B687" s="3" t="s">
        <v>100</v>
      </c>
      <c r="C687" s="4">
        <v>1502.3</v>
      </c>
      <c r="D687" s="4">
        <v>469</v>
      </c>
      <c r="E687" s="4">
        <v>351.8</v>
      </c>
      <c r="F687" s="4">
        <v>0</v>
      </c>
      <c r="G687" s="4">
        <f t="shared" si="257"/>
        <v>2323.1</v>
      </c>
      <c r="H687" s="4">
        <v>589</v>
      </c>
      <c r="I687" s="4">
        <v>141.9</v>
      </c>
      <c r="J687" s="4">
        <v>1211.3</v>
      </c>
      <c r="K687" s="4">
        <v>41.9</v>
      </c>
      <c r="L687" s="4">
        <f t="shared" si="258"/>
        <v>1984.1</v>
      </c>
      <c r="M687" s="4">
        <v>0</v>
      </c>
      <c r="N687" s="4">
        <v>65</v>
      </c>
      <c r="O687" s="4">
        <v>0</v>
      </c>
      <c r="P687" s="4">
        <v>0</v>
      </c>
      <c r="Q687" s="4">
        <f t="shared" si="259"/>
        <v>65</v>
      </c>
      <c r="R687" s="4">
        <v>0</v>
      </c>
      <c r="S687" s="4">
        <v>0</v>
      </c>
      <c r="T687" s="4">
        <v>0</v>
      </c>
      <c r="U687" s="4">
        <v>0</v>
      </c>
      <c r="V687" s="4">
        <f t="shared" si="260"/>
        <v>0</v>
      </c>
      <c r="W687" s="4">
        <v>222.8</v>
      </c>
      <c r="X687" s="4">
        <v>2618.4</v>
      </c>
      <c r="Y687" s="4">
        <v>352.8</v>
      </c>
      <c r="Z687" s="4">
        <v>0</v>
      </c>
      <c r="AA687" s="4">
        <f t="shared" si="261"/>
        <v>3194.0000000000005</v>
      </c>
      <c r="AB687" s="4">
        <v>214.4</v>
      </c>
      <c r="AC687" s="4">
        <v>34</v>
      </c>
      <c r="AD687" s="4">
        <v>41.2</v>
      </c>
      <c r="AE687" s="4">
        <v>0</v>
      </c>
      <c r="AF687" s="4">
        <f t="shared" si="262"/>
        <v>289.60000000000002</v>
      </c>
      <c r="AG687" s="4">
        <v>0</v>
      </c>
      <c r="AH687" s="4">
        <v>410.5</v>
      </c>
      <c r="AI687" s="4">
        <v>582.70000000000005</v>
      </c>
      <c r="AJ687" s="4">
        <v>57.9</v>
      </c>
      <c r="AK687" s="4">
        <f t="shared" si="263"/>
        <v>1051.1000000000001</v>
      </c>
      <c r="AL687" s="4">
        <v>637.6</v>
      </c>
      <c r="AM687" s="4">
        <v>706.3</v>
      </c>
      <c r="AN687" s="4">
        <v>779</v>
      </c>
      <c r="AO687" s="4">
        <v>277.95999999999998</v>
      </c>
      <c r="AP687" s="4">
        <f t="shared" si="264"/>
        <v>2400.86</v>
      </c>
      <c r="AU687" s="4">
        <f t="shared" si="265"/>
        <v>0</v>
      </c>
      <c r="AV687" s="4">
        <v>15.4</v>
      </c>
      <c r="AW687" s="4">
        <v>6</v>
      </c>
      <c r="AX687" s="4">
        <v>54.8</v>
      </c>
      <c r="AY687" s="4">
        <v>41.9</v>
      </c>
      <c r="AZ687" s="4">
        <f t="shared" si="266"/>
        <v>118.1</v>
      </c>
      <c r="BA687" s="4">
        <v>0.8</v>
      </c>
      <c r="BB687" s="4">
        <v>0</v>
      </c>
      <c r="BC687" s="4">
        <v>0.7</v>
      </c>
      <c r="BD687" s="4">
        <v>0</v>
      </c>
      <c r="BE687" s="4">
        <f t="shared" si="267"/>
        <v>1.5</v>
      </c>
      <c r="BF687" s="4">
        <v>0</v>
      </c>
      <c r="BG687" s="4">
        <v>286.8</v>
      </c>
      <c r="BH687" s="4">
        <v>258.60000000000002</v>
      </c>
      <c r="BI687" s="4">
        <v>57.9</v>
      </c>
      <c r="BJ687" s="4">
        <f t="shared" si="268"/>
        <v>603.30000000000007</v>
      </c>
      <c r="BK687" s="4">
        <v>0</v>
      </c>
      <c r="BL687" s="4">
        <v>0</v>
      </c>
      <c r="BM687" s="4">
        <v>0</v>
      </c>
      <c r="BN687" s="4">
        <v>0.9</v>
      </c>
      <c r="BO687" s="4">
        <f t="shared" si="269"/>
        <v>0.9</v>
      </c>
      <c r="BP687" s="4">
        <v>0</v>
      </c>
      <c r="BQ687" s="4">
        <v>1.9</v>
      </c>
      <c r="BR687" s="4">
        <v>9.6999999999999993</v>
      </c>
      <c r="BS687" s="4">
        <v>3.2</v>
      </c>
      <c r="BT687" s="4">
        <f t="shared" si="270"/>
        <v>14.8</v>
      </c>
      <c r="BU687" s="4">
        <v>5.7</v>
      </c>
      <c r="BV687" s="4">
        <v>21.6</v>
      </c>
      <c r="BW687" s="4">
        <v>51.1</v>
      </c>
      <c r="BX687" s="4">
        <v>216.02</v>
      </c>
      <c r="BY687" s="4">
        <f t="shared" si="271"/>
        <v>294.42</v>
      </c>
      <c r="BZ687" s="4">
        <f t="shared" si="272"/>
        <v>3166.1000000000004</v>
      </c>
      <c r="CA687" s="4">
        <f t="shared" si="273"/>
        <v>4445.1000000000004</v>
      </c>
      <c r="CB687" s="4">
        <f t="shared" si="274"/>
        <v>3318.8</v>
      </c>
      <c r="CC687" s="4">
        <f t="shared" si="275"/>
        <v>377.76</v>
      </c>
      <c r="CD687" s="4">
        <f t="shared" si="276"/>
        <v>11307.76</v>
      </c>
      <c r="CE687" s="4">
        <f t="shared" si="277"/>
        <v>21.9</v>
      </c>
      <c r="CF687" s="4">
        <f t="shared" si="278"/>
        <v>316.3</v>
      </c>
      <c r="CG687" s="4">
        <f t="shared" si="279"/>
        <v>374.90000000000003</v>
      </c>
      <c r="CH687" s="4">
        <f t="shared" si="280"/>
        <v>319.92</v>
      </c>
      <c r="CI687" s="4">
        <f t="shared" si="281"/>
        <v>1033.02</v>
      </c>
      <c r="CJ687" s="4">
        <v>1647.04</v>
      </c>
      <c r="CK687" s="4">
        <v>1061.49</v>
      </c>
      <c r="CL687" s="4">
        <v>315.52999999999997</v>
      </c>
      <c r="CM687" s="4">
        <v>167.33</v>
      </c>
      <c r="CN687" s="4">
        <v>391.39</v>
      </c>
      <c r="CO687" s="4">
        <f t="shared" si="256"/>
        <v>3582.7799999999993</v>
      </c>
    </row>
    <row r="688" spans="1:98">
      <c r="A688" s="2">
        <v>2004</v>
      </c>
      <c r="B688" s="3" t="s">
        <v>101</v>
      </c>
      <c r="C688" s="4">
        <v>2447</v>
      </c>
      <c r="D688" s="4">
        <v>787</v>
      </c>
      <c r="E688" s="4">
        <v>1163</v>
      </c>
      <c r="F688" s="4">
        <v>0</v>
      </c>
      <c r="G688" s="4">
        <f t="shared" si="257"/>
        <v>4397</v>
      </c>
      <c r="H688" s="4">
        <v>815</v>
      </c>
      <c r="I688" s="4">
        <v>3</v>
      </c>
      <c r="J688" s="4">
        <v>136</v>
      </c>
      <c r="K688" s="4">
        <v>30</v>
      </c>
      <c r="L688" s="4">
        <f t="shared" si="258"/>
        <v>984</v>
      </c>
      <c r="M688" s="4">
        <v>17</v>
      </c>
      <c r="N688" s="4">
        <v>119</v>
      </c>
      <c r="O688" s="4">
        <v>0</v>
      </c>
      <c r="P688" s="4">
        <v>0</v>
      </c>
      <c r="Q688" s="4">
        <f t="shared" si="259"/>
        <v>136</v>
      </c>
      <c r="R688" s="4">
        <v>26</v>
      </c>
      <c r="S688" s="4">
        <v>0</v>
      </c>
      <c r="T688" s="4">
        <v>20</v>
      </c>
      <c r="U688" s="4">
        <v>0</v>
      </c>
      <c r="V688" s="4">
        <f t="shared" si="260"/>
        <v>46</v>
      </c>
      <c r="W688" s="4">
        <v>1097</v>
      </c>
      <c r="X688" s="4">
        <v>3691</v>
      </c>
      <c r="Y688" s="4">
        <v>957</v>
      </c>
      <c r="Z688" s="4">
        <v>0</v>
      </c>
      <c r="AA688" s="4">
        <f t="shared" si="261"/>
        <v>5745</v>
      </c>
      <c r="AB688" s="4">
        <v>492</v>
      </c>
      <c r="AC688" s="4">
        <v>35</v>
      </c>
      <c r="AD688" s="4">
        <v>32</v>
      </c>
      <c r="AE688" s="4">
        <v>3</v>
      </c>
      <c r="AF688" s="4">
        <f t="shared" si="262"/>
        <v>562</v>
      </c>
      <c r="AG688" s="4">
        <v>11</v>
      </c>
      <c r="AH688" s="4">
        <v>43</v>
      </c>
      <c r="AI688" s="4">
        <v>1509</v>
      </c>
      <c r="AJ688" s="4">
        <v>264</v>
      </c>
      <c r="AK688" s="4">
        <f t="shared" si="263"/>
        <v>1827</v>
      </c>
      <c r="AL688" s="4">
        <v>1755</v>
      </c>
      <c r="AM688" s="4">
        <v>383</v>
      </c>
      <c r="AN688" s="4">
        <v>2053</v>
      </c>
      <c r="AO688" s="4">
        <v>67</v>
      </c>
      <c r="AP688" s="4">
        <f t="shared" si="264"/>
        <v>4258</v>
      </c>
      <c r="AU688" s="4">
        <f t="shared" si="265"/>
        <v>0</v>
      </c>
      <c r="AV688" s="4">
        <v>0</v>
      </c>
      <c r="AW688" s="4">
        <v>0</v>
      </c>
      <c r="AX688" s="4">
        <v>0</v>
      </c>
      <c r="AY688" s="4">
        <v>30</v>
      </c>
      <c r="AZ688" s="4">
        <f t="shared" si="266"/>
        <v>30</v>
      </c>
      <c r="BA688" s="4">
        <v>0</v>
      </c>
      <c r="BB688" s="4">
        <v>30</v>
      </c>
      <c r="BC688" s="4">
        <v>1</v>
      </c>
      <c r="BD688" s="4">
        <v>3</v>
      </c>
      <c r="BE688" s="4">
        <f t="shared" si="267"/>
        <v>34</v>
      </c>
      <c r="BF688" s="4">
        <v>0</v>
      </c>
      <c r="BG688" s="4">
        <v>0</v>
      </c>
      <c r="BH688" s="4">
        <v>1509</v>
      </c>
      <c r="BI688" s="4">
        <v>264</v>
      </c>
      <c r="BJ688" s="4">
        <f t="shared" si="268"/>
        <v>1773</v>
      </c>
      <c r="BK688" s="4">
        <v>0</v>
      </c>
      <c r="BL688" s="4">
        <v>0</v>
      </c>
      <c r="BM688" s="4">
        <v>0</v>
      </c>
      <c r="BN688" s="4">
        <v>0</v>
      </c>
      <c r="BO688" s="4">
        <f t="shared" si="269"/>
        <v>0</v>
      </c>
      <c r="BP688" s="4">
        <v>0</v>
      </c>
      <c r="BQ688" s="4">
        <v>0</v>
      </c>
      <c r="BR688" s="4">
        <v>9</v>
      </c>
      <c r="BS688" s="4">
        <v>54</v>
      </c>
      <c r="BT688" s="4">
        <f t="shared" si="270"/>
        <v>63</v>
      </c>
      <c r="BU688" s="4">
        <v>37</v>
      </c>
      <c r="BV688" s="4">
        <v>50</v>
      </c>
      <c r="BW688" s="4">
        <v>45</v>
      </c>
      <c r="BX688" s="4">
        <v>13</v>
      </c>
      <c r="BY688" s="4">
        <f t="shared" si="271"/>
        <v>145</v>
      </c>
      <c r="BZ688" s="4">
        <f t="shared" si="272"/>
        <v>6660</v>
      </c>
      <c r="CA688" s="4">
        <f t="shared" si="273"/>
        <v>5061</v>
      </c>
      <c r="CB688" s="4">
        <f t="shared" si="274"/>
        <v>5870</v>
      </c>
      <c r="CC688" s="4">
        <f t="shared" si="275"/>
        <v>364</v>
      </c>
      <c r="CD688" s="4">
        <f t="shared" si="276"/>
        <v>17955</v>
      </c>
      <c r="CE688" s="4">
        <f t="shared" si="277"/>
        <v>37</v>
      </c>
      <c r="CF688" s="4">
        <f t="shared" si="278"/>
        <v>80</v>
      </c>
      <c r="CG688" s="4">
        <f t="shared" si="279"/>
        <v>1564</v>
      </c>
      <c r="CH688" s="4">
        <f t="shared" si="280"/>
        <v>364</v>
      </c>
      <c r="CI688" s="4">
        <f t="shared" si="281"/>
        <v>2045</v>
      </c>
      <c r="CJ688" s="10">
        <v>1842</v>
      </c>
      <c r="CK688" s="10">
        <v>3809</v>
      </c>
      <c r="CL688" s="10">
        <v>304</v>
      </c>
      <c r="CM688" s="10">
        <v>0</v>
      </c>
      <c r="CN688" s="10">
        <v>391</v>
      </c>
      <c r="CO688" s="4">
        <f t="shared" si="256"/>
        <v>6346</v>
      </c>
    </row>
    <row r="689" spans="1:93">
      <c r="A689" s="2">
        <v>2004</v>
      </c>
      <c r="B689" s="3" t="s">
        <v>102</v>
      </c>
      <c r="C689" s="4">
        <v>517.79999999999995</v>
      </c>
      <c r="D689" s="4">
        <v>134.9</v>
      </c>
      <c r="E689" s="4">
        <v>48.89</v>
      </c>
      <c r="F689" s="4">
        <v>0</v>
      </c>
      <c r="G689" s="4">
        <f t="shared" si="257"/>
        <v>701.58999999999992</v>
      </c>
      <c r="H689" s="4">
        <v>141</v>
      </c>
      <c r="I689" s="4">
        <v>39.200000000000003</v>
      </c>
      <c r="J689" s="4">
        <v>216.5</v>
      </c>
      <c r="K689" s="4">
        <v>0</v>
      </c>
      <c r="L689" s="4">
        <f t="shared" si="258"/>
        <v>396.7</v>
      </c>
      <c r="M689" s="4">
        <v>14.7</v>
      </c>
      <c r="N689" s="4">
        <v>35.1</v>
      </c>
      <c r="O689" s="4">
        <v>0</v>
      </c>
      <c r="P689" s="4">
        <v>0</v>
      </c>
      <c r="Q689" s="4">
        <f t="shared" si="259"/>
        <v>49.8</v>
      </c>
      <c r="R689" s="4">
        <v>0</v>
      </c>
      <c r="S689" s="4">
        <v>0</v>
      </c>
      <c r="T689" s="4">
        <v>0</v>
      </c>
      <c r="U689" s="4">
        <v>0</v>
      </c>
      <c r="V689" s="4">
        <f t="shared" si="260"/>
        <v>0</v>
      </c>
      <c r="W689" s="4">
        <v>127.4</v>
      </c>
      <c r="X689" s="4">
        <v>493.3</v>
      </c>
      <c r="Y689" s="4">
        <v>20.3</v>
      </c>
      <c r="Z689" s="4">
        <v>0</v>
      </c>
      <c r="AA689" s="4">
        <f t="shared" si="261"/>
        <v>641</v>
      </c>
      <c r="AB689" s="4">
        <v>104.7</v>
      </c>
      <c r="AC689" s="4">
        <v>1.8</v>
      </c>
      <c r="AD689" s="4">
        <v>7.3</v>
      </c>
      <c r="AE689" s="4">
        <v>0</v>
      </c>
      <c r="AF689" s="4">
        <f t="shared" si="262"/>
        <v>113.8</v>
      </c>
      <c r="AG689" s="4">
        <v>4.9000000000000004</v>
      </c>
      <c r="AH689" s="4">
        <v>256.7</v>
      </c>
      <c r="AI689" s="4">
        <v>262.29000000000002</v>
      </c>
      <c r="AJ689" s="4">
        <v>0</v>
      </c>
      <c r="AK689" s="4">
        <f t="shared" si="263"/>
        <v>523.89</v>
      </c>
      <c r="AL689" s="4">
        <v>361.26</v>
      </c>
      <c r="AM689" s="4">
        <v>536.79999999999995</v>
      </c>
      <c r="AN689" s="4">
        <v>477.46</v>
      </c>
      <c r="AO689" s="4">
        <v>0</v>
      </c>
      <c r="AP689" s="4">
        <f t="shared" si="264"/>
        <v>1375.52</v>
      </c>
      <c r="AU689" s="4">
        <f t="shared" si="265"/>
        <v>0</v>
      </c>
      <c r="AV689" s="4">
        <v>0</v>
      </c>
      <c r="AW689" s="4">
        <v>0</v>
      </c>
      <c r="AX689" s="4">
        <v>0</v>
      </c>
      <c r="AY689" s="4">
        <v>0</v>
      </c>
      <c r="AZ689" s="4">
        <f t="shared" si="266"/>
        <v>0</v>
      </c>
      <c r="BA689" s="4">
        <v>0</v>
      </c>
      <c r="BB689" s="4">
        <v>0</v>
      </c>
      <c r="BC689" s="4">
        <v>0</v>
      </c>
      <c r="BD689" s="4">
        <v>0</v>
      </c>
      <c r="BE689" s="4">
        <f t="shared" si="267"/>
        <v>0</v>
      </c>
      <c r="BF689" s="4">
        <v>0</v>
      </c>
      <c r="BG689" s="4">
        <v>0</v>
      </c>
      <c r="BH689" s="4">
        <v>0</v>
      </c>
      <c r="BI689" s="4">
        <v>0</v>
      </c>
      <c r="BJ689" s="4">
        <f t="shared" si="268"/>
        <v>0</v>
      </c>
      <c r="BK689" s="4">
        <v>0</v>
      </c>
      <c r="BL689" s="4">
        <v>0</v>
      </c>
      <c r="BM689" s="4">
        <v>0</v>
      </c>
      <c r="BN689" s="4">
        <v>0</v>
      </c>
      <c r="BO689" s="4">
        <f t="shared" si="269"/>
        <v>0</v>
      </c>
      <c r="BP689" s="4">
        <v>0</v>
      </c>
      <c r="BQ689" s="4">
        <v>0</v>
      </c>
      <c r="BR689" s="4">
        <v>0</v>
      </c>
      <c r="BS689" s="4">
        <v>0</v>
      </c>
      <c r="BT689" s="4">
        <f t="shared" si="270"/>
        <v>0</v>
      </c>
      <c r="BU689" s="4">
        <v>0</v>
      </c>
      <c r="BV689" s="4">
        <v>0</v>
      </c>
      <c r="BW689" s="4">
        <v>0</v>
      </c>
      <c r="BX689" s="4">
        <v>0</v>
      </c>
      <c r="BY689" s="4">
        <f t="shared" si="271"/>
        <v>0</v>
      </c>
      <c r="BZ689" s="4">
        <f t="shared" si="272"/>
        <v>1271.76</v>
      </c>
      <c r="CA689" s="4">
        <f t="shared" si="273"/>
        <v>1497.8</v>
      </c>
      <c r="CB689" s="4">
        <f t="shared" si="274"/>
        <v>1032.74</v>
      </c>
      <c r="CC689" s="4">
        <f t="shared" si="275"/>
        <v>0</v>
      </c>
      <c r="CD689" s="4">
        <f t="shared" si="276"/>
        <v>3802.3</v>
      </c>
      <c r="CE689" s="4">
        <f t="shared" si="277"/>
        <v>0</v>
      </c>
      <c r="CF689" s="4">
        <f t="shared" si="278"/>
        <v>0</v>
      </c>
      <c r="CG689" s="4">
        <f t="shared" si="279"/>
        <v>0</v>
      </c>
      <c r="CH689" s="4">
        <f t="shared" si="280"/>
        <v>0</v>
      </c>
      <c r="CI689" s="4">
        <f t="shared" si="281"/>
        <v>0</v>
      </c>
      <c r="CJ689" s="10">
        <v>12</v>
      </c>
      <c r="CK689" s="10">
        <v>605</v>
      </c>
      <c r="CL689" s="10">
        <v>68</v>
      </c>
      <c r="CM689" s="10">
        <v>51</v>
      </c>
      <c r="CN689" s="10">
        <v>646</v>
      </c>
      <c r="CO689" s="4">
        <f t="shared" si="256"/>
        <v>1382</v>
      </c>
    </row>
    <row r="690" spans="1:93">
      <c r="A690" s="2">
        <v>2004</v>
      </c>
      <c r="B690" s="3" t="s">
        <v>103</v>
      </c>
      <c r="C690" s="4">
        <v>819</v>
      </c>
      <c r="D690" s="4">
        <v>222</v>
      </c>
      <c r="E690" s="4">
        <v>4</v>
      </c>
      <c r="F690" s="4">
        <v>0</v>
      </c>
      <c r="G690" s="4">
        <f t="shared" si="257"/>
        <v>1045</v>
      </c>
      <c r="H690" s="4">
        <v>501</v>
      </c>
      <c r="I690" s="4">
        <v>150</v>
      </c>
      <c r="J690" s="4">
        <v>875</v>
      </c>
      <c r="K690" s="4">
        <v>0</v>
      </c>
      <c r="L690" s="4">
        <f t="shared" si="258"/>
        <v>1526</v>
      </c>
      <c r="M690" s="4">
        <v>18</v>
      </c>
      <c r="N690" s="4">
        <v>42</v>
      </c>
      <c r="O690" s="4">
        <v>0</v>
      </c>
      <c r="P690" s="4">
        <v>0</v>
      </c>
      <c r="Q690" s="4">
        <f t="shared" si="259"/>
        <v>60</v>
      </c>
      <c r="R690" s="4">
        <v>7</v>
      </c>
      <c r="S690" s="4">
        <v>1</v>
      </c>
      <c r="T690" s="4">
        <v>0</v>
      </c>
      <c r="U690" s="4">
        <v>0</v>
      </c>
      <c r="V690" s="4">
        <f t="shared" si="260"/>
        <v>8</v>
      </c>
      <c r="W690" s="4">
        <v>457</v>
      </c>
      <c r="X690" s="4">
        <v>895</v>
      </c>
      <c r="Y690" s="4">
        <v>25</v>
      </c>
      <c r="Z690" s="4">
        <v>0</v>
      </c>
      <c r="AA690" s="4">
        <f t="shared" si="261"/>
        <v>1377</v>
      </c>
      <c r="AB690" s="4">
        <v>140</v>
      </c>
      <c r="AC690" s="4">
        <v>10</v>
      </c>
      <c r="AD690" s="4">
        <v>26</v>
      </c>
      <c r="AE690" s="4">
        <v>0</v>
      </c>
      <c r="AF690" s="4">
        <f t="shared" si="262"/>
        <v>176</v>
      </c>
      <c r="AG690" s="4">
        <v>1</v>
      </c>
      <c r="AH690" s="4">
        <v>248</v>
      </c>
      <c r="AI690" s="4">
        <v>369</v>
      </c>
      <c r="AJ690" s="4">
        <v>0</v>
      </c>
      <c r="AK690" s="4">
        <f t="shared" si="263"/>
        <v>618</v>
      </c>
      <c r="AL690" s="4">
        <v>633</v>
      </c>
      <c r="AM690" s="4">
        <v>684</v>
      </c>
      <c r="AN690" s="4">
        <v>981</v>
      </c>
      <c r="AO690" s="4">
        <v>0</v>
      </c>
      <c r="AP690" s="4">
        <f t="shared" si="264"/>
        <v>2298</v>
      </c>
      <c r="AU690" s="4">
        <f t="shared" si="265"/>
        <v>0</v>
      </c>
      <c r="AV690" s="4">
        <v>8</v>
      </c>
      <c r="AW690" s="4">
        <v>10</v>
      </c>
      <c r="AX690" s="4">
        <v>104</v>
      </c>
      <c r="AY690" s="4">
        <v>0</v>
      </c>
      <c r="AZ690" s="4">
        <f t="shared" si="266"/>
        <v>122</v>
      </c>
      <c r="BA690" s="4">
        <v>1</v>
      </c>
      <c r="BB690" s="4">
        <v>3</v>
      </c>
      <c r="BC690" s="4">
        <v>2</v>
      </c>
      <c r="BD690" s="4">
        <v>0</v>
      </c>
      <c r="BE690" s="4">
        <f t="shared" si="267"/>
        <v>6</v>
      </c>
      <c r="BF690" s="4">
        <v>0</v>
      </c>
      <c r="BG690" s="4">
        <v>245</v>
      </c>
      <c r="BH690" s="4">
        <v>335</v>
      </c>
      <c r="BI690" s="4">
        <v>0</v>
      </c>
      <c r="BJ690" s="4">
        <f t="shared" si="268"/>
        <v>580</v>
      </c>
      <c r="BK690" s="4">
        <v>0</v>
      </c>
      <c r="BL690" s="4">
        <v>0</v>
      </c>
      <c r="BM690" s="4">
        <v>0</v>
      </c>
      <c r="BN690" s="4">
        <v>0</v>
      </c>
      <c r="BO690" s="4">
        <f t="shared" si="269"/>
        <v>0</v>
      </c>
      <c r="BP690" s="4">
        <v>0</v>
      </c>
      <c r="BQ690" s="4">
        <v>0</v>
      </c>
      <c r="BR690" s="4">
        <v>0</v>
      </c>
      <c r="BS690" s="4">
        <v>0</v>
      </c>
      <c r="BT690" s="4">
        <f t="shared" si="270"/>
        <v>0</v>
      </c>
      <c r="BU690" s="4">
        <v>12</v>
      </c>
      <c r="BV690" s="4">
        <v>10</v>
      </c>
      <c r="BW690" s="4">
        <v>30</v>
      </c>
      <c r="BX690" s="4">
        <v>0</v>
      </c>
      <c r="BY690" s="4">
        <f t="shared" si="271"/>
        <v>52</v>
      </c>
      <c r="BZ690" s="4">
        <f t="shared" si="272"/>
        <v>2576</v>
      </c>
      <c r="CA690" s="4">
        <f t="shared" si="273"/>
        <v>2252</v>
      </c>
      <c r="CB690" s="4">
        <f t="shared" si="274"/>
        <v>2280</v>
      </c>
      <c r="CC690" s="4">
        <f t="shared" si="275"/>
        <v>0</v>
      </c>
      <c r="CD690" s="4">
        <f t="shared" si="276"/>
        <v>7108</v>
      </c>
      <c r="CE690" s="4">
        <f t="shared" si="277"/>
        <v>21</v>
      </c>
      <c r="CF690" s="4">
        <f t="shared" si="278"/>
        <v>268</v>
      </c>
      <c r="CG690" s="4">
        <f t="shared" si="279"/>
        <v>471</v>
      </c>
      <c r="CH690" s="4">
        <f t="shared" si="280"/>
        <v>0</v>
      </c>
      <c r="CI690" s="4">
        <f t="shared" si="281"/>
        <v>760</v>
      </c>
      <c r="CJ690" s="4">
        <v>1114.4000000000001</v>
      </c>
      <c r="CK690" s="4">
        <v>1249.9000000000001</v>
      </c>
      <c r="CL690" s="4">
        <v>167.4</v>
      </c>
      <c r="CM690" s="4">
        <v>3.6</v>
      </c>
      <c r="CN690" s="4">
        <v>183.4</v>
      </c>
      <c r="CO690" s="4">
        <f t="shared" si="256"/>
        <v>2718.7000000000003</v>
      </c>
    </row>
    <row r="691" spans="1:93">
      <c r="A691" s="2">
        <v>2004</v>
      </c>
      <c r="B691" s="3" t="s">
        <v>104</v>
      </c>
      <c r="C691" s="4">
        <v>748.74400000000003</v>
      </c>
      <c r="D691" s="4">
        <v>207.03200000000001</v>
      </c>
      <c r="E691" s="4">
        <v>145.86699999999999</v>
      </c>
      <c r="F691" s="4">
        <v>0</v>
      </c>
      <c r="G691" s="4">
        <f t="shared" si="257"/>
        <v>1101.643</v>
      </c>
      <c r="H691" s="4">
        <v>434</v>
      </c>
      <c r="I691" s="4">
        <v>2.4790000000000001</v>
      </c>
      <c r="J691" s="4">
        <v>157.66499999999999</v>
      </c>
      <c r="K691" s="4">
        <v>61</v>
      </c>
      <c r="L691" s="4">
        <f t="shared" si="258"/>
        <v>655.14400000000001</v>
      </c>
      <c r="M691" s="4">
        <v>24.608000000000001</v>
      </c>
      <c r="N691" s="4">
        <v>21.881</v>
      </c>
      <c r="O691" s="4">
        <v>0</v>
      </c>
      <c r="P691" s="4">
        <v>0</v>
      </c>
      <c r="Q691" s="4">
        <f t="shared" si="259"/>
        <v>46.489000000000004</v>
      </c>
      <c r="R691" s="4">
        <v>6</v>
      </c>
      <c r="S691" s="4">
        <v>0</v>
      </c>
      <c r="T691" s="4">
        <v>0</v>
      </c>
      <c r="U691" s="4">
        <v>0</v>
      </c>
      <c r="V691" s="4">
        <f t="shared" si="260"/>
        <v>6</v>
      </c>
      <c r="W691" s="4">
        <v>429.46499999999997</v>
      </c>
      <c r="X691" s="4">
        <v>625.64800000000002</v>
      </c>
      <c r="Y691" s="4">
        <v>108.801</v>
      </c>
      <c r="Z691" s="4">
        <v>0</v>
      </c>
      <c r="AA691" s="4">
        <f t="shared" si="261"/>
        <v>1163.914</v>
      </c>
      <c r="AB691" s="4">
        <v>172.48699999999999</v>
      </c>
      <c r="AC691" s="4">
        <v>1.859</v>
      </c>
      <c r="AD691" s="4">
        <v>34.247999999999998</v>
      </c>
      <c r="AE691" s="4">
        <v>61.246000000000002</v>
      </c>
      <c r="AF691" s="4">
        <f t="shared" si="262"/>
        <v>269.83999999999997</v>
      </c>
      <c r="AG691" s="4">
        <v>0</v>
      </c>
      <c r="AH691" s="4">
        <v>215.233</v>
      </c>
      <c r="AI691" s="4">
        <v>250.38499999999999</v>
      </c>
      <c r="AJ691" s="4">
        <v>187</v>
      </c>
      <c r="AK691" s="4">
        <f t="shared" si="263"/>
        <v>652.61799999999994</v>
      </c>
      <c r="AL691" s="4">
        <v>275.32</v>
      </c>
      <c r="AM691" s="4">
        <v>492.17599999999999</v>
      </c>
      <c r="AN691" s="4">
        <v>1800.4359999999999</v>
      </c>
      <c r="AO691" s="4">
        <v>13.395</v>
      </c>
      <c r="AP691" s="4">
        <f t="shared" si="264"/>
        <v>2581.3269999999998</v>
      </c>
      <c r="AU691" s="4">
        <f t="shared" si="265"/>
        <v>0</v>
      </c>
      <c r="AV691" s="4">
        <v>0.435</v>
      </c>
      <c r="AW691" s="4">
        <v>0</v>
      </c>
      <c r="AX691" s="4">
        <v>7.1</v>
      </c>
      <c r="AY691" s="4">
        <v>61.246000000000002</v>
      </c>
      <c r="AZ691" s="4">
        <f t="shared" si="266"/>
        <v>68.781000000000006</v>
      </c>
      <c r="BA691" s="4">
        <v>0.90300000000000002</v>
      </c>
      <c r="BB691" s="4">
        <v>0</v>
      </c>
      <c r="BC691" s="4">
        <v>0</v>
      </c>
      <c r="BD691" s="4">
        <v>9.577</v>
      </c>
      <c r="BE691" s="4">
        <f t="shared" si="267"/>
        <v>10.48</v>
      </c>
      <c r="BF691" s="4">
        <v>0</v>
      </c>
      <c r="BG691" s="4">
        <v>139</v>
      </c>
      <c r="BH691" s="4">
        <v>183.595</v>
      </c>
      <c r="BI691" s="4">
        <v>187</v>
      </c>
      <c r="BJ691" s="4">
        <f t="shared" si="268"/>
        <v>509.59500000000003</v>
      </c>
      <c r="BK691" s="4">
        <v>0</v>
      </c>
      <c r="BL691" s="4">
        <v>0</v>
      </c>
      <c r="BM691" s="4">
        <v>0</v>
      </c>
      <c r="BN691" s="4">
        <v>0</v>
      </c>
      <c r="BO691" s="4">
        <f t="shared" si="269"/>
        <v>0</v>
      </c>
      <c r="BP691" s="4">
        <v>0</v>
      </c>
      <c r="BQ691" s="4">
        <v>0</v>
      </c>
      <c r="BR691" s="4">
        <v>0.49099999999999999</v>
      </c>
      <c r="BS691" s="4">
        <v>5.2999999999999999E-2</v>
      </c>
      <c r="BT691" s="4">
        <f t="shared" si="270"/>
        <v>0.54400000000000004</v>
      </c>
      <c r="BU691" s="4">
        <v>3.2269999999999999</v>
      </c>
      <c r="BV691" s="4">
        <v>3.1779999999999999</v>
      </c>
      <c r="BW691" s="4">
        <v>7.0819999999999999</v>
      </c>
      <c r="BX691" s="4">
        <v>13.342000000000001</v>
      </c>
      <c r="BY691" s="4">
        <f t="shared" si="271"/>
        <v>26.829000000000001</v>
      </c>
      <c r="BZ691" s="4">
        <f t="shared" si="272"/>
        <v>2090.6240000000003</v>
      </c>
      <c r="CA691" s="4">
        <f t="shared" si="273"/>
        <v>1566.308</v>
      </c>
      <c r="CB691" s="4">
        <f t="shared" si="274"/>
        <v>2497.402</v>
      </c>
      <c r="CC691" s="4">
        <f t="shared" si="275"/>
        <v>322.64099999999996</v>
      </c>
      <c r="CD691" s="4">
        <f t="shared" si="276"/>
        <v>6476.9750000000004</v>
      </c>
      <c r="CE691" s="4">
        <f t="shared" si="277"/>
        <v>4.5649999999999995</v>
      </c>
      <c r="CF691" s="4">
        <f t="shared" si="278"/>
        <v>142.178</v>
      </c>
      <c r="CG691" s="4">
        <f t="shared" si="279"/>
        <v>198.268</v>
      </c>
      <c r="CH691" s="4">
        <f t="shared" si="280"/>
        <v>271.21799999999996</v>
      </c>
      <c r="CI691" s="4">
        <f t="shared" si="281"/>
        <v>616.22899999999993</v>
      </c>
      <c r="CJ691" s="4">
        <v>791</v>
      </c>
      <c r="CK691" s="10">
        <v>0</v>
      </c>
      <c r="CL691" s="10">
        <v>0</v>
      </c>
      <c r="CM691" s="4">
        <v>715</v>
      </c>
      <c r="CN691" s="4">
        <v>899</v>
      </c>
      <c r="CO691" s="4">
        <f t="shared" si="256"/>
        <v>2405</v>
      </c>
    </row>
    <row r="692" spans="1:93">
      <c r="A692" s="2">
        <v>2004</v>
      </c>
      <c r="B692" s="3" t="s">
        <v>105</v>
      </c>
      <c r="C692" s="4">
        <v>63</v>
      </c>
      <c r="D692" s="4">
        <v>140</v>
      </c>
      <c r="E692" s="4">
        <v>848</v>
      </c>
      <c r="F692" s="4">
        <v>9</v>
      </c>
      <c r="G692" s="4">
        <f t="shared" si="257"/>
        <v>1060</v>
      </c>
      <c r="H692" s="4">
        <v>111.2</v>
      </c>
      <c r="I692" s="4">
        <v>18.5</v>
      </c>
      <c r="J692" s="4">
        <v>42.1</v>
      </c>
      <c r="K692" s="4">
        <v>25.5</v>
      </c>
      <c r="L692" s="4">
        <f t="shared" si="258"/>
        <v>197.29999999999998</v>
      </c>
      <c r="M692" s="4">
        <v>34.1</v>
      </c>
      <c r="N692" s="4">
        <v>26</v>
      </c>
      <c r="O692" s="4">
        <v>0</v>
      </c>
      <c r="P692" s="4">
        <v>0</v>
      </c>
      <c r="Q692" s="4">
        <f t="shared" si="259"/>
        <v>60.1</v>
      </c>
      <c r="R692" s="4">
        <v>7</v>
      </c>
      <c r="S692" s="4">
        <v>0</v>
      </c>
      <c r="T692" s="4">
        <v>6</v>
      </c>
      <c r="U692" s="4">
        <v>0</v>
      </c>
      <c r="V692" s="4">
        <f t="shared" si="260"/>
        <v>13</v>
      </c>
      <c r="W692" s="4">
        <v>374.4</v>
      </c>
      <c r="X692" s="4">
        <v>599</v>
      </c>
      <c r="Y692" s="4">
        <v>168</v>
      </c>
      <c r="Z692" s="4">
        <v>0</v>
      </c>
      <c r="AA692" s="4">
        <f t="shared" si="261"/>
        <v>1141.4000000000001</v>
      </c>
      <c r="AB692" s="4">
        <v>76</v>
      </c>
      <c r="AC692" s="4">
        <v>0.3</v>
      </c>
      <c r="AD692" s="4">
        <v>3.1</v>
      </c>
      <c r="AE692" s="4">
        <v>0</v>
      </c>
      <c r="AF692" s="4">
        <f t="shared" si="262"/>
        <v>79.399999999999991</v>
      </c>
      <c r="AG692" s="4">
        <v>2.4</v>
      </c>
      <c r="AH692" s="4">
        <v>178</v>
      </c>
      <c r="AI692" s="4">
        <v>254.1</v>
      </c>
      <c r="AJ692" s="4">
        <v>0.3</v>
      </c>
      <c r="AK692" s="4">
        <f t="shared" si="263"/>
        <v>434.8</v>
      </c>
      <c r="AL692" s="4">
        <v>636.6</v>
      </c>
      <c r="AM692" s="4">
        <v>419.5</v>
      </c>
      <c r="AN692" s="4">
        <v>240.7</v>
      </c>
      <c r="AO692" s="4">
        <v>33.200000000000003</v>
      </c>
      <c r="AP692" s="4">
        <f t="shared" si="264"/>
        <v>1330</v>
      </c>
      <c r="AU692" s="4">
        <f t="shared" si="265"/>
        <v>0</v>
      </c>
      <c r="AV692" s="4">
        <v>0</v>
      </c>
      <c r="AW692" s="4">
        <v>0</v>
      </c>
      <c r="AX692" s="4">
        <v>0</v>
      </c>
      <c r="AY692" s="4">
        <v>25.5</v>
      </c>
      <c r="AZ692" s="4">
        <f t="shared" si="266"/>
        <v>25.5</v>
      </c>
      <c r="BA692" s="4">
        <v>0</v>
      </c>
      <c r="BB692" s="4">
        <v>0</v>
      </c>
      <c r="BC692" s="4">
        <v>0</v>
      </c>
      <c r="BD692" s="4">
        <v>0</v>
      </c>
      <c r="BE692" s="4">
        <f t="shared" si="267"/>
        <v>0</v>
      </c>
      <c r="BF692" s="4">
        <v>0</v>
      </c>
      <c r="BG692" s="4">
        <v>30.2</v>
      </c>
      <c r="BH692" s="4">
        <v>147.30000000000001</v>
      </c>
      <c r="BI692" s="4">
        <v>0</v>
      </c>
      <c r="BJ692" s="4">
        <f t="shared" si="268"/>
        <v>177.5</v>
      </c>
      <c r="BK692" s="4">
        <v>0</v>
      </c>
      <c r="BL692" s="4">
        <v>0</v>
      </c>
      <c r="BM692" s="4">
        <v>0</v>
      </c>
      <c r="BN692" s="4">
        <v>0</v>
      </c>
      <c r="BO692" s="4">
        <f t="shared" si="269"/>
        <v>0</v>
      </c>
      <c r="BP692" s="4">
        <v>0</v>
      </c>
      <c r="BQ692" s="4">
        <v>0</v>
      </c>
      <c r="BR692" s="4">
        <v>0</v>
      </c>
      <c r="BS692" s="4">
        <v>4</v>
      </c>
      <c r="BT692" s="4">
        <f t="shared" si="270"/>
        <v>4</v>
      </c>
      <c r="BU692" s="4">
        <v>0</v>
      </c>
      <c r="BV692" s="4">
        <v>0</v>
      </c>
      <c r="BW692" s="4">
        <v>0</v>
      </c>
      <c r="BX692" s="4">
        <v>35.5</v>
      </c>
      <c r="BY692" s="4">
        <f t="shared" si="271"/>
        <v>35.5</v>
      </c>
      <c r="BZ692" s="4">
        <f t="shared" si="272"/>
        <v>1304.6999999999998</v>
      </c>
      <c r="CA692" s="4">
        <f t="shared" si="273"/>
        <v>1381.3</v>
      </c>
      <c r="CB692" s="4">
        <f t="shared" si="274"/>
        <v>1561.9999999999998</v>
      </c>
      <c r="CC692" s="4">
        <f t="shared" si="275"/>
        <v>68</v>
      </c>
      <c r="CD692" s="4">
        <f t="shared" si="276"/>
        <v>4316</v>
      </c>
      <c r="CE692" s="4">
        <f t="shared" si="277"/>
        <v>0</v>
      </c>
      <c r="CF692" s="4">
        <f t="shared" si="278"/>
        <v>30.2</v>
      </c>
      <c r="CG692" s="4">
        <f t="shared" si="279"/>
        <v>147.30000000000001</v>
      </c>
      <c r="CH692" s="4">
        <f t="shared" si="280"/>
        <v>65</v>
      </c>
      <c r="CI692" s="4">
        <f t="shared" si="281"/>
        <v>242.5</v>
      </c>
      <c r="CJ692" s="4">
        <v>0</v>
      </c>
      <c r="CK692" s="4">
        <v>0</v>
      </c>
      <c r="CL692" s="4">
        <v>408</v>
      </c>
      <c r="CM692" s="4">
        <v>4</v>
      </c>
      <c r="CN692" s="4">
        <v>1747</v>
      </c>
      <c r="CO692" s="4">
        <f t="shared" si="256"/>
        <v>2159</v>
      </c>
    </row>
    <row r="693" spans="1:93">
      <c r="A693" s="2">
        <v>2004</v>
      </c>
      <c r="B693" s="3" t="s">
        <v>106</v>
      </c>
      <c r="C693" s="4">
        <v>8299</v>
      </c>
      <c r="D693" s="4">
        <v>770</v>
      </c>
      <c r="E693" s="4">
        <v>16</v>
      </c>
      <c r="F693" s="4">
        <v>0</v>
      </c>
      <c r="G693" s="4">
        <f t="shared" si="257"/>
        <v>9085</v>
      </c>
      <c r="H693" s="4">
        <v>1851</v>
      </c>
      <c r="I693" s="4">
        <v>23</v>
      </c>
      <c r="J693" s="4">
        <v>976</v>
      </c>
      <c r="K693" s="4">
        <v>0</v>
      </c>
      <c r="L693" s="4">
        <f t="shared" si="258"/>
        <v>2850</v>
      </c>
      <c r="M693" s="4">
        <v>3</v>
      </c>
      <c r="N693" s="4">
        <v>131</v>
      </c>
      <c r="O693" s="4">
        <v>0</v>
      </c>
      <c r="P693" s="4">
        <v>0</v>
      </c>
      <c r="Q693" s="4">
        <f t="shared" si="259"/>
        <v>134</v>
      </c>
      <c r="R693" s="4">
        <v>175</v>
      </c>
      <c r="S693" s="4">
        <v>56</v>
      </c>
      <c r="T693" s="4">
        <v>0</v>
      </c>
      <c r="U693" s="4">
        <v>0</v>
      </c>
      <c r="V693" s="4">
        <f t="shared" si="260"/>
        <v>231</v>
      </c>
      <c r="W693" s="4">
        <v>3556</v>
      </c>
      <c r="X693" s="4">
        <v>4023</v>
      </c>
      <c r="Y693" s="4">
        <v>50</v>
      </c>
      <c r="Z693" s="4">
        <v>0</v>
      </c>
      <c r="AA693" s="4">
        <f t="shared" si="261"/>
        <v>7629</v>
      </c>
      <c r="AB693" s="4">
        <v>1189</v>
      </c>
      <c r="AC693" s="4">
        <v>38</v>
      </c>
      <c r="AD693" s="4">
        <v>90</v>
      </c>
      <c r="AE693" s="4">
        <v>0</v>
      </c>
      <c r="AF693" s="4">
        <f t="shared" si="262"/>
        <v>1317</v>
      </c>
      <c r="AG693" s="4">
        <v>1172</v>
      </c>
      <c r="AH693" s="4">
        <v>1204</v>
      </c>
      <c r="AI693" s="4">
        <v>238</v>
      </c>
      <c r="AJ693" s="4">
        <v>801</v>
      </c>
      <c r="AK693" s="4">
        <f t="shared" si="263"/>
        <v>3415</v>
      </c>
      <c r="AL693" s="4">
        <v>8119</v>
      </c>
      <c r="AM693" s="4">
        <v>1761</v>
      </c>
      <c r="AN693" s="4">
        <v>2567</v>
      </c>
      <c r="AO693" s="4">
        <v>107</v>
      </c>
      <c r="AP693" s="4">
        <f t="shared" si="264"/>
        <v>12554</v>
      </c>
      <c r="AU693" s="4">
        <f t="shared" si="265"/>
        <v>0</v>
      </c>
      <c r="AV693" s="4">
        <v>0</v>
      </c>
      <c r="AW693" s="4">
        <v>0</v>
      </c>
      <c r="AX693" s="4">
        <v>0</v>
      </c>
      <c r="AY693" s="4">
        <v>2</v>
      </c>
      <c r="AZ693" s="4">
        <f t="shared" si="266"/>
        <v>2</v>
      </c>
      <c r="BA693" s="4">
        <v>4</v>
      </c>
      <c r="BB693" s="4">
        <v>0</v>
      </c>
      <c r="BC693" s="4">
        <v>0</v>
      </c>
      <c r="BD693" s="4">
        <v>1</v>
      </c>
      <c r="BE693" s="4">
        <f t="shared" si="267"/>
        <v>5</v>
      </c>
      <c r="BF693" s="4">
        <v>805</v>
      </c>
      <c r="BG693" s="4">
        <v>1134</v>
      </c>
      <c r="BH693" s="4">
        <v>5</v>
      </c>
      <c r="BI693" s="4">
        <v>801</v>
      </c>
      <c r="BJ693" s="4">
        <f t="shared" si="268"/>
        <v>2745</v>
      </c>
      <c r="BK693" s="4">
        <v>0</v>
      </c>
      <c r="BL693" s="4">
        <v>0</v>
      </c>
      <c r="BM693" s="4">
        <v>0</v>
      </c>
      <c r="BN693" s="4">
        <v>0</v>
      </c>
      <c r="BO693" s="4">
        <f t="shared" si="269"/>
        <v>0</v>
      </c>
      <c r="BP693" s="4">
        <v>100</v>
      </c>
      <c r="BQ693" s="4">
        <v>10</v>
      </c>
      <c r="BR693" s="4">
        <v>0</v>
      </c>
      <c r="BS693" s="4">
        <v>95</v>
      </c>
      <c r="BT693" s="4">
        <f t="shared" si="270"/>
        <v>205</v>
      </c>
      <c r="BU693" s="4">
        <v>208</v>
      </c>
      <c r="BV693" s="4">
        <v>0</v>
      </c>
      <c r="BW693" s="4">
        <v>0</v>
      </c>
      <c r="BX693" s="4">
        <v>9</v>
      </c>
      <c r="BY693" s="4">
        <f t="shared" si="271"/>
        <v>217</v>
      </c>
      <c r="BZ693" s="4">
        <f t="shared" si="272"/>
        <v>24364</v>
      </c>
      <c r="CA693" s="4">
        <f t="shared" si="273"/>
        <v>8006</v>
      </c>
      <c r="CB693" s="4">
        <f t="shared" si="274"/>
        <v>3937</v>
      </c>
      <c r="CC693" s="4">
        <f t="shared" si="275"/>
        <v>908</v>
      </c>
      <c r="CD693" s="4">
        <f t="shared" si="276"/>
        <v>37215</v>
      </c>
      <c r="CE693" s="4">
        <f t="shared" si="277"/>
        <v>1117</v>
      </c>
      <c r="CF693" s="4">
        <f t="shared" si="278"/>
        <v>1144</v>
      </c>
      <c r="CG693" s="4">
        <f t="shared" si="279"/>
        <v>5</v>
      </c>
      <c r="CH693" s="4">
        <f t="shared" si="280"/>
        <v>908</v>
      </c>
      <c r="CI693" s="4">
        <f t="shared" si="281"/>
        <v>3174</v>
      </c>
      <c r="CJ693" s="4">
        <v>6262</v>
      </c>
      <c r="CK693" s="4">
        <v>7401</v>
      </c>
      <c r="CL693" s="4">
        <v>2512</v>
      </c>
      <c r="CM693" s="4">
        <v>816</v>
      </c>
      <c r="CN693" s="4">
        <v>7785</v>
      </c>
      <c r="CO693" s="4">
        <f t="shared" si="256"/>
        <v>24776</v>
      </c>
    </row>
    <row r="694" spans="1:93">
      <c r="A694" s="2">
        <v>2004</v>
      </c>
      <c r="B694" s="3" t="s">
        <v>107</v>
      </c>
      <c r="C694" s="4">
        <v>1975</v>
      </c>
      <c r="D694" s="4">
        <v>309</v>
      </c>
      <c r="E694" s="4">
        <v>30</v>
      </c>
      <c r="F694" s="4">
        <v>144</v>
      </c>
      <c r="G694" s="4">
        <f t="shared" si="257"/>
        <v>2458</v>
      </c>
      <c r="H694" s="4">
        <v>658</v>
      </c>
      <c r="I694" s="4">
        <v>451</v>
      </c>
      <c r="J694" s="4">
        <v>907</v>
      </c>
      <c r="K694" s="4">
        <v>102</v>
      </c>
      <c r="L694" s="4">
        <f t="shared" si="258"/>
        <v>2118</v>
      </c>
      <c r="M694" s="4">
        <v>11</v>
      </c>
      <c r="N694" s="4">
        <v>60</v>
      </c>
      <c r="O694" s="4">
        <v>1</v>
      </c>
      <c r="P694" s="4">
        <v>0</v>
      </c>
      <c r="Q694" s="4">
        <f t="shared" si="259"/>
        <v>72</v>
      </c>
      <c r="R694" s="4">
        <v>5</v>
      </c>
      <c r="S694" s="4">
        <v>0</v>
      </c>
      <c r="T694" s="4">
        <v>0</v>
      </c>
      <c r="U694" s="4">
        <v>0</v>
      </c>
      <c r="V694" s="4">
        <f t="shared" si="260"/>
        <v>5</v>
      </c>
      <c r="W694" s="4">
        <v>404</v>
      </c>
      <c r="X694" s="4">
        <v>1856</v>
      </c>
      <c r="Y694" s="4">
        <v>96</v>
      </c>
      <c r="Z694" s="4">
        <v>0</v>
      </c>
      <c r="AA694" s="4">
        <f t="shared" si="261"/>
        <v>2356</v>
      </c>
      <c r="AB694" s="4">
        <v>201</v>
      </c>
      <c r="AC694" s="4">
        <v>2</v>
      </c>
      <c r="AD694" s="4">
        <v>19</v>
      </c>
      <c r="AE694" s="4">
        <v>0</v>
      </c>
      <c r="AF694" s="4">
        <f t="shared" si="262"/>
        <v>222</v>
      </c>
      <c r="AG694" s="4">
        <v>13</v>
      </c>
      <c r="AH694" s="4">
        <v>92</v>
      </c>
      <c r="AI694" s="4">
        <v>490</v>
      </c>
      <c r="AJ694" s="4">
        <v>103</v>
      </c>
      <c r="AK694" s="4">
        <f t="shared" si="263"/>
        <v>698</v>
      </c>
      <c r="AL694" s="4">
        <v>850</v>
      </c>
      <c r="AM694" s="4">
        <v>775</v>
      </c>
      <c r="AN694" s="4">
        <v>418</v>
      </c>
      <c r="AO694" s="4">
        <v>0</v>
      </c>
      <c r="AP694" s="4">
        <f t="shared" si="264"/>
        <v>2043</v>
      </c>
      <c r="AU694" s="4">
        <f t="shared" si="265"/>
        <v>0</v>
      </c>
      <c r="AV694" s="4">
        <v>13</v>
      </c>
      <c r="AW694" s="4">
        <v>0</v>
      </c>
      <c r="AX694" s="4">
        <v>11</v>
      </c>
      <c r="AY694" s="4">
        <v>102</v>
      </c>
      <c r="AZ694" s="4">
        <f t="shared" si="266"/>
        <v>126</v>
      </c>
      <c r="BA694" s="4">
        <v>0</v>
      </c>
      <c r="BB694" s="4">
        <v>0</v>
      </c>
      <c r="BC694" s="4">
        <v>11</v>
      </c>
      <c r="BD694" s="4">
        <v>102</v>
      </c>
      <c r="BE694" s="4">
        <f t="shared" si="267"/>
        <v>113</v>
      </c>
      <c r="BF694" s="4">
        <v>13</v>
      </c>
      <c r="BG694" s="4">
        <v>65</v>
      </c>
      <c r="BH694" s="4">
        <v>104</v>
      </c>
      <c r="BI694" s="4">
        <v>103</v>
      </c>
      <c r="BJ694" s="4">
        <f t="shared" si="268"/>
        <v>285</v>
      </c>
      <c r="BK694" s="4">
        <v>0</v>
      </c>
      <c r="BL694" s="4">
        <v>0</v>
      </c>
      <c r="BM694" s="4">
        <v>0</v>
      </c>
      <c r="BN694" s="4">
        <v>0</v>
      </c>
      <c r="BO694" s="4">
        <f t="shared" si="269"/>
        <v>0</v>
      </c>
      <c r="BP694" s="4">
        <v>12</v>
      </c>
      <c r="BQ694" s="11">
        <v>0</v>
      </c>
      <c r="BR694" s="4">
        <v>26</v>
      </c>
      <c r="BS694" s="4">
        <v>17</v>
      </c>
      <c r="BT694" s="4">
        <f t="shared" si="270"/>
        <v>55</v>
      </c>
      <c r="BU694" s="4">
        <v>33</v>
      </c>
      <c r="BV694" s="4">
        <v>25</v>
      </c>
      <c r="BW694" s="4">
        <v>115</v>
      </c>
      <c r="BX694" s="4">
        <v>114</v>
      </c>
      <c r="BY694" s="4">
        <f t="shared" si="271"/>
        <v>287</v>
      </c>
      <c r="BZ694" s="4">
        <f t="shared" si="272"/>
        <v>4117</v>
      </c>
      <c r="CA694" s="4">
        <f t="shared" si="273"/>
        <v>3545</v>
      </c>
      <c r="CB694" s="4">
        <f t="shared" si="274"/>
        <v>1961</v>
      </c>
      <c r="CC694" s="4">
        <f t="shared" si="275"/>
        <v>349</v>
      </c>
      <c r="CD694" s="4">
        <f t="shared" si="276"/>
        <v>9972</v>
      </c>
      <c r="CE694" s="4">
        <f t="shared" si="277"/>
        <v>71</v>
      </c>
      <c r="CF694" s="4">
        <f t="shared" si="278"/>
        <v>90</v>
      </c>
      <c r="CG694" s="4">
        <f t="shared" si="279"/>
        <v>267</v>
      </c>
      <c r="CH694" s="4">
        <f t="shared" si="280"/>
        <v>438</v>
      </c>
      <c r="CI694" s="4">
        <f t="shared" si="281"/>
        <v>866</v>
      </c>
      <c r="CJ694" s="4">
        <v>1443</v>
      </c>
      <c r="CK694" s="4">
        <v>1007</v>
      </c>
      <c r="CL694" s="4">
        <v>138</v>
      </c>
      <c r="CM694" s="4">
        <v>39</v>
      </c>
      <c r="CN694" s="4">
        <v>0</v>
      </c>
      <c r="CO694" s="4">
        <f t="shared" si="256"/>
        <v>2627</v>
      </c>
    </row>
    <row r="695" spans="1:93">
      <c r="A695" s="2">
        <v>2004</v>
      </c>
      <c r="B695" s="3" t="s">
        <v>108</v>
      </c>
      <c r="C695" s="4">
        <v>13676.605</v>
      </c>
      <c r="D695" s="4">
        <v>3176.1529999999998</v>
      </c>
      <c r="E695" s="4">
        <v>1934</v>
      </c>
      <c r="F695" s="4">
        <v>41</v>
      </c>
      <c r="G695" s="4">
        <f t="shared" si="257"/>
        <v>18827.757999999998</v>
      </c>
      <c r="H695" s="4">
        <v>2671.4889999999996</v>
      </c>
      <c r="I695" s="4">
        <v>402.04400000000004</v>
      </c>
      <c r="J695" s="4">
        <v>3083</v>
      </c>
      <c r="K695" s="4">
        <v>204</v>
      </c>
      <c r="L695" s="4">
        <f t="shared" si="258"/>
        <v>6360.5329999999994</v>
      </c>
      <c r="M695" s="4">
        <v>817</v>
      </c>
      <c r="N695" s="4">
        <v>2018</v>
      </c>
      <c r="O695" s="4">
        <v>0</v>
      </c>
      <c r="P695" s="4">
        <v>0</v>
      </c>
      <c r="Q695" s="4">
        <f t="shared" si="259"/>
        <v>2835</v>
      </c>
      <c r="R695" s="4">
        <v>650</v>
      </c>
      <c r="S695" s="4">
        <v>0</v>
      </c>
      <c r="T695" s="4">
        <v>0</v>
      </c>
      <c r="U695" s="4">
        <v>0</v>
      </c>
      <c r="V695" s="4">
        <f t="shared" si="260"/>
        <v>650</v>
      </c>
      <c r="W695" s="4">
        <v>6061.3019999999997</v>
      </c>
      <c r="X695" s="4">
        <v>18729</v>
      </c>
      <c r="Y695" s="4">
        <v>2772</v>
      </c>
      <c r="Z695" s="4">
        <v>0</v>
      </c>
      <c r="AA695" s="4">
        <f t="shared" si="261"/>
        <v>27562.302</v>
      </c>
      <c r="AB695" s="4">
        <v>2261.9470000000001</v>
      </c>
      <c r="AC695" s="4">
        <v>284.94800000000004</v>
      </c>
      <c r="AD695" s="4">
        <v>30</v>
      </c>
      <c r="AE695" s="4">
        <v>185</v>
      </c>
      <c r="AF695" s="4">
        <f t="shared" si="262"/>
        <v>2761.895</v>
      </c>
      <c r="AG695" s="4">
        <v>160.80699999999999</v>
      </c>
      <c r="AH695" s="4">
        <v>1289.1769999999999</v>
      </c>
      <c r="AI695" s="4">
        <v>2382</v>
      </c>
      <c r="AJ695" s="4">
        <v>900</v>
      </c>
      <c r="AK695" s="4">
        <f t="shared" si="263"/>
        <v>4731.9840000000004</v>
      </c>
      <c r="AL695" s="4">
        <v>15766.85</v>
      </c>
      <c r="AM695" s="4">
        <v>10095.678</v>
      </c>
      <c r="AN695" s="4">
        <v>7127</v>
      </c>
      <c r="AO695" s="4">
        <v>608</v>
      </c>
      <c r="AP695" s="4">
        <f t="shared" si="264"/>
        <v>33597.527999999998</v>
      </c>
      <c r="AU695" s="4">
        <f t="shared" si="265"/>
        <v>0</v>
      </c>
      <c r="AV695" s="4">
        <v>0</v>
      </c>
      <c r="AW695" s="4">
        <v>0</v>
      </c>
      <c r="AX695" s="4">
        <v>65</v>
      </c>
      <c r="AY695" s="4">
        <v>204</v>
      </c>
      <c r="AZ695" s="4">
        <f t="shared" si="266"/>
        <v>269</v>
      </c>
      <c r="BA695" s="4">
        <v>0</v>
      </c>
      <c r="BB695" s="4">
        <v>0</v>
      </c>
      <c r="BC695" s="4">
        <v>4</v>
      </c>
      <c r="BD695" s="4">
        <v>185</v>
      </c>
      <c r="BE695" s="4">
        <f t="shared" si="267"/>
        <v>189</v>
      </c>
      <c r="BF695" s="4">
        <v>0</v>
      </c>
      <c r="BG695" s="4">
        <v>1239</v>
      </c>
      <c r="BH695" s="4">
        <v>769</v>
      </c>
      <c r="BI695" s="4">
        <v>900</v>
      </c>
      <c r="BJ695" s="4">
        <f t="shared" si="268"/>
        <v>2908</v>
      </c>
      <c r="BK695" s="4">
        <v>0</v>
      </c>
      <c r="BL695" s="4">
        <v>2</v>
      </c>
      <c r="BM695" s="4">
        <v>1</v>
      </c>
      <c r="BN695" s="4">
        <v>100</v>
      </c>
      <c r="BO695" s="4">
        <f t="shared" si="269"/>
        <v>103</v>
      </c>
      <c r="BP695" s="4">
        <v>0</v>
      </c>
      <c r="BQ695" s="4">
        <v>154</v>
      </c>
      <c r="BR695" s="4">
        <v>124</v>
      </c>
      <c r="BS695" s="4">
        <v>288</v>
      </c>
      <c r="BT695" s="4">
        <f t="shared" si="270"/>
        <v>566</v>
      </c>
      <c r="BU695" s="4">
        <v>0</v>
      </c>
      <c r="BV695" s="4">
        <v>78</v>
      </c>
      <c r="BW695" s="4">
        <v>162</v>
      </c>
      <c r="BX695" s="4">
        <v>261</v>
      </c>
      <c r="BY695" s="4">
        <f t="shared" si="271"/>
        <v>501</v>
      </c>
      <c r="BZ695" s="4">
        <f t="shared" si="272"/>
        <v>42066</v>
      </c>
      <c r="CA695" s="4">
        <f t="shared" si="273"/>
        <v>35995</v>
      </c>
      <c r="CB695" s="4">
        <f t="shared" si="274"/>
        <v>17328</v>
      </c>
      <c r="CC695" s="4">
        <f t="shared" si="275"/>
        <v>1938</v>
      </c>
      <c r="CD695" s="4">
        <f t="shared" si="276"/>
        <v>97327</v>
      </c>
      <c r="CE695" s="4">
        <f t="shared" si="277"/>
        <v>0</v>
      </c>
      <c r="CF695" s="4">
        <f t="shared" si="278"/>
        <v>1473</v>
      </c>
      <c r="CG695" s="4">
        <f t="shared" si="279"/>
        <v>1125</v>
      </c>
      <c r="CH695" s="4">
        <f t="shared" si="280"/>
        <v>1938</v>
      </c>
      <c r="CI695" s="4">
        <f t="shared" si="281"/>
        <v>4536</v>
      </c>
      <c r="CJ695" s="4">
        <v>9508</v>
      </c>
      <c r="CK695" s="4">
        <v>24647</v>
      </c>
      <c r="CL695" s="4">
        <v>3413</v>
      </c>
      <c r="CM695" s="4">
        <v>28</v>
      </c>
      <c r="CN695" s="4">
        <v>1989</v>
      </c>
      <c r="CO695" s="4">
        <f t="shared" si="256"/>
        <v>39585</v>
      </c>
    </row>
    <row r="696" spans="1:93">
      <c r="A696" s="2">
        <v>2004</v>
      </c>
      <c r="B696" s="3" t="s">
        <v>109</v>
      </c>
      <c r="C696" s="4">
        <v>6167</v>
      </c>
      <c r="D696" s="4">
        <v>940</v>
      </c>
      <c r="E696" s="4">
        <v>119</v>
      </c>
      <c r="F696" s="4">
        <v>0</v>
      </c>
      <c r="G696" s="4">
        <f t="shared" si="257"/>
        <v>7226</v>
      </c>
      <c r="H696" s="4">
        <v>2465</v>
      </c>
      <c r="I696" s="4">
        <v>41</v>
      </c>
      <c r="J696" s="4">
        <v>1444</v>
      </c>
      <c r="K696" s="4">
        <v>565</v>
      </c>
      <c r="L696" s="4">
        <f t="shared" si="258"/>
        <v>4515</v>
      </c>
      <c r="M696" s="4">
        <v>96</v>
      </c>
      <c r="N696" s="4">
        <v>247</v>
      </c>
      <c r="O696" s="4">
        <v>96</v>
      </c>
      <c r="P696" s="4">
        <v>0</v>
      </c>
      <c r="Q696" s="4">
        <f t="shared" si="259"/>
        <v>439</v>
      </c>
      <c r="R696" s="4">
        <v>0</v>
      </c>
      <c r="S696" s="4">
        <v>0</v>
      </c>
      <c r="T696" s="4">
        <v>0</v>
      </c>
      <c r="U696" s="4">
        <v>0</v>
      </c>
      <c r="V696" s="4">
        <f t="shared" si="260"/>
        <v>0</v>
      </c>
      <c r="W696" s="4">
        <v>1983</v>
      </c>
      <c r="X696" s="4">
        <v>5163</v>
      </c>
      <c r="Y696" s="4">
        <v>235</v>
      </c>
      <c r="Z696" s="4">
        <v>0</v>
      </c>
      <c r="AA696" s="4">
        <f t="shared" si="261"/>
        <v>7381</v>
      </c>
      <c r="AB696" s="4">
        <v>1078</v>
      </c>
      <c r="AC696" s="4">
        <v>3</v>
      </c>
      <c r="AD696" s="4">
        <v>52</v>
      </c>
      <c r="AE696" s="4">
        <v>0</v>
      </c>
      <c r="AF696" s="4">
        <f t="shared" si="262"/>
        <v>1133</v>
      </c>
      <c r="AG696" s="4">
        <v>11</v>
      </c>
      <c r="AH696" s="4">
        <v>983</v>
      </c>
      <c r="AI696" s="4">
        <v>2421</v>
      </c>
      <c r="AJ696" s="4">
        <v>0</v>
      </c>
      <c r="AK696" s="4">
        <f t="shared" si="263"/>
        <v>3415</v>
      </c>
      <c r="AL696" s="4">
        <v>2905</v>
      </c>
      <c r="AM696" s="4">
        <v>2129</v>
      </c>
      <c r="AN696" s="4">
        <v>1857</v>
      </c>
      <c r="AO696" s="4">
        <v>147</v>
      </c>
      <c r="AP696" s="4">
        <f t="shared" si="264"/>
        <v>7038</v>
      </c>
      <c r="AU696" s="4">
        <f t="shared" si="265"/>
        <v>0</v>
      </c>
      <c r="AV696" s="4">
        <v>48</v>
      </c>
      <c r="AW696" s="4">
        <v>0</v>
      </c>
      <c r="AX696" s="4">
        <v>0</v>
      </c>
      <c r="AY696" s="4">
        <v>617</v>
      </c>
      <c r="AZ696" s="4">
        <f t="shared" si="266"/>
        <v>665</v>
      </c>
      <c r="BA696" s="4">
        <v>0</v>
      </c>
      <c r="BB696" s="4">
        <v>0</v>
      </c>
      <c r="BC696" s="4">
        <v>0</v>
      </c>
      <c r="BD696" s="4">
        <v>377</v>
      </c>
      <c r="BE696" s="4">
        <f t="shared" si="267"/>
        <v>377</v>
      </c>
      <c r="BF696" s="4">
        <v>0</v>
      </c>
      <c r="BG696" s="4">
        <v>0</v>
      </c>
      <c r="BH696" s="4">
        <v>0</v>
      </c>
      <c r="BI696" s="4">
        <v>400</v>
      </c>
      <c r="BJ696" s="4">
        <f t="shared" si="268"/>
        <v>400</v>
      </c>
      <c r="BK696" s="4">
        <v>0</v>
      </c>
      <c r="BL696" s="4">
        <v>0</v>
      </c>
      <c r="BM696" s="4">
        <v>0</v>
      </c>
      <c r="BN696" s="4">
        <v>0</v>
      </c>
      <c r="BO696" s="4">
        <f t="shared" si="269"/>
        <v>0</v>
      </c>
      <c r="BP696" s="4">
        <v>26</v>
      </c>
      <c r="BQ696" s="4">
        <v>0</v>
      </c>
      <c r="BR696" s="4">
        <v>0</v>
      </c>
      <c r="BS696" s="4">
        <v>142</v>
      </c>
      <c r="BT696" s="4">
        <f t="shared" si="270"/>
        <v>168</v>
      </c>
      <c r="BU696" s="4">
        <v>48</v>
      </c>
      <c r="BV696" s="4">
        <v>0</v>
      </c>
      <c r="BW696" s="4">
        <v>0</v>
      </c>
      <c r="BX696" s="4">
        <v>0</v>
      </c>
      <c r="BY696" s="4">
        <f t="shared" si="271"/>
        <v>48</v>
      </c>
      <c r="BZ696" s="4">
        <f t="shared" si="272"/>
        <v>14705</v>
      </c>
      <c r="CA696" s="4">
        <f t="shared" si="273"/>
        <v>9506</v>
      </c>
      <c r="CB696" s="4">
        <f t="shared" si="274"/>
        <v>6224</v>
      </c>
      <c r="CC696" s="4">
        <f t="shared" si="275"/>
        <v>712</v>
      </c>
      <c r="CD696" s="4">
        <f t="shared" si="276"/>
        <v>31147</v>
      </c>
      <c r="CE696" s="4">
        <f t="shared" si="277"/>
        <v>122</v>
      </c>
      <c r="CF696" s="4">
        <f t="shared" si="278"/>
        <v>0</v>
      </c>
      <c r="CG696" s="4">
        <f t="shared" si="279"/>
        <v>0</v>
      </c>
      <c r="CH696" s="4">
        <f t="shared" si="280"/>
        <v>1536</v>
      </c>
      <c r="CI696" s="4">
        <f t="shared" si="281"/>
        <v>1658</v>
      </c>
      <c r="CJ696" s="4">
        <v>4222</v>
      </c>
      <c r="CK696" s="4">
        <v>7510</v>
      </c>
      <c r="CL696" s="4">
        <v>777</v>
      </c>
      <c r="CM696" s="4">
        <v>0</v>
      </c>
      <c r="CN696" s="4">
        <v>2427</v>
      </c>
      <c r="CO696" s="4">
        <f t="shared" si="256"/>
        <v>14936</v>
      </c>
    </row>
    <row r="697" spans="1:93">
      <c r="A697" s="2">
        <v>2004</v>
      </c>
      <c r="B697" s="3" t="s">
        <v>110</v>
      </c>
      <c r="C697" s="4">
        <v>309</v>
      </c>
      <c r="D697" s="4">
        <v>118</v>
      </c>
      <c r="E697" s="4">
        <v>36</v>
      </c>
      <c r="F697" s="4">
        <v>0</v>
      </c>
      <c r="G697" s="4">
        <f t="shared" si="257"/>
        <v>463</v>
      </c>
      <c r="H697" s="4">
        <v>206</v>
      </c>
      <c r="I697" s="4">
        <v>155</v>
      </c>
      <c r="J697" s="4">
        <v>286</v>
      </c>
      <c r="K697" s="4">
        <v>14</v>
      </c>
      <c r="L697" s="4">
        <f t="shared" si="258"/>
        <v>661</v>
      </c>
      <c r="M697" s="4">
        <v>4</v>
      </c>
      <c r="N697" s="4">
        <v>3</v>
      </c>
      <c r="O697" s="4">
        <v>7</v>
      </c>
      <c r="P697" s="4">
        <v>0</v>
      </c>
      <c r="Q697" s="4">
        <f t="shared" si="259"/>
        <v>14</v>
      </c>
      <c r="R697" s="4">
        <v>0</v>
      </c>
      <c r="S697" s="4">
        <v>0</v>
      </c>
      <c r="T697" s="4">
        <v>0</v>
      </c>
      <c r="U697" s="4">
        <v>0</v>
      </c>
      <c r="V697" s="4">
        <f t="shared" si="260"/>
        <v>0</v>
      </c>
      <c r="W697" s="4">
        <v>136</v>
      </c>
      <c r="X697" s="4">
        <v>356</v>
      </c>
      <c r="Y697" s="4">
        <v>0</v>
      </c>
      <c r="Z697" s="4">
        <v>0</v>
      </c>
      <c r="AA697" s="4">
        <f t="shared" si="261"/>
        <v>492</v>
      </c>
      <c r="AB697" s="4">
        <v>39</v>
      </c>
      <c r="AC697" s="4">
        <v>7</v>
      </c>
      <c r="AD697" s="4">
        <v>4</v>
      </c>
      <c r="AE697" s="4">
        <v>0</v>
      </c>
      <c r="AF697" s="4">
        <f t="shared" si="262"/>
        <v>50</v>
      </c>
      <c r="AG697" s="4">
        <v>0</v>
      </c>
      <c r="AH697" s="4">
        <v>209</v>
      </c>
      <c r="AI697" s="4">
        <v>149</v>
      </c>
      <c r="AJ697" s="4">
        <v>0</v>
      </c>
      <c r="AK697" s="4">
        <f t="shared" si="263"/>
        <v>358</v>
      </c>
      <c r="AL697" s="4">
        <v>200</v>
      </c>
      <c r="AM697" s="4">
        <v>316</v>
      </c>
      <c r="AN697" s="4">
        <v>350</v>
      </c>
      <c r="AO697" s="4">
        <v>21</v>
      </c>
      <c r="AP697" s="4">
        <f t="shared" si="264"/>
        <v>887</v>
      </c>
      <c r="AU697" s="4">
        <f t="shared" si="265"/>
        <v>0</v>
      </c>
      <c r="AV697" s="4">
        <v>4</v>
      </c>
      <c r="AW697" s="4">
        <v>0</v>
      </c>
      <c r="AX697" s="4">
        <v>21</v>
      </c>
      <c r="AY697" s="4">
        <v>14</v>
      </c>
      <c r="AZ697" s="4">
        <f t="shared" si="266"/>
        <v>39</v>
      </c>
      <c r="BA697" s="4">
        <v>1</v>
      </c>
      <c r="BB697" s="4">
        <v>0</v>
      </c>
      <c r="BC697" s="4">
        <v>0</v>
      </c>
      <c r="BD697" s="4">
        <v>0</v>
      </c>
      <c r="BE697" s="4">
        <f t="shared" si="267"/>
        <v>1</v>
      </c>
      <c r="BF697" s="4">
        <v>0</v>
      </c>
      <c r="BG697" s="4">
        <v>168</v>
      </c>
      <c r="BH697" s="4">
        <v>57</v>
      </c>
      <c r="BI697" s="4">
        <v>0</v>
      </c>
      <c r="BJ697" s="4">
        <f t="shared" si="268"/>
        <v>225</v>
      </c>
      <c r="BK697" s="4">
        <v>0</v>
      </c>
      <c r="BL697" s="4">
        <v>0</v>
      </c>
      <c r="BM697" s="4">
        <v>0</v>
      </c>
      <c r="BN697" s="4">
        <v>0</v>
      </c>
      <c r="BO697" s="4">
        <f t="shared" si="269"/>
        <v>0</v>
      </c>
      <c r="BP697" s="4">
        <v>1</v>
      </c>
      <c r="BQ697" s="4">
        <v>7</v>
      </c>
      <c r="BR697" s="4">
        <v>10</v>
      </c>
      <c r="BS697" s="4">
        <v>0</v>
      </c>
      <c r="BT697" s="4">
        <f t="shared" si="270"/>
        <v>18</v>
      </c>
      <c r="BU697" s="4">
        <v>1</v>
      </c>
      <c r="BV697" s="4">
        <v>8</v>
      </c>
      <c r="BW697" s="4">
        <v>9</v>
      </c>
      <c r="BX697" s="4">
        <v>21</v>
      </c>
      <c r="BY697" s="4">
        <f t="shared" si="271"/>
        <v>39</v>
      </c>
      <c r="BZ697" s="4">
        <f t="shared" si="272"/>
        <v>894</v>
      </c>
      <c r="CA697" s="4">
        <f t="shared" si="273"/>
        <v>1164</v>
      </c>
      <c r="CB697" s="4">
        <f t="shared" si="274"/>
        <v>832</v>
      </c>
      <c r="CC697" s="4">
        <f t="shared" si="275"/>
        <v>35</v>
      </c>
      <c r="CD697" s="4">
        <f t="shared" si="276"/>
        <v>2925</v>
      </c>
      <c r="CE697" s="4">
        <f t="shared" si="277"/>
        <v>7</v>
      </c>
      <c r="CF697" s="4">
        <f t="shared" si="278"/>
        <v>183</v>
      </c>
      <c r="CG697" s="4">
        <f t="shared" si="279"/>
        <v>97</v>
      </c>
      <c r="CH697" s="4">
        <f t="shared" si="280"/>
        <v>35</v>
      </c>
      <c r="CI697" s="4">
        <f t="shared" si="281"/>
        <v>322</v>
      </c>
      <c r="CJ697" s="10">
        <v>404</v>
      </c>
      <c r="CK697" s="10">
        <v>213</v>
      </c>
      <c r="CL697" s="10">
        <v>40</v>
      </c>
      <c r="CM697" s="10">
        <v>11</v>
      </c>
      <c r="CN697" s="10">
        <v>288</v>
      </c>
      <c r="CO697" s="4">
        <f t="shared" si="256"/>
        <v>956</v>
      </c>
    </row>
    <row r="698" spans="1:93">
      <c r="A698" s="2">
        <v>2004</v>
      </c>
      <c r="B698" s="3" t="s">
        <v>111</v>
      </c>
      <c r="C698" s="4">
        <v>6523</v>
      </c>
      <c r="D698" s="4">
        <v>1354</v>
      </c>
      <c r="E698" s="4">
        <v>981</v>
      </c>
      <c r="F698" s="4">
        <v>465</v>
      </c>
      <c r="G698" s="4">
        <f t="shared" si="257"/>
        <v>9323</v>
      </c>
      <c r="H698" s="4">
        <v>2410</v>
      </c>
      <c r="I698" s="4">
        <v>14</v>
      </c>
      <c r="J698" s="4">
        <v>2</v>
      </c>
      <c r="K698" s="4">
        <v>254</v>
      </c>
      <c r="L698" s="4">
        <f t="shared" si="258"/>
        <v>2680</v>
      </c>
      <c r="M698" s="4">
        <v>134</v>
      </c>
      <c r="N698" s="4">
        <v>166</v>
      </c>
      <c r="O698" s="4">
        <v>0</v>
      </c>
      <c r="P698" s="4">
        <v>0</v>
      </c>
      <c r="Q698" s="4">
        <f t="shared" si="259"/>
        <v>300</v>
      </c>
      <c r="R698" s="4">
        <v>21</v>
      </c>
      <c r="S698" s="4">
        <v>0</v>
      </c>
      <c r="T698" s="4">
        <v>24</v>
      </c>
      <c r="U698" s="4">
        <v>0</v>
      </c>
      <c r="V698" s="4">
        <f t="shared" si="260"/>
        <v>45</v>
      </c>
      <c r="W698" s="4">
        <v>9858</v>
      </c>
      <c r="X698" s="4">
        <v>1702</v>
      </c>
      <c r="Y698" s="4">
        <v>934</v>
      </c>
      <c r="Z698" s="4">
        <v>0</v>
      </c>
      <c r="AA698" s="4">
        <f t="shared" si="261"/>
        <v>12494</v>
      </c>
      <c r="AB698" s="4">
        <v>1622</v>
      </c>
      <c r="AC698" s="4">
        <v>32</v>
      </c>
      <c r="AD698" s="4">
        <v>152</v>
      </c>
      <c r="AE698" s="4">
        <v>62</v>
      </c>
      <c r="AF698" s="4">
        <f t="shared" si="262"/>
        <v>1868</v>
      </c>
      <c r="AG698" s="4">
        <v>30</v>
      </c>
      <c r="AH698" s="4">
        <v>818</v>
      </c>
      <c r="AI698" s="4">
        <v>2468</v>
      </c>
      <c r="AJ698" s="4">
        <v>294</v>
      </c>
      <c r="AK698" s="4">
        <f t="shared" si="263"/>
        <v>3610</v>
      </c>
      <c r="AL698" s="4">
        <v>3241</v>
      </c>
      <c r="AM698" s="4">
        <v>3208</v>
      </c>
      <c r="AN698" s="4">
        <v>11060</v>
      </c>
      <c r="AO698" s="4">
        <v>324</v>
      </c>
      <c r="AP698" s="4">
        <f t="shared" si="264"/>
        <v>17833</v>
      </c>
      <c r="AU698" s="4">
        <f t="shared" si="265"/>
        <v>0</v>
      </c>
      <c r="AV698" s="4">
        <v>0</v>
      </c>
      <c r="AW698" s="4">
        <v>0</v>
      </c>
      <c r="AX698" s="4">
        <v>0</v>
      </c>
      <c r="AY698" s="4">
        <v>254</v>
      </c>
      <c r="AZ698" s="4">
        <f t="shared" si="266"/>
        <v>254</v>
      </c>
      <c r="BA698" s="4">
        <v>0</v>
      </c>
      <c r="BB698" s="4">
        <v>0</v>
      </c>
      <c r="BC698" s="4">
        <v>0</v>
      </c>
      <c r="BD698" s="4">
        <v>62</v>
      </c>
      <c r="BE698" s="4">
        <f t="shared" si="267"/>
        <v>62</v>
      </c>
      <c r="BF698" s="4">
        <v>3</v>
      </c>
      <c r="BG698" s="4">
        <v>818</v>
      </c>
      <c r="BH698" s="4">
        <v>596</v>
      </c>
      <c r="BI698" s="4">
        <v>294</v>
      </c>
      <c r="BJ698" s="4">
        <f t="shared" si="268"/>
        <v>1711</v>
      </c>
      <c r="BK698" s="4">
        <v>0</v>
      </c>
      <c r="BL698" s="4">
        <v>5</v>
      </c>
      <c r="BM698" s="4">
        <v>27</v>
      </c>
      <c r="BN698" s="4">
        <v>0</v>
      </c>
      <c r="BO698" s="4">
        <f t="shared" si="269"/>
        <v>32</v>
      </c>
      <c r="BP698" s="4">
        <v>0</v>
      </c>
      <c r="BQ698" s="4">
        <v>0</v>
      </c>
      <c r="BR698" s="4">
        <v>1</v>
      </c>
      <c r="BS698" s="4">
        <v>149</v>
      </c>
      <c r="BT698" s="4">
        <f t="shared" si="270"/>
        <v>150</v>
      </c>
      <c r="BU698" s="4">
        <v>1</v>
      </c>
      <c r="BV698" s="4">
        <v>0</v>
      </c>
      <c r="BW698" s="4">
        <v>7</v>
      </c>
      <c r="BX698" s="4">
        <v>640</v>
      </c>
      <c r="BY698" s="4">
        <f t="shared" si="271"/>
        <v>648</v>
      </c>
      <c r="BZ698" s="4">
        <f t="shared" si="272"/>
        <v>23839</v>
      </c>
      <c r="CA698" s="4">
        <f t="shared" si="273"/>
        <v>7294</v>
      </c>
      <c r="CB698" s="4">
        <f t="shared" si="274"/>
        <v>15621</v>
      </c>
      <c r="CC698" s="4">
        <f t="shared" si="275"/>
        <v>1399</v>
      </c>
      <c r="CD698" s="4">
        <f t="shared" si="276"/>
        <v>48153</v>
      </c>
      <c r="CE698" s="4">
        <f t="shared" si="277"/>
        <v>4</v>
      </c>
      <c r="CF698" s="4">
        <f t="shared" si="278"/>
        <v>823</v>
      </c>
      <c r="CG698" s="4">
        <f t="shared" si="279"/>
        <v>631</v>
      </c>
      <c r="CH698" s="4">
        <f t="shared" si="280"/>
        <v>1399</v>
      </c>
      <c r="CI698" s="4">
        <f t="shared" si="281"/>
        <v>2857</v>
      </c>
      <c r="CJ698" s="4">
        <v>7530.6</v>
      </c>
      <c r="CK698" s="4">
        <v>7696.9</v>
      </c>
      <c r="CL698" s="4">
        <v>809.2</v>
      </c>
      <c r="CM698" s="4">
        <v>0</v>
      </c>
      <c r="CN698" s="4">
        <v>7994.1</v>
      </c>
      <c r="CO698" s="4">
        <f t="shared" si="256"/>
        <v>24030.800000000003</v>
      </c>
    </row>
    <row r="699" spans="1:93">
      <c r="A699" s="2">
        <v>2004</v>
      </c>
      <c r="B699" s="3" t="s">
        <v>112</v>
      </c>
      <c r="C699" s="4">
        <v>1427</v>
      </c>
      <c r="D699" s="4">
        <v>484</v>
      </c>
      <c r="E699" s="4">
        <v>1082</v>
      </c>
      <c r="F699" s="4">
        <v>0</v>
      </c>
      <c r="G699" s="4">
        <f t="shared" si="257"/>
        <v>2993</v>
      </c>
      <c r="H699" s="4">
        <v>812</v>
      </c>
      <c r="I699" s="4">
        <v>254</v>
      </c>
      <c r="J699" s="4">
        <v>501</v>
      </c>
      <c r="K699" s="4">
        <v>195</v>
      </c>
      <c r="L699" s="4">
        <f t="shared" si="258"/>
        <v>1762</v>
      </c>
      <c r="M699" s="4">
        <v>43</v>
      </c>
      <c r="N699" s="4">
        <v>182</v>
      </c>
      <c r="O699" s="4">
        <v>0</v>
      </c>
      <c r="P699" s="4">
        <v>0</v>
      </c>
      <c r="Q699" s="4">
        <f t="shared" si="259"/>
        <v>225</v>
      </c>
      <c r="R699" s="4">
        <v>39</v>
      </c>
      <c r="S699" s="4">
        <v>0</v>
      </c>
      <c r="T699" s="4">
        <v>0</v>
      </c>
      <c r="U699" s="4">
        <v>0</v>
      </c>
      <c r="V699" s="4">
        <f t="shared" si="260"/>
        <v>39</v>
      </c>
      <c r="W699" s="4">
        <v>596</v>
      </c>
      <c r="X699" s="4">
        <v>1852</v>
      </c>
      <c r="Y699" s="4">
        <v>125</v>
      </c>
      <c r="Z699" s="4">
        <v>0</v>
      </c>
      <c r="AA699" s="4">
        <f t="shared" si="261"/>
        <v>2573</v>
      </c>
      <c r="AB699" s="4">
        <v>367</v>
      </c>
      <c r="AC699" s="4">
        <v>1</v>
      </c>
      <c r="AD699" s="4">
        <v>34</v>
      </c>
      <c r="AE699" s="4">
        <v>0</v>
      </c>
      <c r="AF699" s="4">
        <f t="shared" si="262"/>
        <v>402</v>
      </c>
      <c r="AG699" s="4">
        <v>8</v>
      </c>
      <c r="AH699" s="4">
        <v>488</v>
      </c>
      <c r="AI699" s="4">
        <v>532</v>
      </c>
      <c r="AJ699" s="4">
        <v>0</v>
      </c>
      <c r="AK699" s="4">
        <f t="shared" si="263"/>
        <v>1028</v>
      </c>
      <c r="AL699" s="4">
        <v>825</v>
      </c>
      <c r="AM699" s="4">
        <v>1335</v>
      </c>
      <c r="AN699" s="4">
        <v>1824</v>
      </c>
      <c r="AO699" s="4">
        <v>63</v>
      </c>
      <c r="AP699" s="4">
        <f t="shared" si="264"/>
        <v>4047</v>
      </c>
      <c r="AU699" s="4">
        <f t="shared" si="265"/>
        <v>0</v>
      </c>
      <c r="AV699" s="4">
        <v>0</v>
      </c>
      <c r="AW699" s="4">
        <v>4</v>
      </c>
      <c r="AX699" s="4">
        <v>23</v>
      </c>
      <c r="AY699" s="4">
        <v>195</v>
      </c>
      <c r="AZ699" s="4">
        <f t="shared" si="266"/>
        <v>222</v>
      </c>
      <c r="BA699" s="4">
        <v>0</v>
      </c>
      <c r="BB699" s="4">
        <v>0</v>
      </c>
      <c r="BC699" s="4">
        <v>0</v>
      </c>
      <c r="BD699" s="4">
        <v>0</v>
      </c>
      <c r="BE699" s="4">
        <f t="shared" si="267"/>
        <v>0</v>
      </c>
      <c r="BF699" s="4">
        <v>8</v>
      </c>
      <c r="BG699" s="4">
        <v>488</v>
      </c>
      <c r="BH699" s="4">
        <v>532</v>
      </c>
      <c r="BI699" s="4">
        <v>0</v>
      </c>
      <c r="BJ699" s="4">
        <f t="shared" si="268"/>
        <v>1028</v>
      </c>
      <c r="BK699" s="4">
        <v>0</v>
      </c>
      <c r="BL699" s="4">
        <v>0</v>
      </c>
      <c r="BM699" s="4">
        <v>0</v>
      </c>
      <c r="BN699" s="4">
        <v>0</v>
      </c>
      <c r="BO699" s="4">
        <f t="shared" si="269"/>
        <v>0</v>
      </c>
      <c r="BP699" s="4">
        <v>3</v>
      </c>
      <c r="BQ699" s="4">
        <v>1</v>
      </c>
      <c r="BR699" s="4">
        <v>53</v>
      </c>
      <c r="BS699" s="4">
        <v>0</v>
      </c>
      <c r="BT699" s="4">
        <f t="shared" si="270"/>
        <v>57</v>
      </c>
      <c r="BU699" s="4">
        <v>8</v>
      </c>
      <c r="BV699" s="4">
        <v>23</v>
      </c>
      <c r="BW699" s="4">
        <v>66</v>
      </c>
      <c r="BX699" s="4">
        <v>58</v>
      </c>
      <c r="BY699" s="4">
        <f t="shared" si="271"/>
        <v>155</v>
      </c>
      <c r="BZ699" s="4">
        <f t="shared" si="272"/>
        <v>4117</v>
      </c>
      <c r="CA699" s="4">
        <f t="shared" si="273"/>
        <v>4596</v>
      </c>
      <c r="CB699" s="4">
        <f t="shared" si="274"/>
        <v>4098</v>
      </c>
      <c r="CC699" s="4">
        <f t="shared" si="275"/>
        <v>258</v>
      </c>
      <c r="CD699" s="4">
        <f t="shared" si="276"/>
        <v>13069</v>
      </c>
      <c r="CE699" s="4">
        <f t="shared" si="277"/>
        <v>19</v>
      </c>
      <c r="CF699" s="4">
        <f t="shared" si="278"/>
        <v>516</v>
      </c>
      <c r="CG699" s="4">
        <f t="shared" si="279"/>
        <v>674</v>
      </c>
      <c r="CH699" s="4">
        <f t="shared" si="280"/>
        <v>253</v>
      </c>
      <c r="CI699" s="4">
        <f t="shared" si="281"/>
        <v>1462</v>
      </c>
      <c r="CJ699" s="10">
        <v>1371</v>
      </c>
      <c r="CK699" s="10">
        <v>2017</v>
      </c>
      <c r="CL699" s="10">
        <v>105</v>
      </c>
      <c r="CM699" s="10">
        <v>8</v>
      </c>
      <c r="CN699" s="10">
        <v>1112</v>
      </c>
      <c r="CO699" s="4">
        <f t="shared" si="256"/>
        <v>4613</v>
      </c>
    </row>
    <row r="700" spans="1:93">
      <c r="A700" s="2">
        <v>2004</v>
      </c>
      <c r="B700" s="3" t="s">
        <v>113</v>
      </c>
      <c r="C700" s="4">
        <v>2554</v>
      </c>
      <c r="D700" s="4">
        <v>408</v>
      </c>
      <c r="E700" s="4">
        <v>517</v>
      </c>
      <c r="F700" s="4">
        <v>0</v>
      </c>
      <c r="G700" s="4">
        <f t="shared" si="257"/>
        <v>3479</v>
      </c>
      <c r="H700" s="4">
        <v>656</v>
      </c>
      <c r="I700" s="4">
        <v>345</v>
      </c>
      <c r="J700" s="4">
        <v>1713</v>
      </c>
      <c r="K700" s="4">
        <v>0</v>
      </c>
      <c r="L700" s="4">
        <f t="shared" si="258"/>
        <v>2714</v>
      </c>
      <c r="M700" s="4">
        <v>29</v>
      </c>
      <c r="N700" s="4">
        <v>99</v>
      </c>
      <c r="O700" s="4">
        <v>0</v>
      </c>
      <c r="P700" s="4">
        <v>0</v>
      </c>
      <c r="Q700" s="4">
        <f t="shared" si="259"/>
        <v>128</v>
      </c>
      <c r="R700" s="4">
        <v>0</v>
      </c>
      <c r="S700" s="4">
        <v>5</v>
      </c>
      <c r="T700" s="4">
        <v>0</v>
      </c>
      <c r="U700" s="4">
        <v>0</v>
      </c>
      <c r="V700" s="4">
        <f t="shared" si="260"/>
        <v>5</v>
      </c>
      <c r="W700" s="4">
        <v>731</v>
      </c>
      <c r="X700" s="4">
        <v>1731</v>
      </c>
      <c r="Y700" s="4">
        <v>262</v>
      </c>
      <c r="Z700" s="4">
        <v>0</v>
      </c>
      <c r="AA700" s="4">
        <f t="shared" si="261"/>
        <v>2724</v>
      </c>
      <c r="AB700" s="4">
        <v>505</v>
      </c>
      <c r="AC700" s="4">
        <v>58</v>
      </c>
      <c r="AD700" s="4">
        <v>19</v>
      </c>
      <c r="AE700" s="4">
        <v>0</v>
      </c>
      <c r="AF700" s="4">
        <f t="shared" si="262"/>
        <v>582</v>
      </c>
      <c r="AG700" s="4">
        <v>4</v>
      </c>
      <c r="AH700" s="4">
        <v>24</v>
      </c>
      <c r="AI700" s="4">
        <v>1008</v>
      </c>
      <c r="AJ700" s="4">
        <v>0</v>
      </c>
      <c r="AK700" s="4">
        <f t="shared" si="263"/>
        <v>1036</v>
      </c>
      <c r="AL700" s="4">
        <v>1068</v>
      </c>
      <c r="AM700" s="4">
        <v>1312</v>
      </c>
      <c r="AN700" s="4">
        <v>6260</v>
      </c>
      <c r="AO700" s="4">
        <v>0</v>
      </c>
      <c r="AP700" s="4">
        <f t="shared" si="264"/>
        <v>8640</v>
      </c>
      <c r="AU700" s="4">
        <f t="shared" si="265"/>
        <v>0</v>
      </c>
      <c r="AV700" s="4">
        <v>12</v>
      </c>
      <c r="AW700" s="4">
        <v>0</v>
      </c>
      <c r="AX700" s="4">
        <v>132</v>
      </c>
      <c r="AY700" s="4">
        <v>0</v>
      </c>
      <c r="AZ700" s="4">
        <f t="shared" si="266"/>
        <v>144</v>
      </c>
      <c r="BA700" s="4">
        <v>1</v>
      </c>
      <c r="BB700" s="4">
        <v>0</v>
      </c>
      <c r="BC700" s="4">
        <v>5</v>
      </c>
      <c r="BD700" s="4">
        <v>0</v>
      </c>
      <c r="BE700" s="4">
        <f t="shared" si="267"/>
        <v>6</v>
      </c>
      <c r="BF700" s="4">
        <v>0</v>
      </c>
      <c r="BG700" s="4">
        <v>0</v>
      </c>
      <c r="BH700" s="4">
        <v>2</v>
      </c>
      <c r="BI700" s="4">
        <v>0</v>
      </c>
      <c r="BJ700" s="4">
        <f t="shared" si="268"/>
        <v>2</v>
      </c>
      <c r="BK700" s="4">
        <v>0</v>
      </c>
      <c r="BL700" s="4">
        <v>0</v>
      </c>
      <c r="BM700" s="4">
        <v>0</v>
      </c>
      <c r="BN700" s="4">
        <v>0</v>
      </c>
      <c r="BO700" s="4">
        <f t="shared" si="269"/>
        <v>0</v>
      </c>
      <c r="BP700" s="4">
        <v>0</v>
      </c>
      <c r="BQ700" s="4">
        <v>0</v>
      </c>
      <c r="BR700" s="4">
        <v>0</v>
      </c>
      <c r="BS700" s="4">
        <v>0</v>
      </c>
      <c r="BT700" s="4">
        <f t="shared" si="270"/>
        <v>0</v>
      </c>
      <c r="BU700" s="4">
        <v>0</v>
      </c>
      <c r="BV700" s="4">
        <v>4</v>
      </c>
      <c r="BW700" s="4">
        <v>40</v>
      </c>
      <c r="BX700" s="4">
        <v>0</v>
      </c>
      <c r="BY700" s="4">
        <f t="shared" si="271"/>
        <v>44</v>
      </c>
      <c r="BZ700" s="4">
        <f t="shared" si="272"/>
        <v>5547</v>
      </c>
      <c r="CA700" s="4">
        <f t="shared" si="273"/>
        <v>3982</v>
      </c>
      <c r="CB700" s="4">
        <f t="shared" si="274"/>
        <v>9779</v>
      </c>
      <c r="CC700" s="4">
        <f t="shared" si="275"/>
        <v>0</v>
      </c>
      <c r="CD700" s="4">
        <f t="shared" si="276"/>
        <v>19308</v>
      </c>
      <c r="CE700" s="4">
        <f t="shared" si="277"/>
        <v>13</v>
      </c>
      <c r="CF700" s="4">
        <f t="shared" si="278"/>
        <v>4</v>
      </c>
      <c r="CG700" s="4">
        <f t="shared" si="279"/>
        <v>179</v>
      </c>
      <c r="CH700" s="4">
        <f t="shared" si="280"/>
        <v>0</v>
      </c>
      <c r="CI700" s="4">
        <f t="shared" si="281"/>
        <v>196</v>
      </c>
      <c r="CJ700" s="10">
        <v>0</v>
      </c>
      <c r="CK700" s="10">
        <v>4268.6000000000004</v>
      </c>
      <c r="CL700" s="10">
        <v>317.5</v>
      </c>
      <c r="CM700" s="10">
        <v>0</v>
      </c>
      <c r="CN700" s="10">
        <v>335.8</v>
      </c>
      <c r="CO700" s="4">
        <f t="shared" si="256"/>
        <v>4921.9000000000005</v>
      </c>
    </row>
    <row r="701" spans="1:93">
      <c r="A701" s="2">
        <v>2004</v>
      </c>
      <c r="B701" s="3" t="s">
        <v>114</v>
      </c>
      <c r="C701" s="4">
        <v>7282</v>
      </c>
      <c r="D701" s="4">
        <v>1696</v>
      </c>
      <c r="E701" s="4">
        <v>16</v>
      </c>
      <c r="F701" s="4">
        <v>0</v>
      </c>
      <c r="G701" s="4">
        <f t="shared" si="257"/>
        <v>8994</v>
      </c>
      <c r="H701" s="4">
        <v>1814</v>
      </c>
      <c r="I701" s="4">
        <v>5</v>
      </c>
      <c r="J701" s="4">
        <v>29</v>
      </c>
      <c r="K701" s="4">
        <v>170</v>
      </c>
      <c r="L701" s="4">
        <f t="shared" si="258"/>
        <v>2018</v>
      </c>
      <c r="M701" s="4">
        <v>223</v>
      </c>
      <c r="N701" s="4">
        <v>242</v>
      </c>
      <c r="O701" s="4">
        <v>0</v>
      </c>
      <c r="P701" s="4">
        <v>0</v>
      </c>
      <c r="Q701" s="4">
        <f t="shared" si="259"/>
        <v>465</v>
      </c>
      <c r="R701" s="4">
        <v>260</v>
      </c>
      <c r="S701" s="4">
        <v>265</v>
      </c>
      <c r="T701" s="4">
        <v>26</v>
      </c>
      <c r="U701" s="4">
        <v>0</v>
      </c>
      <c r="V701" s="4">
        <f t="shared" si="260"/>
        <v>551</v>
      </c>
      <c r="W701" s="4">
        <v>5054</v>
      </c>
      <c r="X701" s="4">
        <v>8441</v>
      </c>
      <c r="Y701" s="4">
        <v>1553</v>
      </c>
      <c r="Z701" s="4">
        <v>0</v>
      </c>
      <c r="AA701" s="4">
        <f t="shared" si="261"/>
        <v>15048</v>
      </c>
      <c r="AB701" s="4">
        <v>1505</v>
      </c>
      <c r="AC701" s="4">
        <v>62</v>
      </c>
      <c r="AD701" s="4">
        <v>60</v>
      </c>
      <c r="AE701" s="4">
        <v>123</v>
      </c>
      <c r="AF701" s="4">
        <f t="shared" si="262"/>
        <v>1750</v>
      </c>
      <c r="AG701" s="4">
        <v>312</v>
      </c>
      <c r="AH701" s="4">
        <v>1493</v>
      </c>
      <c r="AI701" s="4">
        <v>2697</v>
      </c>
      <c r="AJ701" s="4">
        <v>135</v>
      </c>
      <c r="AK701" s="4">
        <f t="shared" si="263"/>
        <v>4637</v>
      </c>
      <c r="AL701" s="4">
        <v>5435</v>
      </c>
      <c r="AM701" s="4">
        <v>3871</v>
      </c>
      <c r="AN701" s="4">
        <v>5058</v>
      </c>
      <c r="AO701" s="4">
        <v>195</v>
      </c>
      <c r="AP701" s="4">
        <f t="shared" si="264"/>
        <v>14559</v>
      </c>
      <c r="AU701" s="4">
        <f t="shared" si="265"/>
        <v>0</v>
      </c>
      <c r="AV701" s="4">
        <v>0</v>
      </c>
      <c r="AW701" s="4">
        <v>0</v>
      </c>
      <c r="AX701" s="4">
        <v>0</v>
      </c>
      <c r="AY701" s="4">
        <v>170</v>
      </c>
      <c r="AZ701" s="4">
        <f t="shared" si="266"/>
        <v>170</v>
      </c>
      <c r="BA701" s="4">
        <v>0</v>
      </c>
      <c r="BB701" s="4">
        <v>0</v>
      </c>
      <c r="BC701" s="4">
        <v>0</v>
      </c>
      <c r="BD701" s="4">
        <v>123</v>
      </c>
      <c r="BE701" s="4">
        <f t="shared" si="267"/>
        <v>123</v>
      </c>
      <c r="BF701" s="4">
        <v>0</v>
      </c>
      <c r="BG701" s="4">
        <v>0</v>
      </c>
      <c r="BH701" s="4">
        <v>0</v>
      </c>
      <c r="BI701" s="4">
        <v>135</v>
      </c>
      <c r="BJ701" s="4">
        <f t="shared" si="268"/>
        <v>135</v>
      </c>
      <c r="BK701" s="4">
        <v>0</v>
      </c>
      <c r="BL701" s="4">
        <v>0</v>
      </c>
      <c r="BM701" s="4">
        <v>0</v>
      </c>
      <c r="BN701" s="4">
        <v>0</v>
      </c>
      <c r="BO701" s="4">
        <f t="shared" si="269"/>
        <v>0</v>
      </c>
      <c r="BP701" s="4">
        <v>0</v>
      </c>
      <c r="BQ701" s="4">
        <v>0</v>
      </c>
      <c r="BR701" s="4">
        <v>0</v>
      </c>
      <c r="BS701" s="4">
        <v>0</v>
      </c>
      <c r="BT701" s="4">
        <f t="shared" si="270"/>
        <v>0</v>
      </c>
      <c r="BU701" s="4">
        <v>0</v>
      </c>
      <c r="BV701" s="4">
        <v>0</v>
      </c>
      <c r="BW701" s="4">
        <v>0</v>
      </c>
      <c r="BX701" s="4">
        <v>195</v>
      </c>
      <c r="BY701" s="4">
        <f t="shared" si="271"/>
        <v>195</v>
      </c>
      <c r="BZ701" s="4">
        <f t="shared" si="272"/>
        <v>21885</v>
      </c>
      <c r="CA701" s="4">
        <f t="shared" si="273"/>
        <v>16075</v>
      </c>
      <c r="CB701" s="4">
        <f t="shared" si="274"/>
        <v>9439</v>
      </c>
      <c r="CC701" s="4">
        <f t="shared" si="275"/>
        <v>623</v>
      </c>
      <c r="CD701" s="4">
        <f t="shared" si="276"/>
        <v>48022</v>
      </c>
      <c r="CE701" s="4">
        <f t="shared" si="277"/>
        <v>0</v>
      </c>
      <c r="CF701" s="4">
        <f t="shared" si="278"/>
        <v>0</v>
      </c>
      <c r="CG701" s="4">
        <f t="shared" si="279"/>
        <v>0</v>
      </c>
      <c r="CH701" s="4">
        <f t="shared" si="280"/>
        <v>623</v>
      </c>
      <c r="CI701" s="4">
        <f t="shared" si="281"/>
        <v>623</v>
      </c>
      <c r="CJ701" s="4">
        <v>7729</v>
      </c>
      <c r="CK701" s="4">
        <v>7734</v>
      </c>
      <c r="CL701" s="4">
        <v>1678</v>
      </c>
      <c r="CM701" s="10">
        <v>0</v>
      </c>
      <c r="CN701" s="4">
        <v>5687</v>
      </c>
      <c r="CO701" s="4">
        <f t="shared" si="256"/>
        <v>22828</v>
      </c>
    </row>
    <row r="702" spans="1:93">
      <c r="A702" s="2">
        <v>2004</v>
      </c>
      <c r="B702" s="3" t="s">
        <v>127</v>
      </c>
      <c r="G702" s="4">
        <f t="shared" si="257"/>
        <v>0</v>
      </c>
      <c r="L702" s="4">
        <f t="shared" si="258"/>
        <v>0</v>
      </c>
      <c r="Q702" s="4">
        <f t="shared" si="259"/>
        <v>0</v>
      </c>
      <c r="V702" s="4">
        <f t="shared" si="260"/>
        <v>0</v>
      </c>
      <c r="AA702" s="4">
        <f t="shared" si="261"/>
        <v>0</v>
      </c>
      <c r="AF702" s="4">
        <f t="shared" si="262"/>
        <v>0</v>
      </c>
      <c r="AK702" s="4">
        <f t="shared" si="263"/>
        <v>0</v>
      </c>
      <c r="AP702" s="4">
        <f t="shared" si="264"/>
        <v>0</v>
      </c>
      <c r="AU702" s="4">
        <f t="shared" si="265"/>
        <v>0</v>
      </c>
      <c r="AZ702" s="4">
        <f t="shared" si="266"/>
        <v>0</v>
      </c>
      <c r="BE702" s="4">
        <f t="shared" si="267"/>
        <v>0</v>
      </c>
      <c r="BJ702" s="4">
        <f t="shared" si="268"/>
        <v>0</v>
      </c>
      <c r="BO702" s="4">
        <f t="shared" si="269"/>
        <v>0</v>
      </c>
      <c r="BT702" s="4">
        <f t="shared" si="270"/>
        <v>0</v>
      </c>
      <c r="BY702" s="4">
        <f t="shared" si="271"/>
        <v>0</v>
      </c>
      <c r="BZ702" s="4">
        <f t="shared" si="272"/>
        <v>0</v>
      </c>
      <c r="CA702" s="4">
        <f t="shared" si="273"/>
        <v>0</v>
      </c>
      <c r="CB702" s="4">
        <f t="shared" si="274"/>
        <v>0</v>
      </c>
      <c r="CC702" s="4">
        <f t="shared" si="275"/>
        <v>0</v>
      </c>
      <c r="CD702" s="4">
        <f t="shared" si="276"/>
        <v>0</v>
      </c>
      <c r="CE702" s="4">
        <f t="shared" si="277"/>
        <v>0</v>
      </c>
      <c r="CF702" s="4">
        <f t="shared" si="278"/>
        <v>0</v>
      </c>
      <c r="CG702" s="4">
        <f t="shared" si="279"/>
        <v>0</v>
      </c>
      <c r="CH702" s="4">
        <f t="shared" si="280"/>
        <v>0</v>
      </c>
      <c r="CI702" s="4">
        <f t="shared" si="281"/>
        <v>0</v>
      </c>
      <c r="CO702" s="4">
        <f t="shared" si="256"/>
        <v>0</v>
      </c>
    </row>
    <row r="703" spans="1:93">
      <c r="A703" s="2">
        <v>2004</v>
      </c>
      <c r="B703" s="3" t="s">
        <v>115</v>
      </c>
      <c r="C703" s="4">
        <v>776</v>
      </c>
      <c r="D703" s="4">
        <v>151.5</v>
      </c>
      <c r="E703" s="4">
        <v>2</v>
      </c>
      <c r="F703" s="4">
        <v>0</v>
      </c>
      <c r="G703" s="4">
        <f t="shared" si="257"/>
        <v>929.5</v>
      </c>
      <c r="H703" s="4">
        <v>171</v>
      </c>
      <c r="I703" s="4">
        <v>1.8</v>
      </c>
      <c r="J703" s="4">
        <v>442.3</v>
      </c>
      <c r="K703" s="4">
        <v>15</v>
      </c>
      <c r="L703" s="4">
        <f t="shared" si="258"/>
        <v>630.1</v>
      </c>
      <c r="M703" s="4">
        <v>19</v>
      </c>
      <c r="N703" s="4">
        <v>60.1</v>
      </c>
      <c r="O703" s="4">
        <v>0</v>
      </c>
      <c r="P703" s="4">
        <v>0</v>
      </c>
      <c r="Q703" s="4">
        <f t="shared" si="259"/>
        <v>79.099999999999994</v>
      </c>
      <c r="R703" s="4">
        <v>82.6</v>
      </c>
      <c r="S703" s="4">
        <v>100.1</v>
      </c>
      <c r="T703" s="4">
        <v>0</v>
      </c>
      <c r="U703" s="4">
        <v>0</v>
      </c>
      <c r="V703" s="4">
        <f t="shared" si="260"/>
        <v>182.7</v>
      </c>
      <c r="W703" s="4">
        <v>607.1</v>
      </c>
      <c r="X703" s="4">
        <v>901.9</v>
      </c>
      <c r="Y703" s="4">
        <v>0</v>
      </c>
      <c r="Z703" s="4">
        <v>0</v>
      </c>
      <c r="AA703" s="4">
        <f t="shared" si="261"/>
        <v>1509</v>
      </c>
      <c r="AB703" s="4">
        <v>281.39999999999998</v>
      </c>
      <c r="AC703" s="4">
        <v>34.9</v>
      </c>
      <c r="AD703" s="4">
        <v>13.9</v>
      </c>
      <c r="AE703" s="4">
        <v>9.57</v>
      </c>
      <c r="AF703" s="4">
        <f t="shared" si="262"/>
        <v>339.76999999999992</v>
      </c>
      <c r="AG703" s="4">
        <v>0</v>
      </c>
      <c r="AH703" s="4">
        <v>162.80000000000001</v>
      </c>
      <c r="AI703" s="4">
        <v>158.4</v>
      </c>
      <c r="AJ703" s="4">
        <v>41.4</v>
      </c>
      <c r="AK703" s="4">
        <f t="shared" si="263"/>
        <v>362.6</v>
      </c>
      <c r="AL703" s="4">
        <v>789.3</v>
      </c>
      <c r="AM703" s="4">
        <v>421.8</v>
      </c>
      <c r="AN703" s="4">
        <v>598.5</v>
      </c>
      <c r="AO703" s="4">
        <v>7</v>
      </c>
      <c r="AP703" s="4">
        <f t="shared" si="264"/>
        <v>1816.6</v>
      </c>
      <c r="AU703" s="4">
        <f t="shared" si="265"/>
        <v>0</v>
      </c>
      <c r="AV703" s="4">
        <v>0</v>
      </c>
      <c r="AW703" s="4">
        <v>0.3</v>
      </c>
      <c r="AX703" s="4">
        <v>11.18</v>
      </c>
      <c r="AY703" s="4">
        <v>14.9</v>
      </c>
      <c r="AZ703" s="4">
        <f t="shared" si="266"/>
        <v>26.380000000000003</v>
      </c>
      <c r="BA703" s="4">
        <v>0</v>
      </c>
      <c r="BB703" s="4">
        <v>0.61</v>
      </c>
      <c r="BC703" s="4">
        <v>1.33</v>
      </c>
      <c r="BD703" s="4">
        <v>9.57</v>
      </c>
      <c r="BE703" s="4">
        <f t="shared" si="267"/>
        <v>11.51</v>
      </c>
      <c r="BF703" s="4">
        <v>0</v>
      </c>
      <c r="BG703" s="4">
        <v>132</v>
      </c>
      <c r="BH703" s="4">
        <v>4</v>
      </c>
      <c r="BI703" s="4">
        <v>41.4</v>
      </c>
      <c r="BJ703" s="4">
        <f t="shared" si="268"/>
        <v>177.4</v>
      </c>
      <c r="BK703" s="4">
        <v>0</v>
      </c>
      <c r="BL703" s="4">
        <v>0</v>
      </c>
      <c r="BM703" s="4">
        <v>0</v>
      </c>
      <c r="BN703" s="4">
        <v>0</v>
      </c>
      <c r="BO703" s="4">
        <f t="shared" si="269"/>
        <v>0</v>
      </c>
      <c r="BP703" s="4">
        <v>0</v>
      </c>
      <c r="BQ703" s="4">
        <v>4</v>
      </c>
      <c r="BR703" s="4">
        <v>3</v>
      </c>
      <c r="BS703" s="4">
        <v>11</v>
      </c>
      <c r="BT703" s="4">
        <f t="shared" si="270"/>
        <v>18</v>
      </c>
      <c r="BU703" s="4">
        <v>5</v>
      </c>
      <c r="BV703" s="4">
        <v>40</v>
      </c>
      <c r="BW703" s="4">
        <v>0</v>
      </c>
      <c r="BX703" s="4">
        <v>7</v>
      </c>
      <c r="BY703" s="4">
        <f t="shared" si="271"/>
        <v>52</v>
      </c>
      <c r="BZ703" s="4">
        <f t="shared" si="272"/>
        <v>2726.3999999999996</v>
      </c>
      <c r="CA703" s="4">
        <f t="shared" si="273"/>
        <v>1834.9</v>
      </c>
      <c r="CB703" s="4">
        <f t="shared" si="274"/>
        <v>1215.0999999999999</v>
      </c>
      <c r="CC703" s="4">
        <f t="shared" si="275"/>
        <v>72.97</v>
      </c>
      <c r="CD703" s="4">
        <f t="shared" si="276"/>
        <v>5849.37</v>
      </c>
      <c r="CE703" s="4">
        <f t="shared" si="277"/>
        <v>5</v>
      </c>
      <c r="CF703" s="4">
        <f t="shared" si="278"/>
        <v>176.91000000000003</v>
      </c>
      <c r="CG703" s="4">
        <f t="shared" si="279"/>
        <v>19.509999999999998</v>
      </c>
      <c r="CH703" s="4">
        <f t="shared" si="280"/>
        <v>83.87</v>
      </c>
      <c r="CI703" s="4">
        <f t="shared" si="281"/>
        <v>285.29000000000002</v>
      </c>
      <c r="CJ703" s="11">
        <v>823</v>
      </c>
      <c r="CK703" s="11">
        <v>870</v>
      </c>
      <c r="CL703" s="11">
        <v>76</v>
      </c>
      <c r="CM703" s="11">
        <v>286</v>
      </c>
      <c r="CN703" s="11">
        <v>713</v>
      </c>
      <c r="CO703" s="4">
        <f t="shared" si="256"/>
        <v>2768</v>
      </c>
    </row>
    <row r="704" spans="1:93">
      <c r="A704" s="2">
        <v>2004</v>
      </c>
      <c r="B704" s="3" t="s">
        <v>116</v>
      </c>
      <c r="C704" s="4">
        <v>1738</v>
      </c>
      <c r="D704" s="4">
        <v>579</v>
      </c>
      <c r="E704" s="4">
        <v>702</v>
      </c>
      <c r="F704" s="4">
        <v>74</v>
      </c>
      <c r="G704" s="4">
        <f t="shared" si="257"/>
        <v>3093</v>
      </c>
      <c r="H704" s="4">
        <v>748</v>
      </c>
      <c r="I704" s="4">
        <v>467</v>
      </c>
      <c r="J704" s="4">
        <v>1752</v>
      </c>
      <c r="K704" s="4">
        <v>70</v>
      </c>
      <c r="L704" s="4">
        <f t="shared" si="258"/>
        <v>3037</v>
      </c>
      <c r="M704" s="4">
        <v>12</v>
      </c>
      <c r="N704" s="4">
        <v>28</v>
      </c>
      <c r="O704" s="4">
        <v>0</v>
      </c>
      <c r="P704" s="4">
        <v>0</v>
      </c>
      <c r="Q704" s="4">
        <f t="shared" si="259"/>
        <v>40</v>
      </c>
      <c r="R704" s="4">
        <v>8</v>
      </c>
      <c r="S704" s="4">
        <v>0</v>
      </c>
      <c r="T704" s="4">
        <v>19</v>
      </c>
      <c r="U704" s="4">
        <v>0</v>
      </c>
      <c r="V704" s="4">
        <f t="shared" si="260"/>
        <v>27</v>
      </c>
      <c r="W704" s="4">
        <v>496</v>
      </c>
      <c r="X704" s="4">
        <v>2903</v>
      </c>
      <c r="Y704" s="4">
        <v>602</v>
      </c>
      <c r="Z704" s="4">
        <v>0</v>
      </c>
      <c r="AA704" s="4">
        <f t="shared" si="261"/>
        <v>4001</v>
      </c>
      <c r="AB704" s="4">
        <v>368</v>
      </c>
      <c r="AC704" s="4">
        <v>15</v>
      </c>
      <c r="AD704" s="4">
        <v>89</v>
      </c>
      <c r="AE704" s="4">
        <v>7</v>
      </c>
      <c r="AF704" s="4">
        <f t="shared" si="262"/>
        <v>479</v>
      </c>
      <c r="AG704" s="4">
        <v>0</v>
      </c>
      <c r="AH704" s="4">
        <v>531</v>
      </c>
      <c r="AI704" s="4">
        <v>1417</v>
      </c>
      <c r="AJ704" s="4">
        <v>0</v>
      </c>
      <c r="AK704" s="4">
        <f t="shared" si="263"/>
        <v>1948</v>
      </c>
      <c r="AL704" s="4">
        <v>1494</v>
      </c>
      <c r="AM704" s="4">
        <v>1657</v>
      </c>
      <c r="AN704" s="4">
        <v>642</v>
      </c>
      <c r="AO704" s="4">
        <v>20</v>
      </c>
      <c r="AP704" s="4">
        <f t="shared" si="264"/>
        <v>3813</v>
      </c>
      <c r="AU704" s="4">
        <f t="shared" si="265"/>
        <v>0</v>
      </c>
      <c r="AV704" s="4">
        <v>3</v>
      </c>
      <c r="AW704" s="4">
        <v>11</v>
      </c>
      <c r="AX704" s="4">
        <v>171</v>
      </c>
      <c r="AY704" s="4">
        <v>70</v>
      </c>
      <c r="AZ704" s="4">
        <f t="shared" si="266"/>
        <v>255</v>
      </c>
      <c r="BA704" s="4">
        <v>0</v>
      </c>
      <c r="BB704" s="4">
        <v>4</v>
      </c>
      <c r="BC704" s="4">
        <v>3</v>
      </c>
      <c r="BD704" s="4">
        <v>7</v>
      </c>
      <c r="BE704" s="4">
        <f t="shared" si="267"/>
        <v>14</v>
      </c>
      <c r="BF704" s="4">
        <v>0</v>
      </c>
      <c r="BG704" s="4">
        <v>0</v>
      </c>
      <c r="BH704" s="4">
        <v>558</v>
      </c>
      <c r="BI704" s="4">
        <v>0</v>
      </c>
      <c r="BJ704" s="4">
        <f t="shared" si="268"/>
        <v>558</v>
      </c>
      <c r="BK704" s="4">
        <v>0</v>
      </c>
      <c r="BL704" s="4">
        <v>0</v>
      </c>
      <c r="BM704" s="4">
        <v>0</v>
      </c>
      <c r="BN704" s="4">
        <v>0</v>
      </c>
      <c r="BO704" s="4">
        <f t="shared" si="269"/>
        <v>0</v>
      </c>
      <c r="BP704" s="4">
        <v>0</v>
      </c>
      <c r="BQ704" s="4">
        <v>33</v>
      </c>
      <c r="BR704" s="4">
        <v>1</v>
      </c>
      <c r="BS704" s="4">
        <v>0</v>
      </c>
      <c r="BT704" s="4">
        <f t="shared" si="270"/>
        <v>34</v>
      </c>
      <c r="BU704" s="4">
        <v>2</v>
      </c>
      <c r="BV704" s="4">
        <v>6</v>
      </c>
      <c r="BW704" s="4">
        <v>28</v>
      </c>
      <c r="BX704" s="4">
        <v>94</v>
      </c>
      <c r="BY704" s="4">
        <f t="shared" si="271"/>
        <v>130</v>
      </c>
      <c r="BZ704" s="4">
        <f t="shared" si="272"/>
        <v>4864</v>
      </c>
      <c r="CA704" s="4">
        <f t="shared" si="273"/>
        <v>6180</v>
      </c>
      <c r="CB704" s="4">
        <f t="shared" si="274"/>
        <v>5223</v>
      </c>
      <c r="CC704" s="4">
        <f t="shared" si="275"/>
        <v>171</v>
      </c>
      <c r="CD704" s="4">
        <f t="shared" si="276"/>
        <v>16438</v>
      </c>
      <c r="CE704" s="4">
        <f t="shared" si="277"/>
        <v>5</v>
      </c>
      <c r="CF704" s="4">
        <f t="shared" si="278"/>
        <v>54</v>
      </c>
      <c r="CG704" s="4">
        <f t="shared" si="279"/>
        <v>761</v>
      </c>
      <c r="CH704" s="4">
        <f t="shared" si="280"/>
        <v>171</v>
      </c>
      <c r="CI704" s="4">
        <f t="shared" si="281"/>
        <v>991</v>
      </c>
      <c r="CJ704" s="10">
        <v>2181</v>
      </c>
      <c r="CK704" s="10">
        <v>1974</v>
      </c>
      <c r="CL704" s="10">
        <v>149</v>
      </c>
      <c r="CM704" s="10">
        <v>0</v>
      </c>
      <c r="CN704" s="10">
        <v>812</v>
      </c>
      <c r="CO704" s="4">
        <f t="shared" ref="CO704:CO767" si="282">SUM(CJ704:CN704)</f>
        <v>5116</v>
      </c>
    </row>
    <row r="705" spans="1:93">
      <c r="A705" s="2">
        <v>2004</v>
      </c>
      <c r="B705" s="3" t="s">
        <v>117</v>
      </c>
      <c r="C705" s="4">
        <v>274</v>
      </c>
      <c r="D705" s="4">
        <v>50</v>
      </c>
      <c r="E705" s="4">
        <v>0</v>
      </c>
      <c r="F705" s="4">
        <v>0</v>
      </c>
      <c r="G705" s="4">
        <f t="shared" si="257"/>
        <v>324</v>
      </c>
      <c r="H705" s="4">
        <v>158</v>
      </c>
      <c r="I705" s="4">
        <v>79</v>
      </c>
      <c r="J705" s="4">
        <v>315</v>
      </c>
      <c r="K705" s="4">
        <v>2</v>
      </c>
      <c r="L705" s="4">
        <f t="shared" si="258"/>
        <v>554</v>
      </c>
      <c r="M705" s="4">
        <v>9</v>
      </c>
      <c r="N705" s="4">
        <v>20</v>
      </c>
      <c r="O705" s="4">
        <v>0</v>
      </c>
      <c r="P705" s="4">
        <v>0</v>
      </c>
      <c r="Q705" s="4">
        <f t="shared" si="259"/>
        <v>29</v>
      </c>
      <c r="R705" s="4">
        <v>0</v>
      </c>
      <c r="S705" s="4">
        <v>0</v>
      </c>
      <c r="T705" s="4">
        <v>0</v>
      </c>
      <c r="U705" s="4">
        <v>0</v>
      </c>
      <c r="V705" s="4">
        <f t="shared" si="260"/>
        <v>0</v>
      </c>
      <c r="W705" s="4">
        <v>175</v>
      </c>
      <c r="X705" s="4">
        <v>423</v>
      </c>
      <c r="Y705" s="4">
        <v>0</v>
      </c>
      <c r="Z705" s="4">
        <v>0</v>
      </c>
      <c r="AA705" s="4">
        <f t="shared" si="261"/>
        <v>598</v>
      </c>
      <c r="AB705" s="4">
        <v>61</v>
      </c>
      <c r="AC705" s="4">
        <v>14</v>
      </c>
      <c r="AD705" s="4">
        <v>6</v>
      </c>
      <c r="AE705" s="4">
        <v>0</v>
      </c>
      <c r="AF705" s="4">
        <f t="shared" si="262"/>
        <v>81</v>
      </c>
      <c r="AG705" s="4">
        <v>0</v>
      </c>
      <c r="AH705" s="4">
        <v>237</v>
      </c>
      <c r="AI705" s="4">
        <v>159.19999999999999</v>
      </c>
      <c r="AJ705" s="4">
        <v>0</v>
      </c>
      <c r="AK705" s="4">
        <f t="shared" si="263"/>
        <v>396.2</v>
      </c>
      <c r="AL705" s="4">
        <v>200</v>
      </c>
      <c r="AM705" s="4">
        <v>368</v>
      </c>
      <c r="AN705" s="4">
        <v>588.4</v>
      </c>
      <c r="AO705" s="4">
        <v>0</v>
      </c>
      <c r="AP705" s="4">
        <f t="shared" si="264"/>
        <v>1156.4000000000001</v>
      </c>
      <c r="AU705" s="4">
        <f t="shared" si="265"/>
        <v>0</v>
      </c>
      <c r="AV705" s="4">
        <v>0</v>
      </c>
      <c r="AW705" s="4">
        <v>0</v>
      </c>
      <c r="AX705" s="4">
        <v>0</v>
      </c>
      <c r="AY705" s="4">
        <v>2</v>
      </c>
      <c r="AZ705" s="4">
        <f t="shared" si="266"/>
        <v>2</v>
      </c>
      <c r="BA705" s="4">
        <v>1</v>
      </c>
      <c r="BB705" s="4">
        <v>0</v>
      </c>
      <c r="BC705" s="4">
        <v>0</v>
      </c>
      <c r="BD705" s="4">
        <v>0</v>
      </c>
      <c r="BE705" s="4">
        <f t="shared" si="267"/>
        <v>1</v>
      </c>
      <c r="BF705" s="4">
        <v>0</v>
      </c>
      <c r="BG705" s="4">
        <v>0</v>
      </c>
      <c r="BH705" s="4">
        <v>9</v>
      </c>
      <c r="BI705" s="4">
        <v>0</v>
      </c>
      <c r="BJ705" s="4">
        <f t="shared" si="268"/>
        <v>9</v>
      </c>
      <c r="BK705" s="4">
        <v>0</v>
      </c>
      <c r="BL705" s="4">
        <v>0</v>
      </c>
      <c r="BM705" s="4">
        <v>0</v>
      </c>
      <c r="BN705" s="4">
        <v>0</v>
      </c>
      <c r="BO705" s="4">
        <f t="shared" si="269"/>
        <v>0</v>
      </c>
      <c r="BP705" s="4">
        <v>0</v>
      </c>
      <c r="BQ705" s="4">
        <v>0</v>
      </c>
      <c r="BR705" s="4">
        <v>0</v>
      </c>
      <c r="BS705" s="4">
        <v>0</v>
      </c>
      <c r="BT705" s="4">
        <f t="shared" si="270"/>
        <v>0</v>
      </c>
      <c r="BU705" s="4">
        <v>1</v>
      </c>
      <c r="BV705" s="4">
        <v>3</v>
      </c>
      <c r="BW705" s="4">
        <v>18</v>
      </c>
      <c r="BX705" s="4">
        <v>0</v>
      </c>
      <c r="BY705" s="4">
        <f t="shared" si="271"/>
        <v>22</v>
      </c>
      <c r="BZ705" s="4">
        <f t="shared" si="272"/>
        <v>877</v>
      </c>
      <c r="CA705" s="4">
        <f t="shared" si="273"/>
        <v>1191</v>
      </c>
      <c r="CB705" s="4">
        <f t="shared" si="274"/>
        <v>1068.5999999999999</v>
      </c>
      <c r="CC705" s="4">
        <f t="shared" si="275"/>
        <v>2</v>
      </c>
      <c r="CD705" s="4">
        <f t="shared" si="276"/>
        <v>3138.6</v>
      </c>
      <c r="CE705" s="4">
        <f t="shared" si="277"/>
        <v>2</v>
      </c>
      <c r="CF705" s="4">
        <f t="shared" si="278"/>
        <v>3</v>
      </c>
      <c r="CG705" s="4">
        <f t="shared" si="279"/>
        <v>27</v>
      </c>
      <c r="CH705" s="4">
        <f t="shared" si="280"/>
        <v>2</v>
      </c>
      <c r="CI705" s="4">
        <f t="shared" si="281"/>
        <v>34</v>
      </c>
      <c r="CJ705" s="11">
        <v>508</v>
      </c>
      <c r="CK705" s="10">
        <v>0</v>
      </c>
      <c r="CL705" s="10">
        <v>0</v>
      </c>
      <c r="CM705" s="10">
        <v>0</v>
      </c>
      <c r="CN705" s="11">
        <v>384</v>
      </c>
      <c r="CO705" s="4">
        <f t="shared" si="282"/>
        <v>892</v>
      </c>
    </row>
    <row r="706" spans="1:93">
      <c r="A706" s="2">
        <v>2004</v>
      </c>
      <c r="B706" s="3" t="s">
        <v>118</v>
      </c>
      <c r="C706" s="4">
        <v>2799</v>
      </c>
      <c r="D706" s="4">
        <v>722</v>
      </c>
      <c r="E706" s="4">
        <v>11</v>
      </c>
      <c r="F706" s="4">
        <v>0</v>
      </c>
      <c r="G706" s="4">
        <f t="shared" ref="G706:G769" si="283">SUM(C706:F706)</f>
        <v>3532</v>
      </c>
      <c r="H706" s="4">
        <v>1103</v>
      </c>
      <c r="I706" s="4">
        <v>143</v>
      </c>
      <c r="J706" s="4">
        <v>1163</v>
      </c>
      <c r="K706" s="4">
        <v>5</v>
      </c>
      <c r="L706" s="4">
        <f t="shared" ref="L706:L769" si="284">SUM(H706:K706)</f>
        <v>2414</v>
      </c>
      <c r="M706" s="4">
        <v>25</v>
      </c>
      <c r="N706" s="4">
        <v>119</v>
      </c>
      <c r="O706" s="4">
        <v>6</v>
      </c>
      <c r="P706" s="4">
        <v>0</v>
      </c>
      <c r="Q706" s="4">
        <f t="shared" ref="Q706:Q769" si="285">SUM(M706:P706)</f>
        <v>150</v>
      </c>
      <c r="R706" s="4">
        <v>0</v>
      </c>
      <c r="S706" s="4">
        <v>0</v>
      </c>
      <c r="T706" s="4">
        <v>0</v>
      </c>
      <c r="U706" s="4">
        <v>0</v>
      </c>
      <c r="V706" s="4">
        <f t="shared" ref="V706:V769" si="286">SUM(R706:U706)</f>
        <v>0</v>
      </c>
      <c r="W706" s="4">
        <v>2108</v>
      </c>
      <c r="X706" s="4">
        <v>4857</v>
      </c>
      <c r="Y706" s="4">
        <v>666</v>
      </c>
      <c r="Z706" s="4">
        <v>0</v>
      </c>
      <c r="AA706" s="4">
        <f t="shared" ref="AA706:AA769" si="287">SUM(W706:Z706)</f>
        <v>7631</v>
      </c>
      <c r="AB706" s="4">
        <v>479</v>
      </c>
      <c r="AC706" s="4">
        <v>4</v>
      </c>
      <c r="AD706" s="4">
        <v>22</v>
      </c>
      <c r="AE706" s="4">
        <v>0</v>
      </c>
      <c r="AF706" s="4">
        <f t="shared" ref="AF706:AF769" si="288">SUM(AB706:AE706)</f>
        <v>505</v>
      </c>
      <c r="AG706" s="4">
        <v>0</v>
      </c>
      <c r="AH706" s="4">
        <v>535</v>
      </c>
      <c r="AI706" s="4">
        <v>775</v>
      </c>
      <c r="AJ706" s="4">
        <v>0</v>
      </c>
      <c r="AK706" s="4">
        <f t="shared" ref="AK706:AK769" si="289">SUM(AG706:AJ706)</f>
        <v>1310</v>
      </c>
      <c r="AL706" s="4">
        <v>1918</v>
      </c>
      <c r="AM706" s="4">
        <v>2416</v>
      </c>
      <c r="AN706" s="4">
        <v>1614</v>
      </c>
      <c r="AO706" s="4">
        <v>205</v>
      </c>
      <c r="AP706" s="4">
        <f t="shared" ref="AP706:AP769" si="290">SUM(AL706:AO706)</f>
        <v>6153</v>
      </c>
      <c r="AU706" s="4">
        <f t="shared" ref="AU706:AU769" si="291">SUM(AQ706:AT706)</f>
        <v>0</v>
      </c>
      <c r="AV706" s="4">
        <v>16</v>
      </c>
      <c r="AW706" s="4">
        <v>0</v>
      </c>
      <c r="AX706" s="4">
        <v>2</v>
      </c>
      <c r="AY706" s="4">
        <v>5</v>
      </c>
      <c r="AZ706" s="4">
        <f t="shared" ref="AZ706:AZ769" si="292">SUM(AV706:AY706)</f>
        <v>23</v>
      </c>
      <c r="BA706" s="4">
        <v>0</v>
      </c>
      <c r="BB706" s="4">
        <v>0</v>
      </c>
      <c r="BC706" s="4">
        <v>7</v>
      </c>
      <c r="BD706" s="4">
        <v>0</v>
      </c>
      <c r="BE706" s="4">
        <f t="shared" ref="BE706:BE769" si="293">SUM(BA706:BD706)</f>
        <v>7</v>
      </c>
      <c r="BF706" s="4">
        <v>0</v>
      </c>
      <c r="BG706" s="4">
        <v>535</v>
      </c>
      <c r="BH706" s="4">
        <v>484</v>
      </c>
      <c r="BI706" s="4">
        <v>0</v>
      </c>
      <c r="BJ706" s="4">
        <f t="shared" ref="BJ706:BJ769" si="294">SUM(BF706:BI706)</f>
        <v>1019</v>
      </c>
      <c r="BK706" s="4">
        <v>0</v>
      </c>
      <c r="BL706" s="4">
        <v>0</v>
      </c>
      <c r="BM706" s="4">
        <v>0</v>
      </c>
      <c r="BN706" s="4">
        <v>0</v>
      </c>
      <c r="BO706" s="4">
        <f t="shared" ref="BO706:BO769" si="295">SUM(BK706:BN706)</f>
        <v>0</v>
      </c>
      <c r="BP706" s="4">
        <v>0</v>
      </c>
      <c r="BQ706" s="4">
        <v>0</v>
      </c>
      <c r="BR706" s="4">
        <v>0</v>
      </c>
      <c r="BS706" s="4">
        <v>0</v>
      </c>
      <c r="BT706" s="4">
        <f t="shared" ref="BT706:BT769" si="296">SUM(BP706:BS706)</f>
        <v>0</v>
      </c>
      <c r="BU706" s="4">
        <v>12</v>
      </c>
      <c r="BV706" s="4">
        <v>17</v>
      </c>
      <c r="BW706" s="4">
        <v>17</v>
      </c>
      <c r="BX706" s="4">
        <v>131</v>
      </c>
      <c r="BY706" s="4">
        <f t="shared" ref="BY706:BY769" si="297">SUM(BU706:BX706)</f>
        <v>177</v>
      </c>
      <c r="BZ706" s="4">
        <f t="shared" ref="BZ706:BZ769" si="298">+C706+H706+M706+R706+W706+AB706+AG706+AL706</f>
        <v>8432</v>
      </c>
      <c r="CA706" s="4">
        <f t="shared" ref="CA706:CA769" si="299">+D706+I706+N706+S706+X706+AC706+AH706+AM706</f>
        <v>8796</v>
      </c>
      <c r="CB706" s="4">
        <f t="shared" ref="CB706:CB769" si="300">+E706+J706+O706+T706+Y706+AD706+AI706+AN706</f>
        <v>4257</v>
      </c>
      <c r="CC706" s="4">
        <f t="shared" ref="CC706:CC769" si="301">+F706+K706+P706+U706+Z706+AE706+AJ706+AO706</f>
        <v>210</v>
      </c>
      <c r="CD706" s="4">
        <f t="shared" ref="CD706:CD769" si="302">SUM(BZ706:CC706)</f>
        <v>21695</v>
      </c>
      <c r="CE706" s="4">
        <f t="shared" ref="CE706:CE769" si="303">BF706+BA706+AV706+BK706+BP706+BU706+AQ706</f>
        <v>28</v>
      </c>
      <c r="CF706" s="4">
        <f t="shared" ref="CF706:CF769" si="304">BG706+BB706+AW706+BL706+BQ706+BV706+AR706</f>
        <v>552</v>
      </c>
      <c r="CG706" s="4">
        <f t="shared" ref="CG706:CG769" si="305">BH706+BC706+AX706+BM706+BR706+BW706+AS706</f>
        <v>510</v>
      </c>
      <c r="CH706" s="4">
        <f t="shared" ref="CH706:CH769" si="306">BI706+BD706+AY706+BN706+BS706+BX706+AT706</f>
        <v>136</v>
      </c>
      <c r="CI706" s="4">
        <f t="shared" ref="CI706:CI769" si="307">SUM(CE706:CH706)</f>
        <v>1226</v>
      </c>
      <c r="CJ706" s="11">
        <v>5561</v>
      </c>
      <c r="CK706" s="11">
        <v>109</v>
      </c>
      <c r="CL706" s="11">
        <v>584</v>
      </c>
      <c r="CM706" s="11">
        <v>0</v>
      </c>
      <c r="CN706" s="11">
        <v>2064</v>
      </c>
      <c r="CO706" s="4">
        <f t="shared" si="282"/>
        <v>8318</v>
      </c>
    </row>
    <row r="707" spans="1:93">
      <c r="A707" s="2">
        <v>2004</v>
      </c>
      <c r="B707" s="3" t="s">
        <v>119</v>
      </c>
      <c r="C707" s="4">
        <v>12101</v>
      </c>
      <c r="D707" s="4">
        <v>3584</v>
      </c>
      <c r="E707" s="4">
        <v>1453</v>
      </c>
      <c r="F707" s="4">
        <v>0</v>
      </c>
      <c r="G707" s="4">
        <f t="shared" si="283"/>
        <v>17138</v>
      </c>
      <c r="H707" s="4">
        <v>5032</v>
      </c>
      <c r="I707" s="4">
        <v>170</v>
      </c>
      <c r="J707" s="4">
        <v>2011</v>
      </c>
      <c r="K707" s="4">
        <v>1155</v>
      </c>
      <c r="L707" s="4">
        <f t="shared" si="284"/>
        <v>8368</v>
      </c>
      <c r="M707" s="4">
        <v>251</v>
      </c>
      <c r="N707" s="4">
        <v>542</v>
      </c>
      <c r="O707" s="4">
        <v>0</v>
      </c>
      <c r="P707" s="4">
        <v>0</v>
      </c>
      <c r="Q707" s="4">
        <f t="shared" si="285"/>
        <v>793</v>
      </c>
      <c r="R707" s="4">
        <v>0</v>
      </c>
      <c r="S707" s="4">
        <v>0</v>
      </c>
      <c r="T707" s="4">
        <v>0</v>
      </c>
      <c r="U707" s="4">
        <v>0</v>
      </c>
      <c r="V707" s="4">
        <f t="shared" si="286"/>
        <v>0</v>
      </c>
      <c r="W707" s="4">
        <v>5912</v>
      </c>
      <c r="X707" s="4">
        <v>10065</v>
      </c>
      <c r="Y707" s="4">
        <v>0</v>
      </c>
      <c r="Z707" s="4">
        <v>0</v>
      </c>
      <c r="AA707" s="4">
        <f t="shared" si="287"/>
        <v>15977</v>
      </c>
      <c r="AB707" s="4">
        <v>3191</v>
      </c>
      <c r="AC707" s="4">
        <v>78</v>
      </c>
      <c r="AD707" s="4">
        <v>145</v>
      </c>
      <c r="AE707" s="4">
        <v>31</v>
      </c>
      <c r="AF707" s="4">
        <f t="shared" si="288"/>
        <v>3445</v>
      </c>
      <c r="AG707" s="4">
        <v>1</v>
      </c>
      <c r="AH707" s="4">
        <v>2743</v>
      </c>
      <c r="AI707" s="4">
        <v>2390</v>
      </c>
      <c r="AJ707" s="4">
        <v>323</v>
      </c>
      <c r="AK707" s="4">
        <f t="shared" si="289"/>
        <v>5457</v>
      </c>
      <c r="AL707" s="4">
        <v>2442</v>
      </c>
      <c r="AM707" s="4">
        <v>4078</v>
      </c>
      <c r="AN707" s="4">
        <v>2537</v>
      </c>
      <c r="AO707" s="4">
        <v>427</v>
      </c>
      <c r="AP707" s="4">
        <f t="shared" si="290"/>
        <v>9484</v>
      </c>
      <c r="AU707" s="4">
        <f t="shared" si="291"/>
        <v>0</v>
      </c>
      <c r="AV707" s="4">
        <v>0</v>
      </c>
      <c r="AW707" s="4">
        <v>0</v>
      </c>
      <c r="AX707" s="4">
        <v>0</v>
      </c>
      <c r="AY707" s="4">
        <v>1155</v>
      </c>
      <c r="AZ707" s="4">
        <f t="shared" si="292"/>
        <v>1155</v>
      </c>
      <c r="BA707" s="4">
        <v>0</v>
      </c>
      <c r="BB707" s="4">
        <v>0</v>
      </c>
      <c r="BC707" s="4">
        <v>0</v>
      </c>
      <c r="BD707" s="4">
        <v>31</v>
      </c>
      <c r="BE707" s="4">
        <f t="shared" si="293"/>
        <v>31</v>
      </c>
      <c r="BF707" s="4">
        <v>0</v>
      </c>
      <c r="BG707" s="4">
        <v>0</v>
      </c>
      <c r="BH707" s="4">
        <v>0</v>
      </c>
      <c r="BI707" s="4">
        <v>323</v>
      </c>
      <c r="BJ707" s="4">
        <f t="shared" si="294"/>
        <v>323</v>
      </c>
      <c r="BK707" s="4">
        <v>0</v>
      </c>
      <c r="BL707" s="4">
        <v>0</v>
      </c>
      <c r="BM707" s="4">
        <v>0</v>
      </c>
      <c r="BN707" s="4">
        <v>239</v>
      </c>
      <c r="BO707" s="4">
        <f t="shared" si="295"/>
        <v>239</v>
      </c>
      <c r="BP707" s="4">
        <v>0</v>
      </c>
      <c r="BQ707" s="4">
        <v>0</v>
      </c>
      <c r="BR707" s="4">
        <v>0</v>
      </c>
      <c r="BS707" s="4">
        <v>135</v>
      </c>
      <c r="BT707" s="4">
        <f t="shared" si="296"/>
        <v>135</v>
      </c>
      <c r="BU707" s="4">
        <v>0</v>
      </c>
      <c r="BV707" s="4">
        <v>0</v>
      </c>
      <c r="BW707" s="4">
        <v>0</v>
      </c>
      <c r="BX707" s="4">
        <v>53</v>
      </c>
      <c r="BY707" s="4">
        <f t="shared" si="297"/>
        <v>53</v>
      </c>
      <c r="BZ707" s="4">
        <f t="shared" si="298"/>
        <v>28930</v>
      </c>
      <c r="CA707" s="4">
        <f t="shared" si="299"/>
        <v>21260</v>
      </c>
      <c r="CB707" s="4">
        <f t="shared" si="300"/>
        <v>8536</v>
      </c>
      <c r="CC707" s="4">
        <f t="shared" si="301"/>
        <v>1936</v>
      </c>
      <c r="CD707" s="4">
        <f t="shared" si="302"/>
        <v>60662</v>
      </c>
      <c r="CE707" s="4">
        <f t="shared" si="303"/>
        <v>0</v>
      </c>
      <c r="CF707" s="4">
        <f t="shared" si="304"/>
        <v>0</v>
      </c>
      <c r="CG707" s="4">
        <f t="shared" si="305"/>
        <v>0</v>
      </c>
      <c r="CH707" s="4">
        <f t="shared" si="306"/>
        <v>1936</v>
      </c>
      <c r="CI707" s="4">
        <f t="shared" si="307"/>
        <v>1936</v>
      </c>
      <c r="CJ707" s="4">
        <v>15360</v>
      </c>
      <c r="CK707" s="10">
        <v>0</v>
      </c>
      <c r="CL707" s="10">
        <v>0</v>
      </c>
      <c r="CM707" s="4">
        <v>0</v>
      </c>
      <c r="CN707" s="4">
        <v>15468</v>
      </c>
      <c r="CO707" s="4">
        <f t="shared" si="282"/>
        <v>30828</v>
      </c>
    </row>
    <row r="708" spans="1:93">
      <c r="A708" s="2">
        <v>2004</v>
      </c>
      <c r="B708" s="3" t="s">
        <v>120</v>
      </c>
      <c r="C708" s="4">
        <v>1679</v>
      </c>
      <c r="D708" s="4">
        <v>311</v>
      </c>
      <c r="E708" s="4">
        <v>24</v>
      </c>
      <c r="F708" s="4">
        <v>0</v>
      </c>
      <c r="G708" s="4">
        <f t="shared" si="283"/>
        <v>2014</v>
      </c>
      <c r="H708" s="4">
        <v>618</v>
      </c>
      <c r="I708" s="4">
        <v>9</v>
      </c>
      <c r="J708" s="4">
        <v>351</v>
      </c>
      <c r="K708" s="4">
        <v>47</v>
      </c>
      <c r="L708" s="4">
        <f t="shared" si="284"/>
        <v>1025</v>
      </c>
      <c r="M708" s="4">
        <v>21</v>
      </c>
      <c r="N708" s="4">
        <v>95</v>
      </c>
      <c r="O708" s="4">
        <v>0</v>
      </c>
      <c r="P708" s="4">
        <v>0</v>
      </c>
      <c r="Q708" s="4">
        <f t="shared" si="285"/>
        <v>116</v>
      </c>
      <c r="R708" s="4">
        <v>9</v>
      </c>
      <c r="S708" s="4">
        <v>0</v>
      </c>
      <c r="T708" s="4">
        <v>0</v>
      </c>
      <c r="U708" s="4">
        <v>0</v>
      </c>
      <c r="V708" s="4">
        <f t="shared" si="286"/>
        <v>9</v>
      </c>
      <c r="W708" s="4">
        <v>192</v>
      </c>
      <c r="X708" s="4">
        <v>915</v>
      </c>
      <c r="Y708" s="4">
        <v>163</v>
      </c>
      <c r="Z708" s="4">
        <v>0</v>
      </c>
      <c r="AA708" s="4">
        <f t="shared" si="287"/>
        <v>1270</v>
      </c>
      <c r="AB708" s="4">
        <v>248</v>
      </c>
      <c r="AC708" s="4">
        <v>3</v>
      </c>
      <c r="AD708" s="4">
        <v>32</v>
      </c>
      <c r="AE708" s="4">
        <v>0</v>
      </c>
      <c r="AF708" s="4">
        <f t="shared" si="288"/>
        <v>283</v>
      </c>
      <c r="AG708" s="4">
        <v>60</v>
      </c>
      <c r="AH708" s="4">
        <v>193</v>
      </c>
      <c r="AI708" s="4">
        <v>358</v>
      </c>
      <c r="AJ708" s="4">
        <v>188</v>
      </c>
      <c r="AK708" s="4">
        <f t="shared" si="289"/>
        <v>799</v>
      </c>
      <c r="AL708" s="4">
        <v>747</v>
      </c>
      <c r="AM708" s="4">
        <v>550</v>
      </c>
      <c r="AN708" s="4">
        <v>1035</v>
      </c>
      <c r="AO708" s="4">
        <v>18</v>
      </c>
      <c r="AP708" s="4">
        <f t="shared" si="290"/>
        <v>2350</v>
      </c>
      <c r="AU708" s="4">
        <f t="shared" si="291"/>
        <v>0</v>
      </c>
      <c r="AV708" s="4">
        <v>0</v>
      </c>
      <c r="AW708" s="4">
        <v>0</v>
      </c>
      <c r="AX708" s="4">
        <v>0</v>
      </c>
      <c r="AY708" s="4">
        <v>47</v>
      </c>
      <c r="AZ708" s="4">
        <f t="shared" si="292"/>
        <v>47</v>
      </c>
      <c r="BA708" s="4">
        <v>2</v>
      </c>
      <c r="BB708" s="4">
        <v>0</v>
      </c>
      <c r="BC708" s="4">
        <v>0</v>
      </c>
      <c r="BD708" s="4">
        <v>0</v>
      </c>
      <c r="BE708" s="4">
        <f t="shared" si="293"/>
        <v>2</v>
      </c>
      <c r="BF708" s="4">
        <v>60</v>
      </c>
      <c r="BG708" s="4">
        <v>153</v>
      </c>
      <c r="BH708" s="4">
        <v>180</v>
      </c>
      <c r="BI708" s="4">
        <v>188</v>
      </c>
      <c r="BJ708" s="4">
        <f t="shared" si="294"/>
        <v>581</v>
      </c>
      <c r="BK708" s="4">
        <v>0</v>
      </c>
      <c r="BL708" s="4">
        <v>0</v>
      </c>
      <c r="BM708" s="4">
        <v>0</v>
      </c>
      <c r="BN708" s="4">
        <v>0</v>
      </c>
      <c r="BO708" s="4">
        <f t="shared" si="295"/>
        <v>0</v>
      </c>
      <c r="BP708" s="4">
        <v>0</v>
      </c>
      <c r="BQ708" s="4">
        <v>0</v>
      </c>
      <c r="BR708" s="4">
        <v>0</v>
      </c>
      <c r="BS708" s="4">
        <v>0</v>
      </c>
      <c r="BT708" s="4">
        <f t="shared" si="296"/>
        <v>0</v>
      </c>
      <c r="BU708" s="4">
        <v>68</v>
      </c>
      <c r="BV708" s="4">
        <v>4</v>
      </c>
      <c r="BW708" s="4">
        <v>24</v>
      </c>
      <c r="BX708" s="4">
        <v>18</v>
      </c>
      <c r="BY708" s="4">
        <f t="shared" si="297"/>
        <v>114</v>
      </c>
      <c r="BZ708" s="4">
        <f t="shared" si="298"/>
        <v>3574</v>
      </c>
      <c r="CA708" s="4">
        <f t="shared" si="299"/>
        <v>2076</v>
      </c>
      <c r="CB708" s="4">
        <f t="shared" si="300"/>
        <v>1963</v>
      </c>
      <c r="CC708" s="4">
        <f t="shared" si="301"/>
        <v>253</v>
      </c>
      <c r="CD708" s="4">
        <f t="shared" si="302"/>
        <v>7866</v>
      </c>
      <c r="CE708" s="4">
        <f t="shared" si="303"/>
        <v>130</v>
      </c>
      <c r="CF708" s="4">
        <f t="shared" si="304"/>
        <v>157</v>
      </c>
      <c r="CG708" s="4">
        <f t="shared" si="305"/>
        <v>204</v>
      </c>
      <c r="CH708" s="4">
        <f t="shared" si="306"/>
        <v>253</v>
      </c>
      <c r="CI708" s="4">
        <f t="shared" si="307"/>
        <v>744</v>
      </c>
      <c r="CJ708" s="4">
        <v>1502</v>
      </c>
      <c r="CK708" s="4">
        <v>1700</v>
      </c>
      <c r="CL708" s="4">
        <v>155</v>
      </c>
      <c r="CM708" s="4">
        <v>0</v>
      </c>
      <c r="CN708" s="4">
        <v>319</v>
      </c>
      <c r="CO708" s="4">
        <f t="shared" si="282"/>
        <v>3676</v>
      </c>
    </row>
    <row r="709" spans="1:93">
      <c r="A709" s="2">
        <v>2004</v>
      </c>
      <c r="B709" s="3" t="s">
        <v>121</v>
      </c>
      <c r="C709" s="4">
        <v>13</v>
      </c>
      <c r="D709" s="4">
        <v>103</v>
      </c>
      <c r="E709" s="4">
        <v>894</v>
      </c>
      <c r="F709" s="4">
        <v>6</v>
      </c>
      <c r="G709" s="4">
        <f t="shared" si="283"/>
        <v>1016</v>
      </c>
      <c r="H709" s="4">
        <v>109</v>
      </c>
      <c r="I709" s="4">
        <v>0</v>
      </c>
      <c r="J709" s="4">
        <v>1</v>
      </c>
      <c r="K709" s="4">
        <v>7</v>
      </c>
      <c r="L709" s="4">
        <f t="shared" si="284"/>
        <v>117</v>
      </c>
      <c r="M709" s="4">
        <v>16</v>
      </c>
      <c r="N709" s="4">
        <v>27</v>
      </c>
      <c r="O709" s="4">
        <v>2</v>
      </c>
      <c r="P709" s="4">
        <v>0</v>
      </c>
      <c r="Q709" s="4">
        <f t="shared" si="285"/>
        <v>45</v>
      </c>
      <c r="R709" s="4">
        <v>14</v>
      </c>
      <c r="S709" s="4">
        <v>19</v>
      </c>
      <c r="T709" s="4">
        <v>0</v>
      </c>
      <c r="U709" s="4">
        <v>0</v>
      </c>
      <c r="V709" s="4">
        <f t="shared" si="286"/>
        <v>33</v>
      </c>
      <c r="W709" s="4">
        <v>138</v>
      </c>
      <c r="X709" s="4">
        <v>499</v>
      </c>
      <c r="Y709" s="4">
        <v>117</v>
      </c>
      <c r="Z709" s="4">
        <v>0</v>
      </c>
      <c r="AA709" s="4">
        <f t="shared" si="287"/>
        <v>754</v>
      </c>
      <c r="AB709" s="4">
        <v>41</v>
      </c>
      <c r="AC709" s="4">
        <v>51</v>
      </c>
      <c r="AD709" s="4">
        <v>5</v>
      </c>
      <c r="AE709" s="4">
        <v>0</v>
      </c>
      <c r="AF709" s="4">
        <f t="shared" si="288"/>
        <v>97</v>
      </c>
      <c r="AG709" s="4">
        <v>0</v>
      </c>
      <c r="AH709" s="4">
        <v>122</v>
      </c>
      <c r="AI709" s="4">
        <v>178</v>
      </c>
      <c r="AJ709" s="4">
        <v>1</v>
      </c>
      <c r="AK709" s="4">
        <f t="shared" si="289"/>
        <v>301</v>
      </c>
      <c r="AL709" s="4">
        <v>230</v>
      </c>
      <c r="AM709" s="4">
        <v>186</v>
      </c>
      <c r="AN709" s="4">
        <v>407</v>
      </c>
      <c r="AO709" s="4">
        <v>27</v>
      </c>
      <c r="AP709" s="4">
        <f t="shared" si="290"/>
        <v>850</v>
      </c>
      <c r="AU709" s="4">
        <f t="shared" si="291"/>
        <v>0</v>
      </c>
      <c r="AV709" s="4">
        <v>0</v>
      </c>
      <c r="AW709" s="4">
        <v>0</v>
      </c>
      <c r="AX709" s="4">
        <v>0</v>
      </c>
      <c r="AY709" s="4">
        <v>7</v>
      </c>
      <c r="AZ709" s="4">
        <f t="shared" si="292"/>
        <v>7</v>
      </c>
      <c r="BA709" s="4">
        <v>0</v>
      </c>
      <c r="BB709" s="4">
        <v>0</v>
      </c>
      <c r="BC709" s="4">
        <v>0</v>
      </c>
      <c r="BD709" s="4">
        <v>1</v>
      </c>
      <c r="BE709" s="4">
        <f t="shared" si="293"/>
        <v>1</v>
      </c>
      <c r="BF709" s="4">
        <v>0</v>
      </c>
      <c r="BG709" s="4">
        <v>99</v>
      </c>
      <c r="BH709" s="4">
        <v>28</v>
      </c>
      <c r="BI709" s="4">
        <v>1</v>
      </c>
      <c r="BJ709" s="4">
        <f t="shared" si="294"/>
        <v>128</v>
      </c>
      <c r="BK709" s="4">
        <v>0</v>
      </c>
      <c r="BL709" s="4">
        <v>0</v>
      </c>
      <c r="BM709" s="4">
        <v>0</v>
      </c>
      <c r="BN709" s="4">
        <v>1</v>
      </c>
      <c r="BO709" s="4">
        <f t="shared" si="295"/>
        <v>1</v>
      </c>
      <c r="BP709" s="4">
        <v>0</v>
      </c>
      <c r="BQ709" s="4">
        <v>0</v>
      </c>
      <c r="BR709" s="4">
        <v>0</v>
      </c>
      <c r="BS709" s="4">
        <v>7</v>
      </c>
      <c r="BT709" s="4">
        <f t="shared" si="296"/>
        <v>7</v>
      </c>
      <c r="BU709" s="4">
        <v>0</v>
      </c>
      <c r="BV709" s="4">
        <v>0</v>
      </c>
      <c r="BW709" s="4">
        <v>0</v>
      </c>
      <c r="BX709" s="4">
        <v>24</v>
      </c>
      <c r="BY709" s="4">
        <f t="shared" si="297"/>
        <v>24</v>
      </c>
      <c r="BZ709" s="4">
        <f t="shared" si="298"/>
        <v>561</v>
      </c>
      <c r="CA709" s="4">
        <f t="shared" si="299"/>
        <v>1007</v>
      </c>
      <c r="CB709" s="4">
        <f t="shared" si="300"/>
        <v>1604</v>
      </c>
      <c r="CC709" s="4">
        <f t="shared" si="301"/>
        <v>41</v>
      </c>
      <c r="CD709" s="4">
        <f t="shared" si="302"/>
        <v>3213</v>
      </c>
      <c r="CE709" s="4">
        <f t="shared" si="303"/>
        <v>0</v>
      </c>
      <c r="CF709" s="4">
        <f t="shared" si="304"/>
        <v>99</v>
      </c>
      <c r="CG709" s="4">
        <f t="shared" si="305"/>
        <v>28</v>
      </c>
      <c r="CH709" s="4">
        <f t="shared" si="306"/>
        <v>41</v>
      </c>
      <c r="CI709" s="4">
        <f t="shared" si="307"/>
        <v>168</v>
      </c>
      <c r="CJ709" s="4">
        <v>254</v>
      </c>
      <c r="CK709" s="4">
        <v>434</v>
      </c>
      <c r="CL709" s="4">
        <v>47</v>
      </c>
      <c r="CM709" s="4">
        <v>0</v>
      </c>
      <c r="CN709" s="4">
        <v>233</v>
      </c>
      <c r="CO709" s="4">
        <f t="shared" si="282"/>
        <v>968</v>
      </c>
    </row>
    <row r="710" spans="1:93">
      <c r="A710" s="2">
        <v>2004</v>
      </c>
      <c r="B710" s="3" t="s">
        <v>122</v>
      </c>
      <c r="C710" s="4">
        <v>4154.2</v>
      </c>
      <c r="D710" s="4">
        <v>485</v>
      </c>
      <c r="E710" s="4">
        <v>123.2</v>
      </c>
      <c r="F710" s="4">
        <v>0</v>
      </c>
      <c r="G710" s="4">
        <f t="shared" si="283"/>
        <v>4762.3999999999996</v>
      </c>
      <c r="H710" s="4">
        <v>1282.3</v>
      </c>
      <c r="I710" s="4">
        <v>639</v>
      </c>
      <c r="J710" s="4">
        <v>1729.5</v>
      </c>
      <c r="K710" s="4">
        <v>397.2</v>
      </c>
      <c r="L710" s="4">
        <f t="shared" si="284"/>
        <v>4048</v>
      </c>
      <c r="M710" s="4">
        <v>40.4</v>
      </c>
      <c r="N710" s="4">
        <v>70.599999999999994</v>
      </c>
      <c r="O710" s="4">
        <v>0</v>
      </c>
      <c r="P710" s="4">
        <v>0</v>
      </c>
      <c r="Q710" s="4">
        <f t="shared" si="285"/>
        <v>111</v>
      </c>
      <c r="R710" s="4">
        <v>10.3</v>
      </c>
      <c r="S710" s="4">
        <v>49.5</v>
      </c>
      <c r="T710" s="4">
        <v>0</v>
      </c>
      <c r="U710" s="4">
        <v>0</v>
      </c>
      <c r="V710" s="4">
        <f t="shared" si="286"/>
        <v>59.8</v>
      </c>
      <c r="W710" s="4">
        <v>1812.3</v>
      </c>
      <c r="X710" s="4">
        <v>1977.3</v>
      </c>
      <c r="Y710" s="4">
        <v>36.5</v>
      </c>
      <c r="Z710" s="4">
        <v>0</v>
      </c>
      <c r="AA710" s="4">
        <f t="shared" si="287"/>
        <v>3826.1</v>
      </c>
      <c r="AB710" s="4">
        <v>941.6</v>
      </c>
      <c r="AC710" s="4">
        <v>46</v>
      </c>
      <c r="AD710" s="4">
        <v>33.9</v>
      </c>
      <c r="AE710" s="4">
        <v>18.5</v>
      </c>
      <c r="AF710" s="4">
        <f t="shared" si="288"/>
        <v>1040</v>
      </c>
      <c r="AG710" s="4">
        <v>0.1</v>
      </c>
      <c r="AH710" s="4">
        <v>650</v>
      </c>
      <c r="AI710" s="4">
        <v>2497.9</v>
      </c>
      <c r="AJ710" s="4">
        <v>114.9</v>
      </c>
      <c r="AK710" s="4">
        <f t="shared" si="289"/>
        <v>3262.9</v>
      </c>
      <c r="AL710" s="4">
        <v>2996.6</v>
      </c>
      <c r="AM710" s="4">
        <v>1822.7</v>
      </c>
      <c r="AN710" s="4">
        <v>6181.7</v>
      </c>
      <c r="AO710" s="4">
        <v>113.2</v>
      </c>
      <c r="AP710" s="4">
        <f t="shared" si="290"/>
        <v>11114.2</v>
      </c>
      <c r="AU710" s="4">
        <f t="shared" si="291"/>
        <v>0</v>
      </c>
      <c r="AV710" s="4">
        <v>12.8</v>
      </c>
      <c r="AW710" s="4">
        <v>0.8</v>
      </c>
      <c r="AX710" s="4">
        <v>122.5</v>
      </c>
      <c r="AY710" s="4">
        <v>390.9</v>
      </c>
      <c r="AZ710" s="4">
        <f t="shared" si="292"/>
        <v>527</v>
      </c>
      <c r="BA710" s="4">
        <v>2.1</v>
      </c>
      <c r="BB710" s="4">
        <v>12.5</v>
      </c>
      <c r="BC710" s="4">
        <v>0.6</v>
      </c>
      <c r="BD710" s="4">
        <v>18.5</v>
      </c>
      <c r="BE710" s="4">
        <f t="shared" si="293"/>
        <v>33.700000000000003</v>
      </c>
      <c r="BF710" s="4">
        <v>0</v>
      </c>
      <c r="BG710" s="4">
        <v>0</v>
      </c>
      <c r="BH710" s="4">
        <v>28.6</v>
      </c>
      <c r="BI710" s="4">
        <v>59.2</v>
      </c>
      <c r="BJ710" s="4">
        <f t="shared" si="294"/>
        <v>87.800000000000011</v>
      </c>
      <c r="BK710" s="4">
        <v>0</v>
      </c>
      <c r="BL710" s="4">
        <v>0</v>
      </c>
      <c r="BM710" s="4">
        <v>0</v>
      </c>
      <c r="BN710" s="4">
        <v>0</v>
      </c>
      <c r="BO710" s="4">
        <f t="shared" si="295"/>
        <v>0</v>
      </c>
      <c r="BP710" s="4">
        <v>0.2</v>
      </c>
      <c r="BQ710" s="4">
        <v>1.4</v>
      </c>
      <c r="BR710" s="4">
        <v>3.5</v>
      </c>
      <c r="BS710" s="4">
        <v>8.1</v>
      </c>
      <c r="BT710" s="4">
        <f t="shared" si="296"/>
        <v>13.2</v>
      </c>
      <c r="BU710" s="4">
        <v>2.7</v>
      </c>
      <c r="BV710" s="4">
        <v>5.2</v>
      </c>
      <c r="BW710" s="4">
        <v>3</v>
      </c>
      <c r="BX710" s="4">
        <v>37.9</v>
      </c>
      <c r="BY710" s="4">
        <f t="shared" si="297"/>
        <v>48.8</v>
      </c>
      <c r="BZ710" s="4">
        <f t="shared" si="298"/>
        <v>11237.800000000001</v>
      </c>
      <c r="CA710" s="4">
        <f t="shared" si="299"/>
        <v>5740.0999999999995</v>
      </c>
      <c r="CB710" s="4">
        <f t="shared" si="300"/>
        <v>10602.7</v>
      </c>
      <c r="CC710" s="4">
        <f t="shared" si="301"/>
        <v>643.80000000000007</v>
      </c>
      <c r="CD710" s="4">
        <f t="shared" si="302"/>
        <v>28224.400000000001</v>
      </c>
      <c r="CE710" s="4">
        <f t="shared" si="303"/>
        <v>17.8</v>
      </c>
      <c r="CF710" s="4">
        <f t="shared" si="304"/>
        <v>19.900000000000002</v>
      </c>
      <c r="CG710" s="4">
        <f t="shared" si="305"/>
        <v>158.19999999999999</v>
      </c>
      <c r="CH710" s="4">
        <f t="shared" si="306"/>
        <v>514.6</v>
      </c>
      <c r="CI710" s="4">
        <f t="shared" si="307"/>
        <v>710.5</v>
      </c>
      <c r="CJ710" s="4">
        <v>2562.3000000000002</v>
      </c>
      <c r="CK710" s="4">
        <v>7384.9</v>
      </c>
      <c r="CL710" s="4">
        <v>425.7</v>
      </c>
      <c r="CM710" s="10"/>
      <c r="CN710" s="4">
        <v>1544.9</v>
      </c>
      <c r="CO710" s="4">
        <f t="shared" si="282"/>
        <v>11917.800000000001</v>
      </c>
    </row>
    <row r="711" spans="1:93">
      <c r="A711" s="2">
        <v>2004</v>
      </c>
      <c r="B711" s="3" t="s">
        <v>123</v>
      </c>
      <c r="C711" s="4">
        <v>5021</v>
      </c>
      <c r="D711" s="4">
        <v>585</v>
      </c>
      <c r="E711" s="4">
        <v>530</v>
      </c>
      <c r="F711" s="4">
        <v>0</v>
      </c>
      <c r="G711" s="4">
        <f t="shared" si="283"/>
        <v>6136</v>
      </c>
      <c r="H711" s="4">
        <v>1318</v>
      </c>
      <c r="I711" s="4">
        <v>8</v>
      </c>
      <c r="J711" s="4">
        <v>2878</v>
      </c>
      <c r="K711" s="4">
        <v>217</v>
      </c>
      <c r="L711" s="4">
        <f t="shared" si="284"/>
        <v>4421</v>
      </c>
      <c r="M711" s="4">
        <v>147</v>
      </c>
      <c r="N711" s="4">
        <v>137</v>
      </c>
      <c r="O711" s="4">
        <v>0</v>
      </c>
      <c r="P711" s="4">
        <v>0</v>
      </c>
      <c r="Q711" s="4">
        <f t="shared" si="285"/>
        <v>284</v>
      </c>
      <c r="R711" s="4">
        <v>111</v>
      </c>
      <c r="S711" s="4">
        <v>2</v>
      </c>
      <c r="T711" s="4">
        <v>0</v>
      </c>
      <c r="U711" s="4">
        <v>0</v>
      </c>
      <c r="V711" s="4">
        <f t="shared" si="286"/>
        <v>113</v>
      </c>
      <c r="W711" s="4">
        <v>2420</v>
      </c>
      <c r="X711" s="4">
        <v>2750</v>
      </c>
      <c r="Y711" s="4">
        <v>0</v>
      </c>
      <c r="Z711" s="4">
        <v>0</v>
      </c>
      <c r="AA711" s="4">
        <f t="shared" si="287"/>
        <v>5170</v>
      </c>
      <c r="AB711" s="4">
        <v>685</v>
      </c>
      <c r="AC711" s="4">
        <v>17</v>
      </c>
      <c r="AD711" s="4">
        <v>26</v>
      </c>
      <c r="AE711" s="4">
        <v>27</v>
      </c>
      <c r="AF711" s="4">
        <f t="shared" si="288"/>
        <v>755</v>
      </c>
      <c r="AG711" s="4">
        <v>25</v>
      </c>
      <c r="AH711" s="4">
        <v>304</v>
      </c>
      <c r="AI711" s="4">
        <v>1535</v>
      </c>
      <c r="AJ711" s="4">
        <v>174</v>
      </c>
      <c r="AK711" s="4">
        <f t="shared" si="289"/>
        <v>2038</v>
      </c>
      <c r="AL711" s="4">
        <v>1725</v>
      </c>
      <c r="AM711" s="4">
        <v>2055</v>
      </c>
      <c r="AN711" s="4">
        <v>3065</v>
      </c>
      <c r="AO711" s="4">
        <v>204</v>
      </c>
      <c r="AP711" s="4">
        <f t="shared" si="290"/>
        <v>7049</v>
      </c>
      <c r="AU711" s="4">
        <f t="shared" si="291"/>
        <v>0</v>
      </c>
      <c r="AV711" s="4">
        <v>0</v>
      </c>
      <c r="AW711" s="4">
        <v>0</v>
      </c>
      <c r="AX711" s="4">
        <v>144</v>
      </c>
      <c r="AY711" s="4">
        <v>217</v>
      </c>
      <c r="AZ711" s="4">
        <f t="shared" si="292"/>
        <v>361</v>
      </c>
      <c r="BA711" s="4">
        <v>0</v>
      </c>
      <c r="BB711" s="4">
        <v>5</v>
      </c>
      <c r="BC711" s="4">
        <v>1</v>
      </c>
      <c r="BD711" s="4">
        <v>27</v>
      </c>
      <c r="BE711" s="4">
        <f t="shared" si="293"/>
        <v>33</v>
      </c>
      <c r="BF711" s="4">
        <v>0</v>
      </c>
      <c r="BG711" s="4">
        <v>275</v>
      </c>
      <c r="BH711" s="4">
        <v>642</v>
      </c>
      <c r="BI711" s="4">
        <v>174</v>
      </c>
      <c r="BJ711" s="4">
        <f t="shared" si="294"/>
        <v>1091</v>
      </c>
      <c r="BK711" s="4">
        <v>0</v>
      </c>
      <c r="BL711" s="4">
        <v>0</v>
      </c>
      <c r="BM711" s="4">
        <v>0</v>
      </c>
      <c r="BN711" s="4">
        <v>39</v>
      </c>
      <c r="BO711" s="4">
        <f t="shared" si="295"/>
        <v>39</v>
      </c>
      <c r="BP711" s="4">
        <v>0</v>
      </c>
      <c r="BQ711" s="4">
        <v>60</v>
      </c>
      <c r="BR711" s="4">
        <v>153</v>
      </c>
      <c r="BS711" s="4">
        <v>68</v>
      </c>
      <c r="BT711" s="4">
        <f t="shared" si="296"/>
        <v>281</v>
      </c>
      <c r="BU711" s="4">
        <v>0</v>
      </c>
      <c r="BV711" s="4">
        <v>36</v>
      </c>
      <c r="BW711" s="4">
        <v>452</v>
      </c>
      <c r="BX711" s="4">
        <v>97</v>
      </c>
      <c r="BY711" s="4">
        <f t="shared" si="297"/>
        <v>585</v>
      </c>
      <c r="BZ711" s="4">
        <f t="shared" si="298"/>
        <v>11452</v>
      </c>
      <c r="CA711" s="4">
        <f t="shared" si="299"/>
        <v>5858</v>
      </c>
      <c r="CB711" s="4">
        <f t="shared" si="300"/>
        <v>8034</v>
      </c>
      <c r="CC711" s="4">
        <f t="shared" si="301"/>
        <v>622</v>
      </c>
      <c r="CD711" s="4">
        <f t="shared" si="302"/>
        <v>25966</v>
      </c>
      <c r="CE711" s="4">
        <f t="shared" si="303"/>
        <v>0</v>
      </c>
      <c r="CF711" s="4">
        <f t="shared" si="304"/>
        <v>376</v>
      </c>
      <c r="CG711" s="4">
        <f t="shared" si="305"/>
        <v>1392</v>
      </c>
      <c r="CH711" s="4">
        <f t="shared" si="306"/>
        <v>622</v>
      </c>
      <c r="CI711" s="4">
        <f t="shared" si="307"/>
        <v>2390</v>
      </c>
      <c r="CJ711" s="11">
        <v>6175</v>
      </c>
      <c r="CK711" s="11">
        <v>0</v>
      </c>
      <c r="CL711" s="11">
        <v>0</v>
      </c>
      <c r="CM711" s="11">
        <v>0</v>
      </c>
      <c r="CN711" s="11">
        <v>5344</v>
      </c>
      <c r="CO711" s="4">
        <f t="shared" si="282"/>
        <v>11519</v>
      </c>
    </row>
    <row r="712" spans="1:93">
      <c r="A712" s="2">
        <v>2004</v>
      </c>
      <c r="B712" s="3" t="s">
        <v>124</v>
      </c>
      <c r="C712" s="4">
        <v>1563</v>
      </c>
      <c r="D712" s="4">
        <v>270</v>
      </c>
      <c r="E712" s="4">
        <v>50</v>
      </c>
      <c r="F712" s="4">
        <v>76</v>
      </c>
      <c r="G712" s="4">
        <f t="shared" si="283"/>
        <v>1959</v>
      </c>
      <c r="H712" s="4">
        <v>338</v>
      </c>
      <c r="I712" s="4">
        <v>192</v>
      </c>
      <c r="J712" s="4">
        <v>718</v>
      </c>
      <c r="K712" s="4">
        <v>114</v>
      </c>
      <c r="L712" s="4">
        <f t="shared" si="284"/>
        <v>1362</v>
      </c>
      <c r="M712" s="4">
        <v>27</v>
      </c>
      <c r="N712" s="4">
        <v>107</v>
      </c>
      <c r="O712" s="4">
        <v>0</v>
      </c>
      <c r="P712" s="4">
        <v>0</v>
      </c>
      <c r="Q712" s="4">
        <f t="shared" si="285"/>
        <v>134</v>
      </c>
      <c r="R712" s="4">
        <v>1</v>
      </c>
      <c r="S712" s="4">
        <v>0</v>
      </c>
      <c r="T712" s="4">
        <v>0</v>
      </c>
      <c r="U712" s="4">
        <v>0</v>
      </c>
      <c r="V712" s="4">
        <f t="shared" si="286"/>
        <v>1</v>
      </c>
      <c r="W712" s="4">
        <v>228</v>
      </c>
      <c r="X712" s="4">
        <v>1554</v>
      </c>
      <c r="Y712" s="4">
        <v>211</v>
      </c>
      <c r="Z712" s="4">
        <v>0</v>
      </c>
      <c r="AA712" s="4">
        <f t="shared" si="287"/>
        <v>1993</v>
      </c>
      <c r="AB712" s="4">
        <v>127</v>
      </c>
      <c r="AC712" s="4">
        <v>0</v>
      </c>
      <c r="AD712" s="4">
        <v>17</v>
      </c>
      <c r="AE712" s="4">
        <v>25</v>
      </c>
      <c r="AF712" s="4">
        <f t="shared" si="288"/>
        <v>169</v>
      </c>
      <c r="AG712" s="4">
        <v>8</v>
      </c>
      <c r="AH712" s="4">
        <v>404</v>
      </c>
      <c r="AI712" s="4">
        <v>531</v>
      </c>
      <c r="AJ712" s="4">
        <v>35</v>
      </c>
      <c r="AK712" s="4">
        <f t="shared" si="289"/>
        <v>978</v>
      </c>
      <c r="AL712" s="4">
        <v>720</v>
      </c>
      <c r="AM712" s="4">
        <v>884</v>
      </c>
      <c r="AN712" s="4">
        <v>8469</v>
      </c>
      <c r="AO712" s="4">
        <v>0</v>
      </c>
      <c r="AP712" s="4">
        <f t="shared" si="290"/>
        <v>10073</v>
      </c>
      <c r="AU712" s="4">
        <f t="shared" si="291"/>
        <v>0</v>
      </c>
      <c r="AV712" s="4">
        <v>0</v>
      </c>
      <c r="AW712" s="4">
        <v>0</v>
      </c>
      <c r="AX712" s="4">
        <v>98</v>
      </c>
      <c r="AY712" s="4">
        <v>46</v>
      </c>
      <c r="AZ712" s="4">
        <f t="shared" si="292"/>
        <v>144</v>
      </c>
      <c r="BA712" s="4">
        <v>1</v>
      </c>
      <c r="BB712" s="4">
        <v>0</v>
      </c>
      <c r="BC712" s="4">
        <v>9</v>
      </c>
      <c r="BD712" s="4">
        <v>0</v>
      </c>
      <c r="BE712" s="4">
        <f t="shared" si="293"/>
        <v>10</v>
      </c>
      <c r="BF712" s="4">
        <v>4</v>
      </c>
      <c r="BG712" s="4">
        <v>392</v>
      </c>
      <c r="BH712" s="4">
        <v>197</v>
      </c>
      <c r="BI712" s="4">
        <v>35</v>
      </c>
      <c r="BJ712" s="4">
        <f t="shared" si="294"/>
        <v>628</v>
      </c>
      <c r="BK712" s="4">
        <v>0</v>
      </c>
      <c r="BL712" s="4">
        <v>0</v>
      </c>
      <c r="BM712" s="4">
        <v>0</v>
      </c>
      <c r="BN712" s="4">
        <v>0</v>
      </c>
      <c r="BO712" s="4">
        <f t="shared" si="295"/>
        <v>0</v>
      </c>
      <c r="BP712" s="4">
        <v>0</v>
      </c>
      <c r="BQ712" s="4">
        <v>22</v>
      </c>
      <c r="BR712" s="4">
        <v>26</v>
      </c>
      <c r="BS712" s="4">
        <v>0</v>
      </c>
      <c r="BT712" s="4">
        <f t="shared" si="296"/>
        <v>48</v>
      </c>
      <c r="BU712" s="4">
        <v>11</v>
      </c>
      <c r="BV712" s="4">
        <v>44</v>
      </c>
      <c r="BW712" s="4">
        <v>33</v>
      </c>
      <c r="BX712" s="4">
        <v>0</v>
      </c>
      <c r="BY712" s="4">
        <f t="shared" si="297"/>
        <v>88</v>
      </c>
      <c r="BZ712" s="4">
        <f t="shared" si="298"/>
        <v>3012</v>
      </c>
      <c r="CA712" s="4">
        <f t="shared" si="299"/>
        <v>3411</v>
      </c>
      <c r="CB712" s="4">
        <f t="shared" si="300"/>
        <v>9996</v>
      </c>
      <c r="CC712" s="4">
        <f t="shared" si="301"/>
        <v>250</v>
      </c>
      <c r="CD712" s="4">
        <f t="shared" si="302"/>
        <v>16669</v>
      </c>
      <c r="CE712" s="4">
        <f t="shared" si="303"/>
        <v>16</v>
      </c>
      <c r="CF712" s="4">
        <f t="shared" si="304"/>
        <v>458</v>
      </c>
      <c r="CG712" s="4">
        <f t="shared" si="305"/>
        <v>363</v>
      </c>
      <c r="CH712" s="4">
        <f t="shared" si="306"/>
        <v>81</v>
      </c>
      <c r="CI712" s="4">
        <f t="shared" si="307"/>
        <v>918</v>
      </c>
      <c r="CJ712" s="4">
        <v>928</v>
      </c>
      <c r="CK712" s="4">
        <v>1068</v>
      </c>
      <c r="CL712" s="4">
        <v>182</v>
      </c>
      <c r="CM712" s="4">
        <v>0</v>
      </c>
      <c r="CN712" s="4">
        <v>905</v>
      </c>
      <c r="CO712" s="4">
        <f t="shared" si="282"/>
        <v>3083</v>
      </c>
    </row>
    <row r="713" spans="1:93">
      <c r="A713" s="2">
        <v>2004</v>
      </c>
      <c r="B713" s="3" t="s">
        <v>125</v>
      </c>
      <c r="C713" s="4">
        <v>5267.7</v>
      </c>
      <c r="D713" s="4">
        <v>591</v>
      </c>
      <c r="E713" s="4">
        <v>99</v>
      </c>
      <c r="F713" s="4">
        <v>0</v>
      </c>
      <c r="G713" s="4">
        <f t="shared" si="283"/>
        <v>5957.7</v>
      </c>
      <c r="H713" s="4">
        <v>1165</v>
      </c>
      <c r="I713" s="4">
        <v>923</v>
      </c>
      <c r="J713" s="4">
        <v>1822</v>
      </c>
      <c r="K713" s="4">
        <v>0</v>
      </c>
      <c r="L713" s="4">
        <f t="shared" si="284"/>
        <v>3910</v>
      </c>
      <c r="M713" s="4">
        <v>46</v>
      </c>
      <c r="N713" s="4">
        <v>33</v>
      </c>
      <c r="O713" s="4">
        <v>0</v>
      </c>
      <c r="P713" s="4">
        <v>0</v>
      </c>
      <c r="Q713" s="4">
        <f t="shared" si="285"/>
        <v>79</v>
      </c>
      <c r="R713" s="4">
        <v>130.5</v>
      </c>
      <c r="S713" s="4">
        <v>56.8</v>
      </c>
      <c r="T713" s="4">
        <v>0.8</v>
      </c>
      <c r="U713" s="4">
        <v>0</v>
      </c>
      <c r="V713" s="4">
        <f t="shared" si="286"/>
        <v>188.10000000000002</v>
      </c>
      <c r="W713" s="4">
        <v>732.8</v>
      </c>
      <c r="X713" s="4">
        <v>2683.991</v>
      </c>
      <c r="Y713" s="4">
        <v>839.75099999999998</v>
      </c>
      <c r="Z713" s="4">
        <v>0</v>
      </c>
      <c r="AA713" s="4">
        <f t="shared" si="287"/>
        <v>4256.5420000000004</v>
      </c>
      <c r="AB713" s="4">
        <v>855</v>
      </c>
      <c r="AC713" s="4">
        <v>1</v>
      </c>
      <c r="AD713" s="4">
        <v>130</v>
      </c>
      <c r="AE713" s="4">
        <v>0</v>
      </c>
      <c r="AF713" s="4">
        <f t="shared" si="288"/>
        <v>986</v>
      </c>
      <c r="AG713" s="4">
        <v>0</v>
      </c>
      <c r="AH713" s="4">
        <v>654</v>
      </c>
      <c r="AI713" s="4">
        <v>1303</v>
      </c>
      <c r="AJ713" s="4">
        <v>0</v>
      </c>
      <c r="AK713" s="4">
        <f t="shared" si="289"/>
        <v>1957</v>
      </c>
      <c r="AL713" s="4">
        <v>2462.9</v>
      </c>
      <c r="AM713" s="4">
        <v>1465</v>
      </c>
      <c r="AN713" s="4">
        <v>11647.6</v>
      </c>
      <c r="AO713" s="4">
        <v>0</v>
      </c>
      <c r="AP713" s="4">
        <f t="shared" si="290"/>
        <v>15575.5</v>
      </c>
      <c r="AU713" s="4">
        <f t="shared" si="291"/>
        <v>0</v>
      </c>
      <c r="AV713" s="4">
        <v>0</v>
      </c>
      <c r="AW713" s="4">
        <v>0</v>
      </c>
      <c r="AX713" s="4">
        <v>0</v>
      </c>
      <c r="AY713" s="4">
        <v>0</v>
      </c>
      <c r="AZ713" s="4">
        <f t="shared" si="292"/>
        <v>0</v>
      </c>
      <c r="BA713" s="4">
        <v>0</v>
      </c>
      <c r="BB713" s="4">
        <v>0</v>
      </c>
      <c r="BC713" s="4">
        <v>0</v>
      </c>
      <c r="BD713" s="4">
        <v>0</v>
      </c>
      <c r="BE713" s="4">
        <f t="shared" si="293"/>
        <v>0</v>
      </c>
      <c r="BF713" s="4">
        <v>0</v>
      </c>
      <c r="BG713" s="4">
        <v>0</v>
      </c>
      <c r="BH713" s="4">
        <v>0</v>
      </c>
      <c r="BI713" s="4">
        <v>0</v>
      </c>
      <c r="BJ713" s="4">
        <f t="shared" si="294"/>
        <v>0</v>
      </c>
      <c r="BK713" s="4">
        <v>0</v>
      </c>
      <c r="BL713" s="4">
        <v>0</v>
      </c>
      <c r="BM713" s="4">
        <v>0</v>
      </c>
      <c r="BN713" s="4">
        <v>0</v>
      </c>
      <c r="BO713" s="4">
        <f t="shared" si="295"/>
        <v>0</v>
      </c>
      <c r="BP713" s="4">
        <v>0</v>
      </c>
      <c r="BQ713" s="4">
        <v>0</v>
      </c>
      <c r="BR713" s="4">
        <v>0</v>
      </c>
      <c r="BS713" s="4">
        <v>0</v>
      </c>
      <c r="BT713" s="4">
        <f t="shared" si="296"/>
        <v>0</v>
      </c>
      <c r="BU713" s="4">
        <v>0</v>
      </c>
      <c r="BV713" s="4">
        <v>0</v>
      </c>
      <c r="BW713" s="4">
        <v>0</v>
      </c>
      <c r="BX713" s="4">
        <v>0</v>
      </c>
      <c r="BY713" s="4">
        <f t="shared" si="297"/>
        <v>0</v>
      </c>
      <c r="BZ713" s="4">
        <f t="shared" si="298"/>
        <v>10659.9</v>
      </c>
      <c r="CA713" s="4">
        <f t="shared" si="299"/>
        <v>6407.7910000000002</v>
      </c>
      <c r="CB713" s="4">
        <f t="shared" si="300"/>
        <v>15842.151</v>
      </c>
      <c r="CC713" s="4">
        <f t="shared" si="301"/>
        <v>0</v>
      </c>
      <c r="CD713" s="4">
        <f t="shared" si="302"/>
        <v>32909.841999999997</v>
      </c>
      <c r="CE713" s="4">
        <f t="shared" si="303"/>
        <v>0</v>
      </c>
      <c r="CF713" s="4">
        <f t="shared" si="304"/>
        <v>0</v>
      </c>
      <c r="CG713" s="4">
        <f t="shared" si="305"/>
        <v>0</v>
      </c>
      <c r="CH713" s="4">
        <f t="shared" si="306"/>
        <v>0</v>
      </c>
      <c r="CI713" s="4">
        <f t="shared" si="307"/>
        <v>0</v>
      </c>
      <c r="CJ713" s="4">
        <v>3899.3</v>
      </c>
      <c r="CK713" s="4">
        <v>5277.1</v>
      </c>
      <c r="CL713" s="4">
        <v>650</v>
      </c>
      <c r="CM713" s="4">
        <v>0</v>
      </c>
      <c r="CN713" s="4">
        <v>912</v>
      </c>
      <c r="CO713" s="4">
        <f t="shared" si="282"/>
        <v>10738.400000000001</v>
      </c>
    </row>
    <row r="714" spans="1:93">
      <c r="A714" s="2">
        <v>2004</v>
      </c>
      <c r="B714" s="3" t="s">
        <v>126</v>
      </c>
      <c r="C714" s="4">
        <v>103</v>
      </c>
      <c r="D714" s="4">
        <v>14</v>
      </c>
      <c r="E714" s="4">
        <v>464</v>
      </c>
      <c r="F714" s="4">
        <v>0</v>
      </c>
      <c r="G714" s="4">
        <f t="shared" si="283"/>
        <v>581</v>
      </c>
      <c r="H714" s="4">
        <v>221</v>
      </c>
      <c r="I714" s="4">
        <v>0</v>
      </c>
      <c r="J714" s="4">
        <v>1</v>
      </c>
      <c r="K714" s="4">
        <v>0</v>
      </c>
      <c r="L714" s="4">
        <f t="shared" si="284"/>
        <v>222</v>
      </c>
      <c r="M714" s="4">
        <v>30</v>
      </c>
      <c r="N714" s="4">
        <v>53</v>
      </c>
      <c r="O714" s="4">
        <v>0</v>
      </c>
      <c r="P714" s="4">
        <v>0</v>
      </c>
      <c r="Q714" s="4">
        <f t="shared" si="285"/>
        <v>83</v>
      </c>
      <c r="R714" s="4">
        <v>0</v>
      </c>
      <c r="S714" s="4">
        <v>0</v>
      </c>
      <c r="T714" s="4">
        <v>0</v>
      </c>
      <c r="U714" s="4">
        <v>0</v>
      </c>
      <c r="V714" s="4">
        <f t="shared" si="286"/>
        <v>0</v>
      </c>
      <c r="W714" s="4">
        <v>122</v>
      </c>
      <c r="X714" s="4">
        <v>245</v>
      </c>
      <c r="Y714" s="4">
        <v>0</v>
      </c>
      <c r="Z714" s="4">
        <v>0</v>
      </c>
      <c r="AA714" s="4">
        <f t="shared" si="287"/>
        <v>367</v>
      </c>
      <c r="AB714" s="4">
        <v>77</v>
      </c>
      <c r="AC714" s="4">
        <v>3</v>
      </c>
      <c r="AD714" s="4">
        <v>5</v>
      </c>
      <c r="AE714" s="4">
        <v>0</v>
      </c>
      <c r="AF714" s="4">
        <f t="shared" si="288"/>
        <v>85</v>
      </c>
      <c r="AG714" s="4">
        <v>21</v>
      </c>
      <c r="AH714" s="4">
        <v>32</v>
      </c>
      <c r="AI714" s="4">
        <v>474</v>
      </c>
      <c r="AJ714" s="4">
        <v>0</v>
      </c>
      <c r="AK714" s="4">
        <f t="shared" si="289"/>
        <v>527</v>
      </c>
      <c r="AL714" s="4">
        <v>778</v>
      </c>
      <c r="AM714" s="4">
        <v>709</v>
      </c>
      <c r="AN714" s="4">
        <v>800</v>
      </c>
      <c r="AO714" s="4">
        <v>0</v>
      </c>
      <c r="AP714" s="4">
        <f t="shared" si="290"/>
        <v>2287</v>
      </c>
      <c r="AU714" s="4">
        <f t="shared" si="291"/>
        <v>0</v>
      </c>
      <c r="AV714" s="4">
        <v>8</v>
      </c>
      <c r="AW714" s="4">
        <v>0</v>
      </c>
      <c r="AX714" s="4">
        <v>1</v>
      </c>
      <c r="AY714" s="4">
        <v>0</v>
      </c>
      <c r="AZ714" s="4">
        <f t="shared" si="292"/>
        <v>9</v>
      </c>
      <c r="BA714" s="4">
        <v>3</v>
      </c>
      <c r="BB714" s="4">
        <v>1</v>
      </c>
      <c r="BC714" s="4">
        <v>1</v>
      </c>
      <c r="BD714" s="4">
        <v>0</v>
      </c>
      <c r="BE714" s="4">
        <f t="shared" si="293"/>
        <v>5</v>
      </c>
      <c r="BF714" s="4">
        <v>10</v>
      </c>
      <c r="BG714" s="4">
        <v>15</v>
      </c>
      <c r="BH714" s="4">
        <v>233</v>
      </c>
      <c r="BI714" s="4">
        <v>0</v>
      </c>
      <c r="BJ714" s="4">
        <f t="shared" si="294"/>
        <v>258</v>
      </c>
      <c r="BK714" s="4">
        <v>0</v>
      </c>
      <c r="BL714" s="4">
        <v>0</v>
      </c>
      <c r="BM714" s="4">
        <v>0</v>
      </c>
      <c r="BN714" s="4">
        <v>0</v>
      </c>
      <c r="BO714" s="4">
        <f t="shared" si="295"/>
        <v>0</v>
      </c>
      <c r="BP714" s="4">
        <v>0</v>
      </c>
      <c r="BQ714" s="4">
        <v>0</v>
      </c>
      <c r="BR714" s="4">
        <v>0</v>
      </c>
      <c r="BS714" s="4">
        <v>0</v>
      </c>
      <c r="BT714" s="4">
        <f t="shared" si="296"/>
        <v>0</v>
      </c>
      <c r="BU714" s="4">
        <v>67</v>
      </c>
      <c r="BV714" s="4">
        <v>61</v>
      </c>
      <c r="BW714" s="4">
        <v>70</v>
      </c>
      <c r="BX714" s="4">
        <v>0</v>
      </c>
      <c r="BY714" s="4">
        <f t="shared" si="297"/>
        <v>198</v>
      </c>
      <c r="BZ714" s="4">
        <f t="shared" si="298"/>
        <v>1352</v>
      </c>
      <c r="CA714" s="4">
        <f t="shared" si="299"/>
        <v>1056</v>
      </c>
      <c r="CB714" s="4">
        <f t="shared" si="300"/>
        <v>1744</v>
      </c>
      <c r="CC714" s="4">
        <f t="shared" si="301"/>
        <v>0</v>
      </c>
      <c r="CD714" s="4">
        <f t="shared" si="302"/>
        <v>4152</v>
      </c>
      <c r="CE714" s="4">
        <f t="shared" si="303"/>
        <v>88</v>
      </c>
      <c r="CF714" s="4">
        <f t="shared" si="304"/>
        <v>77</v>
      </c>
      <c r="CG714" s="4">
        <f t="shared" si="305"/>
        <v>305</v>
      </c>
      <c r="CH714" s="4">
        <f t="shared" si="306"/>
        <v>0</v>
      </c>
      <c r="CI714" s="4">
        <f t="shared" si="307"/>
        <v>470</v>
      </c>
      <c r="CJ714" s="4">
        <v>327</v>
      </c>
      <c r="CK714" s="10">
        <v>0</v>
      </c>
      <c r="CL714" s="10">
        <v>0</v>
      </c>
      <c r="CM714" s="10">
        <v>0</v>
      </c>
      <c r="CN714" s="4">
        <v>418</v>
      </c>
      <c r="CO714" s="4">
        <f t="shared" si="282"/>
        <v>745</v>
      </c>
    </row>
    <row r="715" spans="1:93">
      <c r="A715" s="2">
        <v>2005</v>
      </c>
      <c r="B715" s="3" t="s">
        <v>77</v>
      </c>
      <c r="C715" s="4">
        <v>3148</v>
      </c>
      <c r="D715" s="4">
        <v>778</v>
      </c>
      <c r="E715" s="4">
        <v>140</v>
      </c>
      <c r="F715" s="4">
        <v>0</v>
      </c>
      <c r="G715" s="4">
        <f t="shared" si="283"/>
        <v>4066</v>
      </c>
      <c r="H715" s="4">
        <v>1210</v>
      </c>
      <c r="I715" s="4">
        <v>847</v>
      </c>
      <c r="J715" s="4">
        <v>1094</v>
      </c>
      <c r="K715" s="4">
        <v>0</v>
      </c>
      <c r="L715" s="4">
        <f t="shared" si="284"/>
        <v>3151</v>
      </c>
      <c r="M715" s="4">
        <v>5</v>
      </c>
      <c r="N715" s="4">
        <v>35</v>
      </c>
      <c r="O715" s="4">
        <v>5</v>
      </c>
      <c r="P715" s="4">
        <v>0</v>
      </c>
      <c r="Q715" s="4">
        <f t="shared" si="285"/>
        <v>45</v>
      </c>
      <c r="R715" s="4">
        <v>0</v>
      </c>
      <c r="S715" s="4">
        <v>0</v>
      </c>
      <c r="T715" s="4">
        <v>0</v>
      </c>
      <c r="U715" s="4">
        <v>0</v>
      </c>
      <c r="V715" s="4">
        <f t="shared" si="286"/>
        <v>0</v>
      </c>
      <c r="W715" s="4">
        <v>443</v>
      </c>
      <c r="X715" s="4">
        <v>2871</v>
      </c>
      <c r="Y715" s="4">
        <v>748</v>
      </c>
      <c r="Z715" s="4">
        <v>0</v>
      </c>
      <c r="AA715" s="4">
        <f t="shared" si="287"/>
        <v>4062</v>
      </c>
      <c r="AB715" s="4">
        <v>335</v>
      </c>
      <c r="AC715" s="4">
        <v>5</v>
      </c>
      <c r="AD715" s="4">
        <v>110</v>
      </c>
      <c r="AE715" s="4">
        <v>1</v>
      </c>
      <c r="AF715" s="4">
        <f t="shared" si="288"/>
        <v>451</v>
      </c>
      <c r="AG715" s="4">
        <v>0</v>
      </c>
      <c r="AH715" s="4">
        <v>648</v>
      </c>
      <c r="AI715" s="4">
        <v>534</v>
      </c>
      <c r="AJ715" s="4">
        <v>59</v>
      </c>
      <c r="AK715" s="4">
        <f t="shared" si="289"/>
        <v>1241</v>
      </c>
      <c r="AL715" s="4">
        <v>6341</v>
      </c>
      <c r="AM715" s="4">
        <v>4970</v>
      </c>
      <c r="AN715" s="4">
        <v>7548</v>
      </c>
      <c r="AO715" s="4">
        <v>221</v>
      </c>
      <c r="AP715" s="4">
        <f t="shared" si="290"/>
        <v>19080</v>
      </c>
      <c r="AU715" s="4">
        <f t="shared" si="291"/>
        <v>0</v>
      </c>
      <c r="AV715" s="4">
        <v>0</v>
      </c>
      <c r="AW715" s="4">
        <v>0</v>
      </c>
      <c r="AX715" s="4">
        <v>0</v>
      </c>
      <c r="AY715" s="4">
        <v>0</v>
      </c>
      <c r="AZ715" s="4">
        <f t="shared" si="292"/>
        <v>0</v>
      </c>
      <c r="BA715" s="4">
        <v>0</v>
      </c>
      <c r="BB715" s="4">
        <v>0</v>
      </c>
      <c r="BC715" s="4">
        <v>0</v>
      </c>
      <c r="BD715" s="4">
        <v>1</v>
      </c>
      <c r="BE715" s="4">
        <f t="shared" si="293"/>
        <v>1</v>
      </c>
      <c r="BF715" s="4">
        <v>0</v>
      </c>
      <c r="BG715" s="4">
        <v>354</v>
      </c>
      <c r="BH715" s="4">
        <v>178</v>
      </c>
      <c r="BI715" s="4">
        <v>59</v>
      </c>
      <c r="BJ715" s="4">
        <f t="shared" si="294"/>
        <v>591</v>
      </c>
      <c r="BK715" s="4">
        <v>0</v>
      </c>
      <c r="BL715" s="4">
        <v>0</v>
      </c>
      <c r="BM715" s="4">
        <v>0</v>
      </c>
      <c r="BN715" s="4">
        <v>0</v>
      </c>
      <c r="BO715" s="4">
        <f t="shared" si="295"/>
        <v>0</v>
      </c>
      <c r="BP715" s="4">
        <v>0</v>
      </c>
      <c r="BQ715" s="4">
        <v>0</v>
      </c>
      <c r="BR715" s="4">
        <v>14</v>
      </c>
      <c r="BS715" s="4">
        <v>25</v>
      </c>
      <c r="BT715" s="4">
        <f t="shared" si="296"/>
        <v>39</v>
      </c>
      <c r="BU715" s="4">
        <v>0</v>
      </c>
      <c r="BV715" s="4">
        <v>0</v>
      </c>
      <c r="BW715" s="4">
        <v>22</v>
      </c>
      <c r="BX715" s="4">
        <v>196</v>
      </c>
      <c r="BY715" s="4">
        <f t="shared" si="297"/>
        <v>218</v>
      </c>
      <c r="BZ715" s="4">
        <f t="shared" si="298"/>
        <v>11482</v>
      </c>
      <c r="CA715" s="4">
        <f t="shared" si="299"/>
        <v>10154</v>
      </c>
      <c r="CB715" s="4">
        <f t="shared" si="300"/>
        <v>10179</v>
      </c>
      <c r="CC715" s="4">
        <f t="shared" si="301"/>
        <v>281</v>
      </c>
      <c r="CD715" s="4">
        <f t="shared" si="302"/>
        <v>32096</v>
      </c>
      <c r="CE715" s="4">
        <f t="shared" si="303"/>
        <v>0</v>
      </c>
      <c r="CF715" s="4">
        <f t="shared" si="304"/>
        <v>354</v>
      </c>
      <c r="CG715" s="4">
        <f t="shared" si="305"/>
        <v>214</v>
      </c>
      <c r="CH715" s="4">
        <f t="shared" si="306"/>
        <v>281</v>
      </c>
      <c r="CI715" s="4">
        <f t="shared" si="307"/>
        <v>849</v>
      </c>
      <c r="CJ715" s="4">
        <v>1848</v>
      </c>
      <c r="CK715" s="4">
        <v>2464</v>
      </c>
      <c r="CL715" s="4">
        <v>368</v>
      </c>
      <c r="CM715" s="4">
        <v>3</v>
      </c>
      <c r="CN715" s="4">
        <v>1723</v>
      </c>
      <c r="CO715" s="4">
        <f t="shared" si="282"/>
        <v>6406</v>
      </c>
    </row>
    <row r="716" spans="1:93">
      <c r="A716" s="2">
        <v>2005</v>
      </c>
      <c r="B716" s="3" t="s">
        <v>78</v>
      </c>
      <c r="C716" s="4">
        <v>790</v>
      </c>
      <c r="D716" s="4">
        <v>199</v>
      </c>
      <c r="E716" s="4">
        <v>93</v>
      </c>
      <c r="F716" s="4">
        <v>0</v>
      </c>
      <c r="G716" s="4">
        <f t="shared" si="283"/>
        <v>1082</v>
      </c>
      <c r="H716" s="4">
        <v>231</v>
      </c>
      <c r="I716" s="4">
        <v>232</v>
      </c>
      <c r="J716" s="4">
        <v>290</v>
      </c>
      <c r="K716" s="4">
        <v>0</v>
      </c>
      <c r="L716" s="4">
        <f t="shared" si="284"/>
        <v>753</v>
      </c>
      <c r="M716" s="4">
        <v>24</v>
      </c>
      <c r="N716" s="4">
        <v>11</v>
      </c>
      <c r="O716" s="4">
        <v>2</v>
      </c>
      <c r="P716" s="4">
        <v>0</v>
      </c>
      <c r="Q716" s="4">
        <f t="shared" si="285"/>
        <v>37</v>
      </c>
      <c r="R716" s="4">
        <v>51</v>
      </c>
      <c r="S716" s="4">
        <v>1</v>
      </c>
      <c r="T716" s="4">
        <v>15</v>
      </c>
      <c r="U716" s="4">
        <v>0</v>
      </c>
      <c r="V716" s="4">
        <f t="shared" si="286"/>
        <v>67</v>
      </c>
      <c r="W716" s="4">
        <v>276</v>
      </c>
      <c r="X716" s="4">
        <v>688</v>
      </c>
      <c r="Y716" s="4">
        <v>63</v>
      </c>
      <c r="Z716" s="4">
        <v>0</v>
      </c>
      <c r="AA716" s="4">
        <f t="shared" si="287"/>
        <v>1027</v>
      </c>
      <c r="AB716" s="4">
        <v>194</v>
      </c>
      <c r="AC716" s="4">
        <v>6</v>
      </c>
      <c r="AD716" s="4">
        <v>22</v>
      </c>
      <c r="AE716" s="4">
        <v>2</v>
      </c>
      <c r="AF716" s="4">
        <f t="shared" si="288"/>
        <v>224</v>
      </c>
      <c r="AG716" s="4">
        <v>105</v>
      </c>
      <c r="AH716" s="4">
        <v>1104</v>
      </c>
      <c r="AI716" s="4">
        <v>306</v>
      </c>
      <c r="AJ716" s="4">
        <v>58</v>
      </c>
      <c r="AK716" s="4">
        <f t="shared" si="289"/>
        <v>1573</v>
      </c>
      <c r="AL716" s="4">
        <v>1187</v>
      </c>
      <c r="AM716" s="4">
        <v>1046</v>
      </c>
      <c r="AN716" s="4">
        <v>2100</v>
      </c>
      <c r="AO716" s="4">
        <v>8</v>
      </c>
      <c r="AP716" s="4">
        <f t="shared" si="290"/>
        <v>4341</v>
      </c>
      <c r="AU716" s="4">
        <f t="shared" si="291"/>
        <v>0</v>
      </c>
      <c r="AV716" s="4">
        <v>0</v>
      </c>
      <c r="AW716" s="4">
        <v>116</v>
      </c>
      <c r="AX716" s="4">
        <v>27</v>
      </c>
      <c r="AY716" s="4">
        <v>0</v>
      </c>
      <c r="AZ716" s="4">
        <f t="shared" si="292"/>
        <v>143</v>
      </c>
      <c r="BA716" s="4">
        <v>0</v>
      </c>
      <c r="BB716" s="4">
        <v>0</v>
      </c>
      <c r="BC716" s="4">
        <v>0</v>
      </c>
      <c r="BD716" s="4">
        <v>2</v>
      </c>
      <c r="BE716" s="4">
        <f t="shared" si="293"/>
        <v>2</v>
      </c>
      <c r="BF716" s="4">
        <v>2</v>
      </c>
      <c r="BG716" s="4">
        <v>1102</v>
      </c>
      <c r="BH716" s="4">
        <v>12</v>
      </c>
      <c r="BI716" s="4">
        <v>58</v>
      </c>
      <c r="BJ716" s="4">
        <f t="shared" si="294"/>
        <v>1174</v>
      </c>
      <c r="BK716" s="4">
        <v>1</v>
      </c>
      <c r="BL716" s="4">
        <v>42</v>
      </c>
      <c r="BM716" s="4">
        <v>14</v>
      </c>
      <c r="BN716" s="4">
        <v>1</v>
      </c>
      <c r="BO716" s="4">
        <f t="shared" si="295"/>
        <v>58</v>
      </c>
      <c r="BP716" s="4">
        <v>0</v>
      </c>
      <c r="BQ716" s="4">
        <v>61</v>
      </c>
      <c r="BR716" s="4">
        <v>4</v>
      </c>
      <c r="BS716" s="4">
        <v>26</v>
      </c>
      <c r="BT716" s="4">
        <f t="shared" si="296"/>
        <v>91</v>
      </c>
      <c r="BU716" s="4">
        <v>6</v>
      </c>
      <c r="BV716" s="4">
        <v>124</v>
      </c>
      <c r="BW716" s="4">
        <v>50</v>
      </c>
      <c r="BX716" s="4">
        <v>8</v>
      </c>
      <c r="BY716" s="4">
        <f t="shared" si="297"/>
        <v>188</v>
      </c>
      <c r="BZ716" s="4">
        <f t="shared" si="298"/>
        <v>2858</v>
      </c>
      <c r="CA716" s="4">
        <f t="shared" si="299"/>
        <v>3287</v>
      </c>
      <c r="CB716" s="4">
        <f t="shared" si="300"/>
        <v>2891</v>
      </c>
      <c r="CC716" s="4">
        <f t="shared" si="301"/>
        <v>68</v>
      </c>
      <c r="CD716" s="4">
        <f t="shared" si="302"/>
        <v>9104</v>
      </c>
      <c r="CE716" s="4">
        <f t="shared" si="303"/>
        <v>9</v>
      </c>
      <c r="CF716" s="4">
        <f t="shared" si="304"/>
        <v>1445</v>
      </c>
      <c r="CG716" s="4">
        <f t="shared" si="305"/>
        <v>107</v>
      </c>
      <c r="CH716" s="4">
        <f t="shared" si="306"/>
        <v>95</v>
      </c>
      <c r="CI716" s="4">
        <f t="shared" si="307"/>
        <v>1656</v>
      </c>
      <c r="CJ716" s="4">
        <v>0</v>
      </c>
      <c r="CK716" s="4">
        <v>0</v>
      </c>
      <c r="CL716" s="4">
        <v>586</v>
      </c>
      <c r="CM716" s="4">
        <v>2</v>
      </c>
      <c r="CN716" s="4">
        <v>2601</v>
      </c>
      <c r="CO716" s="4">
        <f t="shared" si="282"/>
        <v>3189</v>
      </c>
    </row>
    <row r="717" spans="1:93">
      <c r="A717" s="2">
        <v>2005</v>
      </c>
      <c r="B717" s="3" t="s">
        <v>79</v>
      </c>
      <c r="C717" s="4">
        <v>3184</v>
      </c>
      <c r="D717" s="4">
        <v>769</v>
      </c>
      <c r="E717" s="4">
        <v>524</v>
      </c>
      <c r="F717" s="4">
        <v>0</v>
      </c>
      <c r="G717" s="4">
        <f t="shared" si="283"/>
        <v>4477</v>
      </c>
      <c r="H717" s="4">
        <v>955</v>
      </c>
      <c r="I717" s="4">
        <v>534</v>
      </c>
      <c r="J717" s="4">
        <v>1471</v>
      </c>
      <c r="K717" s="4">
        <v>293</v>
      </c>
      <c r="L717" s="4">
        <f t="shared" si="284"/>
        <v>3253</v>
      </c>
      <c r="M717" s="4">
        <v>64</v>
      </c>
      <c r="N717" s="4">
        <v>104</v>
      </c>
      <c r="O717" s="4">
        <v>0</v>
      </c>
      <c r="P717" s="4">
        <v>0</v>
      </c>
      <c r="Q717" s="4">
        <f t="shared" si="285"/>
        <v>168</v>
      </c>
      <c r="R717" s="4">
        <v>4</v>
      </c>
      <c r="S717" s="4">
        <v>1</v>
      </c>
      <c r="T717" s="4">
        <v>0</v>
      </c>
      <c r="U717" s="4">
        <v>0</v>
      </c>
      <c r="V717" s="4">
        <f t="shared" si="286"/>
        <v>5</v>
      </c>
      <c r="W717" s="4">
        <v>1142</v>
      </c>
      <c r="X717" s="4">
        <v>3817</v>
      </c>
      <c r="Y717" s="4">
        <v>563</v>
      </c>
      <c r="Z717" s="4">
        <v>0</v>
      </c>
      <c r="AA717" s="4">
        <f t="shared" si="287"/>
        <v>5522</v>
      </c>
      <c r="AB717" s="4">
        <v>752</v>
      </c>
      <c r="AC717" s="4">
        <v>54</v>
      </c>
      <c r="AD717" s="4">
        <v>117</v>
      </c>
      <c r="AE717" s="4">
        <v>0</v>
      </c>
      <c r="AF717" s="4">
        <f t="shared" si="288"/>
        <v>923</v>
      </c>
      <c r="AG717" s="4">
        <v>0</v>
      </c>
      <c r="AH717" s="4">
        <v>915</v>
      </c>
      <c r="AI717" s="4">
        <v>1107</v>
      </c>
      <c r="AJ717" s="4">
        <v>276</v>
      </c>
      <c r="AK717" s="4">
        <f t="shared" si="289"/>
        <v>2298</v>
      </c>
      <c r="AL717" s="4">
        <v>1636</v>
      </c>
      <c r="AM717" s="4">
        <v>2218</v>
      </c>
      <c r="AN717" s="4">
        <v>3388</v>
      </c>
      <c r="AO717" s="4">
        <v>0</v>
      </c>
      <c r="AP717" s="4">
        <f t="shared" si="290"/>
        <v>7242</v>
      </c>
      <c r="AU717" s="4">
        <f t="shared" si="291"/>
        <v>0</v>
      </c>
      <c r="AV717" s="4">
        <v>15</v>
      </c>
      <c r="AW717" s="4">
        <v>10</v>
      </c>
      <c r="AX717" s="4">
        <v>87</v>
      </c>
      <c r="AY717" s="4">
        <v>293</v>
      </c>
      <c r="AZ717" s="4">
        <f t="shared" si="292"/>
        <v>405</v>
      </c>
      <c r="BA717" s="4">
        <v>1</v>
      </c>
      <c r="BB717" s="4">
        <v>0</v>
      </c>
      <c r="BC717" s="4">
        <v>25</v>
      </c>
      <c r="BD717" s="4">
        <v>0</v>
      </c>
      <c r="BE717" s="4">
        <f t="shared" si="293"/>
        <v>26</v>
      </c>
      <c r="BF717" s="4">
        <v>0</v>
      </c>
      <c r="BG717" s="4">
        <v>509</v>
      </c>
      <c r="BH717" s="4">
        <v>198</v>
      </c>
      <c r="BI717" s="4">
        <v>276</v>
      </c>
      <c r="BJ717" s="4">
        <f t="shared" si="294"/>
        <v>983</v>
      </c>
      <c r="BK717" s="4">
        <v>0</v>
      </c>
      <c r="BL717" s="4">
        <v>0</v>
      </c>
      <c r="BM717" s="4">
        <v>0</v>
      </c>
      <c r="BN717" s="4">
        <v>0</v>
      </c>
      <c r="BO717" s="4">
        <f t="shared" si="295"/>
        <v>0</v>
      </c>
      <c r="BP717" s="4">
        <v>0</v>
      </c>
      <c r="BQ717" s="4">
        <v>0</v>
      </c>
      <c r="BR717" s="4">
        <v>0</v>
      </c>
      <c r="BS717" s="4">
        <v>0</v>
      </c>
      <c r="BT717" s="4">
        <f t="shared" si="296"/>
        <v>0</v>
      </c>
      <c r="BU717" s="4">
        <v>1</v>
      </c>
      <c r="BV717" s="4">
        <v>3</v>
      </c>
      <c r="BW717" s="38">
        <v>1</v>
      </c>
      <c r="BX717" s="4">
        <v>0</v>
      </c>
      <c r="BY717" s="4">
        <f t="shared" si="297"/>
        <v>5</v>
      </c>
      <c r="BZ717" s="4">
        <f t="shared" si="298"/>
        <v>7737</v>
      </c>
      <c r="CA717" s="4">
        <f t="shared" si="299"/>
        <v>8412</v>
      </c>
      <c r="CB717" s="4">
        <f t="shared" si="300"/>
        <v>7170</v>
      </c>
      <c r="CC717" s="4">
        <f t="shared" si="301"/>
        <v>569</v>
      </c>
      <c r="CD717" s="4">
        <f t="shared" si="302"/>
        <v>23888</v>
      </c>
      <c r="CE717" s="4">
        <f t="shared" si="303"/>
        <v>17</v>
      </c>
      <c r="CF717" s="4">
        <f t="shared" si="304"/>
        <v>522</v>
      </c>
      <c r="CG717" s="4">
        <f t="shared" si="305"/>
        <v>311</v>
      </c>
      <c r="CH717" s="4">
        <f t="shared" si="306"/>
        <v>569</v>
      </c>
      <c r="CI717" s="4">
        <f t="shared" si="307"/>
        <v>1419</v>
      </c>
      <c r="CJ717" s="4">
        <v>3661</v>
      </c>
      <c r="CK717" s="4">
        <v>2973</v>
      </c>
      <c r="CL717" s="4">
        <v>702</v>
      </c>
      <c r="CM717" s="4">
        <v>0</v>
      </c>
      <c r="CN717" s="4">
        <v>620.5</v>
      </c>
      <c r="CO717" s="4">
        <f t="shared" si="282"/>
        <v>7956.5</v>
      </c>
    </row>
    <row r="718" spans="1:93">
      <c r="A718" s="2">
        <v>2005</v>
      </c>
      <c r="B718" s="3" t="s">
        <v>80</v>
      </c>
      <c r="C718" s="4">
        <v>1628</v>
      </c>
      <c r="D718" s="4">
        <v>429</v>
      </c>
      <c r="E718" s="4">
        <v>710</v>
      </c>
      <c r="F718" s="4">
        <v>0</v>
      </c>
      <c r="G718" s="4">
        <f t="shared" si="283"/>
        <v>2767</v>
      </c>
      <c r="H718" s="4">
        <v>601</v>
      </c>
      <c r="I718" s="4">
        <v>1</v>
      </c>
      <c r="J718" s="4">
        <v>1528</v>
      </c>
      <c r="K718" s="4">
        <v>0</v>
      </c>
      <c r="L718" s="4">
        <f t="shared" si="284"/>
        <v>2130</v>
      </c>
      <c r="M718" s="4">
        <v>18</v>
      </c>
      <c r="N718" s="4">
        <v>48</v>
      </c>
      <c r="O718" s="4">
        <v>0</v>
      </c>
      <c r="P718" s="4">
        <v>0</v>
      </c>
      <c r="Q718" s="4">
        <f t="shared" si="285"/>
        <v>66</v>
      </c>
      <c r="R718" s="4">
        <v>104</v>
      </c>
      <c r="S718" s="4">
        <v>207</v>
      </c>
      <c r="T718" s="4">
        <v>11</v>
      </c>
      <c r="U718" s="4">
        <v>0</v>
      </c>
      <c r="V718" s="4">
        <f t="shared" si="286"/>
        <v>322</v>
      </c>
      <c r="W718" s="4">
        <v>540</v>
      </c>
      <c r="X718" s="4">
        <v>2236</v>
      </c>
      <c r="Y718" s="4">
        <v>231</v>
      </c>
      <c r="Z718" s="4">
        <v>0</v>
      </c>
      <c r="AA718" s="4">
        <f t="shared" si="287"/>
        <v>3007</v>
      </c>
      <c r="AB718" s="4">
        <v>263</v>
      </c>
      <c r="AC718" s="4">
        <v>1</v>
      </c>
      <c r="AD718" s="4">
        <v>44</v>
      </c>
      <c r="AE718" s="4">
        <v>0</v>
      </c>
      <c r="AF718" s="4">
        <f t="shared" si="288"/>
        <v>308</v>
      </c>
      <c r="AG718" s="4">
        <v>0</v>
      </c>
      <c r="AH718" s="4">
        <v>330</v>
      </c>
      <c r="AI718" s="4">
        <v>587</v>
      </c>
      <c r="AJ718" s="4">
        <v>0</v>
      </c>
      <c r="AK718" s="4">
        <f t="shared" si="289"/>
        <v>917</v>
      </c>
      <c r="AL718" s="4">
        <v>442</v>
      </c>
      <c r="AM718" s="4">
        <v>988</v>
      </c>
      <c r="AN718" s="4">
        <v>3287</v>
      </c>
      <c r="AO718" s="4">
        <v>56</v>
      </c>
      <c r="AP718" s="4">
        <f t="shared" si="290"/>
        <v>4773</v>
      </c>
      <c r="AU718" s="4">
        <f t="shared" si="291"/>
        <v>0</v>
      </c>
      <c r="AV718" s="4">
        <v>0</v>
      </c>
      <c r="AW718" s="4">
        <v>0</v>
      </c>
      <c r="AX718" s="4">
        <v>10</v>
      </c>
      <c r="AY718" s="4">
        <v>0</v>
      </c>
      <c r="AZ718" s="4">
        <f t="shared" si="292"/>
        <v>10</v>
      </c>
      <c r="BA718" s="4">
        <v>0</v>
      </c>
      <c r="BB718" s="4">
        <v>1</v>
      </c>
      <c r="BC718" s="4">
        <v>8</v>
      </c>
      <c r="BD718" s="4">
        <v>0</v>
      </c>
      <c r="BE718" s="4">
        <f t="shared" si="293"/>
        <v>9</v>
      </c>
      <c r="BF718" s="4">
        <v>0</v>
      </c>
      <c r="BG718" s="4">
        <v>0</v>
      </c>
      <c r="BH718" s="4">
        <v>2</v>
      </c>
      <c r="BI718" s="4">
        <v>0</v>
      </c>
      <c r="BJ718" s="4">
        <f t="shared" si="294"/>
        <v>2</v>
      </c>
      <c r="BK718" s="4">
        <v>0</v>
      </c>
      <c r="BL718" s="4">
        <v>0</v>
      </c>
      <c r="BM718" s="4">
        <v>0</v>
      </c>
      <c r="BN718" s="4">
        <v>0</v>
      </c>
      <c r="BO718" s="4">
        <f t="shared" si="295"/>
        <v>0</v>
      </c>
      <c r="BP718" s="4">
        <v>0</v>
      </c>
      <c r="BQ718" s="4">
        <v>0</v>
      </c>
      <c r="BR718" s="4">
        <v>0</v>
      </c>
      <c r="BS718" s="4">
        <v>0</v>
      </c>
      <c r="BT718" s="4">
        <f t="shared" si="296"/>
        <v>0</v>
      </c>
      <c r="BU718" s="4">
        <v>0</v>
      </c>
      <c r="BV718" s="4">
        <v>4</v>
      </c>
      <c r="BW718" s="4">
        <v>36</v>
      </c>
      <c r="BX718" s="4">
        <v>12</v>
      </c>
      <c r="BY718" s="4">
        <f t="shared" si="297"/>
        <v>52</v>
      </c>
      <c r="BZ718" s="4">
        <f t="shared" si="298"/>
        <v>3596</v>
      </c>
      <c r="CA718" s="4">
        <f t="shared" si="299"/>
        <v>4240</v>
      </c>
      <c r="CB718" s="4">
        <f t="shared" si="300"/>
        <v>6398</v>
      </c>
      <c r="CC718" s="4">
        <f t="shared" si="301"/>
        <v>56</v>
      </c>
      <c r="CD718" s="4">
        <f t="shared" si="302"/>
        <v>14290</v>
      </c>
      <c r="CE718" s="4">
        <f t="shared" si="303"/>
        <v>0</v>
      </c>
      <c r="CF718" s="4">
        <f t="shared" si="304"/>
        <v>5</v>
      </c>
      <c r="CG718" s="4">
        <f t="shared" si="305"/>
        <v>56</v>
      </c>
      <c r="CH718" s="4">
        <f t="shared" si="306"/>
        <v>12</v>
      </c>
      <c r="CI718" s="4">
        <f t="shared" si="307"/>
        <v>73</v>
      </c>
      <c r="CJ718" s="10">
        <v>1945</v>
      </c>
      <c r="CK718" s="10">
        <v>2168</v>
      </c>
      <c r="CL718" s="10">
        <v>299</v>
      </c>
      <c r="CM718" s="10">
        <v>5</v>
      </c>
      <c r="CN718" s="10">
        <v>314</v>
      </c>
      <c r="CO718" s="4">
        <f t="shared" si="282"/>
        <v>4731</v>
      </c>
    </row>
    <row r="719" spans="1:93">
      <c r="A719" s="2">
        <v>2005</v>
      </c>
      <c r="B719" s="3" t="s">
        <v>81</v>
      </c>
      <c r="C719" s="4">
        <v>34321</v>
      </c>
      <c r="D719" s="4">
        <v>5819</v>
      </c>
      <c r="E719" s="4">
        <v>-133</v>
      </c>
      <c r="F719" s="4">
        <v>3192</v>
      </c>
      <c r="G719" s="4">
        <f t="shared" si="283"/>
        <v>43199</v>
      </c>
      <c r="H719" s="4">
        <v>8694</v>
      </c>
      <c r="I719" s="4">
        <v>7476</v>
      </c>
      <c r="J719" s="4">
        <v>1135</v>
      </c>
      <c r="K719" s="4">
        <v>589</v>
      </c>
      <c r="L719" s="4">
        <f t="shared" si="284"/>
        <v>17894</v>
      </c>
      <c r="M719" s="4">
        <v>2054</v>
      </c>
      <c r="N719" s="4">
        <v>2964</v>
      </c>
      <c r="O719" s="4">
        <v>0</v>
      </c>
      <c r="P719" s="4">
        <v>0</v>
      </c>
      <c r="Q719" s="4">
        <f t="shared" si="285"/>
        <v>5018</v>
      </c>
      <c r="R719" s="4">
        <v>4086</v>
      </c>
      <c r="S719" s="4">
        <v>696</v>
      </c>
      <c r="T719" s="4">
        <v>0</v>
      </c>
      <c r="U719" s="4">
        <v>0</v>
      </c>
      <c r="V719" s="4">
        <f t="shared" si="286"/>
        <v>4782</v>
      </c>
      <c r="W719" s="4">
        <v>11655</v>
      </c>
      <c r="X719" s="4">
        <v>18219</v>
      </c>
      <c r="Y719" s="4">
        <v>2395</v>
      </c>
      <c r="Z719" s="4">
        <v>0</v>
      </c>
      <c r="AA719" s="4">
        <f t="shared" si="287"/>
        <v>32269</v>
      </c>
      <c r="AB719" s="4">
        <v>6435</v>
      </c>
      <c r="AC719" s="4">
        <v>117</v>
      </c>
      <c r="AD719" s="4">
        <v>2</v>
      </c>
      <c r="AE719" s="4">
        <v>3</v>
      </c>
      <c r="AF719" s="4">
        <f t="shared" si="288"/>
        <v>6557</v>
      </c>
      <c r="AG719" s="4">
        <v>0</v>
      </c>
      <c r="AH719" s="4">
        <v>2599</v>
      </c>
      <c r="AI719" s="4">
        <v>5492</v>
      </c>
      <c r="AJ719" s="4">
        <v>18</v>
      </c>
      <c r="AK719" s="4">
        <f t="shared" si="289"/>
        <v>8109</v>
      </c>
      <c r="AL719" s="4">
        <v>12562</v>
      </c>
      <c r="AM719" s="4">
        <v>14232</v>
      </c>
      <c r="AN719" s="4">
        <v>13301</v>
      </c>
      <c r="AO719" s="4">
        <v>1793</v>
      </c>
      <c r="AP719" s="4">
        <f t="shared" si="290"/>
        <v>41888</v>
      </c>
      <c r="AU719" s="4">
        <f t="shared" si="291"/>
        <v>0</v>
      </c>
      <c r="AV719" s="4">
        <v>0</v>
      </c>
      <c r="AW719" s="4">
        <v>0</v>
      </c>
      <c r="AX719" s="4">
        <v>0</v>
      </c>
      <c r="AY719" s="4">
        <v>590</v>
      </c>
      <c r="AZ719" s="4">
        <f t="shared" si="292"/>
        <v>590</v>
      </c>
      <c r="BA719" s="4">
        <v>26</v>
      </c>
      <c r="BB719" s="4">
        <v>0</v>
      </c>
      <c r="BC719" s="4">
        <v>0</v>
      </c>
      <c r="BD719" s="4">
        <v>3</v>
      </c>
      <c r="BE719" s="4">
        <f t="shared" si="293"/>
        <v>29</v>
      </c>
      <c r="BF719" s="4">
        <v>0</v>
      </c>
      <c r="BG719" s="4">
        <v>966</v>
      </c>
      <c r="BH719" s="4">
        <v>1908</v>
      </c>
      <c r="BI719" s="4">
        <v>0</v>
      </c>
      <c r="BJ719" s="4">
        <f t="shared" si="294"/>
        <v>2874</v>
      </c>
      <c r="BK719" s="4">
        <v>0</v>
      </c>
      <c r="BL719" s="4">
        <v>0</v>
      </c>
      <c r="BM719" s="4">
        <v>0</v>
      </c>
      <c r="BN719" s="4">
        <v>0</v>
      </c>
      <c r="BO719" s="4">
        <f t="shared" si="295"/>
        <v>0</v>
      </c>
      <c r="BP719" s="4">
        <v>5</v>
      </c>
      <c r="BQ719" s="4">
        <v>4</v>
      </c>
      <c r="BR719" s="4">
        <v>39</v>
      </c>
      <c r="BS719" s="4">
        <v>419</v>
      </c>
      <c r="BT719" s="4">
        <f t="shared" si="296"/>
        <v>467</v>
      </c>
      <c r="BU719" s="4">
        <v>14</v>
      </c>
      <c r="BV719" s="4">
        <v>21</v>
      </c>
      <c r="BW719" s="4">
        <v>8</v>
      </c>
      <c r="BX719" s="4">
        <v>11</v>
      </c>
      <c r="BY719" s="4">
        <f t="shared" si="297"/>
        <v>54</v>
      </c>
      <c r="BZ719" s="4">
        <f t="shared" si="298"/>
        <v>79807</v>
      </c>
      <c r="CA719" s="4">
        <f t="shared" si="299"/>
        <v>52122</v>
      </c>
      <c r="CB719" s="4">
        <f t="shared" si="300"/>
        <v>22192</v>
      </c>
      <c r="CC719" s="4">
        <f t="shared" si="301"/>
        <v>5595</v>
      </c>
      <c r="CD719" s="4">
        <f t="shared" si="302"/>
        <v>159716</v>
      </c>
      <c r="CE719" s="4">
        <f t="shared" si="303"/>
        <v>45</v>
      </c>
      <c r="CF719" s="4">
        <f t="shared" si="304"/>
        <v>991</v>
      </c>
      <c r="CG719" s="4">
        <f t="shared" si="305"/>
        <v>1955</v>
      </c>
      <c r="CH719" s="4">
        <f t="shared" si="306"/>
        <v>1023</v>
      </c>
      <c r="CI719" s="4">
        <f t="shared" si="307"/>
        <v>4014</v>
      </c>
      <c r="CJ719" s="10">
        <v>25759</v>
      </c>
      <c r="CK719" s="10">
        <v>42738</v>
      </c>
      <c r="CL719" s="10">
        <v>8670</v>
      </c>
      <c r="CM719" s="10">
        <v>3</v>
      </c>
      <c r="CN719" s="10">
        <v>5039</v>
      </c>
      <c r="CO719" s="4">
        <f t="shared" si="282"/>
        <v>82209</v>
      </c>
    </row>
    <row r="720" spans="1:93">
      <c r="A720" s="2">
        <v>2005</v>
      </c>
      <c r="B720" s="3" t="s">
        <v>82</v>
      </c>
      <c r="C720" s="4">
        <v>2515</v>
      </c>
      <c r="D720" s="4">
        <v>413</v>
      </c>
      <c r="E720" s="4">
        <v>506</v>
      </c>
      <c r="F720" s="4">
        <v>0</v>
      </c>
      <c r="G720" s="4">
        <f t="shared" si="283"/>
        <v>3434</v>
      </c>
      <c r="H720" s="4">
        <v>593.9</v>
      </c>
      <c r="I720" s="4">
        <v>24.8</v>
      </c>
      <c r="J720" s="4">
        <v>1155.7</v>
      </c>
      <c r="K720" s="4">
        <v>0</v>
      </c>
      <c r="L720" s="4">
        <f t="shared" si="284"/>
        <v>1774.4</v>
      </c>
      <c r="M720" s="4">
        <v>1</v>
      </c>
      <c r="N720" s="4">
        <v>102</v>
      </c>
      <c r="O720" s="4">
        <v>26</v>
      </c>
      <c r="P720" s="4">
        <v>0</v>
      </c>
      <c r="Q720" s="4">
        <f t="shared" si="285"/>
        <v>129</v>
      </c>
      <c r="R720" s="4">
        <v>0</v>
      </c>
      <c r="S720" s="4">
        <v>0</v>
      </c>
      <c r="T720" s="4">
        <v>0</v>
      </c>
      <c r="U720" s="4">
        <v>0</v>
      </c>
      <c r="V720" s="4">
        <f t="shared" si="286"/>
        <v>0</v>
      </c>
      <c r="W720" s="4">
        <v>1208</v>
      </c>
      <c r="X720" s="4">
        <v>1245</v>
      </c>
      <c r="Y720" s="4">
        <v>79</v>
      </c>
      <c r="Z720" s="4">
        <v>0</v>
      </c>
      <c r="AA720" s="4">
        <f t="shared" si="287"/>
        <v>2532</v>
      </c>
      <c r="AB720" s="4">
        <v>495</v>
      </c>
      <c r="AC720" s="4">
        <v>3</v>
      </c>
      <c r="AD720" s="4">
        <v>44</v>
      </c>
      <c r="AE720" s="4">
        <v>0</v>
      </c>
      <c r="AF720" s="4">
        <f t="shared" si="288"/>
        <v>542</v>
      </c>
      <c r="AG720" s="4">
        <v>0</v>
      </c>
      <c r="AH720" s="4">
        <v>299.7</v>
      </c>
      <c r="AI720" s="4">
        <v>616.5</v>
      </c>
      <c r="AJ720" s="4">
        <v>222</v>
      </c>
      <c r="AK720" s="4">
        <f t="shared" si="289"/>
        <v>1138.2</v>
      </c>
      <c r="AL720" s="4">
        <v>992.1</v>
      </c>
      <c r="AM720" s="4">
        <v>1181.5</v>
      </c>
      <c r="AN720" s="4">
        <v>2494.8000000000002</v>
      </c>
      <c r="AO720" s="4">
        <v>0</v>
      </c>
      <c r="AP720" s="4">
        <f t="shared" si="290"/>
        <v>4668.3999999999996</v>
      </c>
      <c r="AU720" s="4">
        <f t="shared" si="291"/>
        <v>0</v>
      </c>
      <c r="AV720" s="4">
        <v>6</v>
      </c>
      <c r="AW720" s="4">
        <v>5</v>
      </c>
      <c r="AX720" s="4">
        <v>64</v>
      </c>
      <c r="AY720" s="4">
        <v>0</v>
      </c>
      <c r="AZ720" s="4">
        <f t="shared" si="292"/>
        <v>75</v>
      </c>
      <c r="BA720" s="4">
        <v>1</v>
      </c>
      <c r="BB720" s="4">
        <v>1</v>
      </c>
      <c r="BC720" s="4">
        <v>0</v>
      </c>
      <c r="BD720" s="4">
        <v>0</v>
      </c>
      <c r="BE720" s="4">
        <f t="shared" si="293"/>
        <v>2</v>
      </c>
      <c r="BF720" s="22">
        <v>0</v>
      </c>
      <c r="BG720" s="22">
        <v>0</v>
      </c>
      <c r="BH720" s="22">
        <v>0</v>
      </c>
      <c r="BI720" s="22">
        <v>0</v>
      </c>
      <c r="BJ720" s="4">
        <f t="shared" si="294"/>
        <v>0</v>
      </c>
      <c r="BK720" s="4">
        <v>0</v>
      </c>
      <c r="BL720" s="4">
        <v>0</v>
      </c>
      <c r="BM720" s="4">
        <v>0</v>
      </c>
      <c r="BN720" s="4">
        <v>0</v>
      </c>
      <c r="BO720" s="4">
        <f t="shared" si="295"/>
        <v>0</v>
      </c>
      <c r="BP720" s="4">
        <v>0</v>
      </c>
      <c r="BQ720" s="4">
        <v>1</v>
      </c>
      <c r="BR720" s="4">
        <v>3</v>
      </c>
      <c r="BS720" s="4">
        <v>0</v>
      </c>
      <c r="BT720" s="4">
        <f t="shared" si="296"/>
        <v>4</v>
      </c>
      <c r="BU720" s="4">
        <v>6</v>
      </c>
      <c r="BV720" s="4">
        <v>21</v>
      </c>
      <c r="BW720" s="4">
        <v>66</v>
      </c>
      <c r="BX720" s="4">
        <v>0</v>
      </c>
      <c r="BY720" s="4">
        <f t="shared" si="297"/>
        <v>93</v>
      </c>
      <c r="BZ720" s="4">
        <f t="shared" si="298"/>
        <v>5805</v>
      </c>
      <c r="CA720" s="4">
        <f t="shared" si="299"/>
        <v>3269</v>
      </c>
      <c r="CB720" s="4">
        <f t="shared" si="300"/>
        <v>4922</v>
      </c>
      <c r="CC720" s="4">
        <f t="shared" si="301"/>
        <v>222</v>
      </c>
      <c r="CD720" s="4">
        <f t="shared" si="302"/>
        <v>14218</v>
      </c>
      <c r="CE720" s="4">
        <f t="shared" si="303"/>
        <v>13</v>
      </c>
      <c r="CF720" s="4">
        <f t="shared" si="304"/>
        <v>28</v>
      </c>
      <c r="CG720" s="4">
        <f t="shared" si="305"/>
        <v>133</v>
      </c>
      <c r="CH720" s="4">
        <f t="shared" si="306"/>
        <v>0</v>
      </c>
      <c r="CI720" s="4">
        <f t="shared" si="307"/>
        <v>174</v>
      </c>
      <c r="CJ720" s="4">
        <v>2007.9639999999999</v>
      </c>
      <c r="CK720" s="4">
        <v>3398.819</v>
      </c>
      <c r="CL720" s="4">
        <v>315.01299999999998</v>
      </c>
      <c r="CM720" s="4">
        <v>40.238999999999997</v>
      </c>
      <c r="CN720" s="4">
        <v>398.86500000000069</v>
      </c>
      <c r="CO720" s="4">
        <f t="shared" si="282"/>
        <v>6160.9</v>
      </c>
    </row>
    <row r="721" spans="1:93">
      <c r="A721" s="2">
        <v>2005</v>
      </c>
      <c r="B721" s="3" t="s">
        <v>83</v>
      </c>
      <c r="C721" s="39">
        <v>2091</v>
      </c>
      <c r="D721" s="4">
        <v>424</v>
      </c>
      <c r="E721" s="4">
        <v>4</v>
      </c>
      <c r="F721" s="4">
        <v>0</v>
      </c>
      <c r="G721" s="4">
        <f t="shared" si="283"/>
        <v>2519</v>
      </c>
      <c r="H721" s="4">
        <v>607</v>
      </c>
      <c r="I721" s="4">
        <v>226</v>
      </c>
      <c r="J721" s="4">
        <v>1331</v>
      </c>
      <c r="K721" s="4">
        <v>289</v>
      </c>
      <c r="L721" s="4">
        <f t="shared" si="284"/>
        <v>2453</v>
      </c>
      <c r="M721" s="4">
        <v>128</v>
      </c>
      <c r="N721" s="4">
        <v>267</v>
      </c>
      <c r="O721" s="4">
        <v>0</v>
      </c>
      <c r="P721" s="4">
        <v>0</v>
      </c>
      <c r="Q721" s="4">
        <f t="shared" si="285"/>
        <v>395</v>
      </c>
      <c r="R721" s="4">
        <v>94</v>
      </c>
      <c r="S721" s="4">
        <v>0</v>
      </c>
      <c r="T721" s="4">
        <v>0</v>
      </c>
      <c r="U721" s="4">
        <v>0</v>
      </c>
      <c r="V721" s="4">
        <f t="shared" si="286"/>
        <v>94</v>
      </c>
      <c r="W721" s="4">
        <v>2992</v>
      </c>
      <c r="X721" s="4">
        <v>0</v>
      </c>
      <c r="Y721" s="4">
        <v>721</v>
      </c>
      <c r="Z721" s="4">
        <v>0</v>
      </c>
      <c r="AA721" s="4">
        <f t="shared" si="287"/>
        <v>3713</v>
      </c>
      <c r="AB721" s="4">
        <v>599</v>
      </c>
      <c r="AC721" s="4">
        <v>2</v>
      </c>
      <c r="AD721" s="4">
        <v>0</v>
      </c>
      <c r="AE721" s="4">
        <v>5</v>
      </c>
      <c r="AF721" s="4">
        <f t="shared" si="288"/>
        <v>606</v>
      </c>
      <c r="AG721" s="4">
        <v>1</v>
      </c>
      <c r="AH721" s="4">
        <v>72</v>
      </c>
      <c r="AI721" s="4">
        <v>373</v>
      </c>
      <c r="AJ721" s="4">
        <v>201</v>
      </c>
      <c r="AK721" s="4">
        <f t="shared" si="289"/>
        <v>647</v>
      </c>
      <c r="AL721" s="4">
        <v>6822</v>
      </c>
      <c r="AM721" s="4">
        <v>133</v>
      </c>
      <c r="AN721" s="4">
        <v>2320</v>
      </c>
      <c r="AO721" s="4">
        <v>948</v>
      </c>
      <c r="AP721" s="4">
        <f t="shared" si="290"/>
        <v>10223</v>
      </c>
      <c r="AU721" s="4">
        <f t="shared" si="291"/>
        <v>0</v>
      </c>
      <c r="AV721" s="4">
        <v>0</v>
      </c>
      <c r="AW721" s="4">
        <v>0</v>
      </c>
      <c r="AX721" s="4">
        <v>0</v>
      </c>
      <c r="AY721" s="4">
        <v>289</v>
      </c>
      <c r="AZ721" s="4">
        <f t="shared" si="292"/>
        <v>289</v>
      </c>
      <c r="BA721" s="4">
        <v>0</v>
      </c>
      <c r="BB721" s="4">
        <v>0</v>
      </c>
      <c r="BC721" s="4">
        <v>0</v>
      </c>
      <c r="BD721" s="4">
        <v>5</v>
      </c>
      <c r="BE721" s="4">
        <f t="shared" si="293"/>
        <v>5</v>
      </c>
      <c r="BF721" s="4">
        <v>0</v>
      </c>
      <c r="BG721" s="4">
        <v>0</v>
      </c>
      <c r="BH721" s="4">
        <v>0</v>
      </c>
      <c r="BI721" s="4">
        <v>201</v>
      </c>
      <c r="BJ721" s="4">
        <f t="shared" si="294"/>
        <v>201</v>
      </c>
      <c r="BK721" s="4">
        <v>0</v>
      </c>
      <c r="BL721" s="4">
        <v>0</v>
      </c>
      <c r="BM721" s="4">
        <v>0</v>
      </c>
      <c r="BN721" s="4">
        <v>7</v>
      </c>
      <c r="BO721" s="4">
        <f t="shared" si="295"/>
        <v>7</v>
      </c>
      <c r="BP721" s="4">
        <v>0</v>
      </c>
      <c r="BQ721" s="4">
        <v>0</v>
      </c>
      <c r="BR721" s="4">
        <v>0</v>
      </c>
      <c r="BS721" s="4">
        <v>110</v>
      </c>
      <c r="BT721" s="4">
        <f t="shared" si="296"/>
        <v>110</v>
      </c>
      <c r="BU721" s="4">
        <v>0</v>
      </c>
      <c r="BV721" s="4">
        <v>0</v>
      </c>
      <c r="BW721" s="4">
        <v>0</v>
      </c>
      <c r="BX721" s="4">
        <v>831</v>
      </c>
      <c r="BY721" s="4">
        <f t="shared" si="297"/>
        <v>831</v>
      </c>
      <c r="BZ721" s="4">
        <f t="shared" si="298"/>
        <v>13334</v>
      </c>
      <c r="CA721" s="4">
        <f t="shared" si="299"/>
        <v>1124</v>
      </c>
      <c r="CB721" s="4">
        <f t="shared" si="300"/>
        <v>4749</v>
      </c>
      <c r="CC721" s="4">
        <f t="shared" si="301"/>
        <v>1443</v>
      </c>
      <c r="CD721" s="4">
        <f t="shared" si="302"/>
        <v>20650</v>
      </c>
      <c r="CE721" s="4">
        <f t="shared" si="303"/>
        <v>0</v>
      </c>
      <c r="CF721" s="4">
        <f t="shared" si="304"/>
        <v>0</v>
      </c>
      <c r="CG721" s="4">
        <f t="shared" si="305"/>
        <v>0</v>
      </c>
      <c r="CH721" s="4">
        <f t="shared" si="306"/>
        <v>1443</v>
      </c>
      <c r="CI721" s="4">
        <f t="shared" si="307"/>
        <v>1443</v>
      </c>
      <c r="CJ721" s="4">
        <v>3290</v>
      </c>
      <c r="CK721" s="4">
        <v>5571</v>
      </c>
      <c r="CL721" s="4">
        <v>679</v>
      </c>
      <c r="CM721" s="4">
        <v>418</v>
      </c>
      <c r="CN721" s="4">
        <v>4106</v>
      </c>
      <c r="CO721" s="4">
        <f t="shared" si="282"/>
        <v>14064</v>
      </c>
    </row>
    <row r="722" spans="1:93">
      <c r="A722" s="2">
        <v>2005</v>
      </c>
      <c r="B722" s="3" t="s">
        <v>84</v>
      </c>
      <c r="C722" s="4">
        <v>916</v>
      </c>
      <c r="D722" s="4">
        <v>135</v>
      </c>
      <c r="E722" s="4">
        <v>446</v>
      </c>
      <c r="F722" s="4">
        <v>152</v>
      </c>
      <c r="G722" s="4">
        <f t="shared" si="283"/>
        <v>1649</v>
      </c>
      <c r="H722" s="4">
        <v>228</v>
      </c>
      <c r="I722" s="4">
        <v>30</v>
      </c>
      <c r="J722" s="4">
        <v>54</v>
      </c>
      <c r="K722" s="4">
        <v>1</v>
      </c>
      <c r="L722" s="4">
        <f t="shared" si="284"/>
        <v>313</v>
      </c>
      <c r="M722" s="4">
        <v>3</v>
      </c>
      <c r="N722" s="4">
        <v>16</v>
      </c>
      <c r="O722" s="4">
        <v>1</v>
      </c>
      <c r="P722" s="4">
        <v>0</v>
      </c>
      <c r="Q722" s="4">
        <f t="shared" si="285"/>
        <v>20</v>
      </c>
      <c r="R722" s="4">
        <v>4</v>
      </c>
      <c r="S722" s="4">
        <v>0</v>
      </c>
      <c r="T722" s="4">
        <v>1</v>
      </c>
      <c r="U722" s="4">
        <v>0</v>
      </c>
      <c r="V722" s="4">
        <f t="shared" si="286"/>
        <v>5</v>
      </c>
      <c r="W722" s="4">
        <v>450</v>
      </c>
      <c r="X722" s="4">
        <v>467</v>
      </c>
      <c r="Y722" s="4">
        <v>0</v>
      </c>
      <c r="Z722" s="4">
        <v>0</v>
      </c>
      <c r="AA722" s="4">
        <f t="shared" si="287"/>
        <v>917</v>
      </c>
      <c r="AB722" s="4">
        <v>202</v>
      </c>
      <c r="AC722" s="4">
        <v>1</v>
      </c>
      <c r="AD722" s="4">
        <v>3</v>
      </c>
      <c r="AE722" s="4">
        <v>0</v>
      </c>
      <c r="AF722" s="4">
        <f t="shared" si="288"/>
        <v>206</v>
      </c>
      <c r="AG722" s="4">
        <v>0</v>
      </c>
      <c r="AH722" s="4">
        <v>118</v>
      </c>
      <c r="AI722" s="4">
        <v>596</v>
      </c>
      <c r="AJ722" s="4">
        <v>0</v>
      </c>
      <c r="AK722" s="4">
        <f t="shared" si="289"/>
        <v>714</v>
      </c>
      <c r="AL722" s="4">
        <v>1019</v>
      </c>
      <c r="AM722" s="4">
        <v>208</v>
      </c>
      <c r="AN722" s="4">
        <v>0</v>
      </c>
      <c r="AO722" s="4">
        <v>16</v>
      </c>
      <c r="AP722" s="4">
        <f t="shared" si="290"/>
        <v>1243</v>
      </c>
      <c r="AU722" s="4">
        <f t="shared" si="291"/>
        <v>0</v>
      </c>
      <c r="AV722" s="4">
        <v>13</v>
      </c>
      <c r="AW722" s="4">
        <v>0</v>
      </c>
      <c r="AX722" s="4">
        <v>0</v>
      </c>
      <c r="AY722" s="4">
        <v>1</v>
      </c>
      <c r="AZ722" s="4">
        <f t="shared" si="292"/>
        <v>14</v>
      </c>
      <c r="BA722" s="4">
        <v>2</v>
      </c>
      <c r="BB722" s="4">
        <v>1</v>
      </c>
      <c r="BC722" s="4">
        <v>3</v>
      </c>
      <c r="BD722" s="4">
        <v>0</v>
      </c>
      <c r="BE722" s="4">
        <f t="shared" si="293"/>
        <v>6</v>
      </c>
      <c r="BF722" s="4">
        <v>0</v>
      </c>
      <c r="BG722" s="4">
        <v>118</v>
      </c>
      <c r="BH722" s="4">
        <v>291</v>
      </c>
      <c r="BI722" s="4">
        <v>0</v>
      </c>
      <c r="BJ722" s="4">
        <f t="shared" si="294"/>
        <v>409</v>
      </c>
      <c r="BK722" s="4">
        <v>0</v>
      </c>
      <c r="BL722" s="4">
        <v>0</v>
      </c>
      <c r="BM722" s="4">
        <v>0</v>
      </c>
      <c r="BN722" s="4">
        <v>0</v>
      </c>
      <c r="BO722" s="4">
        <f t="shared" si="295"/>
        <v>0</v>
      </c>
      <c r="BP722" s="4">
        <v>6</v>
      </c>
      <c r="BQ722" s="4">
        <v>0</v>
      </c>
      <c r="BR722" s="4">
        <v>0</v>
      </c>
      <c r="BS722" s="4">
        <v>0</v>
      </c>
      <c r="BT722" s="4">
        <f t="shared" si="296"/>
        <v>6</v>
      </c>
      <c r="BU722" s="4">
        <v>146</v>
      </c>
      <c r="BV722" s="4">
        <v>0</v>
      </c>
      <c r="BW722" s="4">
        <v>0</v>
      </c>
      <c r="BX722" s="4">
        <v>0</v>
      </c>
      <c r="BY722" s="4">
        <f t="shared" si="297"/>
        <v>146</v>
      </c>
      <c r="BZ722" s="4">
        <f t="shared" si="298"/>
        <v>2822</v>
      </c>
      <c r="CA722" s="4">
        <f t="shared" si="299"/>
        <v>975</v>
      </c>
      <c r="CB722" s="4">
        <f t="shared" si="300"/>
        <v>1101</v>
      </c>
      <c r="CC722" s="4">
        <f t="shared" si="301"/>
        <v>169</v>
      </c>
      <c r="CD722" s="4">
        <f t="shared" si="302"/>
        <v>5067</v>
      </c>
      <c r="CE722" s="4">
        <f t="shared" si="303"/>
        <v>167</v>
      </c>
      <c r="CF722" s="4">
        <f t="shared" si="304"/>
        <v>119</v>
      </c>
      <c r="CG722" s="4">
        <f t="shared" si="305"/>
        <v>294</v>
      </c>
      <c r="CH722" s="4">
        <f t="shared" si="306"/>
        <v>1</v>
      </c>
      <c r="CI722" s="4">
        <f t="shared" si="307"/>
        <v>581</v>
      </c>
      <c r="CJ722" s="4">
        <v>0</v>
      </c>
      <c r="CK722" s="4">
        <v>883</v>
      </c>
      <c r="CL722" s="4">
        <v>81</v>
      </c>
      <c r="CM722" s="4">
        <v>0</v>
      </c>
      <c r="CN722" s="4">
        <v>1881</v>
      </c>
      <c r="CO722" s="4">
        <f t="shared" si="282"/>
        <v>2845</v>
      </c>
    </row>
    <row r="723" spans="1:93">
      <c r="A723" s="2">
        <v>2005</v>
      </c>
      <c r="B723" s="15" t="s">
        <v>85</v>
      </c>
      <c r="C723" s="4">
        <v>8618</v>
      </c>
      <c r="D723" s="4">
        <v>2261</v>
      </c>
      <c r="E723" s="4">
        <v>609</v>
      </c>
      <c r="F723" s="4">
        <v>0</v>
      </c>
      <c r="G723" s="4">
        <f t="shared" si="283"/>
        <v>11488</v>
      </c>
      <c r="H723" s="4">
        <v>3483</v>
      </c>
      <c r="I723" s="4">
        <v>106</v>
      </c>
      <c r="J723" s="4">
        <v>625</v>
      </c>
      <c r="K723" s="4">
        <v>482</v>
      </c>
      <c r="L723" s="4">
        <f t="shared" si="284"/>
        <v>4696</v>
      </c>
      <c r="M723" s="4">
        <v>195</v>
      </c>
      <c r="N723" s="4">
        <v>13</v>
      </c>
      <c r="O723" s="4">
        <v>0</v>
      </c>
      <c r="P723" s="4">
        <v>0</v>
      </c>
      <c r="Q723" s="4">
        <f t="shared" si="285"/>
        <v>208</v>
      </c>
      <c r="R723" s="4">
        <v>0</v>
      </c>
      <c r="S723" s="4">
        <v>0</v>
      </c>
      <c r="T723" s="4">
        <v>0</v>
      </c>
      <c r="U723" s="4">
        <v>0</v>
      </c>
      <c r="V723" s="4">
        <f t="shared" si="286"/>
        <v>0</v>
      </c>
      <c r="W723" s="4">
        <v>4297</v>
      </c>
      <c r="X723" s="4">
        <v>8266</v>
      </c>
      <c r="Y723" s="4">
        <v>1326</v>
      </c>
      <c r="Z723" s="4">
        <v>0</v>
      </c>
      <c r="AA723" s="4">
        <f t="shared" si="287"/>
        <v>13889</v>
      </c>
      <c r="AB723" s="4">
        <v>2440</v>
      </c>
      <c r="AC723" s="4">
        <v>93</v>
      </c>
      <c r="AD723" s="4">
        <v>34</v>
      </c>
      <c r="AE723" s="4">
        <v>0</v>
      </c>
      <c r="AF723" s="4">
        <f t="shared" si="288"/>
        <v>2567</v>
      </c>
      <c r="AG723" s="4">
        <v>59</v>
      </c>
      <c r="AH723" s="4">
        <v>1924</v>
      </c>
      <c r="AI723" s="4">
        <v>5099</v>
      </c>
      <c r="AJ723" s="4">
        <v>427</v>
      </c>
      <c r="AK723" s="4">
        <f t="shared" si="289"/>
        <v>7509</v>
      </c>
      <c r="AL723" s="4">
        <v>5088</v>
      </c>
      <c r="AM723" s="4">
        <v>6467</v>
      </c>
      <c r="AN723" s="4">
        <v>5947</v>
      </c>
      <c r="AO723" s="4">
        <v>473</v>
      </c>
      <c r="AP723" s="4">
        <f t="shared" si="290"/>
        <v>17975</v>
      </c>
      <c r="AU723" s="4">
        <f t="shared" si="291"/>
        <v>0</v>
      </c>
      <c r="AV723" s="4">
        <v>98</v>
      </c>
      <c r="AW723" s="4">
        <v>0</v>
      </c>
      <c r="AX723" s="4">
        <v>10</v>
      </c>
      <c r="AY723" s="4">
        <v>425</v>
      </c>
      <c r="AZ723" s="4">
        <f t="shared" si="292"/>
        <v>533</v>
      </c>
      <c r="BA723" s="4">
        <v>103</v>
      </c>
      <c r="BB723" s="4">
        <v>12</v>
      </c>
      <c r="BC723" s="4">
        <v>0</v>
      </c>
      <c r="BD723" s="4">
        <v>0</v>
      </c>
      <c r="BE723" s="4">
        <f t="shared" si="293"/>
        <v>115</v>
      </c>
      <c r="BF723" s="4">
        <v>0</v>
      </c>
      <c r="BG723" s="4">
        <v>1924</v>
      </c>
      <c r="BH723" s="4">
        <v>4257</v>
      </c>
      <c r="BI723" s="4">
        <v>427</v>
      </c>
      <c r="BJ723" s="4">
        <f t="shared" si="294"/>
        <v>6608</v>
      </c>
      <c r="BK723" s="4">
        <v>0</v>
      </c>
      <c r="BL723" s="4">
        <v>0</v>
      </c>
      <c r="BM723" s="4">
        <v>193</v>
      </c>
      <c r="BN723" s="4">
        <v>0</v>
      </c>
      <c r="BO723" s="4">
        <f t="shared" si="295"/>
        <v>193</v>
      </c>
      <c r="BP723" s="4">
        <v>505</v>
      </c>
      <c r="BQ723" s="4">
        <v>227</v>
      </c>
      <c r="BR723" s="4">
        <v>592</v>
      </c>
      <c r="BS723" s="4">
        <v>348</v>
      </c>
      <c r="BT723" s="4">
        <f t="shared" si="296"/>
        <v>1672</v>
      </c>
      <c r="BU723" s="4">
        <v>110</v>
      </c>
      <c r="BV723" s="4">
        <v>0</v>
      </c>
      <c r="BW723" s="4">
        <v>1467</v>
      </c>
      <c r="BX723" s="4">
        <v>182</v>
      </c>
      <c r="BY723" s="4">
        <f t="shared" si="297"/>
        <v>1759</v>
      </c>
      <c r="BZ723" s="4">
        <f t="shared" si="298"/>
        <v>24180</v>
      </c>
      <c r="CA723" s="4">
        <f t="shared" si="299"/>
        <v>19130</v>
      </c>
      <c r="CB723" s="4">
        <f t="shared" si="300"/>
        <v>13640</v>
      </c>
      <c r="CC723" s="4">
        <f t="shared" si="301"/>
        <v>1382</v>
      </c>
      <c r="CD723" s="4">
        <f t="shared" si="302"/>
        <v>58332</v>
      </c>
      <c r="CE723" s="4">
        <f t="shared" si="303"/>
        <v>816</v>
      </c>
      <c r="CF723" s="4">
        <f t="shared" si="304"/>
        <v>2163</v>
      </c>
      <c r="CG723" s="4">
        <f t="shared" si="305"/>
        <v>6519</v>
      </c>
      <c r="CH723" s="4">
        <f t="shared" si="306"/>
        <v>1382</v>
      </c>
      <c r="CI723" s="4">
        <f t="shared" si="307"/>
        <v>10880</v>
      </c>
      <c r="CJ723" s="4">
        <v>17600</v>
      </c>
      <c r="CK723" s="4">
        <v>0</v>
      </c>
      <c r="CL723" s="4">
        <v>1730</v>
      </c>
      <c r="CM723" s="4">
        <v>18</v>
      </c>
      <c r="CN723" s="4">
        <v>5622</v>
      </c>
      <c r="CO723" s="4">
        <f t="shared" si="282"/>
        <v>24970</v>
      </c>
    </row>
    <row r="724" spans="1:93">
      <c r="A724" s="2">
        <v>2005</v>
      </c>
      <c r="B724" s="3" t="s">
        <v>86</v>
      </c>
      <c r="C724" s="4">
        <v>6231</v>
      </c>
      <c r="D724" s="4">
        <v>1307</v>
      </c>
      <c r="E724" s="4">
        <v>47</v>
      </c>
      <c r="F724" s="4">
        <v>176</v>
      </c>
      <c r="G724" s="4">
        <f t="shared" si="283"/>
        <v>7761</v>
      </c>
      <c r="H724" s="4">
        <v>1784</v>
      </c>
      <c r="I724" s="4">
        <v>69</v>
      </c>
      <c r="J724" s="4">
        <v>0</v>
      </c>
      <c r="K724" s="4">
        <v>358</v>
      </c>
      <c r="L724" s="4">
        <f t="shared" si="284"/>
        <v>2211</v>
      </c>
      <c r="M724" s="4">
        <v>147</v>
      </c>
      <c r="N724" s="4">
        <v>402</v>
      </c>
      <c r="O724" s="4">
        <v>0</v>
      </c>
      <c r="P724" s="4">
        <v>0</v>
      </c>
      <c r="Q724" s="4">
        <f t="shared" si="285"/>
        <v>549</v>
      </c>
      <c r="R724" s="4">
        <v>0</v>
      </c>
      <c r="S724" s="4">
        <v>0</v>
      </c>
      <c r="T724" s="4">
        <v>0</v>
      </c>
      <c r="U724" s="4">
        <v>0</v>
      </c>
      <c r="V724" s="4">
        <f t="shared" si="286"/>
        <v>0</v>
      </c>
      <c r="W724" s="4">
        <v>1938</v>
      </c>
      <c r="X724" s="4">
        <v>3846</v>
      </c>
      <c r="Y724" s="4">
        <v>686</v>
      </c>
      <c r="Z724" s="4">
        <v>0</v>
      </c>
      <c r="AA724" s="4">
        <f t="shared" si="287"/>
        <v>6470</v>
      </c>
      <c r="AB724" s="4">
        <v>913</v>
      </c>
      <c r="AC724" s="4">
        <v>11</v>
      </c>
      <c r="AD724" s="4">
        <v>29</v>
      </c>
      <c r="AE724" s="4">
        <v>16</v>
      </c>
      <c r="AF724" s="4">
        <f t="shared" si="288"/>
        <v>969</v>
      </c>
      <c r="AG724" s="4">
        <v>33</v>
      </c>
      <c r="AH724" s="4">
        <v>2193</v>
      </c>
      <c r="AI724" s="4">
        <v>982</v>
      </c>
      <c r="AJ724" s="4">
        <v>508</v>
      </c>
      <c r="AK724" s="4">
        <f t="shared" si="289"/>
        <v>3716</v>
      </c>
      <c r="AL724" s="4">
        <v>5394</v>
      </c>
      <c r="AM724" s="4">
        <v>2125</v>
      </c>
      <c r="AN724" s="4">
        <v>3385</v>
      </c>
      <c r="AO724" s="4">
        <v>130.6</v>
      </c>
      <c r="AP724" s="4">
        <f t="shared" si="290"/>
        <v>11034.6</v>
      </c>
      <c r="AU724" s="4">
        <f t="shared" si="291"/>
        <v>0</v>
      </c>
      <c r="AV724" s="4">
        <v>0</v>
      </c>
      <c r="AW724" s="4">
        <v>0</v>
      </c>
      <c r="AX724" s="4">
        <v>0</v>
      </c>
      <c r="AY724" s="4">
        <v>358</v>
      </c>
      <c r="AZ724" s="4">
        <f t="shared" si="292"/>
        <v>358</v>
      </c>
      <c r="BA724" s="4">
        <v>2</v>
      </c>
      <c r="BB724" s="4">
        <v>0</v>
      </c>
      <c r="BC724" s="4">
        <v>0</v>
      </c>
      <c r="BD724" s="4">
        <v>16</v>
      </c>
      <c r="BE724" s="4">
        <f t="shared" si="293"/>
        <v>18</v>
      </c>
      <c r="BF724" s="38">
        <v>14</v>
      </c>
      <c r="BG724" s="4">
        <v>1179</v>
      </c>
      <c r="BH724" s="4">
        <v>430</v>
      </c>
      <c r="BI724" s="4">
        <v>508</v>
      </c>
      <c r="BJ724" s="4">
        <f t="shared" si="294"/>
        <v>2131</v>
      </c>
      <c r="BK724" s="4">
        <v>0</v>
      </c>
      <c r="BL724" s="4">
        <v>0</v>
      </c>
      <c r="BM724" s="4">
        <v>0</v>
      </c>
      <c r="BN724" s="4">
        <v>0</v>
      </c>
      <c r="BO724" s="4">
        <f t="shared" si="295"/>
        <v>0</v>
      </c>
      <c r="BP724" s="4">
        <v>0</v>
      </c>
      <c r="BQ724" s="4">
        <v>0</v>
      </c>
      <c r="BR724" s="4">
        <v>0</v>
      </c>
      <c r="BS724" s="4">
        <v>20</v>
      </c>
      <c r="BT724" s="4">
        <f t="shared" si="296"/>
        <v>20</v>
      </c>
      <c r="BU724" s="4">
        <v>0</v>
      </c>
      <c r="BV724" s="4">
        <v>0</v>
      </c>
      <c r="BW724" s="4">
        <v>0</v>
      </c>
      <c r="BX724" s="4">
        <v>287</v>
      </c>
      <c r="BY724" s="4">
        <f t="shared" si="297"/>
        <v>287</v>
      </c>
      <c r="BZ724" s="4">
        <f t="shared" si="298"/>
        <v>16440</v>
      </c>
      <c r="CA724" s="4">
        <f t="shared" si="299"/>
        <v>9953</v>
      </c>
      <c r="CB724" s="4">
        <f t="shared" si="300"/>
        <v>5129</v>
      </c>
      <c r="CC724" s="4">
        <f t="shared" si="301"/>
        <v>1188.5999999999999</v>
      </c>
      <c r="CD724" s="4">
        <f t="shared" si="302"/>
        <v>32710.6</v>
      </c>
      <c r="CE724" s="4">
        <f t="shared" si="303"/>
        <v>16</v>
      </c>
      <c r="CF724" s="4">
        <f t="shared" si="304"/>
        <v>1179</v>
      </c>
      <c r="CG724" s="4">
        <f t="shared" si="305"/>
        <v>430</v>
      </c>
      <c r="CH724" s="4">
        <f t="shared" si="306"/>
        <v>1189</v>
      </c>
      <c r="CI724" s="4">
        <f t="shared" si="307"/>
        <v>2814</v>
      </c>
      <c r="CJ724" s="4">
        <v>5215</v>
      </c>
      <c r="CK724" s="4">
        <v>7277</v>
      </c>
      <c r="CL724" s="4">
        <v>730</v>
      </c>
      <c r="CM724" s="10">
        <v>0</v>
      </c>
      <c r="CN724" s="4">
        <v>2592</v>
      </c>
      <c r="CO724" s="4">
        <f t="shared" si="282"/>
        <v>15814</v>
      </c>
    </row>
    <row r="725" spans="1:93">
      <c r="A725" s="2">
        <v>2005</v>
      </c>
      <c r="B725" s="3" t="s">
        <v>87</v>
      </c>
      <c r="C725" s="4">
        <v>1559</v>
      </c>
      <c r="D725" s="4">
        <v>235</v>
      </c>
      <c r="E725" s="4">
        <v>47</v>
      </c>
      <c r="F725" s="4">
        <v>87</v>
      </c>
      <c r="G725" s="4">
        <f t="shared" si="283"/>
        <v>1928</v>
      </c>
      <c r="H725" s="4">
        <v>488</v>
      </c>
      <c r="I725" s="4">
        <v>31</v>
      </c>
      <c r="J725" s="4">
        <v>267</v>
      </c>
      <c r="K725" s="4">
        <v>118</v>
      </c>
      <c r="L725" s="4">
        <f t="shared" si="284"/>
        <v>904</v>
      </c>
      <c r="M725" s="4">
        <v>44</v>
      </c>
      <c r="N725" s="4">
        <v>26</v>
      </c>
      <c r="O725" s="4">
        <v>0</v>
      </c>
      <c r="P725" s="4">
        <v>0</v>
      </c>
      <c r="Q725" s="4">
        <f t="shared" si="285"/>
        <v>70</v>
      </c>
      <c r="R725" s="4">
        <v>38</v>
      </c>
      <c r="S725" s="4">
        <v>0</v>
      </c>
      <c r="T725" s="4">
        <v>0</v>
      </c>
      <c r="U725" s="4">
        <v>0</v>
      </c>
      <c r="V725" s="4">
        <f t="shared" si="286"/>
        <v>38</v>
      </c>
      <c r="W725" s="4">
        <v>361</v>
      </c>
      <c r="X725" s="4">
        <v>548</v>
      </c>
      <c r="Y725" s="4">
        <v>3</v>
      </c>
      <c r="Z725" s="4">
        <v>0</v>
      </c>
      <c r="AA725" s="4">
        <f t="shared" si="287"/>
        <v>912</v>
      </c>
      <c r="AB725" s="4">
        <v>165</v>
      </c>
      <c r="AC725" s="4">
        <v>2</v>
      </c>
      <c r="AD725" s="4">
        <v>10</v>
      </c>
      <c r="AE725" s="4">
        <v>5</v>
      </c>
      <c r="AF725" s="4">
        <f t="shared" si="288"/>
        <v>182</v>
      </c>
      <c r="AG725" s="4">
        <v>0</v>
      </c>
      <c r="AH725" s="4">
        <v>173</v>
      </c>
      <c r="AI725" s="4">
        <v>704</v>
      </c>
      <c r="AJ725" s="4">
        <v>31</v>
      </c>
      <c r="AK725" s="4">
        <f t="shared" si="289"/>
        <v>908</v>
      </c>
      <c r="AL725" s="4">
        <v>1530</v>
      </c>
      <c r="AM725" s="4">
        <v>558</v>
      </c>
      <c r="AN725" s="4">
        <v>1577</v>
      </c>
      <c r="AO725" s="4">
        <v>145</v>
      </c>
      <c r="AP725" s="4">
        <f t="shared" si="290"/>
        <v>3810</v>
      </c>
      <c r="AU725" s="4">
        <f t="shared" si="291"/>
        <v>0</v>
      </c>
      <c r="AV725" s="4">
        <v>0</v>
      </c>
      <c r="AW725" s="4">
        <v>0</v>
      </c>
      <c r="AX725" s="4">
        <v>0</v>
      </c>
      <c r="AY725" s="4">
        <v>118</v>
      </c>
      <c r="AZ725" s="4">
        <f t="shared" si="292"/>
        <v>118</v>
      </c>
      <c r="BA725" s="4">
        <v>0</v>
      </c>
      <c r="BB725" s="4">
        <v>0</v>
      </c>
      <c r="BC725" s="4">
        <v>0</v>
      </c>
      <c r="BD725" s="4">
        <v>5</v>
      </c>
      <c r="BE725" s="4">
        <f t="shared" si="293"/>
        <v>5</v>
      </c>
      <c r="BF725" s="4">
        <v>0</v>
      </c>
      <c r="BG725" s="4">
        <v>160</v>
      </c>
      <c r="BH725" s="4">
        <v>53</v>
      </c>
      <c r="BI725" s="4">
        <v>31</v>
      </c>
      <c r="BJ725" s="4">
        <f t="shared" si="294"/>
        <v>244</v>
      </c>
      <c r="BK725" s="4">
        <v>0</v>
      </c>
      <c r="BL725" s="4">
        <v>0</v>
      </c>
      <c r="BM725" s="4">
        <v>0</v>
      </c>
      <c r="BN725" s="4">
        <v>0</v>
      </c>
      <c r="BO725" s="4">
        <f t="shared" si="295"/>
        <v>0</v>
      </c>
      <c r="BP725" s="4">
        <v>0</v>
      </c>
      <c r="BQ725" s="4">
        <v>0</v>
      </c>
      <c r="BR725" s="4">
        <v>0</v>
      </c>
      <c r="BS725" s="4">
        <v>10</v>
      </c>
      <c r="BT725" s="4">
        <f t="shared" si="296"/>
        <v>10</v>
      </c>
      <c r="BU725" s="4">
        <v>0</v>
      </c>
      <c r="BV725" s="4">
        <v>12</v>
      </c>
      <c r="BW725" s="4">
        <v>58</v>
      </c>
      <c r="BX725" s="4">
        <v>222</v>
      </c>
      <c r="BY725" s="4">
        <f t="shared" si="297"/>
        <v>292</v>
      </c>
      <c r="BZ725" s="4">
        <f t="shared" si="298"/>
        <v>4185</v>
      </c>
      <c r="CA725" s="4">
        <f t="shared" si="299"/>
        <v>1573</v>
      </c>
      <c r="CB725" s="4">
        <f t="shared" si="300"/>
        <v>2608</v>
      </c>
      <c r="CC725" s="4">
        <f t="shared" si="301"/>
        <v>386</v>
      </c>
      <c r="CD725" s="4">
        <f t="shared" si="302"/>
        <v>8752</v>
      </c>
      <c r="CE725" s="4">
        <f t="shared" si="303"/>
        <v>0</v>
      </c>
      <c r="CF725" s="4">
        <f t="shared" si="304"/>
        <v>172</v>
      </c>
      <c r="CG725" s="4">
        <f t="shared" si="305"/>
        <v>111</v>
      </c>
      <c r="CH725" s="4">
        <f t="shared" si="306"/>
        <v>386</v>
      </c>
      <c r="CI725" s="4">
        <f t="shared" si="307"/>
        <v>669</v>
      </c>
      <c r="CJ725" s="4">
        <v>2131</v>
      </c>
      <c r="CK725" s="4">
        <v>1381</v>
      </c>
      <c r="CL725" s="4">
        <v>86</v>
      </c>
      <c r="CM725" s="4">
        <v>0</v>
      </c>
      <c r="CN725" s="4">
        <v>888</v>
      </c>
      <c r="CO725" s="4">
        <f t="shared" si="282"/>
        <v>4486</v>
      </c>
    </row>
    <row r="726" spans="1:93">
      <c r="A726" s="2">
        <v>2005</v>
      </c>
      <c r="B726" s="3" t="s">
        <v>88</v>
      </c>
      <c r="C726" s="4">
        <v>988</v>
      </c>
      <c r="D726" s="4">
        <v>180</v>
      </c>
      <c r="E726" s="4">
        <v>51</v>
      </c>
      <c r="F726" s="4">
        <v>0</v>
      </c>
      <c r="G726" s="4">
        <f t="shared" si="283"/>
        <v>1219</v>
      </c>
      <c r="H726" s="4">
        <v>299</v>
      </c>
      <c r="I726" s="4">
        <v>3</v>
      </c>
      <c r="J726" s="4">
        <v>125</v>
      </c>
      <c r="K726" s="4">
        <v>5</v>
      </c>
      <c r="L726" s="4">
        <f t="shared" si="284"/>
        <v>432</v>
      </c>
      <c r="M726" s="4">
        <v>0</v>
      </c>
      <c r="N726" s="4">
        <v>7</v>
      </c>
      <c r="O726" s="4">
        <v>0</v>
      </c>
      <c r="P726" s="4">
        <v>0</v>
      </c>
      <c r="Q726" s="4">
        <f t="shared" si="285"/>
        <v>7</v>
      </c>
      <c r="R726" s="4">
        <v>8</v>
      </c>
      <c r="S726" s="4">
        <v>0</v>
      </c>
      <c r="T726" s="4">
        <v>0</v>
      </c>
      <c r="U726" s="4">
        <v>0</v>
      </c>
      <c r="V726" s="4">
        <f t="shared" si="286"/>
        <v>8</v>
      </c>
      <c r="W726" s="4">
        <v>287</v>
      </c>
      <c r="X726" s="4">
        <v>685</v>
      </c>
      <c r="Y726" s="4">
        <v>81</v>
      </c>
      <c r="Z726" s="4">
        <v>0</v>
      </c>
      <c r="AA726" s="4">
        <f t="shared" si="287"/>
        <v>1053</v>
      </c>
      <c r="AB726" s="4">
        <v>147</v>
      </c>
      <c r="AC726" s="4">
        <v>8</v>
      </c>
      <c r="AD726" s="4">
        <v>27</v>
      </c>
      <c r="AE726" s="4">
        <v>3</v>
      </c>
      <c r="AF726" s="4">
        <f t="shared" si="288"/>
        <v>185</v>
      </c>
      <c r="AG726" s="4">
        <v>0</v>
      </c>
      <c r="AH726" s="4">
        <v>245</v>
      </c>
      <c r="AI726" s="4">
        <v>327</v>
      </c>
      <c r="AJ726" s="4">
        <v>0</v>
      </c>
      <c r="AK726" s="4">
        <f t="shared" si="289"/>
        <v>572</v>
      </c>
      <c r="AL726" s="4">
        <v>381</v>
      </c>
      <c r="AM726" s="4">
        <v>641</v>
      </c>
      <c r="AN726" s="4">
        <v>302</v>
      </c>
      <c r="AO726" s="4">
        <v>1</v>
      </c>
      <c r="AP726" s="4">
        <f t="shared" si="290"/>
        <v>1325</v>
      </c>
      <c r="AU726" s="4">
        <f t="shared" si="291"/>
        <v>0</v>
      </c>
      <c r="AV726" s="4">
        <v>0</v>
      </c>
      <c r="AW726" s="4">
        <v>0</v>
      </c>
      <c r="AX726" s="4">
        <v>8</v>
      </c>
      <c r="AY726" s="4">
        <v>5</v>
      </c>
      <c r="AZ726" s="4">
        <f t="shared" si="292"/>
        <v>13</v>
      </c>
      <c r="BA726" s="4">
        <v>0</v>
      </c>
      <c r="BB726" s="4">
        <v>0</v>
      </c>
      <c r="BC726" s="4">
        <v>3</v>
      </c>
      <c r="BD726" s="4">
        <v>3</v>
      </c>
      <c r="BE726" s="4">
        <f t="shared" si="293"/>
        <v>6</v>
      </c>
      <c r="BF726" s="4">
        <v>0</v>
      </c>
      <c r="BG726" s="4">
        <v>222</v>
      </c>
      <c r="BH726" s="4">
        <v>59</v>
      </c>
      <c r="BI726" s="4">
        <v>0</v>
      </c>
      <c r="BJ726" s="4">
        <f t="shared" si="294"/>
        <v>281</v>
      </c>
      <c r="BK726" s="4">
        <v>0</v>
      </c>
      <c r="BL726" s="4">
        <v>0</v>
      </c>
      <c r="BM726" s="4">
        <v>0</v>
      </c>
      <c r="BN726" s="4">
        <v>0</v>
      </c>
      <c r="BO726" s="4">
        <f t="shared" si="295"/>
        <v>0</v>
      </c>
      <c r="BP726" s="4">
        <v>0</v>
      </c>
      <c r="BQ726" s="4">
        <v>0</v>
      </c>
      <c r="BR726" s="4">
        <v>0</v>
      </c>
      <c r="BS726" s="4">
        <v>0</v>
      </c>
      <c r="BT726" s="4">
        <f t="shared" si="296"/>
        <v>0</v>
      </c>
      <c r="BU726" s="4">
        <v>0</v>
      </c>
      <c r="BV726" s="4">
        <v>0</v>
      </c>
      <c r="BW726" s="4">
        <v>11</v>
      </c>
      <c r="BX726" s="4">
        <v>1</v>
      </c>
      <c r="BY726" s="4">
        <f t="shared" si="297"/>
        <v>12</v>
      </c>
      <c r="BZ726" s="4">
        <f t="shared" si="298"/>
        <v>2110</v>
      </c>
      <c r="CA726" s="4">
        <f t="shared" si="299"/>
        <v>1769</v>
      </c>
      <c r="CB726" s="4">
        <f t="shared" si="300"/>
        <v>913</v>
      </c>
      <c r="CC726" s="4">
        <f t="shared" si="301"/>
        <v>9</v>
      </c>
      <c r="CD726" s="4">
        <f t="shared" si="302"/>
        <v>4801</v>
      </c>
      <c r="CE726" s="4">
        <f t="shared" si="303"/>
        <v>0</v>
      </c>
      <c r="CF726" s="4">
        <f t="shared" si="304"/>
        <v>222</v>
      </c>
      <c r="CG726" s="4">
        <f t="shared" si="305"/>
        <v>81</v>
      </c>
      <c r="CH726" s="4">
        <f t="shared" si="306"/>
        <v>9</v>
      </c>
      <c r="CI726" s="4">
        <f t="shared" si="307"/>
        <v>312</v>
      </c>
      <c r="CJ726" s="4">
        <v>951</v>
      </c>
      <c r="CK726" s="4">
        <v>1036</v>
      </c>
      <c r="CL726" s="4">
        <v>140</v>
      </c>
      <c r="CM726" s="4">
        <v>0</v>
      </c>
      <c r="CN726" s="4">
        <v>141</v>
      </c>
      <c r="CO726" s="4">
        <f t="shared" si="282"/>
        <v>2268</v>
      </c>
    </row>
    <row r="727" spans="1:93">
      <c r="A727" s="2">
        <v>2005</v>
      </c>
      <c r="B727" s="3" t="s">
        <v>89</v>
      </c>
      <c r="C727" s="4">
        <v>6758</v>
      </c>
      <c r="D727" s="4">
        <v>1895</v>
      </c>
      <c r="E727" s="4">
        <v>19</v>
      </c>
      <c r="F727" s="4">
        <v>288</v>
      </c>
      <c r="G727" s="4">
        <f t="shared" si="283"/>
        <v>8960</v>
      </c>
      <c r="H727" s="4">
        <v>2190</v>
      </c>
      <c r="I727" s="4">
        <v>201</v>
      </c>
      <c r="J727" s="4">
        <v>181</v>
      </c>
      <c r="K727" s="4">
        <v>133</v>
      </c>
      <c r="L727" s="4">
        <f t="shared" si="284"/>
        <v>2705</v>
      </c>
      <c r="M727" s="4">
        <v>49</v>
      </c>
      <c r="N727" s="4">
        <v>75</v>
      </c>
      <c r="O727" s="4">
        <v>0</v>
      </c>
      <c r="P727" s="4">
        <v>0</v>
      </c>
      <c r="Q727" s="4">
        <f t="shared" si="285"/>
        <v>124</v>
      </c>
      <c r="R727" s="4">
        <v>38</v>
      </c>
      <c r="S727" s="4">
        <v>3</v>
      </c>
      <c r="T727" s="4">
        <v>0</v>
      </c>
      <c r="U727" s="4">
        <v>0</v>
      </c>
      <c r="V727" s="4">
        <f t="shared" si="286"/>
        <v>41</v>
      </c>
      <c r="W727" s="4">
        <v>3149.12761323</v>
      </c>
      <c r="X727" s="4">
        <v>5478.5146219999997</v>
      </c>
      <c r="Y727" s="4">
        <v>2360.2311346900005</v>
      </c>
      <c r="Z727" s="4">
        <v>0</v>
      </c>
      <c r="AA727" s="4">
        <f t="shared" si="287"/>
        <v>10987.87336992</v>
      </c>
      <c r="AB727" s="4">
        <v>1082</v>
      </c>
      <c r="AC727" s="4">
        <v>0</v>
      </c>
      <c r="AD727" s="4">
        <v>87</v>
      </c>
      <c r="AE727" s="4">
        <v>26</v>
      </c>
      <c r="AF727" s="4">
        <f t="shared" si="288"/>
        <v>1195</v>
      </c>
      <c r="AG727" s="4">
        <v>54</v>
      </c>
      <c r="AH727" s="4">
        <v>144</v>
      </c>
      <c r="AI727" s="4">
        <v>3017</v>
      </c>
      <c r="AJ727" s="4">
        <v>419</v>
      </c>
      <c r="AK727" s="4">
        <f t="shared" si="289"/>
        <v>3634</v>
      </c>
      <c r="AL727" s="4">
        <v>4054</v>
      </c>
      <c r="AM727" s="4">
        <v>3067</v>
      </c>
      <c r="AN727" s="4">
        <v>5728</v>
      </c>
      <c r="AO727" s="4">
        <v>248</v>
      </c>
      <c r="AP727" s="4">
        <f t="shared" si="290"/>
        <v>13097</v>
      </c>
      <c r="AU727" s="4">
        <f t="shared" si="291"/>
        <v>0</v>
      </c>
      <c r="AV727" s="4">
        <v>0</v>
      </c>
      <c r="AW727" s="4">
        <v>0</v>
      </c>
      <c r="AX727" s="4">
        <v>0</v>
      </c>
      <c r="AY727" s="4">
        <v>133</v>
      </c>
      <c r="AZ727" s="4">
        <f t="shared" si="292"/>
        <v>133</v>
      </c>
      <c r="BA727" s="4">
        <v>0</v>
      </c>
      <c r="BB727" s="4">
        <v>0</v>
      </c>
      <c r="BC727" s="4">
        <v>0</v>
      </c>
      <c r="BD727" s="4">
        <v>26</v>
      </c>
      <c r="BE727" s="4">
        <f t="shared" si="293"/>
        <v>26</v>
      </c>
      <c r="BF727" s="4">
        <v>1</v>
      </c>
      <c r="BG727" s="4">
        <v>140</v>
      </c>
      <c r="BH727" s="4">
        <v>1390</v>
      </c>
      <c r="BI727" s="4">
        <v>419</v>
      </c>
      <c r="BJ727" s="4">
        <f t="shared" si="294"/>
        <v>1950</v>
      </c>
      <c r="BK727" s="4">
        <v>0</v>
      </c>
      <c r="BL727" s="4">
        <v>0</v>
      </c>
      <c r="BM727" s="4">
        <v>0</v>
      </c>
      <c r="BN727" s="4">
        <v>0</v>
      </c>
      <c r="BO727" s="4">
        <f t="shared" si="295"/>
        <v>0</v>
      </c>
      <c r="BP727" s="4">
        <v>0</v>
      </c>
      <c r="BQ727" s="4">
        <v>6</v>
      </c>
      <c r="BR727" s="4">
        <v>193</v>
      </c>
      <c r="BS727" s="4">
        <v>52</v>
      </c>
      <c r="BT727" s="4">
        <f t="shared" si="296"/>
        <v>251</v>
      </c>
      <c r="BU727" s="4">
        <v>0</v>
      </c>
      <c r="BV727" s="4">
        <v>0</v>
      </c>
      <c r="BW727" s="4">
        <v>9</v>
      </c>
      <c r="BX727" s="4">
        <v>404</v>
      </c>
      <c r="BY727" s="4">
        <f t="shared" si="297"/>
        <v>413</v>
      </c>
      <c r="BZ727" s="4">
        <f t="shared" si="298"/>
        <v>17374.127613230001</v>
      </c>
      <c r="CA727" s="4">
        <f t="shared" si="299"/>
        <v>10863.514621999999</v>
      </c>
      <c r="CB727" s="4">
        <f t="shared" si="300"/>
        <v>11392.231134690001</v>
      </c>
      <c r="CC727" s="4">
        <f t="shared" si="301"/>
        <v>1114</v>
      </c>
      <c r="CD727" s="4">
        <f t="shared" si="302"/>
        <v>40743.873369920002</v>
      </c>
      <c r="CE727" s="4">
        <f t="shared" si="303"/>
        <v>1</v>
      </c>
      <c r="CF727" s="4">
        <f t="shared" si="304"/>
        <v>146</v>
      </c>
      <c r="CG727" s="4">
        <f t="shared" si="305"/>
        <v>1592</v>
      </c>
      <c r="CH727" s="4">
        <f t="shared" si="306"/>
        <v>1034</v>
      </c>
      <c r="CI727" s="4">
        <f t="shared" si="307"/>
        <v>2773</v>
      </c>
      <c r="CJ727" s="4">
        <v>6595</v>
      </c>
      <c r="CK727" s="4">
        <v>7979</v>
      </c>
      <c r="CL727" s="4">
        <v>1172</v>
      </c>
      <c r="CM727" s="4">
        <v>699</v>
      </c>
      <c r="CN727" s="4">
        <v>5024</v>
      </c>
      <c r="CO727" s="4">
        <f t="shared" si="282"/>
        <v>21469</v>
      </c>
    </row>
    <row r="728" spans="1:93">
      <c r="A728" s="2">
        <v>2005</v>
      </c>
      <c r="B728" s="3" t="s">
        <v>90</v>
      </c>
      <c r="C728" s="4">
        <v>4488</v>
      </c>
      <c r="D728" s="4">
        <v>726</v>
      </c>
      <c r="E728" s="4">
        <v>24</v>
      </c>
      <c r="F728" s="4">
        <v>0</v>
      </c>
      <c r="G728" s="4">
        <f t="shared" si="283"/>
        <v>5238</v>
      </c>
      <c r="H728" s="4">
        <v>1522</v>
      </c>
      <c r="I728" s="4">
        <v>3</v>
      </c>
      <c r="J728" s="4">
        <v>5</v>
      </c>
      <c r="K728" s="4">
        <v>174</v>
      </c>
      <c r="L728" s="4">
        <f t="shared" si="284"/>
        <v>1704</v>
      </c>
      <c r="M728" s="4">
        <v>14</v>
      </c>
      <c r="N728" s="4">
        <v>102</v>
      </c>
      <c r="O728" s="4">
        <v>0</v>
      </c>
      <c r="P728" s="4">
        <v>0</v>
      </c>
      <c r="Q728" s="4">
        <f t="shared" si="285"/>
        <v>116</v>
      </c>
      <c r="R728" s="4">
        <v>111</v>
      </c>
      <c r="S728" s="4">
        <v>91</v>
      </c>
      <c r="T728" s="4">
        <v>0</v>
      </c>
      <c r="U728" s="4">
        <v>0</v>
      </c>
      <c r="V728" s="4">
        <f t="shared" si="286"/>
        <v>202</v>
      </c>
      <c r="W728" s="4">
        <v>1393</v>
      </c>
      <c r="X728" s="4">
        <v>3011</v>
      </c>
      <c r="Y728" s="4">
        <v>63</v>
      </c>
      <c r="Z728" s="4">
        <v>0</v>
      </c>
      <c r="AA728" s="4">
        <f t="shared" si="287"/>
        <v>4467</v>
      </c>
      <c r="AB728" s="4">
        <v>663</v>
      </c>
      <c r="AC728" s="4">
        <v>1</v>
      </c>
      <c r="AD728" s="4">
        <v>67</v>
      </c>
      <c r="AE728" s="4">
        <v>0</v>
      </c>
      <c r="AF728" s="4">
        <f t="shared" si="288"/>
        <v>731</v>
      </c>
      <c r="AG728" s="4">
        <v>2</v>
      </c>
      <c r="AH728" s="4">
        <v>430</v>
      </c>
      <c r="AI728" s="4">
        <v>1028</v>
      </c>
      <c r="AJ728" s="4">
        <v>80</v>
      </c>
      <c r="AK728" s="4">
        <f t="shared" si="289"/>
        <v>1540</v>
      </c>
      <c r="AL728" s="4">
        <v>3498</v>
      </c>
      <c r="AM728" s="4">
        <v>2337</v>
      </c>
      <c r="AN728" s="4">
        <v>1687</v>
      </c>
      <c r="AO728" s="4">
        <v>0</v>
      </c>
      <c r="AP728" s="4">
        <f t="shared" si="290"/>
        <v>7522</v>
      </c>
      <c r="AU728" s="4">
        <f t="shared" si="291"/>
        <v>0</v>
      </c>
      <c r="AV728" s="4">
        <v>6.4</v>
      </c>
      <c r="AW728" s="4">
        <v>0</v>
      </c>
      <c r="AX728" s="4">
        <v>0</v>
      </c>
      <c r="AY728" s="4">
        <v>0</v>
      </c>
      <c r="AZ728" s="4">
        <f t="shared" si="292"/>
        <v>6.4</v>
      </c>
      <c r="BA728" s="4">
        <v>66</v>
      </c>
      <c r="BB728" s="4">
        <v>0</v>
      </c>
      <c r="BC728" s="4">
        <v>12.6</v>
      </c>
      <c r="BD728" s="4">
        <v>0</v>
      </c>
      <c r="BE728" s="4">
        <f t="shared" si="293"/>
        <v>78.599999999999994</v>
      </c>
      <c r="BF728" s="4">
        <v>2.2000000000000002</v>
      </c>
      <c r="BG728" s="4">
        <v>0</v>
      </c>
      <c r="BH728" s="4">
        <v>1</v>
      </c>
      <c r="BI728" s="4">
        <v>0</v>
      </c>
      <c r="BJ728" s="4">
        <f t="shared" si="294"/>
        <v>3.2</v>
      </c>
      <c r="BK728" s="4">
        <v>14.2</v>
      </c>
      <c r="BL728" s="4">
        <v>0</v>
      </c>
      <c r="BM728" s="4">
        <v>2.1</v>
      </c>
      <c r="BN728" s="4">
        <v>0</v>
      </c>
      <c r="BO728" s="4">
        <f t="shared" si="295"/>
        <v>16.3</v>
      </c>
      <c r="BP728" s="4">
        <v>42</v>
      </c>
      <c r="BQ728" s="4">
        <v>0</v>
      </c>
      <c r="BR728" s="4">
        <v>2.6</v>
      </c>
      <c r="BS728" s="4">
        <v>0</v>
      </c>
      <c r="BT728" s="4">
        <f t="shared" si="296"/>
        <v>44.6</v>
      </c>
      <c r="BU728" s="4">
        <v>74.3</v>
      </c>
      <c r="BV728" s="4">
        <v>0</v>
      </c>
      <c r="BW728" s="4">
        <v>12.7</v>
      </c>
      <c r="BX728" s="4">
        <v>0</v>
      </c>
      <c r="BY728" s="4">
        <f t="shared" si="297"/>
        <v>87</v>
      </c>
      <c r="BZ728" s="4">
        <f t="shared" si="298"/>
        <v>11691</v>
      </c>
      <c r="CA728" s="4">
        <f t="shared" si="299"/>
        <v>6701</v>
      </c>
      <c r="CB728" s="4">
        <f t="shared" si="300"/>
        <v>2874</v>
      </c>
      <c r="CC728" s="4">
        <f t="shared" si="301"/>
        <v>254</v>
      </c>
      <c r="CD728" s="4">
        <f t="shared" si="302"/>
        <v>21520</v>
      </c>
      <c r="CE728" s="4">
        <f t="shared" si="303"/>
        <v>205.10000000000002</v>
      </c>
      <c r="CF728" s="4">
        <f t="shared" si="304"/>
        <v>0</v>
      </c>
      <c r="CG728" s="4">
        <f t="shared" si="305"/>
        <v>31</v>
      </c>
      <c r="CH728" s="4">
        <f t="shared" si="306"/>
        <v>0</v>
      </c>
      <c r="CI728" s="4">
        <f t="shared" si="307"/>
        <v>236.10000000000002</v>
      </c>
      <c r="CJ728" s="4">
        <v>4960</v>
      </c>
      <c r="CK728" s="4">
        <v>4213</v>
      </c>
      <c r="CL728" s="4">
        <v>825</v>
      </c>
      <c r="CM728" s="4">
        <v>585</v>
      </c>
      <c r="CN728" s="4">
        <v>853</v>
      </c>
      <c r="CO728" s="4">
        <f t="shared" si="282"/>
        <v>11436</v>
      </c>
    </row>
    <row r="729" spans="1:93">
      <c r="A729" s="2">
        <v>2005</v>
      </c>
      <c r="B729" s="3" t="s">
        <v>91</v>
      </c>
      <c r="C729" s="4">
        <v>2076</v>
      </c>
      <c r="D729" s="4">
        <v>370</v>
      </c>
      <c r="E729" s="4">
        <v>1</v>
      </c>
      <c r="F729" s="4">
        <v>0</v>
      </c>
      <c r="G729" s="4">
        <f t="shared" si="283"/>
        <v>2447</v>
      </c>
      <c r="H729" s="4">
        <v>800</v>
      </c>
      <c r="I729" s="4">
        <v>417</v>
      </c>
      <c r="J729" s="4">
        <v>2164</v>
      </c>
      <c r="K729" s="4">
        <v>36</v>
      </c>
      <c r="L729" s="4">
        <f t="shared" si="284"/>
        <v>3417</v>
      </c>
      <c r="M729" s="4">
        <v>39</v>
      </c>
      <c r="N729" s="4">
        <v>66</v>
      </c>
      <c r="O729" s="4">
        <v>12</v>
      </c>
      <c r="P729" s="4">
        <v>0</v>
      </c>
      <c r="Q729" s="4">
        <f t="shared" si="285"/>
        <v>117</v>
      </c>
      <c r="R729" s="4">
        <v>18</v>
      </c>
      <c r="S729" s="4">
        <v>0</v>
      </c>
      <c r="T729" s="4">
        <v>1</v>
      </c>
      <c r="U729" s="4">
        <v>0</v>
      </c>
      <c r="V729" s="4">
        <f t="shared" si="286"/>
        <v>19</v>
      </c>
      <c r="W729" s="4">
        <v>423</v>
      </c>
      <c r="X729" s="4">
        <v>1493</v>
      </c>
      <c r="Y729" s="4">
        <v>582</v>
      </c>
      <c r="Z729" s="4">
        <v>0</v>
      </c>
      <c r="AA729" s="4">
        <f t="shared" si="287"/>
        <v>2498</v>
      </c>
      <c r="AB729" s="4">
        <v>273</v>
      </c>
      <c r="AC729" s="4">
        <v>1</v>
      </c>
      <c r="AD729" s="4">
        <v>52</v>
      </c>
      <c r="AE729" s="4">
        <v>10</v>
      </c>
      <c r="AF729" s="4">
        <f t="shared" si="288"/>
        <v>336</v>
      </c>
      <c r="AG729" s="4">
        <v>2</v>
      </c>
      <c r="AH729" s="4">
        <v>392</v>
      </c>
      <c r="AI729" s="4">
        <v>689</v>
      </c>
      <c r="AJ729" s="4">
        <v>0</v>
      </c>
      <c r="AK729" s="4">
        <f t="shared" si="289"/>
        <v>1083</v>
      </c>
      <c r="AL729" s="4">
        <v>973</v>
      </c>
      <c r="AM729" s="4">
        <v>1410</v>
      </c>
      <c r="AN729" s="4">
        <v>1515</v>
      </c>
      <c r="AO729" s="4">
        <v>60</v>
      </c>
      <c r="AP729" s="4">
        <f t="shared" si="290"/>
        <v>3958</v>
      </c>
      <c r="AU729" s="4">
        <f t="shared" si="291"/>
        <v>0</v>
      </c>
      <c r="AV729" s="4">
        <v>0</v>
      </c>
      <c r="AW729" s="4">
        <v>0</v>
      </c>
      <c r="AX729" s="4">
        <v>1</v>
      </c>
      <c r="AY729" s="4">
        <v>26</v>
      </c>
      <c r="AZ729" s="4">
        <f t="shared" si="292"/>
        <v>27</v>
      </c>
      <c r="BA729" s="4">
        <v>0</v>
      </c>
      <c r="BB729" s="4">
        <v>0</v>
      </c>
      <c r="BC729" s="4">
        <v>1</v>
      </c>
      <c r="BD729" s="4">
        <v>9</v>
      </c>
      <c r="BE729" s="4">
        <f t="shared" si="293"/>
        <v>10</v>
      </c>
      <c r="BF729" s="4">
        <v>0</v>
      </c>
      <c r="BG729" s="4">
        <v>262</v>
      </c>
      <c r="BH729" s="4">
        <v>261</v>
      </c>
      <c r="BI729" s="4">
        <v>0</v>
      </c>
      <c r="BJ729" s="4">
        <f t="shared" si="294"/>
        <v>523</v>
      </c>
      <c r="BK729" s="4">
        <v>0</v>
      </c>
      <c r="BL729" s="4">
        <v>0</v>
      </c>
      <c r="BM729" s="4">
        <v>0</v>
      </c>
      <c r="BN729" s="4">
        <v>0</v>
      </c>
      <c r="BO729" s="4">
        <f t="shared" si="295"/>
        <v>0</v>
      </c>
      <c r="BP729" s="4">
        <v>0</v>
      </c>
      <c r="BQ729" s="4">
        <v>0</v>
      </c>
      <c r="BR729" s="4">
        <v>37</v>
      </c>
      <c r="BS729" s="4">
        <v>5</v>
      </c>
      <c r="BT729" s="4">
        <f t="shared" si="296"/>
        <v>42</v>
      </c>
      <c r="BU729" s="4">
        <v>0</v>
      </c>
      <c r="BV729" s="4">
        <v>0</v>
      </c>
      <c r="BW729" s="4">
        <v>13</v>
      </c>
      <c r="BX729" s="4">
        <v>28</v>
      </c>
      <c r="BY729" s="4">
        <f t="shared" si="297"/>
        <v>41</v>
      </c>
      <c r="BZ729" s="4">
        <f t="shared" si="298"/>
        <v>4604</v>
      </c>
      <c r="CA729" s="4">
        <f t="shared" si="299"/>
        <v>4149</v>
      </c>
      <c r="CB729" s="4">
        <f t="shared" si="300"/>
        <v>5016</v>
      </c>
      <c r="CC729" s="4">
        <f t="shared" si="301"/>
        <v>106</v>
      </c>
      <c r="CD729" s="4">
        <f t="shared" si="302"/>
        <v>13875</v>
      </c>
      <c r="CE729" s="4">
        <f t="shared" si="303"/>
        <v>0</v>
      </c>
      <c r="CF729" s="4">
        <f t="shared" si="304"/>
        <v>262</v>
      </c>
      <c r="CG729" s="4">
        <f t="shared" si="305"/>
        <v>313</v>
      </c>
      <c r="CH729" s="4">
        <f t="shared" si="306"/>
        <v>68</v>
      </c>
      <c r="CI729" s="4">
        <f t="shared" si="307"/>
        <v>643</v>
      </c>
      <c r="CJ729" s="4">
        <v>1750</v>
      </c>
      <c r="CK729" s="4">
        <v>2242</v>
      </c>
      <c r="CL729" s="4">
        <v>186</v>
      </c>
      <c r="CM729" s="4">
        <v>109</v>
      </c>
      <c r="CN729" s="4">
        <v>673</v>
      </c>
      <c r="CO729" s="4">
        <f t="shared" si="282"/>
        <v>4960</v>
      </c>
    </row>
    <row r="730" spans="1:93">
      <c r="A730" s="2">
        <v>2005</v>
      </c>
      <c r="B730" s="3" t="s">
        <v>92</v>
      </c>
      <c r="C730" s="4">
        <v>2324</v>
      </c>
      <c r="D730" s="4">
        <v>380</v>
      </c>
      <c r="E730" s="4">
        <v>80</v>
      </c>
      <c r="F730" s="4">
        <v>0</v>
      </c>
      <c r="G730" s="4">
        <f t="shared" si="283"/>
        <v>2784</v>
      </c>
      <c r="H730" s="4">
        <v>706</v>
      </c>
      <c r="I730" s="4">
        <v>468</v>
      </c>
      <c r="J730" s="4">
        <v>626</v>
      </c>
      <c r="K730" s="4">
        <v>43</v>
      </c>
      <c r="L730" s="4">
        <f t="shared" si="284"/>
        <v>1843</v>
      </c>
      <c r="M730" s="4">
        <v>30</v>
      </c>
      <c r="N730" s="4">
        <v>46</v>
      </c>
      <c r="O730" s="4">
        <v>0</v>
      </c>
      <c r="P730" s="4">
        <v>0</v>
      </c>
      <c r="Q730" s="4">
        <f t="shared" si="285"/>
        <v>76</v>
      </c>
      <c r="R730" s="4">
        <v>9</v>
      </c>
      <c r="S730" s="4">
        <v>0</v>
      </c>
      <c r="T730" s="4">
        <v>0</v>
      </c>
      <c r="U730" s="4">
        <v>0</v>
      </c>
      <c r="V730" s="4">
        <f t="shared" si="286"/>
        <v>9</v>
      </c>
      <c r="W730" s="38">
        <v>767</v>
      </c>
      <c r="X730" s="4">
        <v>1294</v>
      </c>
      <c r="Y730" s="4">
        <v>101</v>
      </c>
      <c r="Z730" s="4">
        <v>0</v>
      </c>
      <c r="AA730" s="4">
        <f t="shared" si="287"/>
        <v>2162</v>
      </c>
      <c r="AB730" s="4">
        <v>276</v>
      </c>
      <c r="AC730" s="4">
        <v>8</v>
      </c>
      <c r="AD730" s="4">
        <v>42</v>
      </c>
      <c r="AE730" s="4">
        <v>6</v>
      </c>
      <c r="AF730" s="4">
        <f t="shared" si="288"/>
        <v>332</v>
      </c>
      <c r="AG730" s="4">
        <v>0</v>
      </c>
      <c r="AH730" s="4">
        <v>394</v>
      </c>
      <c r="AI730" s="4">
        <v>691</v>
      </c>
      <c r="AJ730" s="4">
        <v>103</v>
      </c>
      <c r="AK730" s="4">
        <f t="shared" si="289"/>
        <v>1188</v>
      </c>
      <c r="AL730" s="4">
        <v>578</v>
      </c>
      <c r="AM730" s="4">
        <v>820</v>
      </c>
      <c r="AN730" s="4">
        <v>757</v>
      </c>
      <c r="AO730" s="4">
        <v>36</v>
      </c>
      <c r="AP730" s="4">
        <f t="shared" si="290"/>
        <v>2191</v>
      </c>
      <c r="AU730" s="4">
        <f t="shared" si="291"/>
        <v>0</v>
      </c>
      <c r="AV730" s="4">
        <v>5</v>
      </c>
      <c r="AW730" s="4">
        <v>6</v>
      </c>
      <c r="AX730" s="4">
        <v>20</v>
      </c>
      <c r="AY730" s="4">
        <v>28</v>
      </c>
      <c r="AZ730" s="4">
        <f t="shared" si="292"/>
        <v>59</v>
      </c>
      <c r="BA730" s="4">
        <v>7</v>
      </c>
      <c r="BB730" s="4">
        <v>0</v>
      </c>
      <c r="BC730" s="4">
        <v>5</v>
      </c>
      <c r="BD730" s="4">
        <v>4</v>
      </c>
      <c r="BE730" s="4">
        <f t="shared" si="293"/>
        <v>16</v>
      </c>
      <c r="BF730" s="4">
        <v>0</v>
      </c>
      <c r="BG730" s="4">
        <v>376</v>
      </c>
      <c r="BH730" s="4">
        <v>347</v>
      </c>
      <c r="BI730" s="4">
        <v>38</v>
      </c>
      <c r="BJ730" s="4">
        <f t="shared" si="294"/>
        <v>761</v>
      </c>
      <c r="BK730" s="10">
        <v>0</v>
      </c>
      <c r="BL730" s="10">
        <v>0</v>
      </c>
      <c r="BM730" s="10">
        <v>0</v>
      </c>
      <c r="BN730" s="10">
        <v>0</v>
      </c>
      <c r="BO730" s="10">
        <f t="shared" si="295"/>
        <v>0</v>
      </c>
      <c r="BP730" s="10">
        <v>0</v>
      </c>
      <c r="BQ730" s="10">
        <v>0</v>
      </c>
      <c r="BR730" s="10">
        <v>0</v>
      </c>
      <c r="BS730" s="10">
        <v>0</v>
      </c>
      <c r="BT730" s="10">
        <f t="shared" si="296"/>
        <v>0</v>
      </c>
      <c r="BU730" s="4">
        <v>6</v>
      </c>
      <c r="BV730" s="4">
        <v>3</v>
      </c>
      <c r="BW730" s="4">
        <v>5</v>
      </c>
      <c r="BX730" s="4">
        <v>12</v>
      </c>
      <c r="BY730" s="4">
        <f t="shared" si="297"/>
        <v>26</v>
      </c>
      <c r="BZ730" s="4">
        <f t="shared" si="298"/>
        <v>4690</v>
      </c>
      <c r="CA730" s="4">
        <f t="shared" si="299"/>
        <v>3410</v>
      </c>
      <c r="CB730" s="4">
        <f t="shared" si="300"/>
        <v>2297</v>
      </c>
      <c r="CC730" s="4">
        <f t="shared" si="301"/>
        <v>188</v>
      </c>
      <c r="CD730" s="4">
        <f t="shared" si="302"/>
        <v>10585</v>
      </c>
      <c r="CE730" s="4">
        <f t="shared" si="303"/>
        <v>18</v>
      </c>
      <c r="CF730" s="4">
        <f t="shared" si="304"/>
        <v>385</v>
      </c>
      <c r="CG730" s="4">
        <f t="shared" si="305"/>
        <v>377</v>
      </c>
      <c r="CH730" s="4">
        <f t="shared" si="306"/>
        <v>82</v>
      </c>
      <c r="CI730" s="4">
        <f t="shared" si="307"/>
        <v>862</v>
      </c>
      <c r="CJ730" s="4">
        <v>1892</v>
      </c>
      <c r="CK730" s="4">
        <v>2051</v>
      </c>
      <c r="CL730" s="4">
        <v>226</v>
      </c>
      <c r="CM730" s="4">
        <v>0</v>
      </c>
      <c r="CN730" s="4">
        <v>672</v>
      </c>
      <c r="CO730" s="4">
        <f t="shared" si="282"/>
        <v>4841</v>
      </c>
    </row>
    <row r="731" spans="1:93">
      <c r="A731" s="2">
        <v>2005</v>
      </c>
      <c r="B731" s="3" t="s">
        <v>93</v>
      </c>
      <c r="C731" s="4">
        <v>3275</v>
      </c>
      <c r="D731" s="4">
        <v>602</v>
      </c>
      <c r="E731" s="4">
        <v>12</v>
      </c>
      <c r="F731" s="4">
        <v>0</v>
      </c>
      <c r="G731" s="4">
        <f t="shared" si="283"/>
        <v>3889</v>
      </c>
      <c r="H731" s="4">
        <v>1153</v>
      </c>
      <c r="I731" s="4">
        <v>567</v>
      </c>
      <c r="J731" s="4">
        <v>2249</v>
      </c>
      <c r="K731" s="4">
        <v>0</v>
      </c>
      <c r="L731" s="4">
        <f t="shared" si="284"/>
        <v>3969</v>
      </c>
      <c r="M731" s="4">
        <v>72</v>
      </c>
      <c r="N731" s="4">
        <v>114</v>
      </c>
      <c r="O731" s="4">
        <v>0</v>
      </c>
      <c r="P731" s="4">
        <v>0</v>
      </c>
      <c r="Q731" s="4">
        <f t="shared" si="285"/>
        <v>186</v>
      </c>
      <c r="R731" s="4">
        <v>0</v>
      </c>
      <c r="S731" s="4">
        <v>0</v>
      </c>
      <c r="T731" s="4">
        <v>0</v>
      </c>
      <c r="U731" s="4">
        <v>0</v>
      </c>
      <c r="V731" s="4">
        <f t="shared" si="286"/>
        <v>0</v>
      </c>
      <c r="W731" s="4">
        <v>836</v>
      </c>
      <c r="X731" s="4">
        <v>2968</v>
      </c>
      <c r="Y731" s="4">
        <v>444</v>
      </c>
      <c r="Z731" s="4">
        <v>0</v>
      </c>
      <c r="AA731" s="4">
        <f t="shared" si="287"/>
        <v>4248</v>
      </c>
      <c r="AB731" s="4">
        <v>407</v>
      </c>
      <c r="AC731" s="4">
        <v>15</v>
      </c>
      <c r="AD731" s="4">
        <v>48</v>
      </c>
      <c r="AE731" s="4">
        <v>0</v>
      </c>
      <c r="AF731" s="4">
        <f t="shared" si="288"/>
        <v>470</v>
      </c>
      <c r="AG731" s="4">
        <v>4</v>
      </c>
      <c r="AH731" s="4">
        <v>459</v>
      </c>
      <c r="AI731" s="4">
        <v>1053</v>
      </c>
      <c r="AJ731" s="4">
        <v>0</v>
      </c>
      <c r="AK731" s="4">
        <f t="shared" si="289"/>
        <v>1516</v>
      </c>
      <c r="AL731" s="4">
        <v>1823</v>
      </c>
      <c r="AM731" s="4">
        <v>1585</v>
      </c>
      <c r="AN731" s="4">
        <v>1646</v>
      </c>
      <c r="AO731" s="4">
        <v>0</v>
      </c>
      <c r="AP731" s="4">
        <f t="shared" si="290"/>
        <v>5054</v>
      </c>
      <c r="AU731" s="4">
        <f t="shared" si="291"/>
        <v>0</v>
      </c>
      <c r="AV731" s="4">
        <v>0</v>
      </c>
      <c r="AW731" s="4">
        <v>0</v>
      </c>
      <c r="AX731" s="4">
        <v>239</v>
      </c>
      <c r="AY731" s="4">
        <v>0</v>
      </c>
      <c r="AZ731" s="4">
        <f t="shared" si="292"/>
        <v>239</v>
      </c>
      <c r="BA731" s="4">
        <v>0</v>
      </c>
      <c r="BB731" s="4">
        <v>0</v>
      </c>
      <c r="BC731" s="4">
        <v>22</v>
      </c>
      <c r="BD731" s="4">
        <v>0</v>
      </c>
      <c r="BE731" s="4">
        <f t="shared" si="293"/>
        <v>22</v>
      </c>
      <c r="BF731" s="4">
        <v>0</v>
      </c>
      <c r="BG731" s="4">
        <v>0</v>
      </c>
      <c r="BH731" s="4">
        <v>11</v>
      </c>
      <c r="BI731" s="4">
        <v>0</v>
      </c>
      <c r="BJ731" s="4">
        <f t="shared" si="294"/>
        <v>11</v>
      </c>
      <c r="BK731" s="4">
        <v>0</v>
      </c>
      <c r="BL731" s="4">
        <v>0</v>
      </c>
      <c r="BM731" s="4">
        <v>0</v>
      </c>
      <c r="BN731" s="4">
        <v>0</v>
      </c>
      <c r="BO731" s="4">
        <f t="shared" si="295"/>
        <v>0</v>
      </c>
      <c r="BP731" s="4">
        <v>0</v>
      </c>
      <c r="BQ731" s="4">
        <v>0</v>
      </c>
      <c r="BR731" s="4">
        <v>4</v>
      </c>
      <c r="BS731" s="4">
        <v>0</v>
      </c>
      <c r="BT731" s="4">
        <f t="shared" si="296"/>
        <v>4</v>
      </c>
      <c r="BU731" s="4">
        <v>0</v>
      </c>
      <c r="BV731" s="4">
        <v>0</v>
      </c>
      <c r="BW731" s="4">
        <v>275</v>
      </c>
      <c r="BX731" s="4">
        <v>0</v>
      </c>
      <c r="BY731" s="4">
        <f t="shared" si="297"/>
        <v>275</v>
      </c>
      <c r="BZ731" s="4">
        <f t="shared" si="298"/>
        <v>7570</v>
      </c>
      <c r="CA731" s="4">
        <f t="shared" si="299"/>
        <v>6310</v>
      </c>
      <c r="CB731" s="4">
        <f t="shared" si="300"/>
        <v>5452</v>
      </c>
      <c r="CC731" s="4">
        <f t="shared" si="301"/>
        <v>0</v>
      </c>
      <c r="CD731" s="4">
        <f t="shared" si="302"/>
        <v>19332</v>
      </c>
      <c r="CE731" s="4">
        <f t="shared" si="303"/>
        <v>0</v>
      </c>
      <c r="CF731" s="4">
        <f t="shared" si="304"/>
        <v>0</v>
      </c>
      <c r="CG731" s="4">
        <f t="shared" si="305"/>
        <v>551</v>
      </c>
      <c r="CH731" s="4">
        <f t="shared" si="306"/>
        <v>0</v>
      </c>
      <c r="CI731" s="4">
        <f t="shared" si="307"/>
        <v>551</v>
      </c>
      <c r="CJ731" s="4">
        <v>2595</v>
      </c>
      <c r="CK731" s="4">
        <v>3036</v>
      </c>
      <c r="CL731" s="4">
        <v>479</v>
      </c>
      <c r="CM731" s="4">
        <v>0</v>
      </c>
      <c r="CN731" s="4">
        <v>1535</v>
      </c>
      <c r="CO731" s="4">
        <f t="shared" si="282"/>
        <v>7645</v>
      </c>
    </row>
    <row r="732" spans="1:93">
      <c r="A732" s="2">
        <v>2005</v>
      </c>
      <c r="B732" s="3" t="s">
        <v>94</v>
      </c>
      <c r="C732" s="4">
        <v>2610</v>
      </c>
      <c r="D732" s="4">
        <v>970</v>
      </c>
      <c r="E732" s="4">
        <v>302</v>
      </c>
      <c r="F732" s="4">
        <v>0</v>
      </c>
      <c r="G732" s="4">
        <f t="shared" si="283"/>
        <v>3882</v>
      </c>
      <c r="H732" s="4">
        <v>1051.3009999999999</v>
      </c>
      <c r="I732" s="4">
        <v>133.1</v>
      </c>
      <c r="J732" s="4">
        <v>1180.1371239999999</v>
      </c>
      <c r="K732" s="4">
        <v>68</v>
      </c>
      <c r="L732" s="4">
        <f t="shared" si="284"/>
        <v>2432.5381239999997</v>
      </c>
      <c r="M732" s="4">
        <v>6</v>
      </c>
      <c r="N732" s="4">
        <v>47</v>
      </c>
      <c r="O732" s="4">
        <v>0</v>
      </c>
      <c r="P732" s="4">
        <v>0</v>
      </c>
      <c r="Q732" s="4">
        <f t="shared" si="285"/>
        <v>53</v>
      </c>
      <c r="R732" s="4">
        <v>0</v>
      </c>
      <c r="S732" s="4">
        <v>0</v>
      </c>
      <c r="T732" s="4">
        <v>0</v>
      </c>
      <c r="U732" s="4">
        <v>0</v>
      </c>
      <c r="V732" s="4">
        <f t="shared" si="286"/>
        <v>0</v>
      </c>
      <c r="W732" s="4">
        <v>722</v>
      </c>
      <c r="X732" s="4">
        <v>3821</v>
      </c>
      <c r="Y732" s="4">
        <v>511</v>
      </c>
      <c r="Z732" s="4">
        <v>0</v>
      </c>
      <c r="AA732" s="4">
        <f t="shared" si="287"/>
        <v>5054</v>
      </c>
      <c r="AB732" s="4">
        <v>540</v>
      </c>
      <c r="AC732" s="4">
        <v>2</v>
      </c>
      <c r="AD732" s="4">
        <v>62</v>
      </c>
      <c r="AE732" s="4">
        <v>4</v>
      </c>
      <c r="AF732" s="4">
        <f t="shared" si="288"/>
        <v>608</v>
      </c>
      <c r="AG732" s="4">
        <v>1.05</v>
      </c>
      <c r="AH732" s="4">
        <v>613.652783</v>
      </c>
      <c r="AI732" s="4">
        <v>623.06436699999995</v>
      </c>
      <c r="AJ732" s="4">
        <v>134</v>
      </c>
      <c r="AK732" s="4">
        <f t="shared" si="289"/>
        <v>1371.7671499999999</v>
      </c>
      <c r="AL732" s="4">
        <v>2248.6489999999999</v>
      </c>
      <c r="AM732" s="4">
        <v>755.24721699999964</v>
      </c>
      <c r="AN732" s="4">
        <v>2571.7985090000002</v>
      </c>
      <c r="AO732" s="4">
        <v>136</v>
      </c>
      <c r="AP732" s="4">
        <f t="shared" si="290"/>
        <v>5711.6947259999997</v>
      </c>
      <c r="AU732" s="4">
        <f t="shared" si="291"/>
        <v>0</v>
      </c>
      <c r="AV732" s="4">
        <v>7.3010000000000002</v>
      </c>
      <c r="AW732" s="4">
        <v>6.1</v>
      </c>
      <c r="AX732" s="4">
        <v>76.137123999999986</v>
      </c>
      <c r="AY732" s="4">
        <v>68</v>
      </c>
      <c r="AZ732" s="4">
        <f t="shared" si="292"/>
        <v>157.53812399999998</v>
      </c>
      <c r="BA732" s="4">
        <v>0</v>
      </c>
      <c r="BB732" s="4">
        <v>0</v>
      </c>
      <c r="BC732" s="4">
        <v>0.53</v>
      </c>
      <c r="BD732" s="4">
        <v>4</v>
      </c>
      <c r="BE732" s="4">
        <f t="shared" si="293"/>
        <v>4.53</v>
      </c>
      <c r="BF732" s="4">
        <v>0.05</v>
      </c>
      <c r="BG732" s="4">
        <v>542.652783</v>
      </c>
      <c r="BH732" s="4">
        <v>285.064367</v>
      </c>
      <c r="BI732" s="4">
        <v>134</v>
      </c>
      <c r="BJ732" s="4">
        <f t="shared" si="294"/>
        <v>961.7671499999999</v>
      </c>
      <c r="BK732" s="4">
        <v>0</v>
      </c>
      <c r="BL732" s="4">
        <v>0</v>
      </c>
      <c r="BM732" s="4">
        <v>0</v>
      </c>
      <c r="BN732" s="4">
        <v>0</v>
      </c>
      <c r="BO732" s="4">
        <f t="shared" si="295"/>
        <v>0</v>
      </c>
      <c r="BP732" s="4">
        <v>0</v>
      </c>
      <c r="BQ732" s="4">
        <v>0</v>
      </c>
      <c r="BR732" s="4">
        <v>4.1399999999999997</v>
      </c>
      <c r="BS732" s="4">
        <v>0</v>
      </c>
      <c r="BT732" s="4">
        <f t="shared" si="296"/>
        <v>4.1399999999999997</v>
      </c>
      <c r="BU732" s="4">
        <v>46.624249999999996</v>
      </c>
      <c r="BV732" s="4">
        <v>24.683125</v>
      </c>
      <c r="BW732" s="4">
        <v>7.6174249999999999</v>
      </c>
      <c r="BX732" s="4">
        <v>136</v>
      </c>
      <c r="BY732" s="4">
        <f t="shared" si="297"/>
        <v>214.9248</v>
      </c>
      <c r="BZ732" s="4">
        <f t="shared" si="298"/>
        <v>7179</v>
      </c>
      <c r="CA732" s="4">
        <f t="shared" si="299"/>
        <v>6342</v>
      </c>
      <c r="CB732" s="4">
        <f t="shared" si="300"/>
        <v>5250</v>
      </c>
      <c r="CC732" s="4">
        <f t="shared" si="301"/>
        <v>342</v>
      </c>
      <c r="CD732" s="4">
        <f t="shared" si="302"/>
        <v>19113</v>
      </c>
      <c r="CE732" s="4">
        <f t="shared" si="303"/>
        <v>53.975249999999996</v>
      </c>
      <c r="CF732" s="4">
        <f t="shared" si="304"/>
        <v>573.43590800000004</v>
      </c>
      <c r="CG732" s="4">
        <f t="shared" si="305"/>
        <v>373.48891599999996</v>
      </c>
      <c r="CH732" s="4">
        <f t="shared" si="306"/>
        <v>342</v>
      </c>
      <c r="CI732" s="4">
        <f t="shared" si="307"/>
        <v>1342.9000739999999</v>
      </c>
      <c r="CJ732" s="10">
        <v>2994.1</v>
      </c>
      <c r="CK732" s="10">
        <v>2400.6999999999998</v>
      </c>
      <c r="CL732" s="10">
        <v>352.1</v>
      </c>
      <c r="CM732" s="10">
        <v>370</v>
      </c>
      <c r="CN732" s="10">
        <v>1275.3</v>
      </c>
      <c r="CO732" s="4">
        <f t="shared" si="282"/>
        <v>7392.2</v>
      </c>
    </row>
    <row r="733" spans="1:93">
      <c r="A733" s="2">
        <v>2005</v>
      </c>
      <c r="B733" s="3" t="s">
        <v>95</v>
      </c>
      <c r="C733" s="4">
        <v>977</v>
      </c>
      <c r="D733" s="4">
        <v>176</v>
      </c>
      <c r="E733" s="4">
        <v>11</v>
      </c>
      <c r="F733" s="4">
        <v>8</v>
      </c>
      <c r="G733" s="4">
        <f t="shared" si="283"/>
        <v>1172</v>
      </c>
      <c r="H733" s="4">
        <v>229</v>
      </c>
      <c r="I733" s="4">
        <v>0</v>
      </c>
      <c r="J733" s="4">
        <v>1</v>
      </c>
      <c r="K733" s="4">
        <v>25</v>
      </c>
      <c r="L733" s="4">
        <f t="shared" si="284"/>
        <v>255</v>
      </c>
      <c r="M733" s="4">
        <v>19</v>
      </c>
      <c r="N733" s="4">
        <v>45</v>
      </c>
      <c r="O733" s="4">
        <v>86</v>
      </c>
      <c r="P733" s="4">
        <v>0</v>
      </c>
      <c r="Q733" s="4">
        <f t="shared" si="285"/>
        <v>150</v>
      </c>
      <c r="R733" s="4">
        <v>11</v>
      </c>
      <c r="S733" s="4">
        <v>1</v>
      </c>
      <c r="T733" s="4">
        <v>0</v>
      </c>
      <c r="U733" s="4">
        <v>0</v>
      </c>
      <c r="V733" s="4">
        <f t="shared" si="286"/>
        <v>12</v>
      </c>
      <c r="W733" s="4">
        <v>609</v>
      </c>
      <c r="X733" s="4">
        <v>1383</v>
      </c>
      <c r="Y733" s="4">
        <v>135</v>
      </c>
      <c r="Z733" s="4">
        <v>0</v>
      </c>
      <c r="AA733" s="4">
        <f t="shared" si="287"/>
        <v>2127</v>
      </c>
      <c r="AB733" s="4">
        <v>114</v>
      </c>
      <c r="AC733" s="4">
        <v>4</v>
      </c>
      <c r="AD733" s="4">
        <v>2</v>
      </c>
      <c r="AE733" s="4">
        <v>0</v>
      </c>
      <c r="AF733" s="4">
        <f t="shared" si="288"/>
        <v>120</v>
      </c>
      <c r="AG733" s="4">
        <v>4</v>
      </c>
      <c r="AH733" s="4">
        <v>187</v>
      </c>
      <c r="AI733" s="4">
        <v>298</v>
      </c>
      <c r="AJ733" s="4">
        <v>33</v>
      </c>
      <c r="AK733" s="4">
        <f t="shared" si="289"/>
        <v>522</v>
      </c>
      <c r="AL733" s="4">
        <v>775</v>
      </c>
      <c r="AM733" s="4">
        <v>460</v>
      </c>
      <c r="AN733" s="4">
        <v>1113</v>
      </c>
      <c r="AO733" s="4">
        <v>48</v>
      </c>
      <c r="AP733" s="4">
        <f t="shared" si="290"/>
        <v>2396</v>
      </c>
      <c r="AU733" s="4">
        <f t="shared" si="291"/>
        <v>0</v>
      </c>
      <c r="AV733" s="4">
        <v>0</v>
      </c>
      <c r="AW733" s="4">
        <v>0</v>
      </c>
      <c r="AX733" s="4">
        <v>0</v>
      </c>
      <c r="AY733" s="4">
        <v>0</v>
      </c>
      <c r="AZ733" s="4">
        <f t="shared" si="292"/>
        <v>0</v>
      </c>
      <c r="BA733" s="4">
        <v>0</v>
      </c>
      <c r="BB733" s="4">
        <v>0</v>
      </c>
      <c r="BC733" s="4">
        <v>0</v>
      </c>
      <c r="BD733" s="4">
        <v>0</v>
      </c>
      <c r="BE733" s="4">
        <f t="shared" si="293"/>
        <v>0</v>
      </c>
      <c r="BF733" s="4">
        <v>0</v>
      </c>
      <c r="BG733" s="4">
        <v>134</v>
      </c>
      <c r="BH733" s="4">
        <v>63</v>
      </c>
      <c r="BI733" s="4">
        <v>22</v>
      </c>
      <c r="BJ733" s="4">
        <f t="shared" si="294"/>
        <v>219</v>
      </c>
      <c r="BK733" s="4">
        <v>0</v>
      </c>
      <c r="BL733" s="4">
        <v>0</v>
      </c>
      <c r="BM733" s="4">
        <v>0</v>
      </c>
      <c r="BN733" s="4">
        <v>0</v>
      </c>
      <c r="BO733" s="4">
        <f t="shared" si="295"/>
        <v>0</v>
      </c>
      <c r="BP733" s="4">
        <v>0</v>
      </c>
      <c r="BQ733" s="4">
        <v>0</v>
      </c>
      <c r="BR733" s="4">
        <v>0</v>
      </c>
      <c r="BS733" s="4">
        <v>0</v>
      </c>
      <c r="BT733" s="4">
        <f t="shared" si="296"/>
        <v>0</v>
      </c>
      <c r="BU733" s="4">
        <v>2</v>
      </c>
      <c r="BV733" s="4">
        <v>13</v>
      </c>
      <c r="BW733" s="4">
        <v>4</v>
      </c>
      <c r="BX733" s="4">
        <v>13</v>
      </c>
      <c r="BY733" s="4">
        <f t="shared" si="297"/>
        <v>32</v>
      </c>
      <c r="BZ733" s="4">
        <f t="shared" si="298"/>
        <v>2738</v>
      </c>
      <c r="CA733" s="4">
        <f t="shared" si="299"/>
        <v>2256</v>
      </c>
      <c r="CB733" s="4">
        <f t="shared" si="300"/>
        <v>1646</v>
      </c>
      <c r="CC733" s="4">
        <f t="shared" si="301"/>
        <v>114</v>
      </c>
      <c r="CD733" s="4">
        <f t="shared" si="302"/>
        <v>6754</v>
      </c>
      <c r="CE733" s="4">
        <f t="shared" si="303"/>
        <v>2</v>
      </c>
      <c r="CF733" s="4">
        <f t="shared" si="304"/>
        <v>147</v>
      </c>
      <c r="CG733" s="4">
        <f t="shared" si="305"/>
        <v>67</v>
      </c>
      <c r="CH733" s="4">
        <f t="shared" si="306"/>
        <v>35</v>
      </c>
      <c r="CI733" s="4">
        <f t="shared" si="307"/>
        <v>251</v>
      </c>
      <c r="CJ733" s="11">
        <v>941</v>
      </c>
      <c r="CK733" s="11">
        <v>1270</v>
      </c>
      <c r="CL733" s="11">
        <v>136</v>
      </c>
      <c r="CM733" s="11">
        <v>0</v>
      </c>
      <c r="CN733" s="11">
        <v>444</v>
      </c>
      <c r="CO733" s="4">
        <f t="shared" si="282"/>
        <v>2791</v>
      </c>
    </row>
    <row r="734" spans="1:93">
      <c r="A734" s="2">
        <v>2005</v>
      </c>
      <c r="B734" s="3" t="s">
        <v>96</v>
      </c>
      <c r="C734" s="4">
        <v>3731.85889</v>
      </c>
      <c r="D734" s="4">
        <v>813.13538100000005</v>
      </c>
      <c r="E734" s="4">
        <v>7.6681350000000004</v>
      </c>
      <c r="F734" s="4">
        <v>0</v>
      </c>
      <c r="G734" s="4">
        <f t="shared" si="283"/>
        <v>4552.6624059999995</v>
      </c>
      <c r="H734" s="4">
        <v>1176</v>
      </c>
      <c r="I734" s="4">
        <v>216</v>
      </c>
      <c r="J734" s="4">
        <v>1961</v>
      </c>
      <c r="K734" s="4">
        <v>236</v>
      </c>
      <c r="L734" s="4">
        <f t="shared" si="284"/>
        <v>3589</v>
      </c>
      <c r="M734" s="4">
        <v>15</v>
      </c>
      <c r="N734" s="4">
        <v>91</v>
      </c>
      <c r="O734" s="4">
        <v>10</v>
      </c>
      <c r="P734" s="4">
        <v>0</v>
      </c>
      <c r="Q734" s="4">
        <f t="shared" si="285"/>
        <v>116</v>
      </c>
      <c r="R734" s="4">
        <v>34</v>
      </c>
      <c r="S734" s="4">
        <v>316</v>
      </c>
      <c r="T734" s="4">
        <v>7</v>
      </c>
      <c r="U734" s="4">
        <v>0</v>
      </c>
      <c r="V734" s="4">
        <f t="shared" si="286"/>
        <v>357</v>
      </c>
      <c r="W734" s="4">
        <v>2306.7869999999998</v>
      </c>
      <c r="X734" s="4">
        <v>2450.3020000000001</v>
      </c>
      <c r="Y734" s="4">
        <v>118.5</v>
      </c>
      <c r="Z734" s="4">
        <v>0</v>
      </c>
      <c r="AA734" s="4">
        <f t="shared" si="287"/>
        <v>4875.5889999999999</v>
      </c>
      <c r="AB734" s="4">
        <v>916</v>
      </c>
      <c r="AC734" s="4">
        <v>25</v>
      </c>
      <c r="AD734" s="4">
        <v>67</v>
      </c>
      <c r="AE734" s="4">
        <v>0</v>
      </c>
      <c r="AF734" s="4">
        <f t="shared" si="288"/>
        <v>1008</v>
      </c>
      <c r="AG734" s="4">
        <v>0</v>
      </c>
      <c r="AH734" s="4">
        <v>823</v>
      </c>
      <c r="AI734" s="4">
        <v>2488</v>
      </c>
      <c r="AJ734" s="4">
        <v>0</v>
      </c>
      <c r="AK734" s="4">
        <f t="shared" si="289"/>
        <v>3311</v>
      </c>
      <c r="AL734" s="4">
        <v>3095.3541099999998</v>
      </c>
      <c r="AM734" s="4">
        <v>1143.5626189999998</v>
      </c>
      <c r="AN734" s="4">
        <v>2232.8318650000001</v>
      </c>
      <c r="AO734" s="4">
        <v>0</v>
      </c>
      <c r="AP734" s="4">
        <f t="shared" si="290"/>
        <v>6471.7485939999997</v>
      </c>
      <c r="AU734" s="4">
        <f t="shared" si="291"/>
        <v>0</v>
      </c>
      <c r="AV734" s="4">
        <v>0</v>
      </c>
      <c r="AW734" s="4">
        <v>0</v>
      </c>
      <c r="AX734" s="4">
        <v>25</v>
      </c>
      <c r="AY734" s="4">
        <v>236</v>
      </c>
      <c r="AZ734" s="4">
        <f t="shared" si="292"/>
        <v>261</v>
      </c>
      <c r="BA734" s="4">
        <v>0</v>
      </c>
      <c r="BB734" s="4">
        <v>0</v>
      </c>
      <c r="BC734" s="4">
        <v>0</v>
      </c>
      <c r="BD734" s="4">
        <v>53</v>
      </c>
      <c r="BE734" s="4">
        <f t="shared" si="293"/>
        <v>53</v>
      </c>
      <c r="BF734" s="4">
        <v>0</v>
      </c>
      <c r="BG734" s="4">
        <v>704</v>
      </c>
      <c r="BH734" s="4">
        <v>717</v>
      </c>
      <c r="BI734" s="4">
        <v>0</v>
      </c>
      <c r="BJ734" s="4">
        <f t="shared" si="294"/>
        <v>1421</v>
      </c>
      <c r="BK734" s="4">
        <v>0</v>
      </c>
      <c r="BL734" s="4">
        <v>17</v>
      </c>
      <c r="BM734" s="4">
        <v>22</v>
      </c>
      <c r="BN734" s="4">
        <v>23</v>
      </c>
      <c r="BO734" s="4">
        <f t="shared" si="295"/>
        <v>62</v>
      </c>
      <c r="BP734" s="4">
        <v>0</v>
      </c>
      <c r="BQ734" s="4">
        <v>43</v>
      </c>
      <c r="BR734" s="4">
        <v>70</v>
      </c>
      <c r="BS734" s="4">
        <v>86</v>
      </c>
      <c r="BT734" s="4">
        <f t="shared" si="296"/>
        <v>199</v>
      </c>
      <c r="BU734" s="4">
        <v>1</v>
      </c>
      <c r="BV734" s="4">
        <v>1</v>
      </c>
      <c r="BW734" s="4">
        <v>15</v>
      </c>
      <c r="BX734" s="4">
        <v>265</v>
      </c>
      <c r="BY734" s="4">
        <f t="shared" si="297"/>
        <v>282</v>
      </c>
      <c r="BZ734" s="4">
        <f t="shared" si="298"/>
        <v>11275</v>
      </c>
      <c r="CA734" s="4">
        <f t="shared" si="299"/>
        <v>5878</v>
      </c>
      <c r="CB734" s="4">
        <f t="shared" si="300"/>
        <v>6892</v>
      </c>
      <c r="CC734" s="4">
        <f t="shared" si="301"/>
        <v>236</v>
      </c>
      <c r="CD734" s="4">
        <f t="shared" si="302"/>
        <v>24281</v>
      </c>
      <c r="CE734" s="4">
        <f t="shared" si="303"/>
        <v>1</v>
      </c>
      <c r="CF734" s="4">
        <f t="shared" si="304"/>
        <v>765</v>
      </c>
      <c r="CG734" s="4">
        <f t="shared" si="305"/>
        <v>849</v>
      </c>
      <c r="CH734" s="4">
        <f t="shared" si="306"/>
        <v>663</v>
      </c>
      <c r="CI734" s="4">
        <f t="shared" si="307"/>
        <v>2278</v>
      </c>
      <c r="CJ734" s="4">
        <v>3129</v>
      </c>
      <c r="CK734" s="4">
        <v>5661</v>
      </c>
      <c r="CL734" s="4">
        <v>512</v>
      </c>
      <c r="CM734" s="4">
        <v>0</v>
      </c>
      <c r="CN734" s="4">
        <v>2246</v>
      </c>
      <c r="CO734" s="4">
        <f t="shared" si="282"/>
        <v>11548</v>
      </c>
    </row>
    <row r="735" spans="1:93">
      <c r="A735" s="2">
        <v>2005</v>
      </c>
      <c r="B735" s="3" t="s">
        <v>97</v>
      </c>
      <c r="C735" s="4">
        <v>4095</v>
      </c>
      <c r="D735" s="4">
        <v>844</v>
      </c>
      <c r="E735" s="4">
        <v>914</v>
      </c>
      <c r="F735" s="4">
        <v>0</v>
      </c>
      <c r="G735" s="4">
        <f t="shared" si="283"/>
        <v>5853</v>
      </c>
      <c r="H735" s="4">
        <v>908</v>
      </c>
      <c r="I735" s="4">
        <v>9</v>
      </c>
      <c r="J735" s="4">
        <v>2530</v>
      </c>
      <c r="K735" s="4">
        <v>53</v>
      </c>
      <c r="L735" s="4">
        <f t="shared" si="284"/>
        <v>3500</v>
      </c>
      <c r="M735" s="4">
        <v>9</v>
      </c>
      <c r="N735" s="4">
        <v>459</v>
      </c>
      <c r="O735" s="4">
        <v>0</v>
      </c>
      <c r="P735" s="4">
        <v>0</v>
      </c>
      <c r="Q735" s="4">
        <f t="shared" si="285"/>
        <v>468</v>
      </c>
      <c r="R735" s="4">
        <v>663</v>
      </c>
      <c r="S735" s="4">
        <v>10</v>
      </c>
      <c r="T735" s="4">
        <v>0</v>
      </c>
      <c r="U735" s="4">
        <v>0</v>
      </c>
      <c r="V735" s="4">
        <f t="shared" si="286"/>
        <v>673</v>
      </c>
      <c r="W735" s="4">
        <v>2999</v>
      </c>
      <c r="X735" s="4">
        <v>2999</v>
      </c>
      <c r="Y735" s="4">
        <v>230</v>
      </c>
      <c r="Z735" s="4">
        <v>0</v>
      </c>
      <c r="AA735" s="4">
        <f t="shared" si="287"/>
        <v>6228</v>
      </c>
      <c r="AB735" s="4">
        <v>992</v>
      </c>
      <c r="AC735" s="4">
        <v>1</v>
      </c>
      <c r="AD735" s="4">
        <v>1</v>
      </c>
      <c r="AE735" s="4">
        <v>0</v>
      </c>
      <c r="AF735" s="4">
        <f t="shared" si="288"/>
        <v>994</v>
      </c>
      <c r="AG735" s="4">
        <v>137</v>
      </c>
      <c r="AH735" s="4">
        <v>493</v>
      </c>
      <c r="AI735" s="4">
        <v>1389</v>
      </c>
      <c r="AJ735" s="4">
        <v>481</v>
      </c>
      <c r="AK735" s="4">
        <f t="shared" si="289"/>
        <v>2500</v>
      </c>
      <c r="AL735" s="4">
        <v>10151</v>
      </c>
      <c r="AM735" s="4">
        <v>1135</v>
      </c>
      <c r="AN735" s="4">
        <v>5279</v>
      </c>
      <c r="AO735" s="4">
        <v>1189</v>
      </c>
      <c r="AP735" s="4">
        <f t="shared" si="290"/>
        <v>17754</v>
      </c>
      <c r="AU735" s="4">
        <f t="shared" si="291"/>
        <v>0</v>
      </c>
      <c r="AV735" s="4">
        <v>0</v>
      </c>
      <c r="AW735" s="4">
        <v>0</v>
      </c>
      <c r="AX735" s="4">
        <v>0</v>
      </c>
      <c r="AY735" s="4">
        <v>53</v>
      </c>
      <c r="AZ735" s="4">
        <f t="shared" si="292"/>
        <v>53</v>
      </c>
      <c r="BA735" s="4">
        <v>0</v>
      </c>
      <c r="BB735" s="4">
        <v>0</v>
      </c>
      <c r="BC735" s="4">
        <v>0</v>
      </c>
      <c r="BD735" s="4">
        <v>0</v>
      </c>
      <c r="BE735" s="4">
        <f t="shared" si="293"/>
        <v>0</v>
      </c>
      <c r="BF735" s="4">
        <v>0</v>
      </c>
      <c r="BG735" s="4">
        <v>486</v>
      </c>
      <c r="BH735" s="4">
        <v>488</v>
      </c>
      <c r="BI735" s="4">
        <v>481</v>
      </c>
      <c r="BJ735" s="4">
        <f t="shared" si="294"/>
        <v>1455</v>
      </c>
      <c r="BK735" s="4">
        <v>0</v>
      </c>
      <c r="BL735" s="4">
        <v>0</v>
      </c>
      <c r="BM735" s="4">
        <v>0</v>
      </c>
      <c r="BN735" s="4">
        <v>122</v>
      </c>
      <c r="BO735" s="4">
        <f t="shared" si="295"/>
        <v>122</v>
      </c>
      <c r="BP735" s="4">
        <v>0</v>
      </c>
      <c r="BQ735" s="4">
        <v>0</v>
      </c>
      <c r="BR735" s="4">
        <v>0</v>
      </c>
      <c r="BS735" s="4">
        <v>126</v>
      </c>
      <c r="BT735" s="4">
        <f t="shared" si="296"/>
        <v>126</v>
      </c>
      <c r="BU735" s="4">
        <v>0</v>
      </c>
      <c r="BV735" s="4">
        <v>0</v>
      </c>
      <c r="BW735" s="4">
        <v>0</v>
      </c>
      <c r="BX735" s="4">
        <v>941</v>
      </c>
      <c r="BY735" s="4">
        <f t="shared" si="297"/>
        <v>941</v>
      </c>
      <c r="BZ735" s="4">
        <f t="shared" si="298"/>
        <v>19954</v>
      </c>
      <c r="CA735" s="4">
        <f t="shared" si="299"/>
        <v>5950</v>
      </c>
      <c r="CB735" s="4">
        <f t="shared" si="300"/>
        <v>10343</v>
      </c>
      <c r="CC735" s="4">
        <f t="shared" si="301"/>
        <v>1723</v>
      </c>
      <c r="CD735" s="4">
        <f t="shared" si="302"/>
        <v>37970</v>
      </c>
      <c r="CE735" s="4">
        <f t="shared" si="303"/>
        <v>0</v>
      </c>
      <c r="CF735" s="4">
        <f t="shared" si="304"/>
        <v>486</v>
      </c>
      <c r="CG735" s="4">
        <f t="shared" si="305"/>
        <v>488</v>
      </c>
      <c r="CH735" s="4">
        <f t="shared" si="306"/>
        <v>1723</v>
      </c>
      <c r="CI735" s="4">
        <f t="shared" si="307"/>
        <v>2697</v>
      </c>
      <c r="CJ735" s="4">
        <v>3886</v>
      </c>
      <c r="CK735" s="4">
        <v>9690</v>
      </c>
      <c r="CL735" s="4">
        <v>1063</v>
      </c>
      <c r="CM735" s="4">
        <v>0</v>
      </c>
      <c r="CN735" s="4">
        <v>2449</v>
      </c>
      <c r="CO735" s="4">
        <f t="shared" si="282"/>
        <v>17088</v>
      </c>
    </row>
    <row r="736" spans="1:93">
      <c r="A736" s="2">
        <v>2005</v>
      </c>
      <c r="B736" s="3" t="s">
        <v>98</v>
      </c>
      <c r="C736" s="4">
        <v>193.3</v>
      </c>
      <c r="D736" s="4">
        <v>1416.8</v>
      </c>
      <c r="E736" s="4">
        <v>10925.7</v>
      </c>
      <c r="F736" s="4">
        <v>0</v>
      </c>
      <c r="G736" s="4">
        <f t="shared" si="283"/>
        <v>12535.800000000001</v>
      </c>
      <c r="H736" s="4">
        <v>2059.5</v>
      </c>
      <c r="I736" s="4">
        <v>20.2</v>
      </c>
      <c r="J736" s="4">
        <v>91.3</v>
      </c>
      <c r="K736" s="4">
        <v>51.2</v>
      </c>
      <c r="L736" s="4">
        <f t="shared" si="284"/>
        <v>2222.1999999999998</v>
      </c>
      <c r="M736" s="4">
        <v>176</v>
      </c>
      <c r="N736" s="4">
        <v>176</v>
      </c>
      <c r="O736" s="4">
        <v>40</v>
      </c>
      <c r="P736" s="4">
        <v>0</v>
      </c>
      <c r="Q736" s="4">
        <f t="shared" si="285"/>
        <v>392</v>
      </c>
      <c r="R736" s="4">
        <v>106</v>
      </c>
      <c r="S736" s="4">
        <v>14</v>
      </c>
      <c r="T736" s="4">
        <v>5</v>
      </c>
      <c r="U736" s="4">
        <v>0</v>
      </c>
      <c r="V736" s="4">
        <f t="shared" si="286"/>
        <v>125</v>
      </c>
      <c r="W736" s="4">
        <v>1892</v>
      </c>
      <c r="X736" s="4">
        <v>4944</v>
      </c>
      <c r="Y736" s="4">
        <v>1851</v>
      </c>
      <c r="Z736" s="4">
        <v>0</v>
      </c>
      <c r="AA736" s="4">
        <f t="shared" si="287"/>
        <v>8687</v>
      </c>
      <c r="AB736" s="4">
        <v>1889.8</v>
      </c>
      <c r="AC736" s="4">
        <v>103.4</v>
      </c>
      <c r="AD736" s="4">
        <v>78.2</v>
      </c>
      <c r="AE736" s="4">
        <v>4.3</v>
      </c>
      <c r="AF736" s="4">
        <f t="shared" si="288"/>
        <v>2075.7000000000003</v>
      </c>
      <c r="AG736" s="4">
        <v>0</v>
      </c>
      <c r="AH736" s="4">
        <v>1104</v>
      </c>
      <c r="AI736" s="4">
        <v>2149</v>
      </c>
      <c r="AJ736" s="4">
        <v>124</v>
      </c>
      <c r="AK736" s="4">
        <f t="shared" si="289"/>
        <v>3377</v>
      </c>
      <c r="AL736" s="4">
        <v>2477.5</v>
      </c>
      <c r="AM736" s="4">
        <v>3569.9</v>
      </c>
      <c r="AN736" s="4">
        <v>5047</v>
      </c>
      <c r="AO736" s="4">
        <v>75.2</v>
      </c>
      <c r="AP736" s="4">
        <f t="shared" si="290"/>
        <v>11169.6</v>
      </c>
      <c r="AU736" s="4">
        <f t="shared" si="291"/>
        <v>0</v>
      </c>
      <c r="AV736" s="4">
        <v>118.9</v>
      </c>
      <c r="AW736" s="4">
        <v>0</v>
      </c>
      <c r="AX736" s="4">
        <v>0</v>
      </c>
      <c r="AY736" s="4">
        <v>51.2</v>
      </c>
      <c r="AZ736" s="4">
        <f t="shared" si="292"/>
        <v>170.10000000000002</v>
      </c>
      <c r="BA736" s="4">
        <v>74.8</v>
      </c>
      <c r="BB736" s="4">
        <v>0</v>
      </c>
      <c r="BC736" s="4">
        <v>5.4</v>
      </c>
      <c r="BD736" s="4">
        <v>4.3</v>
      </c>
      <c r="BE736" s="4">
        <f t="shared" si="293"/>
        <v>84.5</v>
      </c>
      <c r="BF736" s="4">
        <v>0</v>
      </c>
      <c r="BG736" s="4">
        <v>748</v>
      </c>
      <c r="BH736" s="4">
        <v>311</v>
      </c>
      <c r="BI736" s="4">
        <v>124</v>
      </c>
      <c r="BJ736" s="4">
        <f t="shared" si="294"/>
        <v>1183</v>
      </c>
      <c r="BK736" s="4">
        <v>0</v>
      </c>
      <c r="BL736" s="4">
        <v>120</v>
      </c>
      <c r="BM736" s="4">
        <v>14.5</v>
      </c>
      <c r="BN736" s="4">
        <v>2.5</v>
      </c>
      <c r="BO736" s="4">
        <f t="shared" si="295"/>
        <v>137</v>
      </c>
      <c r="BP736" s="4">
        <v>5.0999999999999996</v>
      </c>
      <c r="BQ736" s="4">
        <v>16.600000000000001</v>
      </c>
      <c r="BR736" s="4">
        <v>50.1</v>
      </c>
      <c r="BS736" s="4">
        <v>58.7</v>
      </c>
      <c r="BT736" s="4">
        <f t="shared" si="296"/>
        <v>130.5</v>
      </c>
      <c r="BU736" s="4">
        <v>51</v>
      </c>
      <c r="BV736" s="4">
        <v>22</v>
      </c>
      <c r="BW736" s="4">
        <v>12</v>
      </c>
      <c r="BX736" s="4">
        <v>14</v>
      </c>
      <c r="BY736" s="4">
        <f t="shared" si="297"/>
        <v>99</v>
      </c>
      <c r="BZ736" s="4">
        <f t="shared" si="298"/>
        <v>8794.1</v>
      </c>
      <c r="CA736" s="4">
        <f t="shared" si="299"/>
        <v>11348.3</v>
      </c>
      <c r="CB736" s="4">
        <f t="shared" si="300"/>
        <v>20187.2</v>
      </c>
      <c r="CC736" s="4">
        <f t="shared" si="301"/>
        <v>254.7</v>
      </c>
      <c r="CD736" s="4">
        <f t="shared" si="302"/>
        <v>40584.300000000003</v>
      </c>
      <c r="CE736" s="4">
        <f t="shared" si="303"/>
        <v>249.79999999999998</v>
      </c>
      <c r="CF736" s="4">
        <f t="shared" si="304"/>
        <v>906.6</v>
      </c>
      <c r="CG736" s="4">
        <f t="shared" si="305"/>
        <v>393</v>
      </c>
      <c r="CH736" s="4">
        <f t="shared" si="306"/>
        <v>254.7</v>
      </c>
      <c r="CI736" s="4">
        <f t="shared" si="307"/>
        <v>1804.1000000000001</v>
      </c>
      <c r="CJ736" s="4">
        <v>1044</v>
      </c>
      <c r="CK736" s="4">
        <v>4121</v>
      </c>
      <c r="CL736" s="4">
        <v>1914</v>
      </c>
      <c r="CM736" s="4">
        <v>42</v>
      </c>
      <c r="CN736" s="4">
        <v>1188</v>
      </c>
      <c r="CO736" s="4">
        <f t="shared" si="282"/>
        <v>8309</v>
      </c>
    </row>
    <row r="737" spans="1:93">
      <c r="A737" s="2">
        <v>2005</v>
      </c>
      <c r="B737" s="3" t="s">
        <v>99</v>
      </c>
      <c r="C737" s="4">
        <v>6319</v>
      </c>
      <c r="D737" s="4">
        <v>612</v>
      </c>
      <c r="E737" s="4">
        <v>29</v>
      </c>
      <c r="F737" s="4">
        <v>5</v>
      </c>
      <c r="G737" s="4">
        <f t="shared" si="283"/>
        <v>6965</v>
      </c>
      <c r="H737" s="4">
        <v>2207</v>
      </c>
      <c r="I737" s="4">
        <v>4</v>
      </c>
      <c r="J737" s="4">
        <v>18</v>
      </c>
      <c r="K737" s="4">
        <v>124</v>
      </c>
      <c r="L737" s="4">
        <f t="shared" si="284"/>
        <v>2353</v>
      </c>
      <c r="M737" s="4">
        <v>65</v>
      </c>
      <c r="N737" s="4">
        <v>233</v>
      </c>
      <c r="O737" s="4">
        <v>0</v>
      </c>
      <c r="P737" s="4">
        <v>0</v>
      </c>
      <c r="Q737" s="4">
        <f t="shared" si="285"/>
        <v>298</v>
      </c>
      <c r="R737" s="4">
        <v>58</v>
      </c>
      <c r="S737" s="4">
        <v>0</v>
      </c>
      <c r="T737" s="4">
        <v>0</v>
      </c>
      <c r="U737" s="4">
        <v>0</v>
      </c>
      <c r="V737" s="4">
        <f t="shared" si="286"/>
        <v>58</v>
      </c>
      <c r="W737" s="4">
        <v>2533</v>
      </c>
      <c r="X737" s="4">
        <v>2779</v>
      </c>
      <c r="Y737" s="4">
        <v>0</v>
      </c>
      <c r="Z737" s="4">
        <v>0</v>
      </c>
      <c r="AA737" s="4">
        <f t="shared" si="287"/>
        <v>5312</v>
      </c>
      <c r="AB737" s="4">
        <v>377</v>
      </c>
      <c r="AC737" s="4">
        <v>6</v>
      </c>
      <c r="AD737" s="4">
        <v>17</v>
      </c>
      <c r="AE737" s="4">
        <v>9</v>
      </c>
      <c r="AF737" s="4">
        <f t="shared" si="288"/>
        <v>409</v>
      </c>
      <c r="AG737" s="4">
        <v>75</v>
      </c>
      <c r="AH737" s="4">
        <v>227</v>
      </c>
      <c r="AI737" s="4">
        <v>2006</v>
      </c>
      <c r="AJ737" s="4">
        <v>147</v>
      </c>
      <c r="AK737" s="4">
        <f t="shared" si="289"/>
        <v>2455</v>
      </c>
      <c r="AL737" s="4">
        <v>3408</v>
      </c>
      <c r="AM737" s="4">
        <v>1655</v>
      </c>
      <c r="AN737" s="4">
        <v>1444</v>
      </c>
      <c r="AO737" s="4">
        <v>158</v>
      </c>
      <c r="AP737" s="4">
        <f t="shared" si="290"/>
        <v>6665</v>
      </c>
      <c r="AU737" s="4">
        <f t="shared" si="291"/>
        <v>0</v>
      </c>
      <c r="AV737" s="4">
        <v>0</v>
      </c>
      <c r="AW737" s="4">
        <v>0</v>
      </c>
      <c r="AX737" s="4">
        <v>0</v>
      </c>
      <c r="AY737" s="4">
        <v>124</v>
      </c>
      <c r="AZ737" s="4">
        <f t="shared" si="292"/>
        <v>124</v>
      </c>
      <c r="BA737" s="4">
        <v>9</v>
      </c>
      <c r="BB737" s="4">
        <v>0</v>
      </c>
      <c r="BC737" s="4">
        <v>1</v>
      </c>
      <c r="BD737" s="4">
        <v>9</v>
      </c>
      <c r="BE737" s="4">
        <f t="shared" si="293"/>
        <v>19</v>
      </c>
      <c r="BF737" s="4">
        <v>0</v>
      </c>
      <c r="BG737" s="4">
        <v>13</v>
      </c>
      <c r="BH737" s="4">
        <v>950</v>
      </c>
      <c r="BI737" s="4">
        <v>147</v>
      </c>
      <c r="BJ737" s="4">
        <f t="shared" si="294"/>
        <v>1110</v>
      </c>
      <c r="BK737" s="4">
        <v>0</v>
      </c>
      <c r="BL737" s="4">
        <v>0</v>
      </c>
      <c r="BM737" s="4">
        <v>0</v>
      </c>
      <c r="BN737" s="4">
        <v>0</v>
      </c>
      <c r="BO737" s="4">
        <f t="shared" si="295"/>
        <v>0</v>
      </c>
      <c r="BP737" s="4">
        <v>10</v>
      </c>
      <c r="BQ737" s="4">
        <v>2</v>
      </c>
      <c r="BR737" s="4">
        <v>25</v>
      </c>
      <c r="BS737" s="4">
        <v>14</v>
      </c>
      <c r="BT737" s="4">
        <f t="shared" si="296"/>
        <v>51</v>
      </c>
      <c r="BU737" s="4">
        <v>41</v>
      </c>
      <c r="BV737" s="4">
        <v>18</v>
      </c>
      <c r="BW737" s="4">
        <v>19</v>
      </c>
      <c r="BX737" s="4">
        <v>149</v>
      </c>
      <c r="BY737" s="4">
        <f t="shared" si="297"/>
        <v>227</v>
      </c>
      <c r="BZ737" s="4">
        <f t="shared" si="298"/>
        <v>15042</v>
      </c>
      <c r="CA737" s="4">
        <f t="shared" si="299"/>
        <v>5516</v>
      </c>
      <c r="CB737" s="4">
        <f t="shared" si="300"/>
        <v>3514</v>
      </c>
      <c r="CC737" s="4">
        <f t="shared" si="301"/>
        <v>443</v>
      </c>
      <c r="CD737" s="4">
        <f t="shared" si="302"/>
        <v>24515</v>
      </c>
      <c r="CE737" s="4">
        <f t="shared" si="303"/>
        <v>60</v>
      </c>
      <c r="CF737" s="4">
        <f t="shared" si="304"/>
        <v>33</v>
      </c>
      <c r="CG737" s="4">
        <f t="shared" si="305"/>
        <v>995</v>
      </c>
      <c r="CH737" s="4">
        <f t="shared" si="306"/>
        <v>443</v>
      </c>
      <c r="CI737" s="4">
        <f t="shared" si="307"/>
        <v>1531</v>
      </c>
      <c r="CJ737" s="4">
        <v>4239</v>
      </c>
      <c r="CK737" s="4">
        <v>6341</v>
      </c>
      <c r="CL737" s="4">
        <v>926</v>
      </c>
      <c r="CM737" s="4">
        <v>59</v>
      </c>
      <c r="CN737" s="4">
        <v>2685</v>
      </c>
      <c r="CO737" s="4">
        <f t="shared" si="282"/>
        <v>14250</v>
      </c>
    </row>
    <row r="738" spans="1:93">
      <c r="A738" s="2">
        <v>2005</v>
      </c>
      <c r="B738" s="3" t="s">
        <v>100</v>
      </c>
      <c r="C738" s="4">
        <v>1681.2</v>
      </c>
      <c r="D738" s="4">
        <v>571.4</v>
      </c>
      <c r="E738" s="4">
        <v>386.8</v>
      </c>
      <c r="F738" s="4">
        <v>0</v>
      </c>
      <c r="G738" s="4">
        <f t="shared" si="283"/>
        <v>2639.4</v>
      </c>
      <c r="H738" s="4">
        <v>595.5</v>
      </c>
      <c r="I738" s="4">
        <v>143.5</v>
      </c>
      <c r="J738" s="4">
        <v>1298.8</v>
      </c>
      <c r="K738" s="4">
        <v>14.11</v>
      </c>
      <c r="L738" s="4">
        <f t="shared" si="284"/>
        <v>2051.91</v>
      </c>
      <c r="M738" s="4">
        <v>2.9</v>
      </c>
      <c r="N738" s="4">
        <v>49.9</v>
      </c>
      <c r="O738" s="4">
        <v>1.9</v>
      </c>
      <c r="P738" s="4">
        <v>0</v>
      </c>
      <c r="Q738" s="4">
        <f t="shared" si="285"/>
        <v>54.699999999999996</v>
      </c>
      <c r="R738" s="4">
        <v>0</v>
      </c>
      <c r="S738" s="4">
        <v>0</v>
      </c>
      <c r="T738" s="4">
        <v>0</v>
      </c>
      <c r="U738" s="4">
        <v>0</v>
      </c>
      <c r="V738" s="4">
        <f t="shared" si="286"/>
        <v>0</v>
      </c>
      <c r="W738" s="4">
        <v>205</v>
      </c>
      <c r="X738" s="4">
        <v>2643.6</v>
      </c>
      <c r="Y738" s="4">
        <v>788.1</v>
      </c>
      <c r="Z738" s="4">
        <v>0</v>
      </c>
      <c r="AA738" s="4">
        <f t="shared" si="287"/>
        <v>3636.7</v>
      </c>
      <c r="AB738" s="4">
        <v>228.1</v>
      </c>
      <c r="AC738" s="4">
        <v>0.4</v>
      </c>
      <c r="AD738" s="4">
        <v>49</v>
      </c>
      <c r="AE738" s="4">
        <v>0</v>
      </c>
      <c r="AF738" s="4">
        <f t="shared" si="288"/>
        <v>277.5</v>
      </c>
      <c r="AG738" s="4">
        <v>0</v>
      </c>
      <c r="AH738" s="4">
        <v>430.5</v>
      </c>
      <c r="AI738" s="4">
        <v>532.4</v>
      </c>
      <c r="AJ738" s="4">
        <v>58.87</v>
      </c>
      <c r="AK738" s="4">
        <f t="shared" si="289"/>
        <v>1021.77</v>
      </c>
      <c r="AL738" s="4">
        <v>907.8</v>
      </c>
      <c r="AM738" s="4">
        <v>1222.5</v>
      </c>
      <c r="AN738" s="4">
        <v>1015.1</v>
      </c>
      <c r="AO738" s="4">
        <v>218.97</v>
      </c>
      <c r="AP738" s="4">
        <f t="shared" si="290"/>
        <v>3364.37</v>
      </c>
      <c r="AU738" s="4">
        <f t="shared" si="291"/>
        <v>0</v>
      </c>
      <c r="AV738" s="4">
        <v>14</v>
      </c>
      <c r="AW738" s="4">
        <v>3.6</v>
      </c>
      <c r="AX738" s="4">
        <v>46.3</v>
      </c>
      <c r="AY738" s="4">
        <v>13.86</v>
      </c>
      <c r="AZ738" s="4">
        <f t="shared" si="292"/>
        <v>77.759999999999991</v>
      </c>
      <c r="BA738" s="4">
        <v>7.0000000000000007E-2</v>
      </c>
      <c r="BB738" s="4">
        <v>0</v>
      </c>
      <c r="BC738" s="4">
        <v>0.9</v>
      </c>
      <c r="BD738" s="4">
        <v>0</v>
      </c>
      <c r="BE738" s="4">
        <f t="shared" si="293"/>
        <v>0.97</v>
      </c>
      <c r="BF738" s="4">
        <v>0</v>
      </c>
      <c r="BG738" s="4">
        <v>315</v>
      </c>
      <c r="BH738" s="4">
        <v>210.4</v>
      </c>
      <c r="BI738" s="4">
        <v>58.9</v>
      </c>
      <c r="BJ738" s="4">
        <f t="shared" si="294"/>
        <v>584.29999999999995</v>
      </c>
      <c r="BK738" s="4">
        <v>0</v>
      </c>
      <c r="BL738" s="4">
        <v>0</v>
      </c>
      <c r="BM738" s="4">
        <v>0</v>
      </c>
      <c r="BN738" s="4">
        <v>0.55000000000000004</v>
      </c>
      <c r="BO738" s="4">
        <f t="shared" si="295"/>
        <v>0.55000000000000004</v>
      </c>
      <c r="BP738" s="4">
        <v>0.1</v>
      </c>
      <c r="BQ738" s="4">
        <v>0.9</v>
      </c>
      <c r="BR738" s="4">
        <v>2.4</v>
      </c>
      <c r="BS738" s="4">
        <v>1.73</v>
      </c>
      <c r="BT738" s="4">
        <f t="shared" si="296"/>
        <v>5.13</v>
      </c>
      <c r="BU738" s="4">
        <v>6.4</v>
      </c>
      <c r="BV738" s="4">
        <v>20.5</v>
      </c>
      <c r="BW738" s="4">
        <v>35.9</v>
      </c>
      <c r="BX738" s="4">
        <v>183.62</v>
      </c>
      <c r="BY738" s="4">
        <f t="shared" si="297"/>
        <v>246.42000000000002</v>
      </c>
      <c r="BZ738" s="4">
        <f t="shared" si="298"/>
        <v>3620.5</v>
      </c>
      <c r="CA738" s="4">
        <f t="shared" si="299"/>
        <v>5061.7999999999993</v>
      </c>
      <c r="CB738" s="4">
        <f t="shared" si="300"/>
        <v>4072.1</v>
      </c>
      <c r="CC738" s="4">
        <f t="shared" si="301"/>
        <v>291.95</v>
      </c>
      <c r="CD738" s="4">
        <f t="shared" si="302"/>
        <v>13046.35</v>
      </c>
      <c r="CE738" s="4">
        <f t="shared" si="303"/>
        <v>20.57</v>
      </c>
      <c r="CF738" s="4">
        <f t="shared" si="304"/>
        <v>340</v>
      </c>
      <c r="CG738" s="4">
        <f t="shared" si="305"/>
        <v>295.89999999999998</v>
      </c>
      <c r="CH738" s="4">
        <f t="shared" si="306"/>
        <v>258.65999999999997</v>
      </c>
      <c r="CI738" s="4">
        <f t="shared" si="307"/>
        <v>915.13</v>
      </c>
      <c r="CJ738" s="4">
        <v>1583.46</v>
      </c>
      <c r="CK738" s="4">
        <v>1165.9000000000001</v>
      </c>
      <c r="CL738" s="4">
        <v>361.3</v>
      </c>
      <c r="CM738" s="4">
        <v>168.54</v>
      </c>
      <c r="CN738" s="4">
        <v>498.64</v>
      </c>
      <c r="CO738" s="4">
        <f t="shared" si="282"/>
        <v>3777.84</v>
      </c>
    </row>
    <row r="739" spans="1:93">
      <c r="A739" s="2">
        <v>2005</v>
      </c>
      <c r="B739" s="3" t="s">
        <v>101</v>
      </c>
      <c r="C739" s="4">
        <v>2569</v>
      </c>
      <c r="D739" s="4">
        <v>866</v>
      </c>
      <c r="E739" s="4">
        <v>1201</v>
      </c>
      <c r="F739" s="4">
        <v>0</v>
      </c>
      <c r="G739" s="4">
        <f t="shared" si="283"/>
        <v>4636</v>
      </c>
      <c r="H739" s="4">
        <v>835</v>
      </c>
      <c r="I739" s="4">
        <v>4</v>
      </c>
      <c r="J739" s="4">
        <v>150</v>
      </c>
      <c r="K739" s="4">
        <v>0</v>
      </c>
      <c r="L739" s="4">
        <f t="shared" si="284"/>
        <v>989</v>
      </c>
      <c r="M739" s="4">
        <v>17</v>
      </c>
      <c r="N739" s="4">
        <v>117</v>
      </c>
      <c r="O739" s="4">
        <v>0</v>
      </c>
      <c r="P739" s="4">
        <v>0</v>
      </c>
      <c r="Q739" s="4">
        <f t="shared" si="285"/>
        <v>134</v>
      </c>
      <c r="R739" s="4">
        <v>26</v>
      </c>
      <c r="S739" s="4">
        <v>0</v>
      </c>
      <c r="T739" s="4">
        <v>21</v>
      </c>
      <c r="U739" s="4">
        <v>0</v>
      </c>
      <c r="V739" s="4">
        <f t="shared" si="286"/>
        <v>47</v>
      </c>
      <c r="W739" s="4">
        <v>1385</v>
      </c>
      <c r="X739" s="4">
        <v>4029</v>
      </c>
      <c r="Y739" s="4">
        <v>1147</v>
      </c>
      <c r="Z739" s="4">
        <v>0</v>
      </c>
      <c r="AA739" s="4">
        <f t="shared" si="287"/>
        <v>6561</v>
      </c>
      <c r="AB739" s="4">
        <v>508</v>
      </c>
      <c r="AC739" s="4">
        <v>5</v>
      </c>
      <c r="AD739" s="4">
        <v>31</v>
      </c>
      <c r="AE739" s="4">
        <v>0</v>
      </c>
      <c r="AF739" s="4">
        <f t="shared" si="288"/>
        <v>544</v>
      </c>
      <c r="AG739" s="4">
        <v>12</v>
      </c>
      <c r="AH739" s="4">
        <v>52</v>
      </c>
      <c r="AI739" s="4">
        <v>1688</v>
      </c>
      <c r="AJ739" s="4">
        <v>0</v>
      </c>
      <c r="AK739" s="4">
        <f t="shared" si="289"/>
        <v>1752</v>
      </c>
      <c r="AL739" s="4">
        <v>1774</v>
      </c>
      <c r="AM739" s="4">
        <v>418</v>
      </c>
      <c r="AN739" s="4">
        <v>2199</v>
      </c>
      <c r="AO739" s="4">
        <v>56</v>
      </c>
      <c r="AP739" s="4">
        <f t="shared" si="290"/>
        <v>4447</v>
      </c>
      <c r="AU739" s="4">
        <f t="shared" si="291"/>
        <v>0</v>
      </c>
      <c r="AV739" s="4">
        <v>0</v>
      </c>
      <c r="AW739" s="4">
        <v>0</v>
      </c>
      <c r="AX739" s="4">
        <v>1</v>
      </c>
      <c r="AY739" s="4">
        <v>0</v>
      </c>
      <c r="AZ739" s="4">
        <f t="shared" si="292"/>
        <v>1</v>
      </c>
      <c r="BA739" s="4">
        <v>0</v>
      </c>
      <c r="BB739" s="4">
        <v>0</v>
      </c>
      <c r="BC739" s="4">
        <v>0</v>
      </c>
      <c r="BD739" s="4">
        <v>0</v>
      </c>
      <c r="BE739" s="4">
        <f t="shared" si="293"/>
        <v>0</v>
      </c>
      <c r="BF739" s="4">
        <v>0</v>
      </c>
      <c r="BG739" s="4">
        <v>0</v>
      </c>
      <c r="BH739" s="4">
        <v>1688</v>
      </c>
      <c r="BI739" s="4">
        <v>0</v>
      </c>
      <c r="BJ739" s="4">
        <f t="shared" si="294"/>
        <v>1688</v>
      </c>
      <c r="BK739" s="4">
        <v>0</v>
      </c>
      <c r="BL739" s="4">
        <v>0</v>
      </c>
      <c r="BM739" s="4">
        <v>0</v>
      </c>
      <c r="BN739" s="4">
        <v>0</v>
      </c>
      <c r="BO739" s="4">
        <f t="shared" si="295"/>
        <v>0</v>
      </c>
      <c r="BP739" s="4">
        <v>0</v>
      </c>
      <c r="BQ739" s="4">
        <v>0</v>
      </c>
      <c r="BR739" s="4">
        <v>8</v>
      </c>
      <c r="BS739" s="4">
        <v>54</v>
      </c>
      <c r="BT739" s="4">
        <f t="shared" si="296"/>
        <v>62</v>
      </c>
      <c r="BU739" s="4">
        <v>6</v>
      </c>
      <c r="BV739" s="4">
        <v>43</v>
      </c>
      <c r="BW739" s="4">
        <v>80</v>
      </c>
      <c r="BX739" s="4">
        <v>1</v>
      </c>
      <c r="BY739" s="4">
        <f t="shared" si="297"/>
        <v>130</v>
      </c>
      <c r="BZ739" s="4">
        <f t="shared" si="298"/>
        <v>7126</v>
      </c>
      <c r="CA739" s="4">
        <f t="shared" si="299"/>
        <v>5491</v>
      </c>
      <c r="CB739" s="4">
        <f t="shared" si="300"/>
        <v>6437</v>
      </c>
      <c r="CC739" s="4">
        <f t="shared" si="301"/>
        <v>56</v>
      </c>
      <c r="CD739" s="4">
        <f t="shared" si="302"/>
        <v>19110</v>
      </c>
      <c r="CE739" s="4">
        <f t="shared" si="303"/>
        <v>6</v>
      </c>
      <c r="CF739" s="4">
        <f t="shared" si="304"/>
        <v>43</v>
      </c>
      <c r="CG739" s="4">
        <f t="shared" si="305"/>
        <v>1777</v>
      </c>
      <c r="CH739" s="4">
        <f t="shared" si="306"/>
        <v>55</v>
      </c>
      <c r="CI739" s="4">
        <f t="shared" si="307"/>
        <v>1881</v>
      </c>
      <c r="CJ739" s="10">
        <v>1913</v>
      </c>
      <c r="CK739" s="10">
        <v>4107</v>
      </c>
      <c r="CL739" s="10">
        <v>328</v>
      </c>
      <c r="CM739" s="10">
        <v>0</v>
      </c>
      <c r="CN739" s="10">
        <v>363</v>
      </c>
      <c r="CO739" s="4">
        <f t="shared" si="282"/>
        <v>6711</v>
      </c>
    </row>
    <row r="740" spans="1:93">
      <c r="A740" s="2">
        <v>2005</v>
      </c>
      <c r="B740" s="3" t="s">
        <v>102</v>
      </c>
      <c r="C740" s="4">
        <v>513</v>
      </c>
      <c r="D740" s="4">
        <v>139</v>
      </c>
      <c r="E740" s="4">
        <v>60.8</v>
      </c>
      <c r="F740" s="4">
        <v>0</v>
      </c>
      <c r="G740" s="4">
        <f t="shared" si="283"/>
        <v>712.8</v>
      </c>
      <c r="H740" s="4">
        <v>137.30000000000001</v>
      </c>
      <c r="I740" s="4">
        <v>39.9</v>
      </c>
      <c r="J740" s="4">
        <v>266.39999999999998</v>
      </c>
      <c r="K740" s="4">
        <v>0</v>
      </c>
      <c r="L740" s="4">
        <f t="shared" si="284"/>
        <v>443.6</v>
      </c>
      <c r="M740" s="4">
        <v>14.3</v>
      </c>
      <c r="N740" s="4">
        <v>34.200000000000003</v>
      </c>
      <c r="O740" s="4">
        <v>0</v>
      </c>
      <c r="P740" s="4">
        <v>0</v>
      </c>
      <c r="Q740" s="4">
        <f t="shared" si="285"/>
        <v>48.5</v>
      </c>
      <c r="R740" s="4">
        <v>0</v>
      </c>
      <c r="S740" s="4">
        <v>0</v>
      </c>
      <c r="T740" s="4">
        <v>0</v>
      </c>
      <c r="U740" s="4">
        <v>0</v>
      </c>
      <c r="V740" s="4">
        <f t="shared" si="286"/>
        <v>0</v>
      </c>
      <c r="W740" s="4">
        <v>155.30000000000001</v>
      </c>
      <c r="X740" s="4">
        <v>500.7</v>
      </c>
      <c r="Y740" s="4">
        <v>27.4</v>
      </c>
      <c r="Z740" s="4">
        <v>0</v>
      </c>
      <c r="AA740" s="4">
        <f t="shared" si="287"/>
        <v>683.4</v>
      </c>
      <c r="AB740" s="4">
        <v>110.8</v>
      </c>
      <c r="AC740" s="4">
        <v>3.1</v>
      </c>
      <c r="AD740" s="4">
        <v>3.6</v>
      </c>
      <c r="AE740" s="4">
        <v>0</v>
      </c>
      <c r="AF740" s="4">
        <f t="shared" si="288"/>
        <v>117.49999999999999</v>
      </c>
      <c r="AG740" s="4">
        <v>5.7</v>
      </c>
      <c r="AH740" s="4">
        <v>279.2</v>
      </c>
      <c r="AI740" s="4">
        <v>239.6</v>
      </c>
      <c r="AJ740" s="4">
        <v>0</v>
      </c>
      <c r="AK740" s="4">
        <f t="shared" si="289"/>
        <v>524.5</v>
      </c>
      <c r="AL740" s="4">
        <v>407.78</v>
      </c>
      <c r="AM740" s="4">
        <v>509.35</v>
      </c>
      <c r="AN740" s="4">
        <v>651.22</v>
      </c>
      <c r="AO740" s="4">
        <v>0</v>
      </c>
      <c r="AP740" s="4">
        <f t="shared" si="290"/>
        <v>1568.35</v>
      </c>
      <c r="AU740" s="4">
        <f t="shared" si="291"/>
        <v>0</v>
      </c>
      <c r="AV740" s="4">
        <v>0</v>
      </c>
      <c r="AW740" s="4">
        <v>0</v>
      </c>
      <c r="AX740" s="4">
        <v>0</v>
      </c>
      <c r="AY740" s="4">
        <v>0</v>
      </c>
      <c r="AZ740" s="4">
        <f t="shared" si="292"/>
        <v>0</v>
      </c>
      <c r="BA740" s="4">
        <v>0</v>
      </c>
      <c r="BB740" s="4">
        <v>0</v>
      </c>
      <c r="BC740" s="4">
        <v>0</v>
      </c>
      <c r="BD740" s="4">
        <v>0</v>
      </c>
      <c r="BE740" s="4">
        <f t="shared" si="293"/>
        <v>0</v>
      </c>
      <c r="BF740" s="4">
        <v>0</v>
      </c>
      <c r="BG740" s="4">
        <v>0</v>
      </c>
      <c r="BH740" s="4">
        <v>0</v>
      </c>
      <c r="BI740" s="4">
        <v>0</v>
      </c>
      <c r="BJ740" s="4">
        <f t="shared" si="294"/>
        <v>0</v>
      </c>
      <c r="BK740" s="4">
        <v>0</v>
      </c>
      <c r="BL740" s="4">
        <v>0</v>
      </c>
      <c r="BM740" s="4">
        <v>0</v>
      </c>
      <c r="BN740" s="4">
        <v>0</v>
      </c>
      <c r="BO740" s="4">
        <f t="shared" si="295"/>
        <v>0</v>
      </c>
      <c r="BP740" s="4">
        <v>0</v>
      </c>
      <c r="BQ740" s="4">
        <v>0</v>
      </c>
      <c r="BR740" s="4">
        <v>0</v>
      </c>
      <c r="BS740" s="4">
        <v>0</v>
      </c>
      <c r="BT740" s="4">
        <f t="shared" si="296"/>
        <v>0</v>
      </c>
      <c r="BU740" s="4">
        <v>0</v>
      </c>
      <c r="BV740" s="4">
        <v>0</v>
      </c>
      <c r="BW740" s="4">
        <v>0</v>
      </c>
      <c r="BX740" s="4">
        <v>0</v>
      </c>
      <c r="BY740" s="4">
        <f t="shared" si="297"/>
        <v>0</v>
      </c>
      <c r="BZ740" s="4">
        <f t="shared" si="298"/>
        <v>1344.1799999999998</v>
      </c>
      <c r="CA740" s="4">
        <f t="shared" si="299"/>
        <v>1505.4499999999998</v>
      </c>
      <c r="CB740" s="4">
        <f t="shared" si="300"/>
        <v>1249.02</v>
      </c>
      <c r="CC740" s="4">
        <f t="shared" si="301"/>
        <v>0</v>
      </c>
      <c r="CD740" s="4">
        <f t="shared" si="302"/>
        <v>4098.6499999999996</v>
      </c>
      <c r="CE740" s="4">
        <f t="shared" si="303"/>
        <v>0</v>
      </c>
      <c r="CF740" s="4">
        <f t="shared" si="304"/>
        <v>0</v>
      </c>
      <c r="CG740" s="4">
        <f t="shared" si="305"/>
        <v>0</v>
      </c>
      <c r="CH740" s="4">
        <f t="shared" si="306"/>
        <v>0</v>
      </c>
      <c r="CI740" s="4">
        <f t="shared" si="307"/>
        <v>0</v>
      </c>
      <c r="CJ740" s="10">
        <v>13</v>
      </c>
      <c r="CK740" s="10">
        <v>706</v>
      </c>
      <c r="CL740" s="10">
        <v>98</v>
      </c>
      <c r="CM740" s="10">
        <v>53</v>
      </c>
      <c r="CN740" s="10">
        <v>661</v>
      </c>
      <c r="CO740" s="4">
        <f t="shared" si="282"/>
        <v>1531</v>
      </c>
    </row>
    <row r="741" spans="1:93">
      <c r="A741" s="2">
        <v>2005</v>
      </c>
      <c r="B741" s="3" t="s">
        <v>103</v>
      </c>
      <c r="C741" s="4">
        <v>823.3</v>
      </c>
      <c r="D741" s="4">
        <v>240.1</v>
      </c>
      <c r="E741" s="4">
        <v>32.5</v>
      </c>
      <c r="F741" s="4">
        <v>0</v>
      </c>
      <c r="G741" s="4">
        <f t="shared" si="283"/>
        <v>1095.8999999999999</v>
      </c>
      <c r="H741" s="4">
        <v>513</v>
      </c>
      <c r="I741" s="4">
        <v>158.5</v>
      </c>
      <c r="J741" s="4">
        <v>955.9</v>
      </c>
      <c r="K741" s="4">
        <v>0</v>
      </c>
      <c r="L741" s="4">
        <f t="shared" si="284"/>
        <v>1627.4</v>
      </c>
      <c r="M741" s="4">
        <v>22</v>
      </c>
      <c r="N741" s="4">
        <v>35.700000000000003</v>
      </c>
      <c r="O741" s="4">
        <v>0</v>
      </c>
      <c r="P741" s="4">
        <v>0</v>
      </c>
      <c r="Q741" s="4">
        <f t="shared" si="285"/>
        <v>57.7</v>
      </c>
      <c r="R741" s="4">
        <v>6.9</v>
      </c>
      <c r="S741" s="4">
        <v>0.6</v>
      </c>
      <c r="T741" s="4">
        <v>0</v>
      </c>
      <c r="U741" s="4">
        <v>0</v>
      </c>
      <c r="V741" s="4">
        <f t="shared" si="286"/>
        <v>7.5</v>
      </c>
      <c r="W741" s="4">
        <v>539.1</v>
      </c>
      <c r="X741" s="4">
        <v>873.6</v>
      </c>
      <c r="Y741" s="4">
        <v>17.7</v>
      </c>
      <c r="Z741" s="4">
        <v>0</v>
      </c>
      <c r="AA741" s="4">
        <f t="shared" si="287"/>
        <v>1430.4</v>
      </c>
      <c r="AB741" s="4">
        <v>148.69999999999999</v>
      </c>
      <c r="AC741" s="4">
        <v>8.1999999999999993</v>
      </c>
      <c r="AD741" s="4">
        <v>25.9</v>
      </c>
      <c r="AE741" s="4">
        <v>0</v>
      </c>
      <c r="AF741" s="4">
        <f t="shared" si="288"/>
        <v>182.79999999999998</v>
      </c>
      <c r="AG741" s="4">
        <v>0.5</v>
      </c>
      <c r="AH741" s="4">
        <v>275.8</v>
      </c>
      <c r="AI741" s="4">
        <v>370.1</v>
      </c>
      <c r="AJ741" s="4">
        <v>0</v>
      </c>
      <c r="AK741" s="4">
        <f t="shared" si="289"/>
        <v>646.40000000000009</v>
      </c>
      <c r="AL741" s="4">
        <v>683.6</v>
      </c>
      <c r="AM741" s="4">
        <v>758.3</v>
      </c>
      <c r="AN741" s="4">
        <v>1027.3</v>
      </c>
      <c r="AO741" s="4">
        <v>0</v>
      </c>
      <c r="AP741" s="4">
        <f t="shared" si="290"/>
        <v>2469.1999999999998</v>
      </c>
      <c r="AU741" s="4">
        <f t="shared" si="291"/>
        <v>0</v>
      </c>
      <c r="AV741" s="4">
        <v>8</v>
      </c>
      <c r="AW741" s="4">
        <v>6</v>
      </c>
      <c r="AX741" s="4">
        <v>101.9</v>
      </c>
      <c r="AY741" s="4">
        <v>0</v>
      </c>
      <c r="AZ741" s="4">
        <f t="shared" si="292"/>
        <v>115.9</v>
      </c>
      <c r="BA741" s="4">
        <v>0.9</v>
      </c>
      <c r="BB741" s="4">
        <v>0</v>
      </c>
      <c r="BC741" s="4">
        <v>0</v>
      </c>
      <c r="BD741" s="4">
        <v>0</v>
      </c>
      <c r="BE741" s="4">
        <f t="shared" si="293"/>
        <v>0.9</v>
      </c>
      <c r="BF741" s="4">
        <v>0</v>
      </c>
      <c r="BG741" s="4">
        <v>271.7</v>
      </c>
      <c r="BH741" s="4">
        <v>329</v>
      </c>
      <c r="BI741" s="4">
        <v>0</v>
      </c>
      <c r="BJ741" s="4">
        <f t="shared" si="294"/>
        <v>600.70000000000005</v>
      </c>
      <c r="BK741" s="4">
        <v>0</v>
      </c>
      <c r="BL741" s="4">
        <v>0</v>
      </c>
      <c r="BM741" s="4">
        <v>0</v>
      </c>
      <c r="BN741" s="4">
        <v>0</v>
      </c>
      <c r="BO741" s="4">
        <f t="shared" si="295"/>
        <v>0</v>
      </c>
      <c r="BP741" s="4">
        <v>0</v>
      </c>
      <c r="BQ741" s="4">
        <v>0</v>
      </c>
      <c r="BR741" s="4">
        <v>0</v>
      </c>
      <c r="BS741" s="4">
        <v>0</v>
      </c>
      <c r="BT741" s="4">
        <f t="shared" si="296"/>
        <v>0</v>
      </c>
      <c r="BU741" s="4">
        <v>12.9</v>
      </c>
      <c r="BV741" s="4">
        <v>19.100000000000001</v>
      </c>
      <c r="BW741" s="4">
        <v>25.7</v>
      </c>
      <c r="BX741" s="4">
        <v>0</v>
      </c>
      <c r="BY741" s="4">
        <f t="shared" si="297"/>
        <v>57.7</v>
      </c>
      <c r="BZ741" s="4">
        <f t="shared" si="298"/>
        <v>2737.1</v>
      </c>
      <c r="CA741" s="4">
        <f t="shared" si="299"/>
        <v>2350.8000000000002</v>
      </c>
      <c r="CB741" s="4">
        <f t="shared" si="300"/>
        <v>2429.3999999999996</v>
      </c>
      <c r="CC741" s="4">
        <f t="shared" si="301"/>
        <v>0</v>
      </c>
      <c r="CD741" s="4">
        <f t="shared" si="302"/>
        <v>7517.2999999999993</v>
      </c>
      <c r="CE741" s="4">
        <f t="shared" si="303"/>
        <v>21.8</v>
      </c>
      <c r="CF741" s="4">
        <f t="shared" si="304"/>
        <v>296.8</v>
      </c>
      <c r="CG741" s="4">
        <f t="shared" si="305"/>
        <v>456.59999999999997</v>
      </c>
      <c r="CH741" s="4">
        <f t="shared" si="306"/>
        <v>0</v>
      </c>
      <c r="CI741" s="4">
        <f t="shared" si="307"/>
        <v>775.2</v>
      </c>
      <c r="CJ741" s="4">
        <v>1231</v>
      </c>
      <c r="CK741" s="4">
        <v>1400</v>
      </c>
      <c r="CL741" s="4">
        <v>198</v>
      </c>
      <c r="CM741" s="4">
        <v>0.5</v>
      </c>
      <c r="CN741" s="4">
        <v>207</v>
      </c>
      <c r="CO741" s="4">
        <f t="shared" si="282"/>
        <v>3036.5</v>
      </c>
    </row>
    <row r="742" spans="1:93">
      <c r="A742" s="2">
        <v>2005</v>
      </c>
      <c r="B742" s="3" t="s">
        <v>104</v>
      </c>
      <c r="C742" s="4">
        <v>786.39284999999995</v>
      </c>
      <c r="D742" s="4">
        <v>195.91271366999999</v>
      </c>
      <c r="E742" s="4">
        <v>148.35230931999999</v>
      </c>
      <c r="F742" s="4">
        <v>0</v>
      </c>
      <c r="G742" s="4">
        <f t="shared" si="283"/>
        <v>1130.65787299</v>
      </c>
      <c r="H742" s="4">
        <v>456.188402</v>
      </c>
      <c r="I742" s="4">
        <v>0.10107001</v>
      </c>
      <c r="J742" s="4">
        <v>170.99708709999999</v>
      </c>
      <c r="K742" s="4">
        <v>39.06324592</v>
      </c>
      <c r="L742" s="4">
        <f t="shared" si="284"/>
        <v>666.34980502999997</v>
      </c>
      <c r="M742" s="4">
        <v>24.625053000000001</v>
      </c>
      <c r="N742" s="4">
        <v>19.464140669999999</v>
      </c>
      <c r="O742" s="4">
        <v>0</v>
      </c>
      <c r="P742" s="4">
        <v>0</v>
      </c>
      <c r="Q742" s="4">
        <f t="shared" si="285"/>
        <v>44.08919367</v>
      </c>
      <c r="R742" s="4">
        <v>6.2044829999999997</v>
      </c>
      <c r="S742" s="4">
        <v>0</v>
      </c>
      <c r="T742" s="4">
        <v>0</v>
      </c>
      <c r="U742" s="4">
        <v>0</v>
      </c>
      <c r="V742" s="4">
        <f t="shared" si="286"/>
        <v>6.2044829999999997</v>
      </c>
      <c r="W742" s="4">
        <v>343.91458999999998</v>
      </c>
      <c r="X742" s="4">
        <v>682.99893455999995</v>
      </c>
      <c r="Y742" s="4">
        <v>115.81664118</v>
      </c>
      <c r="Z742" s="4">
        <v>0</v>
      </c>
      <c r="AA742" s="4">
        <f t="shared" si="287"/>
        <v>1142.7301657400001</v>
      </c>
      <c r="AB742" s="4">
        <v>185.46473599999999</v>
      </c>
      <c r="AC742" s="4">
        <v>2.3887093400000001</v>
      </c>
      <c r="AD742" s="4">
        <v>36.942169329999999</v>
      </c>
      <c r="AE742" s="4">
        <v>1.99549551</v>
      </c>
      <c r="AF742" s="4">
        <f t="shared" si="288"/>
        <v>226.79111017999998</v>
      </c>
      <c r="AG742" s="4">
        <v>0</v>
      </c>
      <c r="AH742" s="4">
        <v>206</v>
      </c>
      <c r="AI742" s="4">
        <v>248.40816928999999</v>
      </c>
      <c r="AJ742" s="4">
        <v>175</v>
      </c>
      <c r="AK742" s="4">
        <f t="shared" si="289"/>
        <v>629.40816928999993</v>
      </c>
      <c r="AL742" s="4">
        <v>521</v>
      </c>
      <c r="AM742" s="4">
        <v>571</v>
      </c>
      <c r="AN742" s="4">
        <v>1917</v>
      </c>
      <c r="AO742" s="4">
        <v>36.925916100000002</v>
      </c>
      <c r="AP742" s="4">
        <f t="shared" si="290"/>
        <v>3045.9259161</v>
      </c>
      <c r="AU742" s="4">
        <f t="shared" si="291"/>
        <v>0</v>
      </c>
      <c r="AV742" s="4">
        <v>0.35799456000000002</v>
      </c>
      <c r="AW742" s="4">
        <v>0</v>
      </c>
      <c r="AX742" s="4">
        <v>39.863036960000002</v>
      </c>
      <c r="AY742" s="4">
        <v>39.06324592</v>
      </c>
      <c r="AZ742" s="4">
        <f t="shared" si="292"/>
        <v>79.284277440000011</v>
      </c>
      <c r="BA742" s="4">
        <v>6.1202730000000001</v>
      </c>
      <c r="BB742" s="4">
        <v>0</v>
      </c>
      <c r="BC742" s="4">
        <v>0</v>
      </c>
      <c r="BD742" s="4">
        <v>1.99549551</v>
      </c>
      <c r="BE742" s="4">
        <f t="shared" si="293"/>
        <v>8.1157685100000005</v>
      </c>
      <c r="BF742" s="4">
        <v>0</v>
      </c>
      <c r="BG742" s="4">
        <v>206</v>
      </c>
      <c r="BH742" s="4">
        <v>138</v>
      </c>
      <c r="BI742" s="4">
        <v>175</v>
      </c>
      <c r="BJ742" s="4">
        <f t="shared" si="294"/>
        <v>519</v>
      </c>
      <c r="BK742" s="4">
        <v>0</v>
      </c>
      <c r="BL742" s="4">
        <v>0</v>
      </c>
      <c r="BM742" s="4">
        <v>0</v>
      </c>
      <c r="BN742" s="4">
        <v>0</v>
      </c>
      <c r="BO742" s="4">
        <f t="shared" si="295"/>
        <v>0</v>
      </c>
      <c r="BP742" s="4">
        <v>0</v>
      </c>
      <c r="BQ742" s="4">
        <v>0</v>
      </c>
      <c r="BR742" s="4">
        <v>0</v>
      </c>
      <c r="BS742" s="4">
        <v>13.9962318</v>
      </c>
      <c r="BT742" s="4">
        <f t="shared" si="296"/>
        <v>13.9962318</v>
      </c>
      <c r="BU742" s="4">
        <v>4.5157106799999998</v>
      </c>
      <c r="BV742" s="4">
        <v>2.62</v>
      </c>
      <c r="BW742" s="4">
        <v>25.6439059</v>
      </c>
      <c r="BX742" s="4">
        <v>36.925916100000002</v>
      </c>
      <c r="BY742" s="4">
        <f t="shared" si="297"/>
        <v>69.705532680000005</v>
      </c>
      <c r="BZ742" s="4">
        <f t="shared" si="298"/>
        <v>2323.7901139999999</v>
      </c>
      <c r="CA742" s="4">
        <f t="shared" si="299"/>
        <v>1677.8655682499998</v>
      </c>
      <c r="CB742" s="4">
        <f t="shared" si="300"/>
        <v>2637.51637622</v>
      </c>
      <c r="CC742" s="4">
        <f t="shared" si="301"/>
        <v>252.98465752999999</v>
      </c>
      <c r="CD742" s="4">
        <f t="shared" si="302"/>
        <v>6892.1567159999995</v>
      </c>
      <c r="CE742" s="4">
        <f t="shared" si="303"/>
        <v>10.993978240000001</v>
      </c>
      <c r="CF742" s="4">
        <f t="shared" si="304"/>
        <v>208.62</v>
      </c>
      <c r="CG742" s="4">
        <f t="shared" si="305"/>
        <v>203.50694285999998</v>
      </c>
      <c r="CH742" s="4">
        <f t="shared" si="306"/>
        <v>266.98088933000002</v>
      </c>
      <c r="CI742" s="4">
        <f t="shared" si="307"/>
        <v>690.10181043</v>
      </c>
      <c r="CJ742" s="4">
        <v>913.89499999999998</v>
      </c>
      <c r="CK742" s="10">
        <v>0</v>
      </c>
      <c r="CL742" s="10">
        <v>0</v>
      </c>
      <c r="CM742" s="4">
        <v>749.65499999999997</v>
      </c>
      <c r="CN742" s="4">
        <v>1079.115</v>
      </c>
      <c r="CO742" s="4">
        <f t="shared" si="282"/>
        <v>2742.665</v>
      </c>
    </row>
    <row r="743" spans="1:93">
      <c r="A743" s="2">
        <v>2005</v>
      </c>
      <c r="B743" s="3" t="s">
        <v>105</v>
      </c>
      <c r="C743" s="4">
        <v>61</v>
      </c>
      <c r="D743" s="4">
        <v>153</v>
      </c>
      <c r="E743" s="4">
        <v>748</v>
      </c>
      <c r="F743" s="4">
        <v>6</v>
      </c>
      <c r="G743" s="4">
        <f t="shared" si="283"/>
        <v>968</v>
      </c>
      <c r="H743" s="4">
        <v>113</v>
      </c>
      <c r="I743" s="4">
        <v>19</v>
      </c>
      <c r="J743" s="4">
        <v>48</v>
      </c>
      <c r="K743" s="4">
        <v>24</v>
      </c>
      <c r="L743" s="4">
        <f t="shared" si="284"/>
        <v>204</v>
      </c>
      <c r="M743" s="4">
        <v>28</v>
      </c>
      <c r="N743" s="4">
        <v>30</v>
      </c>
      <c r="O743" s="4">
        <v>0</v>
      </c>
      <c r="P743" s="4">
        <v>0</v>
      </c>
      <c r="Q743" s="4">
        <f t="shared" si="285"/>
        <v>58</v>
      </c>
      <c r="R743" s="4">
        <v>8</v>
      </c>
      <c r="S743" s="4">
        <v>0</v>
      </c>
      <c r="T743" s="4">
        <v>7</v>
      </c>
      <c r="U743" s="4">
        <v>0</v>
      </c>
      <c r="V743" s="4">
        <f t="shared" si="286"/>
        <v>15</v>
      </c>
      <c r="W743" s="4">
        <v>438</v>
      </c>
      <c r="X743" s="4">
        <v>612</v>
      </c>
      <c r="Y743" s="4">
        <v>169</v>
      </c>
      <c r="Z743" s="4">
        <v>0</v>
      </c>
      <c r="AA743" s="4">
        <f t="shared" si="287"/>
        <v>1219</v>
      </c>
      <c r="AB743" s="4">
        <v>76</v>
      </c>
      <c r="AC743" s="4">
        <v>0</v>
      </c>
      <c r="AD743" s="4">
        <v>5</v>
      </c>
      <c r="AE743" s="4">
        <v>0</v>
      </c>
      <c r="AF743" s="4">
        <f t="shared" si="288"/>
        <v>81</v>
      </c>
      <c r="AG743" s="4">
        <v>2</v>
      </c>
      <c r="AH743" s="4">
        <v>192</v>
      </c>
      <c r="AI743" s="4">
        <v>262</v>
      </c>
      <c r="AJ743" s="4">
        <v>0</v>
      </c>
      <c r="AK743" s="4">
        <f t="shared" si="289"/>
        <v>456</v>
      </c>
      <c r="AL743" s="4">
        <v>668</v>
      </c>
      <c r="AM743" s="4">
        <v>409</v>
      </c>
      <c r="AN743" s="4">
        <v>285</v>
      </c>
      <c r="AO743" s="4">
        <v>54</v>
      </c>
      <c r="AP743" s="4">
        <f t="shared" si="290"/>
        <v>1416</v>
      </c>
      <c r="AU743" s="4">
        <f t="shared" si="291"/>
        <v>0</v>
      </c>
      <c r="AV743" s="4">
        <v>0</v>
      </c>
      <c r="AW743" s="4">
        <v>0</v>
      </c>
      <c r="AX743" s="4">
        <v>0</v>
      </c>
      <c r="AY743" s="4">
        <v>24</v>
      </c>
      <c r="AZ743" s="4">
        <f t="shared" si="292"/>
        <v>24</v>
      </c>
      <c r="BA743" s="4">
        <v>0</v>
      </c>
      <c r="BB743" s="4">
        <v>0</v>
      </c>
      <c r="BC743" s="4">
        <v>0</v>
      </c>
      <c r="BD743" s="4">
        <v>0</v>
      </c>
      <c r="BE743" s="4">
        <f t="shared" si="293"/>
        <v>0</v>
      </c>
      <c r="BF743" s="4">
        <v>0</v>
      </c>
      <c r="BG743" s="4">
        <v>32</v>
      </c>
      <c r="BH743" s="4">
        <v>159</v>
      </c>
      <c r="BI743" s="4">
        <v>0</v>
      </c>
      <c r="BJ743" s="4">
        <f t="shared" si="294"/>
        <v>191</v>
      </c>
      <c r="BK743" s="4">
        <v>0</v>
      </c>
      <c r="BL743" s="4">
        <v>0</v>
      </c>
      <c r="BM743" s="4">
        <v>0</v>
      </c>
      <c r="BN743" s="4">
        <v>0</v>
      </c>
      <c r="BO743" s="4">
        <f t="shared" si="295"/>
        <v>0</v>
      </c>
      <c r="BP743" s="4">
        <v>0</v>
      </c>
      <c r="BQ743" s="4">
        <v>0</v>
      </c>
      <c r="BR743" s="4">
        <v>0</v>
      </c>
      <c r="BS743" s="4">
        <v>4</v>
      </c>
      <c r="BT743" s="4">
        <f t="shared" si="296"/>
        <v>4</v>
      </c>
      <c r="BU743" s="4">
        <v>0</v>
      </c>
      <c r="BV743" s="4">
        <v>0</v>
      </c>
      <c r="BW743" s="4">
        <v>0</v>
      </c>
      <c r="BX743" s="4">
        <v>56</v>
      </c>
      <c r="BY743" s="4">
        <f t="shared" si="297"/>
        <v>56</v>
      </c>
      <c r="BZ743" s="4">
        <f t="shared" si="298"/>
        <v>1394</v>
      </c>
      <c r="CA743" s="4">
        <f t="shared" si="299"/>
        <v>1415</v>
      </c>
      <c r="CB743" s="4">
        <f t="shared" si="300"/>
        <v>1524</v>
      </c>
      <c r="CC743" s="4">
        <f t="shared" si="301"/>
        <v>84</v>
      </c>
      <c r="CD743" s="4">
        <f t="shared" si="302"/>
        <v>4417</v>
      </c>
      <c r="CE743" s="4">
        <f t="shared" si="303"/>
        <v>0</v>
      </c>
      <c r="CF743" s="4">
        <f t="shared" si="304"/>
        <v>32</v>
      </c>
      <c r="CG743" s="4">
        <f t="shared" si="305"/>
        <v>159</v>
      </c>
      <c r="CH743" s="4">
        <f t="shared" si="306"/>
        <v>84</v>
      </c>
      <c r="CI743" s="4">
        <f t="shared" si="307"/>
        <v>275</v>
      </c>
      <c r="CJ743" s="4">
        <v>0</v>
      </c>
      <c r="CK743" s="4">
        <v>0</v>
      </c>
      <c r="CL743" s="4">
        <v>408</v>
      </c>
      <c r="CM743" s="4">
        <v>4</v>
      </c>
      <c r="CN743" s="4">
        <v>1747</v>
      </c>
      <c r="CO743" s="4">
        <f t="shared" si="282"/>
        <v>2159</v>
      </c>
    </row>
    <row r="744" spans="1:93">
      <c r="A744" s="40">
        <v>2005</v>
      </c>
      <c r="B744" s="3" t="s">
        <v>106</v>
      </c>
      <c r="C744" s="4">
        <v>8963</v>
      </c>
      <c r="D744" s="4">
        <v>822</v>
      </c>
      <c r="E744" s="4">
        <v>20</v>
      </c>
      <c r="F744" s="4">
        <v>0</v>
      </c>
      <c r="G744" s="4">
        <f t="shared" si="283"/>
        <v>9805</v>
      </c>
      <c r="H744" s="4">
        <v>2043</v>
      </c>
      <c r="I744" s="4">
        <v>22</v>
      </c>
      <c r="J744" s="4">
        <v>1038</v>
      </c>
      <c r="K744" s="4">
        <v>0</v>
      </c>
      <c r="L744" s="4">
        <f t="shared" si="284"/>
        <v>3103</v>
      </c>
      <c r="M744" s="4">
        <v>3</v>
      </c>
      <c r="N744" s="4">
        <v>139</v>
      </c>
      <c r="O744" s="4">
        <v>0</v>
      </c>
      <c r="P744" s="4">
        <v>0</v>
      </c>
      <c r="Q744" s="4">
        <f t="shared" si="285"/>
        <v>142</v>
      </c>
      <c r="R744" s="4">
        <v>215</v>
      </c>
      <c r="S744" s="4">
        <v>55</v>
      </c>
      <c r="T744" s="4">
        <v>0</v>
      </c>
      <c r="U744" s="4">
        <v>0</v>
      </c>
      <c r="V744" s="4">
        <f t="shared" si="286"/>
        <v>270</v>
      </c>
      <c r="W744" s="4">
        <v>3649</v>
      </c>
      <c r="X744" s="4">
        <v>3796</v>
      </c>
      <c r="Y744" s="4">
        <v>133</v>
      </c>
      <c r="Z744" s="4">
        <v>0</v>
      </c>
      <c r="AA744" s="4">
        <f t="shared" si="287"/>
        <v>7578</v>
      </c>
      <c r="AB744" s="4">
        <v>1337</v>
      </c>
      <c r="AC744" s="4">
        <v>20</v>
      </c>
      <c r="AD744" s="4">
        <v>96</v>
      </c>
      <c r="AE744" s="4">
        <v>0</v>
      </c>
      <c r="AF744" s="4">
        <f t="shared" si="288"/>
        <v>1453</v>
      </c>
      <c r="AG744" s="4">
        <v>1253</v>
      </c>
      <c r="AH744" s="4">
        <v>1214</v>
      </c>
      <c r="AI744" s="4">
        <v>285</v>
      </c>
      <c r="AJ744" s="4">
        <v>1101</v>
      </c>
      <c r="AK744" s="4">
        <f t="shared" si="289"/>
        <v>3853</v>
      </c>
      <c r="AL744" s="4">
        <v>10381</v>
      </c>
      <c r="AM744" s="4">
        <v>1917</v>
      </c>
      <c r="AN744" s="4">
        <v>2884</v>
      </c>
      <c r="AO744" s="4">
        <v>117</v>
      </c>
      <c r="AP744" s="4">
        <f t="shared" si="290"/>
        <v>15299</v>
      </c>
      <c r="AU744" s="4">
        <f t="shared" si="291"/>
        <v>0</v>
      </c>
      <c r="AV744" s="4">
        <v>0</v>
      </c>
      <c r="AW744" s="4">
        <v>0</v>
      </c>
      <c r="AX744" s="4">
        <v>0</v>
      </c>
      <c r="AY744" s="4">
        <v>1</v>
      </c>
      <c r="AZ744" s="4">
        <f t="shared" si="292"/>
        <v>1</v>
      </c>
      <c r="BA744" s="4">
        <v>2</v>
      </c>
      <c r="BB744" s="4">
        <v>0</v>
      </c>
      <c r="BC744" s="4">
        <v>0</v>
      </c>
      <c r="BD744" s="4">
        <v>0</v>
      </c>
      <c r="BE744" s="4">
        <f t="shared" si="293"/>
        <v>2</v>
      </c>
      <c r="BF744" s="4">
        <v>805</v>
      </c>
      <c r="BG744" s="4">
        <v>1167</v>
      </c>
      <c r="BH744" s="4">
        <v>5</v>
      </c>
      <c r="BI744" s="4">
        <v>1101</v>
      </c>
      <c r="BJ744" s="4">
        <f t="shared" si="294"/>
        <v>3078</v>
      </c>
      <c r="BK744" s="4">
        <v>0</v>
      </c>
      <c r="BL744" s="4">
        <v>0</v>
      </c>
      <c r="BM744" s="4">
        <v>0</v>
      </c>
      <c r="BN744" s="4">
        <v>0</v>
      </c>
      <c r="BO744" s="4">
        <f t="shared" si="295"/>
        <v>0</v>
      </c>
      <c r="BP744" s="4">
        <v>90</v>
      </c>
      <c r="BQ744" s="4">
        <v>10</v>
      </c>
      <c r="BR744" s="4">
        <v>0</v>
      </c>
      <c r="BS744" s="4">
        <v>94</v>
      </c>
      <c r="BT744" s="4">
        <f t="shared" si="296"/>
        <v>194</v>
      </c>
      <c r="BU744" s="4">
        <v>209</v>
      </c>
      <c r="BV744" s="4">
        <v>0</v>
      </c>
      <c r="BW744" s="4">
        <v>0</v>
      </c>
      <c r="BX744" s="4">
        <v>22</v>
      </c>
      <c r="BY744" s="4">
        <f t="shared" si="297"/>
        <v>231</v>
      </c>
      <c r="BZ744" s="4">
        <f t="shared" si="298"/>
        <v>27844</v>
      </c>
      <c r="CA744" s="4">
        <f t="shared" si="299"/>
        <v>7985</v>
      </c>
      <c r="CB744" s="4">
        <f t="shared" si="300"/>
        <v>4456</v>
      </c>
      <c r="CC744" s="4">
        <f t="shared" si="301"/>
        <v>1218</v>
      </c>
      <c r="CD744" s="4">
        <f t="shared" si="302"/>
        <v>41503</v>
      </c>
      <c r="CE744" s="4">
        <f t="shared" si="303"/>
        <v>1106</v>
      </c>
      <c r="CF744" s="4">
        <f t="shared" si="304"/>
        <v>1177</v>
      </c>
      <c r="CG744" s="4">
        <f t="shared" si="305"/>
        <v>5</v>
      </c>
      <c r="CH744" s="4">
        <f t="shared" si="306"/>
        <v>1218</v>
      </c>
      <c r="CI744" s="4">
        <f t="shared" si="307"/>
        <v>3506</v>
      </c>
      <c r="CJ744" s="4">
        <v>6552</v>
      </c>
      <c r="CK744" s="4">
        <v>9538</v>
      </c>
      <c r="CL744" s="4">
        <v>2474</v>
      </c>
      <c r="CM744" s="4">
        <v>839</v>
      </c>
      <c r="CN744" s="4">
        <v>8729</v>
      </c>
      <c r="CO744" s="4">
        <f t="shared" si="282"/>
        <v>28132</v>
      </c>
    </row>
    <row r="745" spans="1:93">
      <c r="A745" s="40">
        <v>2005</v>
      </c>
      <c r="B745" s="3" t="s">
        <v>107</v>
      </c>
      <c r="C745" s="4">
        <v>1992.856</v>
      </c>
      <c r="D745" s="4">
        <v>341</v>
      </c>
      <c r="E745" s="4">
        <v>309</v>
      </c>
      <c r="F745" s="4">
        <v>9</v>
      </c>
      <c r="G745" s="4">
        <f t="shared" si="283"/>
        <v>2651.8559999999998</v>
      </c>
      <c r="H745" s="4">
        <v>670</v>
      </c>
      <c r="I745" s="4">
        <v>7.8120000000000003</v>
      </c>
      <c r="J745" s="4">
        <v>32.411000000000001</v>
      </c>
      <c r="K745" s="4">
        <v>101</v>
      </c>
      <c r="L745" s="4">
        <f t="shared" si="284"/>
        <v>811.22299999999996</v>
      </c>
      <c r="M745" s="4">
        <v>10</v>
      </c>
      <c r="N745" s="4">
        <v>58</v>
      </c>
      <c r="O745" s="4">
        <v>0</v>
      </c>
      <c r="P745" s="4">
        <v>0</v>
      </c>
      <c r="Q745" s="4">
        <f t="shared" si="285"/>
        <v>68</v>
      </c>
      <c r="R745" s="4">
        <v>5</v>
      </c>
      <c r="S745" s="4">
        <v>0</v>
      </c>
      <c r="T745" s="4">
        <v>2</v>
      </c>
      <c r="U745" s="4">
        <v>0</v>
      </c>
      <c r="V745" s="4">
        <f t="shared" si="286"/>
        <v>7</v>
      </c>
      <c r="W745" s="4">
        <v>548</v>
      </c>
      <c r="X745" s="4">
        <v>1820</v>
      </c>
      <c r="Y745" s="4">
        <v>60</v>
      </c>
      <c r="Z745" s="4">
        <v>0</v>
      </c>
      <c r="AA745" s="4">
        <f t="shared" si="287"/>
        <v>2428</v>
      </c>
      <c r="AB745" s="4">
        <v>209.06200000000001</v>
      </c>
      <c r="AC745" s="4">
        <v>0.85199999999999998</v>
      </c>
      <c r="AD745" s="4">
        <v>24.21</v>
      </c>
      <c r="AE745" s="4">
        <v>0</v>
      </c>
      <c r="AF745" s="4">
        <f t="shared" si="288"/>
        <v>234.12400000000002</v>
      </c>
      <c r="AG745" s="4">
        <v>0</v>
      </c>
      <c r="AH745" s="4">
        <v>198.80699999999999</v>
      </c>
      <c r="AI745" s="4">
        <v>851.2170000000001</v>
      </c>
      <c r="AJ745" s="4">
        <v>129</v>
      </c>
      <c r="AK745" s="4">
        <f t="shared" si="289"/>
        <v>1179.0240000000001</v>
      </c>
      <c r="AL745" s="4">
        <v>1513.6730000000002</v>
      </c>
      <c r="AM745" s="4">
        <v>656.56300000000056</v>
      </c>
      <c r="AN745" s="4">
        <v>1572.2069999999999</v>
      </c>
      <c r="AO745" s="4">
        <v>0</v>
      </c>
      <c r="AP745" s="4">
        <f t="shared" si="290"/>
        <v>3742.4430000000007</v>
      </c>
      <c r="AU745" s="4">
        <f t="shared" si="291"/>
        <v>0</v>
      </c>
      <c r="AV745" s="4">
        <v>18.786999999999999</v>
      </c>
      <c r="AW745" s="4">
        <v>0</v>
      </c>
      <c r="AX745" s="4">
        <v>0</v>
      </c>
      <c r="AY745" s="4">
        <v>17.7</v>
      </c>
      <c r="AZ745" s="4">
        <f t="shared" si="292"/>
        <v>36.486999999999995</v>
      </c>
      <c r="BA745" s="4">
        <v>0</v>
      </c>
      <c r="BB745" s="4">
        <v>0</v>
      </c>
      <c r="BC745" s="4">
        <v>0</v>
      </c>
      <c r="BD745" s="4">
        <v>0</v>
      </c>
      <c r="BE745" s="4">
        <f t="shared" si="293"/>
        <v>0</v>
      </c>
      <c r="BF745" s="4">
        <v>30.103000000000002</v>
      </c>
      <c r="BG745" s="4">
        <v>57</v>
      </c>
      <c r="BH745" s="4">
        <v>2.25</v>
      </c>
      <c r="BI745" s="4">
        <v>22.562999999999999</v>
      </c>
      <c r="BJ745" s="4">
        <f t="shared" si="294"/>
        <v>111.91600000000001</v>
      </c>
      <c r="BK745" s="4">
        <v>10.875</v>
      </c>
      <c r="BL745" s="4">
        <v>0</v>
      </c>
      <c r="BM745" s="4">
        <v>0</v>
      </c>
      <c r="BN745" s="4">
        <v>0.318</v>
      </c>
      <c r="BO745" s="4">
        <f t="shared" si="295"/>
        <v>11.193</v>
      </c>
      <c r="BP745" s="4">
        <v>5.4359999999999999</v>
      </c>
      <c r="BQ745" s="11">
        <v>0</v>
      </c>
      <c r="BR745" s="4">
        <v>1.73</v>
      </c>
      <c r="BS745" s="4">
        <v>0.15</v>
      </c>
      <c r="BT745" s="4">
        <f t="shared" si="296"/>
        <v>7.3160000000000007</v>
      </c>
      <c r="BU745" s="4">
        <v>173.39</v>
      </c>
      <c r="BV745" s="4">
        <v>0</v>
      </c>
      <c r="BW745" s="4">
        <v>6.0489999999999995</v>
      </c>
      <c r="BX745" s="4">
        <v>183.208</v>
      </c>
      <c r="BY745" s="4">
        <f t="shared" si="297"/>
        <v>362.64699999999999</v>
      </c>
      <c r="BZ745" s="4">
        <f t="shared" si="298"/>
        <v>4948.5910000000003</v>
      </c>
      <c r="CA745" s="4">
        <f t="shared" si="299"/>
        <v>3083.0340000000001</v>
      </c>
      <c r="CB745" s="4">
        <f t="shared" si="300"/>
        <v>2851.0450000000001</v>
      </c>
      <c r="CC745" s="4">
        <f t="shared" si="301"/>
        <v>239</v>
      </c>
      <c r="CD745" s="4">
        <f t="shared" si="302"/>
        <v>11121.67</v>
      </c>
      <c r="CE745" s="4">
        <f t="shared" si="303"/>
        <v>238.59099999999998</v>
      </c>
      <c r="CF745" s="4">
        <f t="shared" si="304"/>
        <v>57</v>
      </c>
      <c r="CG745" s="4">
        <f t="shared" si="305"/>
        <v>10.029</v>
      </c>
      <c r="CH745" s="4">
        <f t="shared" si="306"/>
        <v>223.93899999999999</v>
      </c>
      <c r="CI745" s="4">
        <f t="shared" si="307"/>
        <v>529.55899999999997</v>
      </c>
      <c r="CJ745" s="4">
        <v>1900</v>
      </c>
      <c r="CK745" s="4">
        <v>1086</v>
      </c>
      <c r="CL745" s="4">
        <v>243</v>
      </c>
      <c r="CM745" s="4">
        <v>46</v>
      </c>
      <c r="CN745" s="4">
        <v>1694</v>
      </c>
      <c r="CO745" s="4">
        <f t="shared" si="282"/>
        <v>4969</v>
      </c>
    </row>
    <row r="746" spans="1:93">
      <c r="A746" s="40">
        <v>2005</v>
      </c>
      <c r="B746" s="3" t="s">
        <v>108</v>
      </c>
      <c r="C746" s="4">
        <v>14171.178</v>
      </c>
      <c r="D746" s="4">
        <v>3321.0039999999999</v>
      </c>
      <c r="E746" s="4">
        <v>2316.9009999999998</v>
      </c>
      <c r="F746" s="4">
        <v>71</v>
      </c>
      <c r="G746" s="4">
        <f t="shared" si="283"/>
        <v>19880.082999999999</v>
      </c>
      <c r="H746" s="4">
        <v>3088.7589999999996</v>
      </c>
      <c r="I746" s="4">
        <v>185.07599999999999</v>
      </c>
      <c r="J746" s="4">
        <v>3368.9560000000001</v>
      </c>
      <c r="K746" s="4">
        <v>192</v>
      </c>
      <c r="L746" s="4">
        <f t="shared" si="284"/>
        <v>6834.7909999999993</v>
      </c>
      <c r="M746" s="4">
        <v>783</v>
      </c>
      <c r="N746" s="4">
        <v>1998</v>
      </c>
      <c r="O746" s="4">
        <v>0</v>
      </c>
      <c r="P746" s="4">
        <v>0</v>
      </c>
      <c r="Q746" s="4">
        <f t="shared" si="285"/>
        <v>2781</v>
      </c>
      <c r="R746" s="4">
        <v>657</v>
      </c>
      <c r="S746" s="4">
        <v>0</v>
      </c>
      <c r="T746" s="4">
        <v>0</v>
      </c>
      <c r="U746" s="4">
        <v>0</v>
      </c>
      <c r="V746" s="4">
        <f t="shared" si="286"/>
        <v>657</v>
      </c>
      <c r="W746" s="4">
        <v>6953.0959999999995</v>
      </c>
      <c r="X746" s="4">
        <v>19778</v>
      </c>
      <c r="Y746" s="4">
        <v>2624</v>
      </c>
      <c r="Z746" s="4">
        <v>0</v>
      </c>
      <c r="AA746" s="4">
        <f t="shared" si="287"/>
        <v>29355.095999999998</v>
      </c>
      <c r="AB746" s="4">
        <v>2395.6459999999997</v>
      </c>
      <c r="AC746" s="4">
        <v>306.48</v>
      </c>
      <c r="AD746" s="4">
        <v>33.756</v>
      </c>
      <c r="AE746" s="4">
        <v>180</v>
      </c>
      <c r="AF746" s="4">
        <f t="shared" si="288"/>
        <v>2915.8819999999996</v>
      </c>
      <c r="AG746" s="4">
        <v>113.408</v>
      </c>
      <c r="AH746" s="4">
        <v>1610.127</v>
      </c>
      <c r="AI746" s="4">
        <v>2500.4949999999999</v>
      </c>
      <c r="AJ746" s="4">
        <v>785</v>
      </c>
      <c r="AK746" s="4">
        <f t="shared" si="289"/>
        <v>5009.03</v>
      </c>
      <c r="AL746" s="4">
        <v>15456.913000000004</v>
      </c>
      <c r="AM746" s="4">
        <v>9498.3129999999983</v>
      </c>
      <c r="AN746" s="4">
        <v>7716.8919999999998</v>
      </c>
      <c r="AO746" s="4">
        <v>563</v>
      </c>
      <c r="AP746" s="4">
        <f t="shared" si="290"/>
        <v>33235.118000000002</v>
      </c>
      <c r="AU746" s="4">
        <f t="shared" si="291"/>
        <v>0</v>
      </c>
      <c r="AV746" s="4">
        <v>0</v>
      </c>
      <c r="AW746" s="4">
        <v>0</v>
      </c>
      <c r="AX746" s="4">
        <v>69</v>
      </c>
      <c r="AY746" s="4">
        <v>192</v>
      </c>
      <c r="AZ746" s="4">
        <f t="shared" si="292"/>
        <v>261</v>
      </c>
      <c r="BA746" s="4">
        <v>0</v>
      </c>
      <c r="BB746" s="4">
        <v>0</v>
      </c>
      <c r="BC746" s="4">
        <v>3</v>
      </c>
      <c r="BD746" s="4">
        <v>180</v>
      </c>
      <c r="BE746" s="4">
        <f t="shared" si="293"/>
        <v>183</v>
      </c>
      <c r="BF746" s="4">
        <v>0</v>
      </c>
      <c r="BG746" s="4">
        <v>1567</v>
      </c>
      <c r="BH746" s="4">
        <v>772</v>
      </c>
      <c r="BI746" s="4">
        <v>785</v>
      </c>
      <c r="BJ746" s="4">
        <f t="shared" si="294"/>
        <v>3124</v>
      </c>
      <c r="BK746" s="4">
        <v>0</v>
      </c>
      <c r="BL746" s="4">
        <v>0</v>
      </c>
      <c r="BM746" s="4">
        <v>1</v>
      </c>
      <c r="BN746" s="4">
        <v>119</v>
      </c>
      <c r="BO746" s="4">
        <f t="shared" si="295"/>
        <v>120</v>
      </c>
      <c r="BP746" s="4">
        <v>0</v>
      </c>
      <c r="BQ746" s="4">
        <v>154</v>
      </c>
      <c r="BR746" s="4">
        <v>99</v>
      </c>
      <c r="BS746" s="4">
        <v>226</v>
      </c>
      <c r="BT746" s="4">
        <f t="shared" si="296"/>
        <v>479</v>
      </c>
      <c r="BU746" s="4">
        <v>0</v>
      </c>
      <c r="BV746" s="4">
        <v>96</v>
      </c>
      <c r="BW746" s="4">
        <v>144</v>
      </c>
      <c r="BX746" s="4">
        <v>289</v>
      </c>
      <c r="BY746" s="4">
        <f t="shared" si="297"/>
        <v>529</v>
      </c>
      <c r="BZ746" s="4">
        <f t="shared" si="298"/>
        <v>43619</v>
      </c>
      <c r="CA746" s="4">
        <f t="shared" si="299"/>
        <v>36697</v>
      </c>
      <c r="CB746" s="4">
        <f t="shared" si="300"/>
        <v>18561</v>
      </c>
      <c r="CC746" s="4">
        <f t="shared" si="301"/>
        <v>1791</v>
      </c>
      <c r="CD746" s="4">
        <f t="shared" si="302"/>
        <v>100668</v>
      </c>
      <c r="CE746" s="4">
        <f t="shared" si="303"/>
        <v>0</v>
      </c>
      <c r="CF746" s="4">
        <f t="shared" si="304"/>
        <v>1817</v>
      </c>
      <c r="CG746" s="4">
        <f t="shared" si="305"/>
        <v>1088</v>
      </c>
      <c r="CH746" s="4">
        <f t="shared" si="306"/>
        <v>1791</v>
      </c>
      <c r="CI746" s="4">
        <f t="shared" si="307"/>
        <v>4696</v>
      </c>
      <c r="CJ746" s="4">
        <v>10587</v>
      </c>
      <c r="CK746" s="4">
        <v>28100</v>
      </c>
      <c r="CL746" s="4">
        <v>4069</v>
      </c>
      <c r="CM746" s="4">
        <v>26</v>
      </c>
      <c r="CN746" s="4">
        <v>2267</v>
      </c>
      <c r="CO746" s="4">
        <f t="shared" si="282"/>
        <v>45049</v>
      </c>
    </row>
    <row r="747" spans="1:93">
      <c r="A747" s="40">
        <v>2005</v>
      </c>
      <c r="B747" s="3" t="s">
        <v>109</v>
      </c>
      <c r="C747" s="4">
        <v>6483</v>
      </c>
      <c r="D747" s="4">
        <v>1067</v>
      </c>
      <c r="E747" s="4">
        <v>119</v>
      </c>
      <c r="F747" s="4">
        <v>0</v>
      </c>
      <c r="G747" s="4">
        <f t="shared" si="283"/>
        <v>7669</v>
      </c>
      <c r="H747" s="4">
        <v>2783</v>
      </c>
      <c r="I747" s="4">
        <v>41</v>
      </c>
      <c r="J747" s="4">
        <v>1597</v>
      </c>
      <c r="K747" s="4">
        <v>665</v>
      </c>
      <c r="L747" s="4">
        <f t="shared" si="284"/>
        <v>5086</v>
      </c>
      <c r="M747" s="4">
        <v>97</v>
      </c>
      <c r="N747" s="4">
        <v>339</v>
      </c>
      <c r="O747" s="4">
        <v>97</v>
      </c>
      <c r="P747" s="4">
        <v>0</v>
      </c>
      <c r="Q747" s="4">
        <f t="shared" si="285"/>
        <v>533</v>
      </c>
      <c r="R747" s="4">
        <v>0</v>
      </c>
      <c r="S747" s="4">
        <v>0</v>
      </c>
      <c r="T747" s="4">
        <v>0</v>
      </c>
      <c r="U747" s="4">
        <v>0</v>
      </c>
      <c r="V747" s="4">
        <f t="shared" si="286"/>
        <v>0</v>
      </c>
      <c r="W747" s="4">
        <v>2351</v>
      </c>
      <c r="X747" s="4">
        <v>5608</v>
      </c>
      <c r="Y747" s="4">
        <v>530</v>
      </c>
      <c r="Z747" s="4">
        <v>0</v>
      </c>
      <c r="AA747" s="4">
        <f t="shared" si="287"/>
        <v>8489</v>
      </c>
      <c r="AB747" s="4">
        <v>995</v>
      </c>
      <c r="AC747" s="4">
        <v>3</v>
      </c>
      <c r="AD747" s="4">
        <v>46</v>
      </c>
      <c r="AE747" s="4">
        <v>98</v>
      </c>
      <c r="AF747" s="4">
        <f t="shared" si="288"/>
        <v>1142</v>
      </c>
      <c r="AG747" s="4">
        <v>12</v>
      </c>
      <c r="AH747" s="4">
        <v>1054</v>
      </c>
      <c r="AI747" s="4">
        <v>2601</v>
      </c>
      <c r="AJ747" s="4">
        <v>300</v>
      </c>
      <c r="AK747" s="4">
        <f t="shared" si="289"/>
        <v>3967</v>
      </c>
      <c r="AL747" s="4">
        <v>3150</v>
      </c>
      <c r="AM747" s="4">
        <v>2112</v>
      </c>
      <c r="AN747" s="4">
        <v>2464</v>
      </c>
      <c r="AO747" s="4">
        <v>197</v>
      </c>
      <c r="AP747" s="4">
        <f t="shared" si="290"/>
        <v>7923</v>
      </c>
      <c r="AU747" s="4">
        <f t="shared" si="291"/>
        <v>0</v>
      </c>
      <c r="AV747" s="4">
        <v>85</v>
      </c>
      <c r="AW747" s="4">
        <v>0</v>
      </c>
      <c r="AX747" s="4">
        <v>0</v>
      </c>
      <c r="AY747" s="4">
        <v>665</v>
      </c>
      <c r="AZ747" s="4">
        <f t="shared" si="292"/>
        <v>750</v>
      </c>
      <c r="BA747" s="4">
        <v>0</v>
      </c>
      <c r="BB747" s="4">
        <v>0</v>
      </c>
      <c r="BC747" s="4">
        <v>0</v>
      </c>
      <c r="BD747" s="4">
        <v>99</v>
      </c>
      <c r="BE747" s="4">
        <f t="shared" si="293"/>
        <v>99</v>
      </c>
      <c r="BF747" s="4">
        <v>0</v>
      </c>
      <c r="BG747" s="4">
        <v>0</v>
      </c>
      <c r="BH747" s="4">
        <v>0</v>
      </c>
      <c r="BI747" s="4">
        <v>300</v>
      </c>
      <c r="BJ747" s="4">
        <f t="shared" si="294"/>
        <v>300</v>
      </c>
      <c r="BK747" s="4">
        <v>0</v>
      </c>
      <c r="BL747" s="4">
        <v>0</v>
      </c>
      <c r="BM747" s="4">
        <v>0</v>
      </c>
      <c r="BN747" s="4">
        <v>0</v>
      </c>
      <c r="BO747" s="4">
        <f t="shared" si="295"/>
        <v>0</v>
      </c>
      <c r="BP747" s="4">
        <v>26</v>
      </c>
      <c r="BQ747" s="4">
        <v>0</v>
      </c>
      <c r="BR747" s="4">
        <v>0</v>
      </c>
      <c r="BS747" s="4">
        <v>41</v>
      </c>
      <c r="BT747" s="4">
        <f t="shared" si="296"/>
        <v>67</v>
      </c>
      <c r="BU747" s="4">
        <v>11</v>
      </c>
      <c r="BV747" s="4">
        <v>0</v>
      </c>
      <c r="BW747" s="4">
        <v>0</v>
      </c>
      <c r="BX747" s="4">
        <v>159</v>
      </c>
      <c r="BY747" s="4">
        <f t="shared" si="297"/>
        <v>170</v>
      </c>
      <c r="BZ747" s="4">
        <f t="shared" si="298"/>
        <v>15871</v>
      </c>
      <c r="CA747" s="4">
        <f t="shared" si="299"/>
        <v>10224</v>
      </c>
      <c r="CB747" s="4">
        <f t="shared" si="300"/>
        <v>7454</v>
      </c>
      <c r="CC747" s="4">
        <f t="shared" si="301"/>
        <v>1260</v>
      </c>
      <c r="CD747" s="4">
        <f t="shared" si="302"/>
        <v>34809</v>
      </c>
      <c r="CE747" s="4">
        <f t="shared" si="303"/>
        <v>122</v>
      </c>
      <c r="CF747" s="4">
        <f t="shared" si="304"/>
        <v>0</v>
      </c>
      <c r="CG747" s="4">
        <f t="shared" si="305"/>
        <v>0</v>
      </c>
      <c r="CH747" s="4">
        <f t="shared" si="306"/>
        <v>1264</v>
      </c>
      <c r="CI747" s="4">
        <f t="shared" si="307"/>
        <v>1386</v>
      </c>
      <c r="CJ747" s="4">
        <v>4477</v>
      </c>
      <c r="CK747" s="4">
        <v>8409</v>
      </c>
      <c r="CL747" s="4">
        <v>1194</v>
      </c>
      <c r="CM747" s="4">
        <v>0</v>
      </c>
      <c r="CN747" s="4">
        <v>2246</v>
      </c>
      <c r="CO747" s="4">
        <f t="shared" si="282"/>
        <v>16326</v>
      </c>
    </row>
    <row r="748" spans="1:93">
      <c r="A748" s="40">
        <v>2005</v>
      </c>
      <c r="B748" s="3" t="s">
        <v>110</v>
      </c>
      <c r="C748" s="4">
        <v>317</v>
      </c>
      <c r="D748" s="4">
        <v>112</v>
      </c>
      <c r="E748" s="4">
        <v>37</v>
      </c>
      <c r="F748" s="4">
        <v>0</v>
      </c>
      <c r="G748" s="4">
        <f t="shared" si="283"/>
        <v>466</v>
      </c>
      <c r="H748" s="4">
        <v>207</v>
      </c>
      <c r="I748" s="4">
        <v>151</v>
      </c>
      <c r="J748" s="4">
        <v>326</v>
      </c>
      <c r="K748" s="4">
        <v>21</v>
      </c>
      <c r="L748" s="4">
        <f t="shared" si="284"/>
        <v>705</v>
      </c>
      <c r="M748" s="4">
        <v>0</v>
      </c>
      <c r="N748" s="4">
        <v>6</v>
      </c>
      <c r="O748" s="4">
        <v>5</v>
      </c>
      <c r="P748" s="4">
        <v>0</v>
      </c>
      <c r="Q748" s="4">
        <f t="shared" si="285"/>
        <v>11</v>
      </c>
      <c r="R748" s="4">
        <v>0</v>
      </c>
      <c r="S748" s="4">
        <v>0</v>
      </c>
      <c r="T748" s="4">
        <v>0</v>
      </c>
      <c r="U748" s="4">
        <v>0</v>
      </c>
      <c r="V748" s="4">
        <f t="shared" si="286"/>
        <v>0</v>
      </c>
      <c r="W748" s="4">
        <v>158</v>
      </c>
      <c r="X748" s="4">
        <v>351</v>
      </c>
      <c r="Y748" s="4">
        <v>4</v>
      </c>
      <c r="Z748" s="4">
        <v>0</v>
      </c>
      <c r="AA748" s="4">
        <f t="shared" si="287"/>
        <v>513</v>
      </c>
      <c r="AB748" s="4">
        <v>45</v>
      </c>
      <c r="AC748" s="4">
        <v>6</v>
      </c>
      <c r="AD748" s="4">
        <v>6</v>
      </c>
      <c r="AE748" s="4">
        <v>0</v>
      </c>
      <c r="AF748" s="4">
        <f t="shared" si="288"/>
        <v>57</v>
      </c>
      <c r="AG748" s="4">
        <v>0</v>
      </c>
      <c r="AH748" s="4">
        <v>227</v>
      </c>
      <c r="AI748" s="4">
        <v>147</v>
      </c>
      <c r="AJ748" s="4">
        <v>0</v>
      </c>
      <c r="AK748" s="4">
        <f t="shared" si="289"/>
        <v>374</v>
      </c>
      <c r="AL748" s="4">
        <v>177</v>
      </c>
      <c r="AM748" s="4">
        <v>364</v>
      </c>
      <c r="AN748" s="4">
        <v>458</v>
      </c>
      <c r="AO748" s="4">
        <v>60</v>
      </c>
      <c r="AP748" s="4">
        <f t="shared" si="290"/>
        <v>1059</v>
      </c>
      <c r="AU748" s="4">
        <f t="shared" si="291"/>
        <v>0</v>
      </c>
      <c r="AV748" s="4">
        <v>5</v>
      </c>
      <c r="AW748" s="4">
        <v>0</v>
      </c>
      <c r="AX748" s="4">
        <v>15</v>
      </c>
      <c r="AY748" s="4">
        <v>21</v>
      </c>
      <c r="AZ748" s="4">
        <f t="shared" si="292"/>
        <v>41</v>
      </c>
      <c r="BA748" s="4">
        <v>0</v>
      </c>
      <c r="BB748" s="4">
        <v>0</v>
      </c>
      <c r="BC748" s="4">
        <v>1</v>
      </c>
      <c r="BD748" s="4">
        <v>0</v>
      </c>
      <c r="BE748" s="4">
        <f t="shared" si="293"/>
        <v>1</v>
      </c>
      <c r="BF748" s="4">
        <v>0</v>
      </c>
      <c r="BG748" s="4">
        <v>186</v>
      </c>
      <c r="BH748" s="4">
        <v>52</v>
      </c>
      <c r="BI748" s="4">
        <v>0</v>
      </c>
      <c r="BJ748" s="4">
        <f t="shared" si="294"/>
        <v>238</v>
      </c>
      <c r="BK748" s="4">
        <v>0</v>
      </c>
      <c r="BL748" s="4">
        <v>0</v>
      </c>
      <c r="BM748" s="4">
        <v>0</v>
      </c>
      <c r="BN748" s="4">
        <v>0</v>
      </c>
      <c r="BO748" s="4">
        <f t="shared" si="295"/>
        <v>0</v>
      </c>
      <c r="BP748" s="4">
        <v>0</v>
      </c>
      <c r="BQ748" s="4">
        <v>6</v>
      </c>
      <c r="BR748" s="4">
        <v>1</v>
      </c>
      <c r="BS748" s="4">
        <v>60</v>
      </c>
      <c r="BT748" s="4">
        <f t="shared" si="296"/>
        <v>67</v>
      </c>
      <c r="BU748" s="4">
        <v>7</v>
      </c>
      <c r="BV748" s="4">
        <v>11</v>
      </c>
      <c r="BW748" s="4">
        <v>27</v>
      </c>
      <c r="BX748" s="4">
        <v>0</v>
      </c>
      <c r="BY748" s="4">
        <f t="shared" si="297"/>
        <v>45</v>
      </c>
      <c r="BZ748" s="4">
        <f t="shared" si="298"/>
        <v>904</v>
      </c>
      <c r="CA748" s="4">
        <f t="shared" si="299"/>
        <v>1217</v>
      </c>
      <c r="CB748" s="4">
        <f t="shared" si="300"/>
        <v>983</v>
      </c>
      <c r="CC748" s="4">
        <f t="shared" si="301"/>
        <v>81</v>
      </c>
      <c r="CD748" s="4">
        <f t="shared" si="302"/>
        <v>3185</v>
      </c>
      <c r="CE748" s="4">
        <f t="shared" si="303"/>
        <v>12</v>
      </c>
      <c r="CF748" s="4">
        <f t="shared" si="304"/>
        <v>203</v>
      </c>
      <c r="CG748" s="4">
        <f t="shared" si="305"/>
        <v>96</v>
      </c>
      <c r="CH748" s="4">
        <f t="shared" si="306"/>
        <v>81</v>
      </c>
      <c r="CI748" s="4">
        <f t="shared" si="307"/>
        <v>392</v>
      </c>
      <c r="CJ748" s="10">
        <v>442</v>
      </c>
      <c r="CK748" s="10">
        <v>240</v>
      </c>
      <c r="CL748" s="10">
        <v>63</v>
      </c>
      <c r="CM748" s="10">
        <v>10</v>
      </c>
      <c r="CN748" s="10">
        <v>242</v>
      </c>
      <c r="CO748" s="4">
        <f t="shared" si="282"/>
        <v>997</v>
      </c>
    </row>
    <row r="749" spans="1:93">
      <c r="A749" s="2">
        <v>2005</v>
      </c>
      <c r="B749" s="3" t="s">
        <v>111</v>
      </c>
      <c r="C749" s="4">
        <v>6736</v>
      </c>
      <c r="D749" s="4">
        <v>1525</v>
      </c>
      <c r="E749" s="4">
        <v>912</v>
      </c>
      <c r="F749" s="4">
        <v>477</v>
      </c>
      <c r="G749" s="4">
        <f t="shared" si="283"/>
        <v>9650</v>
      </c>
      <c r="H749" s="4">
        <v>2442</v>
      </c>
      <c r="I749" s="4">
        <v>10</v>
      </c>
      <c r="J749" s="4">
        <v>10</v>
      </c>
      <c r="K749" s="4">
        <v>260</v>
      </c>
      <c r="L749" s="4">
        <f t="shared" si="284"/>
        <v>2722</v>
      </c>
      <c r="M749" s="4">
        <v>132</v>
      </c>
      <c r="N749" s="4">
        <v>162</v>
      </c>
      <c r="O749" s="4">
        <v>24</v>
      </c>
      <c r="P749" s="4">
        <v>0</v>
      </c>
      <c r="Q749" s="4">
        <f t="shared" si="285"/>
        <v>318</v>
      </c>
      <c r="R749" s="4">
        <v>23</v>
      </c>
      <c r="S749" s="4">
        <v>0</v>
      </c>
      <c r="T749" s="4">
        <v>0</v>
      </c>
      <c r="U749" s="4">
        <v>0</v>
      </c>
      <c r="V749" s="4">
        <f t="shared" si="286"/>
        <v>23</v>
      </c>
      <c r="W749" s="4">
        <v>9731</v>
      </c>
      <c r="X749" s="4">
        <v>1792</v>
      </c>
      <c r="Y749" s="4">
        <v>1041</v>
      </c>
      <c r="Z749" s="4">
        <v>0</v>
      </c>
      <c r="AA749" s="4">
        <f t="shared" si="287"/>
        <v>12564</v>
      </c>
      <c r="AB749" s="4">
        <v>1671</v>
      </c>
      <c r="AC749" s="4">
        <v>30</v>
      </c>
      <c r="AD749" s="4">
        <v>153</v>
      </c>
      <c r="AE749" s="4">
        <v>46</v>
      </c>
      <c r="AF749" s="4">
        <f t="shared" si="288"/>
        <v>1900</v>
      </c>
      <c r="AG749" s="4">
        <v>34</v>
      </c>
      <c r="AH749" s="4">
        <v>995</v>
      </c>
      <c r="AI749" s="4">
        <v>2694</v>
      </c>
      <c r="AJ749" s="4">
        <v>301</v>
      </c>
      <c r="AK749" s="4">
        <f t="shared" si="289"/>
        <v>4024</v>
      </c>
      <c r="AL749" s="4">
        <v>4061</v>
      </c>
      <c r="AM749" s="4">
        <v>3488</v>
      </c>
      <c r="AN749" s="4">
        <v>11645</v>
      </c>
      <c r="AO749" s="4">
        <v>270</v>
      </c>
      <c r="AP749" s="4">
        <f t="shared" si="290"/>
        <v>19464</v>
      </c>
      <c r="AU749" s="4">
        <f t="shared" si="291"/>
        <v>0</v>
      </c>
      <c r="AV749" s="4">
        <v>0</v>
      </c>
      <c r="AW749" s="4">
        <v>0</v>
      </c>
      <c r="AX749" s="4">
        <v>0</v>
      </c>
      <c r="AY749" s="4">
        <v>260</v>
      </c>
      <c r="AZ749" s="4">
        <f t="shared" si="292"/>
        <v>260</v>
      </c>
      <c r="BA749" s="4">
        <v>0</v>
      </c>
      <c r="BB749" s="4">
        <v>0</v>
      </c>
      <c r="BC749" s="4">
        <v>0</v>
      </c>
      <c r="BD749" s="4">
        <v>46</v>
      </c>
      <c r="BE749" s="4">
        <f t="shared" si="293"/>
        <v>46</v>
      </c>
      <c r="BF749" s="4">
        <v>4</v>
      </c>
      <c r="BG749" s="4">
        <v>995</v>
      </c>
      <c r="BH749" s="4">
        <v>660</v>
      </c>
      <c r="BI749" s="4">
        <v>301</v>
      </c>
      <c r="BJ749" s="4">
        <f t="shared" si="294"/>
        <v>1960</v>
      </c>
      <c r="BK749" s="4">
        <v>0</v>
      </c>
      <c r="BL749" s="4">
        <v>120</v>
      </c>
      <c r="BM749" s="4">
        <v>15</v>
      </c>
      <c r="BN749" s="4">
        <v>3</v>
      </c>
      <c r="BO749" s="4">
        <f t="shared" si="295"/>
        <v>138</v>
      </c>
      <c r="BP749" s="4">
        <v>1</v>
      </c>
      <c r="BQ749" s="4">
        <v>0</v>
      </c>
      <c r="BR749" s="4">
        <v>0</v>
      </c>
      <c r="BS749" s="4">
        <v>140</v>
      </c>
      <c r="BT749" s="4">
        <f t="shared" si="296"/>
        <v>141</v>
      </c>
      <c r="BU749" s="4">
        <v>5</v>
      </c>
      <c r="BV749" s="4">
        <v>0</v>
      </c>
      <c r="BW749" s="4">
        <v>147</v>
      </c>
      <c r="BX749" s="4">
        <v>604</v>
      </c>
      <c r="BY749" s="4">
        <f t="shared" si="297"/>
        <v>756</v>
      </c>
      <c r="BZ749" s="4">
        <f t="shared" si="298"/>
        <v>24830</v>
      </c>
      <c r="CA749" s="4">
        <f t="shared" si="299"/>
        <v>8002</v>
      </c>
      <c r="CB749" s="4">
        <f t="shared" si="300"/>
        <v>16479</v>
      </c>
      <c r="CC749" s="4">
        <f t="shared" si="301"/>
        <v>1354</v>
      </c>
      <c r="CD749" s="4">
        <f t="shared" si="302"/>
        <v>50665</v>
      </c>
      <c r="CE749" s="4">
        <f t="shared" si="303"/>
        <v>10</v>
      </c>
      <c r="CF749" s="4">
        <f t="shared" si="304"/>
        <v>1115</v>
      </c>
      <c r="CG749" s="4">
        <f t="shared" si="305"/>
        <v>822</v>
      </c>
      <c r="CH749" s="4">
        <f t="shared" si="306"/>
        <v>1354</v>
      </c>
      <c r="CI749" s="4">
        <f t="shared" si="307"/>
        <v>3301</v>
      </c>
      <c r="CJ749" s="4">
        <v>7827</v>
      </c>
      <c r="CK749" s="4">
        <v>8599</v>
      </c>
      <c r="CL749" s="4">
        <v>1052</v>
      </c>
      <c r="CM749" s="4">
        <v>0</v>
      </c>
      <c r="CN749" s="4">
        <v>8073</v>
      </c>
      <c r="CO749" s="4">
        <f t="shared" si="282"/>
        <v>25551</v>
      </c>
    </row>
    <row r="750" spans="1:93">
      <c r="A750" s="2">
        <v>2005</v>
      </c>
      <c r="B750" s="3" t="s">
        <v>112</v>
      </c>
      <c r="C750" s="4">
        <v>1586</v>
      </c>
      <c r="D750" s="4">
        <v>1019</v>
      </c>
      <c r="E750" s="4">
        <v>423</v>
      </c>
      <c r="F750" s="4">
        <v>0</v>
      </c>
      <c r="G750" s="4">
        <f t="shared" si="283"/>
        <v>3028</v>
      </c>
      <c r="H750" s="4">
        <v>762</v>
      </c>
      <c r="I750" s="4">
        <v>188</v>
      </c>
      <c r="J750" s="4">
        <v>1319</v>
      </c>
      <c r="K750" s="4">
        <v>94</v>
      </c>
      <c r="L750" s="4">
        <f t="shared" si="284"/>
        <v>2363</v>
      </c>
      <c r="M750" s="4">
        <v>43</v>
      </c>
      <c r="N750" s="4">
        <v>172</v>
      </c>
      <c r="O750" s="4">
        <v>0</v>
      </c>
      <c r="P750" s="4">
        <v>0</v>
      </c>
      <c r="Q750" s="4">
        <f t="shared" si="285"/>
        <v>215</v>
      </c>
      <c r="R750" s="4">
        <v>38</v>
      </c>
      <c r="S750" s="4">
        <v>0</v>
      </c>
      <c r="T750" s="4">
        <v>0</v>
      </c>
      <c r="U750" s="4">
        <v>0</v>
      </c>
      <c r="V750" s="4">
        <f t="shared" si="286"/>
        <v>38</v>
      </c>
      <c r="W750" s="4">
        <v>674</v>
      </c>
      <c r="X750" s="4">
        <v>1869</v>
      </c>
      <c r="Y750" s="4">
        <v>192</v>
      </c>
      <c r="Z750" s="4">
        <v>0</v>
      </c>
      <c r="AA750" s="4">
        <f t="shared" si="287"/>
        <v>2735</v>
      </c>
      <c r="AB750" s="4">
        <v>389</v>
      </c>
      <c r="AC750" s="4">
        <v>1</v>
      </c>
      <c r="AD750" s="4">
        <v>22</v>
      </c>
      <c r="AE750" s="4">
        <v>0</v>
      </c>
      <c r="AF750" s="4">
        <f t="shared" si="288"/>
        <v>412</v>
      </c>
      <c r="AG750" s="4">
        <v>7</v>
      </c>
      <c r="AH750" s="4">
        <v>447</v>
      </c>
      <c r="AI750" s="4">
        <v>565</v>
      </c>
      <c r="AJ750" s="4">
        <v>0</v>
      </c>
      <c r="AK750" s="4">
        <f t="shared" si="289"/>
        <v>1019</v>
      </c>
      <c r="AL750" s="4">
        <v>841</v>
      </c>
      <c r="AM750" s="4">
        <v>1762</v>
      </c>
      <c r="AN750" s="4">
        <v>1587</v>
      </c>
      <c r="AO750" s="4">
        <v>27</v>
      </c>
      <c r="AP750" s="4">
        <f t="shared" si="290"/>
        <v>4217</v>
      </c>
      <c r="AU750" s="4">
        <f t="shared" si="291"/>
        <v>0</v>
      </c>
      <c r="AV750" s="4">
        <v>14</v>
      </c>
      <c r="AW750" s="4">
        <v>11</v>
      </c>
      <c r="AX750" s="4">
        <v>74</v>
      </c>
      <c r="AY750" s="4">
        <v>93</v>
      </c>
      <c r="AZ750" s="4">
        <f t="shared" si="292"/>
        <v>192</v>
      </c>
      <c r="BA750" s="4">
        <v>0</v>
      </c>
      <c r="BB750" s="4">
        <v>0</v>
      </c>
      <c r="BC750" s="4">
        <v>0</v>
      </c>
      <c r="BD750" s="4">
        <v>0</v>
      </c>
      <c r="BE750" s="4">
        <f t="shared" si="293"/>
        <v>0</v>
      </c>
      <c r="BF750" s="4">
        <v>7</v>
      </c>
      <c r="BG750" s="4">
        <v>447</v>
      </c>
      <c r="BH750" s="4">
        <v>565</v>
      </c>
      <c r="BI750" s="4">
        <v>0</v>
      </c>
      <c r="BJ750" s="4">
        <f t="shared" si="294"/>
        <v>1019</v>
      </c>
      <c r="BK750" s="4">
        <v>0</v>
      </c>
      <c r="BL750" s="4">
        <v>0</v>
      </c>
      <c r="BM750" s="4">
        <v>0</v>
      </c>
      <c r="BN750" s="4">
        <v>0</v>
      </c>
      <c r="BO750" s="4">
        <f t="shared" si="295"/>
        <v>0</v>
      </c>
      <c r="BP750" s="4">
        <v>5</v>
      </c>
      <c r="BQ750" s="4">
        <v>67</v>
      </c>
      <c r="BR750" s="4">
        <v>2</v>
      </c>
      <c r="BS750" s="4">
        <v>0</v>
      </c>
      <c r="BT750" s="4">
        <f t="shared" si="296"/>
        <v>74</v>
      </c>
      <c r="BU750" s="4">
        <v>18</v>
      </c>
      <c r="BV750" s="4">
        <v>26</v>
      </c>
      <c r="BW750" s="4">
        <v>47</v>
      </c>
      <c r="BX750" s="4">
        <v>27</v>
      </c>
      <c r="BY750" s="4">
        <f t="shared" si="297"/>
        <v>118</v>
      </c>
      <c r="BZ750" s="4">
        <f t="shared" si="298"/>
        <v>4340</v>
      </c>
      <c r="CA750" s="4">
        <f t="shared" si="299"/>
        <v>5458</v>
      </c>
      <c r="CB750" s="4">
        <f t="shared" si="300"/>
        <v>4108</v>
      </c>
      <c r="CC750" s="4">
        <f t="shared" si="301"/>
        <v>121</v>
      </c>
      <c r="CD750" s="4">
        <f t="shared" si="302"/>
        <v>14027</v>
      </c>
      <c r="CE750" s="4">
        <f t="shared" si="303"/>
        <v>44</v>
      </c>
      <c r="CF750" s="4">
        <f t="shared" si="304"/>
        <v>551</v>
      </c>
      <c r="CG750" s="4">
        <f t="shared" si="305"/>
        <v>688</v>
      </c>
      <c r="CH750" s="4">
        <f t="shared" si="306"/>
        <v>120</v>
      </c>
      <c r="CI750" s="4">
        <f t="shared" si="307"/>
        <v>1403</v>
      </c>
      <c r="CJ750" s="10">
        <v>1427</v>
      </c>
      <c r="CK750" s="10">
        <v>2144</v>
      </c>
      <c r="CL750" s="10">
        <v>134</v>
      </c>
      <c r="CM750" s="10">
        <v>16</v>
      </c>
      <c r="CN750" s="10">
        <v>1154</v>
      </c>
      <c r="CO750" s="4">
        <f t="shared" si="282"/>
        <v>4875</v>
      </c>
    </row>
    <row r="751" spans="1:93">
      <c r="A751" s="2">
        <v>2005</v>
      </c>
      <c r="B751" s="3" t="s">
        <v>113</v>
      </c>
      <c r="C751" s="4">
        <v>2112</v>
      </c>
      <c r="D751" s="4">
        <v>438</v>
      </c>
      <c r="E751" s="4">
        <v>376</v>
      </c>
      <c r="F751" s="4">
        <v>0</v>
      </c>
      <c r="G751" s="4">
        <f t="shared" si="283"/>
        <v>2926</v>
      </c>
      <c r="H751" s="4">
        <v>550</v>
      </c>
      <c r="I751" s="4">
        <v>741</v>
      </c>
      <c r="J751" s="4">
        <v>829</v>
      </c>
      <c r="K751" s="4">
        <v>116</v>
      </c>
      <c r="L751" s="4">
        <f t="shared" si="284"/>
        <v>2236</v>
      </c>
      <c r="M751" s="4">
        <v>8</v>
      </c>
      <c r="N751" s="4">
        <v>31</v>
      </c>
      <c r="O751" s="4">
        <v>0</v>
      </c>
      <c r="P751" s="4">
        <v>0</v>
      </c>
      <c r="Q751" s="4">
        <f t="shared" si="285"/>
        <v>39</v>
      </c>
      <c r="R751" s="4">
        <v>1</v>
      </c>
      <c r="S751" s="4">
        <v>3</v>
      </c>
      <c r="T751" s="4">
        <v>0</v>
      </c>
      <c r="U751" s="4">
        <v>0</v>
      </c>
      <c r="V751" s="4">
        <f t="shared" si="286"/>
        <v>4</v>
      </c>
      <c r="W751" s="4">
        <v>806</v>
      </c>
      <c r="X751" s="4">
        <v>1967</v>
      </c>
      <c r="Y751" s="4">
        <v>419</v>
      </c>
      <c r="Z751" s="4">
        <v>0</v>
      </c>
      <c r="AA751" s="4">
        <f t="shared" si="287"/>
        <v>3192</v>
      </c>
      <c r="AB751" s="4">
        <v>496</v>
      </c>
      <c r="AC751" s="4">
        <v>83</v>
      </c>
      <c r="AD751" s="4">
        <v>44</v>
      </c>
      <c r="AE751" s="4">
        <v>21</v>
      </c>
      <c r="AF751" s="4">
        <f t="shared" si="288"/>
        <v>644</v>
      </c>
      <c r="AG751" s="4">
        <v>0</v>
      </c>
      <c r="AH751" s="4">
        <v>26</v>
      </c>
      <c r="AI751" s="4">
        <v>1598</v>
      </c>
      <c r="AJ751" s="4">
        <v>3</v>
      </c>
      <c r="AK751" s="4">
        <f t="shared" si="289"/>
        <v>1627</v>
      </c>
      <c r="AL751" s="4">
        <v>517</v>
      </c>
      <c r="AM751" s="4">
        <v>1568</v>
      </c>
      <c r="AN751" s="4">
        <v>6498</v>
      </c>
      <c r="AO751" s="4">
        <v>65</v>
      </c>
      <c r="AP751" s="4">
        <f t="shared" si="290"/>
        <v>8648</v>
      </c>
      <c r="AU751" s="4">
        <f t="shared" si="291"/>
        <v>0</v>
      </c>
      <c r="AV751" s="4">
        <v>0</v>
      </c>
      <c r="AW751" s="4">
        <v>0</v>
      </c>
      <c r="AX751" s="4">
        <v>83</v>
      </c>
      <c r="AY751" s="4">
        <v>116</v>
      </c>
      <c r="AZ751" s="4">
        <f t="shared" si="292"/>
        <v>199</v>
      </c>
      <c r="BA751" s="4">
        <v>0</v>
      </c>
      <c r="BB751" s="4">
        <v>0</v>
      </c>
      <c r="BC751" s="4">
        <v>0</v>
      </c>
      <c r="BD751" s="4">
        <v>21</v>
      </c>
      <c r="BE751" s="4">
        <f t="shared" si="293"/>
        <v>21</v>
      </c>
      <c r="BF751" s="4">
        <v>0</v>
      </c>
      <c r="BG751" s="4">
        <v>0</v>
      </c>
      <c r="BH751" s="4">
        <v>0</v>
      </c>
      <c r="BI751" s="4">
        <v>3</v>
      </c>
      <c r="BJ751" s="4">
        <f t="shared" si="294"/>
        <v>3</v>
      </c>
      <c r="BK751" s="4">
        <v>0</v>
      </c>
      <c r="BL751" s="4">
        <v>0</v>
      </c>
      <c r="BM751" s="4">
        <v>0</v>
      </c>
      <c r="BN751" s="4">
        <v>0</v>
      </c>
      <c r="BO751" s="4">
        <f t="shared" si="295"/>
        <v>0</v>
      </c>
      <c r="BP751" s="4">
        <v>0</v>
      </c>
      <c r="BQ751" s="4">
        <v>0</v>
      </c>
      <c r="BR751" s="4">
        <v>0</v>
      </c>
      <c r="BS751" s="4">
        <v>0</v>
      </c>
      <c r="BT751" s="4">
        <f t="shared" si="296"/>
        <v>0</v>
      </c>
      <c r="BU751" s="4">
        <v>0</v>
      </c>
      <c r="BV751" s="4">
        <v>6</v>
      </c>
      <c r="BW751" s="4">
        <v>11</v>
      </c>
      <c r="BX751" s="4">
        <v>65</v>
      </c>
      <c r="BY751" s="4">
        <f t="shared" si="297"/>
        <v>82</v>
      </c>
      <c r="BZ751" s="4">
        <f t="shared" si="298"/>
        <v>4490</v>
      </c>
      <c r="CA751" s="4">
        <f t="shared" si="299"/>
        <v>4857</v>
      </c>
      <c r="CB751" s="4">
        <f t="shared" si="300"/>
        <v>9764</v>
      </c>
      <c r="CC751" s="4">
        <f t="shared" si="301"/>
        <v>205</v>
      </c>
      <c r="CD751" s="4">
        <f t="shared" si="302"/>
        <v>19316</v>
      </c>
      <c r="CE751" s="4">
        <f t="shared" si="303"/>
        <v>0</v>
      </c>
      <c r="CF751" s="4">
        <f t="shared" si="304"/>
        <v>6</v>
      </c>
      <c r="CG751" s="4">
        <f t="shared" si="305"/>
        <v>94</v>
      </c>
      <c r="CH751" s="4">
        <f t="shared" si="306"/>
        <v>205</v>
      </c>
      <c r="CI751" s="4">
        <f t="shared" si="307"/>
        <v>305</v>
      </c>
      <c r="CJ751" s="10">
        <v>0</v>
      </c>
      <c r="CK751" s="10">
        <v>4723</v>
      </c>
      <c r="CL751" s="10">
        <v>323</v>
      </c>
      <c r="CM751" s="10">
        <v>0</v>
      </c>
      <c r="CN751" s="10">
        <v>470</v>
      </c>
      <c r="CO751" s="4">
        <f t="shared" si="282"/>
        <v>5516</v>
      </c>
    </row>
    <row r="752" spans="1:93">
      <c r="A752" s="2">
        <v>2005</v>
      </c>
      <c r="B752" s="3" t="s">
        <v>114</v>
      </c>
      <c r="C752" s="4">
        <v>7867</v>
      </c>
      <c r="D752" s="4">
        <v>1722</v>
      </c>
      <c r="E752" s="4">
        <v>9</v>
      </c>
      <c r="F752" s="4">
        <v>0</v>
      </c>
      <c r="G752" s="4">
        <f t="shared" si="283"/>
        <v>9598</v>
      </c>
      <c r="H752" s="4">
        <v>1884</v>
      </c>
      <c r="I752" s="4">
        <v>7</v>
      </c>
      <c r="J752" s="4">
        <v>29</v>
      </c>
      <c r="K752" s="4">
        <v>109</v>
      </c>
      <c r="L752" s="4">
        <f t="shared" si="284"/>
        <v>2029</v>
      </c>
      <c r="M752" s="4">
        <v>266</v>
      </c>
      <c r="N752" s="4">
        <v>255</v>
      </c>
      <c r="O752" s="4">
        <v>0</v>
      </c>
      <c r="P752" s="4">
        <v>0</v>
      </c>
      <c r="Q752" s="4">
        <f t="shared" si="285"/>
        <v>521</v>
      </c>
      <c r="R752" s="4">
        <v>258</v>
      </c>
      <c r="S752" s="4">
        <v>293</v>
      </c>
      <c r="T752" s="4">
        <v>23</v>
      </c>
      <c r="U752" s="4">
        <v>0</v>
      </c>
      <c r="V752" s="4">
        <f t="shared" si="286"/>
        <v>574</v>
      </c>
      <c r="W752" s="4">
        <v>5447</v>
      </c>
      <c r="X752" s="4">
        <v>9119</v>
      </c>
      <c r="Y752" s="4">
        <v>2071</v>
      </c>
      <c r="Z752" s="4">
        <v>0</v>
      </c>
      <c r="AA752" s="4">
        <f t="shared" si="287"/>
        <v>16637</v>
      </c>
      <c r="AB752" s="4">
        <v>1537</v>
      </c>
      <c r="AC752" s="4">
        <v>45</v>
      </c>
      <c r="AD752" s="4">
        <v>72</v>
      </c>
      <c r="AE752" s="4">
        <v>79</v>
      </c>
      <c r="AF752" s="4">
        <f t="shared" si="288"/>
        <v>1733</v>
      </c>
      <c r="AG752" s="4">
        <v>335</v>
      </c>
      <c r="AH752" s="4">
        <v>1321</v>
      </c>
      <c r="AI752" s="4">
        <v>2886</v>
      </c>
      <c r="AJ752" s="4">
        <v>150</v>
      </c>
      <c r="AK752" s="4">
        <f t="shared" si="289"/>
        <v>4692</v>
      </c>
      <c r="AL752" s="4">
        <v>5460</v>
      </c>
      <c r="AM752" s="4">
        <v>4569</v>
      </c>
      <c r="AN752" s="4">
        <v>5445</v>
      </c>
      <c r="AO752" s="4">
        <v>63</v>
      </c>
      <c r="AP752" s="4">
        <f t="shared" si="290"/>
        <v>15537</v>
      </c>
      <c r="AU752" s="4">
        <f t="shared" si="291"/>
        <v>0</v>
      </c>
      <c r="AV752" s="4">
        <v>0</v>
      </c>
      <c r="AW752" s="4">
        <v>0</v>
      </c>
      <c r="AX752" s="4">
        <v>0</v>
      </c>
      <c r="AY752" s="4">
        <v>109</v>
      </c>
      <c r="AZ752" s="4">
        <f t="shared" si="292"/>
        <v>109</v>
      </c>
      <c r="BA752" s="4">
        <v>0</v>
      </c>
      <c r="BB752" s="4">
        <v>0</v>
      </c>
      <c r="BC752" s="4">
        <v>0</v>
      </c>
      <c r="BD752" s="4">
        <v>79</v>
      </c>
      <c r="BE752" s="4">
        <f t="shared" si="293"/>
        <v>79</v>
      </c>
      <c r="BF752" s="4">
        <v>0</v>
      </c>
      <c r="BG752" s="4">
        <v>0</v>
      </c>
      <c r="BH752" s="4">
        <v>0</v>
      </c>
      <c r="BI752" s="4">
        <v>150</v>
      </c>
      <c r="BJ752" s="4">
        <f t="shared" si="294"/>
        <v>150</v>
      </c>
      <c r="BK752" s="4">
        <v>0</v>
      </c>
      <c r="BL752" s="4">
        <v>0</v>
      </c>
      <c r="BM752" s="4">
        <v>0</v>
      </c>
      <c r="BN752" s="4">
        <v>0</v>
      </c>
      <c r="BO752" s="4">
        <f t="shared" si="295"/>
        <v>0</v>
      </c>
      <c r="BP752" s="4">
        <v>0</v>
      </c>
      <c r="BQ752" s="4">
        <v>0</v>
      </c>
      <c r="BR752" s="4">
        <v>0</v>
      </c>
      <c r="BS752" s="4">
        <v>1</v>
      </c>
      <c r="BT752" s="4">
        <f t="shared" si="296"/>
        <v>1</v>
      </c>
      <c r="BU752" s="4">
        <v>0</v>
      </c>
      <c r="BV752" s="4">
        <v>0</v>
      </c>
      <c r="BW752" s="4">
        <v>0</v>
      </c>
      <c r="BX752" s="4">
        <v>62</v>
      </c>
      <c r="BY752" s="4">
        <f t="shared" si="297"/>
        <v>62</v>
      </c>
      <c r="BZ752" s="4">
        <f t="shared" si="298"/>
        <v>23054</v>
      </c>
      <c r="CA752" s="4">
        <f t="shared" si="299"/>
        <v>17331</v>
      </c>
      <c r="CB752" s="4">
        <f t="shared" si="300"/>
        <v>10535</v>
      </c>
      <c r="CC752" s="4">
        <f t="shared" si="301"/>
        <v>401</v>
      </c>
      <c r="CD752" s="4">
        <f t="shared" si="302"/>
        <v>51321</v>
      </c>
      <c r="CE752" s="4">
        <f t="shared" si="303"/>
        <v>0</v>
      </c>
      <c r="CF752" s="4">
        <f t="shared" si="304"/>
        <v>0</v>
      </c>
      <c r="CG752" s="4">
        <f t="shared" si="305"/>
        <v>0</v>
      </c>
      <c r="CH752" s="4">
        <f t="shared" si="306"/>
        <v>401</v>
      </c>
      <c r="CI752" s="4">
        <f t="shared" si="307"/>
        <v>401</v>
      </c>
      <c r="CJ752" s="4">
        <v>8000</v>
      </c>
      <c r="CK752" s="4">
        <v>8747</v>
      </c>
      <c r="CL752" s="4">
        <v>1921</v>
      </c>
      <c r="CM752" s="10">
        <v>0</v>
      </c>
      <c r="CN752" s="4">
        <v>5641</v>
      </c>
      <c r="CO752" s="4">
        <f t="shared" si="282"/>
        <v>24309</v>
      </c>
    </row>
    <row r="753" spans="1:93">
      <c r="A753" s="2">
        <v>2005</v>
      </c>
      <c r="B753" s="3" t="s">
        <v>127</v>
      </c>
      <c r="G753" s="4">
        <f t="shared" si="283"/>
        <v>0</v>
      </c>
      <c r="L753" s="4">
        <f t="shared" si="284"/>
        <v>0</v>
      </c>
      <c r="Q753" s="4">
        <f t="shared" si="285"/>
        <v>0</v>
      </c>
      <c r="V753" s="4">
        <f t="shared" si="286"/>
        <v>0</v>
      </c>
      <c r="AA753" s="4">
        <f t="shared" si="287"/>
        <v>0</v>
      </c>
      <c r="AF753" s="4">
        <f t="shared" si="288"/>
        <v>0</v>
      </c>
      <c r="AK753" s="4">
        <f t="shared" si="289"/>
        <v>0</v>
      </c>
      <c r="AP753" s="4">
        <f t="shared" si="290"/>
        <v>0</v>
      </c>
      <c r="AU753" s="4">
        <f t="shared" si="291"/>
        <v>0</v>
      </c>
      <c r="AZ753" s="4">
        <f t="shared" si="292"/>
        <v>0</v>
      </c>
      <c r="BE753" s="4">
        <f t="shared" si="293"/>
        <v>0</v>
      </c>
      <c r="BJ753" s="4">
        <f t="shared" si="294"/>
        <v>0</v>
      </c>
      <c r="BO753" s="4">
        <f t="shared" si="295"/>
        <v>0</v>
      </c>
      <c r="BT753" s="4">
        <f t="shared" si="296"/>
        <v>0</v>
      </c>
      <c r="BY753" s="4">
        <f t="shared" si="297"/>
        <v>0</v>
      </c>
      <c r="BZ753" s="4">
        <f t="shared" si="298"/>
        <v>0</v>
      </c>
      <c r="CA753" s="4">
        <f t="shared" si="299"/>
        <v>0</v>
      </c>
      <c r="CB753" s="4">
        <f t="shared" si="300"/>
        <v>0</v>
      </c>
      <c r="CC753" s="4">
        <f t="shared" si="301"/>
        <v>0</v>
      </c>
      <c r="CD753" s="4">
        <f t="shared" si="302"/>
        <v>0</v>
      </c>
      <c r="CE753" s="4">
        <f t="shared" si="303"/>
        <v>0</v>
      </c>
      <c r="CF753" s="4">
        <f t="shared" si="304"/>
        <v>0</v>
      </c>
      <c r="CG753" s="4">
        <f t="shared" si="305"/>
        <v>0</v>
      </c>
      <c r="CH753" s="4">
        <f t="shared" si="306"/>
        <v>0</v>
      </c>
      <c r="CI753" s="4">
        <f t="shared" si="307"/>
        <v>0</v>
      </c>
      <c r="CO753" s="4">
        <f t="shared" si="282"/>
        <v>0</v>
      </c>
    </row>
    <row r="754" spans="1:93">
      <c r="A754" s="2">
        <v>2005</v>
      </c>
      <c r="B754" s="3" t="s">
        <v>115</v>
      </c>
      <c r="C754" s="4">
        <v>794</v>
      </c>
      <c r="D754" s="4">
        <v>183</v>
      </c>
      <c r="E754" s="4">
        <v>4</v>
      </c>
      <c r="F754" s="4">
        <v>0.56000000000000005</v>
      </c>
      <c r="G754" s="4">
        <f t="shared" si="283"/>
        <v>981.56</v>
      </c>
      <c r="H754" s="4">
        <v>173</v>
      </c>
      <c r="I754" s="4">
        <v>3</v>
      </c>
      <c r="J754" s="4">
        <v>454</v>
      </c>
      <c r="K754" s="4">
        <v>8</v>
      </c>
      <c r="L754" s="4">
        <f t="shared" si="284"/>
        <v>638</v>
      </c>
      <c r="M754" s="4">
        <v>14.8</v>
      </c>
      <c r="N754" s="4">
        <v>58.5</v>
      </c>
      <c r="O754" s="4">
        <v>0</v>
      </c>
      <c r="P754" s="4">
        <v>0</v>
      </c>
      <c r="Q754" s="4">
        <f t="shared" si="285"/>
        <v>73.3</v>
      </c>
      <c r="R754" s="4">
        <v>30.2</v>
      </c>
      <c r="S754" s="4">
        <v>0</v>
      </c>
      <c r="T754" s="4">
        <v>0</v>
      </c>
      <c r="U754" s="4">
        <v>0</v>
      </c>
      <c r="V754" s="4">
        <f t="shared" si="286"/>
        <v>30.2</v>
      </c>
      <c r="W754" s="4">
        <v>690.6</v>
      </c>
      <c r="X754" s="4">
        <v>855.3</v>
      </c>
      <c r="Y754" s="4">
        <v>0</v>
      </c>
      <c r="Z754" s="4">
        <v>0</v>
      </c>
      <c r="AA754" s="4">
        <f t="shared" si="287"/>
        <v>1545.9</v>
      </c>
      <c r="AB754" s="4">
        <v>147</v>
      </c>
      <c r="AC754" s="4">
        <v>3</v>
      </c>
      <c r="AD754" s="4">
        <v>2</v>
      </c>
      <c r="AE754" s="4">
        <v>28</v>
      </c>
      <c r="AF754" s="4">
        <f t="shared" si="288"/>
        <v>180</v>
      </c>
      <c r="AG754" s="4">
        <v>0</v>
      </c>
      <c r="AH754" s="4">
        <v>228</v>
      </c>
      <c r="AI754" s="4">
        <v>142</v>
      </c>
      <c r="AJ754" s="4">
        <v>46</v>
      </c>
      <c r="AK754" s="4">
        <f t="shared" si="289"/>
        <v>416</v>
      </c>
      <c r="AL754" s="4">
        <v>1077.4000000000001</v>
      </c>
      <c r="AM754" s="4">
        <v>560.20000000000005</v>
      </c>
      <c r="AN754" s="4">
        <v>580</v>
      </c>
      <c r="AO754" s="4">
        <v>20</v>
      </c>
      <c r="AP754" s="4">
        <f t="shared" si="290"/>
        <v>2237.6000000000004</v>
      </c>
      <c r="AU754" s="4">
        <f t="shared" si="291"/>
        <v>0</v>
      </c>
      <c r="AV754" s="4">
        <v>0</v>
      </c>
      <c r="AW754" s="4">
        <v>0</v>
      </c>
      <c r="AX754" s="4">
        <v>14</v>
      </c>
      <c r="AY754" s="4">
        <v>8</v>
      </c>
      <c r="AZ754" s="4">
        <f t="shared" si="292"/>
        <v>22</v>
      </c>
      <c r="BA754" s="4">
        <v>1</v>
      </c>
      <c r="BB754" s="4">
        <v>0</v>
      </c>
      <c r="BC754" s="4">
        <v>3</v>
      </c>
      <c r="BD754" s="4">
        <v>28</v>
      </c>
      <c r="BE754" s="4">
        <f t="shared" si="293"/>
        <v>32</v>
      </c>
      <c r="BF754" s="4">
        <v>0</v>
      </c>
      <c r="BG754" s="4">
        <v>181</v>
      </c>
      <c r="BH754" s="4">
        <v>8</v>
      </c>
      <c r="BI754" s="4">
        <v>46</v>
      </c>
      <c r="BJ754" s="4">
        <f t="shared" si="294"/>
        <v>235</v>
      </c>
      <c r="BK754" s="4">
        <v>0</v>
      </c>
      <c r="BL754" s="4">
        <v>0</v>
      </c>
      <c r="BM754" s="4">
        <v>0</v>
      </c>
      <c r="BN754" s="4">
        <v>0</v>
      </c>
      <c r="BO754" s="4">
        <f t="shared" si="295"/>
        <v>0</v>
      </c>
      <c r="BP754" s="4">
        <v>0</v>
      </c>
      <c r="BQ754" s="4">
        <v>2</v>
      </c>
      <c r="BR754" s="4">
        <v>7</v>
      </c>
      <c r="BS754" s="4">
        <v>8</v>
      </c>
      <c r="BT754" s="4">
        <f t="shared" si="296"/>
        <v>17</v>
      </c>
      <c r="BU754" s="4">
        <v>5</v>
      </c>
      <c r="BV754" s="4">
        <v>7</v>
      </c>
      <c r="BW754" s="4">
        <v>24</v>
      </c>
      <c r="BX754" s="4">
        <v>13</v>
      </c>
      <c r="BY754" s="4">
        <f t="shared" si="297"/>
        <v>49</v>
      </c>
      <c r="BZ754" s="4">
        <f t="shared" si="298"/>
        <v>2927</v>
      </c>
      <c r="CA754" s="4">
        <f t="shared" si="299"/>
        <v>1891</v>
      </c>
      <c r="CB754" s="4">
        <f t="shared" si="300"/>
        <v>1182</v>
      </c>
      <c r="CC754" s="4">
        <f t="shared" si="301"/>
        <v>102.56</v>
      </c>
      <c r="CD754" s="4">
        <f t="shared" si="302"/>
        <v>6102.56</v>
      </c>
      <c r="CE754" s="4">
        <f t="shared" si="303"/>
        <v>6</v>
      </c>
      <c r="CF754" s="4">
        <f t="shared" si="304"/>
        <v>190</v>
      </c>
      <c r="CG754" s="4">
        <f t="shared" si="305"/>
        <v>56</v>
      </c>
      <c r="CH754" s="4">
        <f t="shared" si="306"/>
        <v>103</v>
      </c>
      <c r="CI754" s="4">
        <f t="shared" si="307"/>
        <v>355</v>
      </c>
      <c r="CJ754" s="11">
        <v>847.7</v>
      </c>
      <c r="CK754" s="11">
        <v>979.1</v>
      </c>
      <c r="CL754" s="11">
        <v>116</v>
      </c>
      <c r="CM754" s="11">
        <v>311.5</v>
      </c>
      <c r="CN754" s="11">
        <v>750.7</v>
      </c>
      <c r="CO754" s="4">
        <f t="shared" si="282"/>
        <v>3005</v>
      </c>
    </row>
    <row r="755" spans="1:93">
      <c r="A755" s="2">
        <v>2005</v>
      </c>
      <c r="B755" s="3" t="s">
        <v>116</v>
      </c>
      <c r="C755" s="4">
        <v>1835</v>
      </c>
      <c r="D755" s="4">
        <v>618</v>
      </c>
      <c r="E755" s="4">
        <v>752</v>
      </c>
      <c r="F755" s="4">
        <v>0</v>
      </c>
      <c r="G755" s="4">
        <f t="shared" si="283"/>
        <v>3205</v>
      </c>
      <c r="H755" s="4">
        <v>709</v>
      </c>
      <c r="I755" s="4">
        <v>508</v>
      </c>
      <c r="J755" s="4">
        <v>2094</v>
      </c>
      <c r="K755" s="4">
        <v>119</v>
      </c>
      <c r="L755" s="4">
        <f t="shared" si="284"/>
        <v>3430</v>
      </c>
      <c r="M755" s="4">
        <v>12</v>
      </c>
      <c r="N755" s="4">
        <v>28</v>
      </c>
      <c r="O755" s="4">
        <v>0</v>
      </c>
      <c r="P755" s="4">
        <v>0</v>
      </c>
      <c r="Q755" s="4">
        <f t="shared" si="285"/>
        <v>40</v>
      </c>
      <c r="R755" s="4">
        <v>14</v>
      </c>
      <c r="S755" s="4">
        <v>0</v>
      </c>
      <c r="T755" s="4">
        <v>11</v>
      </c>
      <c r="U755" s="4">
        <v>0</v>
      </c>
      <c r="V755" s="4">
        <f t="shared" si="286"/>
        <v>25</v>
      </c>
      <c r="W755" s="4">
        <v>659</v>
      </c>
      <c r="X755" s="4">
        <v>3024</v>
      </c>
      <c r="Y755" s="4">
        <v>635</v>
      </c>
      <c r="Z755" s="4">
        <v>0</v>
      </c>
      <c r="AA755" s="4">
        <f t="shared" si="287"/>
        <v>4318</v>
      </c>
      <c r="AB755" s="4">
        <v>364</v>
      </c>
      <c r="AC755" s="4">
        <v>14</v>
      </c>
      <c r="AD755" s="4">
        <v>103</v>
      </c>
      <c r="AE755" s="4">
        <v>6</v>
      </c>
      <c r="AF755" s="4">
        <f t="shared" si="288"/>
        <v>487</v>
      </c>
      <c r="AG755" s="4">
        <v>0</v>
      </c>
      <c r="AH755" s="4">
        <v>830</v>
      </c>
      <c r="AI755" s="4">
        <v>1394</v>
      </c>
      <c r="AJ755" s="4">
        <v>0</v>
      </c>
      <c r="AK755" s="4">
        <f t="shared" si="289"/>
        <v>2224</v>
      </c>
      <c r="AL755" s="4">
        <v>1630</v>
      </c>
      <c r="AM755" s="4">
        <v>1787</v>
      </c>
      <c r="AN755" s="4">
        <v>841</v>
      </c>
      <c r="AO755" s="4">
        <v>4</v>
      </c>
      <c r="AP755" s="4">
        <f t="shared" si="290"/>
        <v>4262</v>
      </c>
      <c r="AU755" s="4">
        <f t="shared" si="291"/>
        <v>0</v>
      </c>
      <c r="AV755" s="4">
        <v>0</v>
      </c>
      <c r="AW755" s="4">
        <v>2</v>
      </c>
      <c r="AX755" s="4">
        <v>166</v>
      </c>
      <c r="AY755" s="4">
        <v>119</v>
      </c>
      <c r="AZ755" s="4">
        <f t="shared" si="292"/>
        <v>287</v>
      </c>
      <c r="BA755" s="4">
        <v>1</v>
      </c>
      <c r="BB755" s="4">
        <v>4</v>
      </c>
      <c r="BC755" s="4">
        <v>0</v>
      </c>
      <c r="BD755" s="4">
        <v>6</v>
      </c>
      <c r="BE755" s="4">
        <f t="shared" si="293"/>
        <v>11</v>
      </c>
      <c r="BF755" s="4">
        <v>0</v>
      </c>
      <c r="BG755" s="4">
        <v>0</v>
      </c>
      <c r="BH755" s="4">
        <v>1</v>
      </c>
      <c r="BI755" s="4">
        <v>0</v>
      </c>
      <c r="BJ755" s="4">
        <f t="shared" si="294"/>
        <v>1</v>
      </c>
      <c r="BK755" s="4">
        <v>0</v>
      </c>
      <c r="BL755" s="4">
        <v>0</v>
      </c>
      <c r="BM755" s="4">
        <v>0</v>
      </c>
      <c r="BN755" s="4">
        <v>0</v>
      </c>
      <c r="BO755" s="4">
        <f t="shared" si="295"/>
        <v>0</v>
      </c>
      <c r="BP755" s="4">
        <v>0</v>
      </c>
      <c r="BQ755" s="4">
        <v>9</v>
      </c>
      <c r="BR755" s="4">
        <v>2</v>
      </c>
      <c r="BS755" s="4">
        <v>0</v>
      </c>
      <c r="BT755" s="4">
        <f t="shared" si="296"/>
        <v>11</v>
      </c>
      <c r="BU755" s="4">
        <v>3</v>
      </c>
      <c r="BV755" s="4">
        <v>10</v>
      </c>
      <c r="BW755" s="4">
        <v>37</v>
      </c>
      <c r="BX755" s="4">
        <v>4</v>
      </c>
      <c r="BY755" s="4">
        <f t="shared" si="297"/>
        <v>54</v>
      </c>
      <c r="BZ755" s="4">
        <f t="shared" si="298"/>
        <v>5223</v>
      </c>
      <c r="CA755" s="4">
        <f t="shared" si="299"/>
        <v>6809</v>
      </c>
      <c r="CB755" s="4">
        <f t="shared" si="300"/>
        <v>5830</v>
      </c>
      <c r="CC755" s="4">
        <f t="shared" si="301"/>
        <v>129</v>
      </c>
      <c r="CD755" s="4">
        <f t="shared" si="302"/>
        <v>17991</v>
      </c>
      <c r="CE755" s="4">
        <f t="shared" si="303"/>
        <v>4</v>
      </c>
      <c r="CF755" s="4">
        <f t="shared" si="304"/>
        <v>25</v>
      </c>
      <c r="CG755" s="4">
        <f t="shared" si="305"/>
        <v>206</v>
      </c>
      <c r="CH755" s="4">
        <f t="shared" si="306"/>
        <v>129</v>
      </c>
      <c r="CI755" s="4">
        <f t="shared" si="307"/>
        <v>364</v>
      </c>
      <c r="CJ755" s="10">
        <v>2318</v>
      </c>
      <c r="CK755" s="10">
        <v>2215</v>
      </c>
      <c r="CL755" s="10">
        <v>186</v>
      </c>
      <c r="CM755" s="10">
        <v>0</v>
      </c>
      <c r="CN755" s="10">
        <v>872</v>
      </c>
      <c r="CO755" s="4">
        <f t="shared" si="282"/>
        <v>5591</v>
      </c>
    </row>
    <row r="756" spans="1:93">
      <c r="A756" s="2">
        <v>2005</v>
      </c>
      <c r="B756" s="3" t="s">
        <v>117</v>
      </c>
      <c r="C756" s="4">
        <v>341</v>
      </c>
      <c r="D756" s="4">
        <v>136</v>
      </c>
      <c r="E756" s="4">
        <v>2</v>
      </c>
      <c r="F756" s="4">
        <v>0</v>
      </c>
      <c r="G756" s="4">
        <f t="shared" si="283"/>
        <v>479</v>
      </c>
      <c r="H756" s="4">
        <v>167</v>
      </c>
      <c r="I756" s="4">
        <v>78</v>
      </c>
      <c r="J756" s="4">
        <v>226</v>
      </c>
      <c r="K756" s="4">
        <v>5</v>
      </c>
      <c r="L756" s="4">
        <f t="shared" si="284"/>
        <v>476</v>
      </c>
      <c r="M756" s="4">
        <v>10</v>
      </c>
      <c r="N756" s="4">
        <v>19</v>
      </c>
      <c r="O756" s="4">
        <v>0</v>
      </c>
      <c r="P756" s="4">
        <v>0</v>
      </c>
      <c r="Q756" s="4">
        <f t="shared" si="285"/>
        <v>29</v>
      </c>
      <c r="R756" s="4">
        <v>0</v>
      </c>
      <c r="S756" s="4">
        <v>0</v>
      </c>
      <c r="T756" s="4">
        <v>0</v>
      </c>
      <c r="U756" s="4">
        <v>0</v>
      </c>
      <c r="V756" s="4">
        <f t="shared" si="286"/>
        <v>0</v>
      </c>
      <c r="W756" s="4">
        <v>204</v>
      </c>
      <c r="X756" s="4">
        <v>424</v>
      </c>
      <c r="Y756" s="4">
        <v>0</v>
      </c>
      <c r="Z756" s="4">
        <v>0</v>
      </c>
      <c r="AA756" s="4">
        <f t="shared" si="287"/>
        <v>628</v>
      </c>
      <c r="AB756" s="4">
        <v>66</v>
      </c>
      <c r="AC756" s="4">
        <v>12</v>
      </c>
      <c r="AD756" s="4">
        <v>5</v>
      </c>
      <c r="AE756" s="4">
        <v>0</v>
      </c>
      <c r="AF756" s="4">
        <f t="shared" si="288"/>
        <v>83</v>
      </c>
      <c r="AG756" s="4">
        <v>0</v>
      </c>
      <c r="AH756" s="4">
        <v>239</v>
      </c>
      <c r="AI756" s="4">
        <v>190</v>
      </c>
      <c r="AJ756" s="4">
        <v>0</v>
      </c>
      <c r="AK756" s="4">
        <f t="shared" si="289"/>
        <v>429</v>
      </c>
      <c r="AL756" s="4">
        <v>181</v>
      </c>
      <c r="AM756" s="4">
        <v>249</v>
      </c>
      <c r="AN756" s="4">
        <v>282</v>
      </c>
      <c r="AO756" s="4">
        <v>5</v>
      </c>
      <c r="AP756" s="4">
        <f t="shared" si="290"/>
        <v>717</v>
      </c>
      <c r="AU756" s="4">
        <f t="shared" si="291"/>
        <v>0</v>
      </c>
      <c r="AV756" s="4">
        <v>0</v>
      </c>
      <c r="AW756" s="4">
        <v>0</v>
      </c>
      <c r="AX756" s="4">
        <v>0</v>
      </c>
      <c r="AY756" s="4">
        <v>5</v>
      </c>
      <c r="AZ756" s="4">
        <f t="shared" si="292"/>
        <v>5</v>
      </c>
      <c r="BA756" s="4">
        <v>0</v>
      </c>
      <c r="BB756" s="4">
        <v>0</v>
      </c>
      <c r="BC756" s="4">
        <v>0</v>
      </c>
      <c r="BD756" s="4">
        <v>0</v>
      </c>
      <c r="BE756" s="4">
        <f t="shared" si="293"/>
        <v>0</v>
      </c>
      <c r="BF756" s="4">
        <v>0</v>
      </c>
      <c r="BG756" s="4">
        <v>1</v>
      </c>
      <c r="BH756" s="4">
        <v>15</v>
      </c>
      <c r="BI756" s="4">
        <v>0</v>
      </c>
      <c r="BJ756" s="4">
        <f t="shared" si="294"/>
        <v>16</v>
      </c>
      <c r="BK756" s="4">
        <v>0</v>
      </c>
      <c r="BL756" s="4">
        <v>0</v>
      </c>
      <c r="BM756" s="4">
        <v>0</v>
      </c>
      <c r="BN756" s="4">
        <v>0</v>
      </c>
      <c r="BO756" s="4">
        <f t="shared" si="295"/>
        <v>0</v>
      </c>
      <c r="BP756" s="4">
        <v>0</v>
      </c>
      <c r="BQ756" s="4">
        <v>0</v>
      </c>
      <c r="BR756" s="4">
        <v>0</v>
      </c>
      <c r="BS756" s="4">
        <v>0</v>
      </c>
      <c r="BT756" s="4">
        <f t="shared" si="296"/>
        <v>0</v>
      </c>
      <c r="BU756" s="4">
        <v>3</v>
      </c>
      <c r="BV756" s="4">
        <v>31</v>
      </c>
      <c r="BW756" s="4">
        <v>12</v>
      </c>
      <c r="BX756" s="4">
        <v>5</v>
      </c>
      <c r="BY756" s="4">
        <f t="shared" si="297"/>
        <v>51</v>
      </c>
      <c r="BZ756" s="4">
        <f t="shared" si="298"/>
        <v>969</v>
      </c>
      <c r="CA756" s="4">
        <f t="shared" si="299"/>
        <v>1157</v>
      </c>
      <c r="CB756" s="4">
        <f t="shared" si="300"/>
        <v>705</v>
      </c>
      <c r="CC756" s="4">
        <f t="shared" si="301"/>
        <v>10</v>
      </c>
      <c r="CD756" s="4">
        <f t="shared" si="302"/>
        <v>2841</v>
      </c>
      <c r="CE756" s="4">
        <f t="shared" si="303"/>
        <v>3</v>
      </c>
      <c r="CF756" s="4">
        <f t="shared" si="304"/>
        <v>32</v>
      </c>
      <c r="CG756" s="4">
        <f t="shared" si="305"/>
        <v>27</v>
      </c>
      <c r="CH756" s="4">
        <f t="shared" si="306"/>
        <v>10</v>
      </c>
      <c r="CI756" s="4">
        <f t="shared" si="307"/>
        <v>72</v>
      </c>
      <c r="CJ756" s="11">
        <v>534.20000000000005</v>
      </c>
      <c r="CK756" s="10">
        <v>0</v>
      </c>
      <c r="CL756" s="10">
        <v>0</v>
      </c>
      <c r="CM756" s="10">
        <v>0</v>
      </c>
      <c r="CN756" s="11">
        <v>457.2</v>
      </c>
      <c r="CO756" s="4">
        <f t="shared" si="282"/>
        <v>991.40000000000009</v>
      </c>
    </row>
    <row r="757" spans="1:93">
      <c r="A757" s="2">
        <v>2005</v>
      </c>
      <c r="B757" s="3" t="s">
        <v>118</v>
      </c>
      <c r="C757" s="4">
        <v>3012</v>
      </c>
      <c r="D757" s="4">
        <v>816</v>
      </c>
      <c r="E757" s="4">
        <v>16</v>
      </c>
      <c r="F757" s="4">
        <v>0</v>
      </c>
      <c r="G757" s="4">
        <f t="shared" si="283"/>
        <v>3844</v>
      </c>
      <c r="H757" s="4">
        <v>1269</v>
      </c>
      <c r="I757" s="4">
        <v>164</v>
      </c>
      <c r="J757" s="4">
        <v>1247</v>
      </c>
      <c r="K757" s="4">
        <v>195</v>
      </c>
      <c r="L757" s="4">
        <f t="shared" si="284"/>
        <v>2875</v>
      </c>
      <c r="M757" s="4">
        <v>44</v>
      </c>
      <c r="N757" s="4">
        <v>101</v>
      </c>
      <c r="O757" s="4">
        <v>3</v>
      </c>
      <c r="P757" s="4">
        <v>0</v>
      </c>
      <c r="Q757" s="4">
        <f t="shared" si="285"/>
        <v>148</v>
      </c>
      <c r="R757" s="4">
        <v>0</v>
      </c>
      <c r="S757" s="4">
        <v>0</v>
      </c>
      <c r="T757" s="4">
        <v>0</v>
      </c>
      <c r="U757" s="4">
        <v>0</v>
      </c>
      <c r="V757" s="4">
        <f t="shared" si="286"/>
        <v>0</v>
      </c>
      <c r="W757" s="4">
        <v>2539</v>
      </c>
      <c r="X757" s="4">
        <v>5196</v>
      </c>
      <c r="Y757" s="4">
        <v>835</v>
      </c>
      <c r="Z757" s="4">
        <v>0</v>
      </c>
      <c r="AA757" s="4">
        <f t="shared" si="287"/>
        <v>8570</v>
      </c>
      <c r="AB757" s="4">
        <v>519</v>
      </c>
      <c r="AC757" s="4">
        <v>10</v>
      </c>
      <c r="AD757" s="4">
        <v>28</v>
      </c>
      <c r="AE757" s="4">
        <v>31</v>
      </c>
      <c r="AF757" s="4">
        <f t="shared" si="288"/>
        <v>588</v>
      </c>
      <c r="AG757" s="4">
        <v>0</v>
      </c>
      <c r="AH757" s="4">
        <v>592</v>
      </c>
      <c r="AI757" s="4">
        <v>817</v>
      </c>
      <c r="AJ757" s="4">
        <v>0</v>
      </c>
      <c r="AK757" s="4">
        <f t="shared" si="289"/>
        <v>1409</v>
      </c>
      <c r="AL757" s="4">
        <v>2041</v>
      </c>
      <c r="AM757" s="4">
        <v>2515</v>
      </c>
      <c r="AN757" s="4">
        <v>1786</v>
      </c>
      <c r="AO757" s="4">
        <v>84</v>
      </c>
      <c r="AP757" s="4">
        <f t="shared" si="290"/>
        <v>6426</v>
      </c>
      <c r="AU757" s="4">
        <f t="shared" si="291"/>
        <v>0</v>
      </c>
      <c r="AV757" s="4">
        <v>24</v>
      </c>
      <c r="AW757" s="4">
        <v>0</v>
      </c>
      <c r="AX757" s="4">
        <v>0</v>
      </c>
      <c r="AY757" s="4">
        <v>195</v>
      </c>
      <c r="AZ757" s="4">
        <f t="shared" si="292"/>
        <v>219</v>
      </c>
      <c r="BA757" s="4">
        <v>10</v>
      </c>
      <c r="BB757" s="4">
        <v>8</v>
      </c>
      <c r="BC757" s="4">
        <v>13</v>
      </c>
      <c r="BD757" s="4">
        <v>31</v>
      </c>
      <c r="BE757" s="4">
        <f t="shared" si="293"/>
        <v>62</v>
      </c>
      <c r="BF757" s="4">
        <v>0</v>
      </c>
      <c r="BG757" s="4">
        <v>592</v>
      </c>
      <c r="BH757" s="4">
        <v>500</v>
      </c>
      <c r="BI757" s="4">
        <v>0</v>
      </c>
      <c r="BJ757" s="4">
        <f t="shared" si="294"/>
        <v>1092</v>
      </c>
      <c r="BK757" s="4">
        <v>0</v>
      </c>
      <c r="BL757" s="4">
        <v>0</v>
      </c>
      <c r="BM757" s="4">
        <v>0</v>
      </c>
      <c r="BN757" s="4">
        <v>0</v>
      </c>
      <c r="BO757" s="4">
        <f t="shared" si="295"/>
        <v>0</v>
      </c>
      <c r="BP757" s="4">
        <v>3</v>
      </c>
      <c r="BQ757" s="4">
        <v>0</v>
      </c>
      <c r="BR757" s="4">
        <v>0</v>
      </c>
      <c r="BS757" s="4">
        <v>0</v>
      </c>
      <c r="BT757" s="4">
        <f t="shared" si="296"/>
        <v>3</v>
      </c>
      <c r="BU757" s="4">
        <v>22</v>
      </c>
      <c r="BV757" s="4">
        <v>2</v>
      </c>
      <c r="BW757" s="4">
        <v>7</v>
      </c>
      <c r="BX757" s="4">
        <v>84</v>
      </c>
      <c r="BY757" s="4">
        <f t="shared" si="297"/>
        <v>115</v>
      </c>
      <c r="BZ757" s="4">
        <f t="shared" si="298"/>
        <v>9424</v>
      </c>
      <c r="CA757" s="4">
        <f t="shared" si="299"/>
        <v>9394</v>
      </c>
      <c r="CB757" s="4">
        <f t="shared" si="300"/>
        <v>4732</v>
      </c>
      <c r="CC757" s="4">
        <f t="shared" si="301"/>
        <v>310</v>
      </c>
      <c r="CD757" s="4">
        <f t="shared" si="302"/>
        <v>23860</v>
      </c>
      <c r="CE757" s="4">
        <f t="shared" si="303"/>
        <v>59</v>
      </c>
      <c r="CF757" s="4">
        <f t="shared" si="304"/>
        <v>602</v>
      </c>
      <c r="CG757" s="4">
        <f t="shared" si="305"/>
        <v>520</v>
      </c>
      <c r="CH757" s="4">
        <f t="shared" si="306"/>
        <v>310</v>
      </c>
      <c r="CI757" s="4">
        <f t="shared" si="307"/>
        <v>1491</v>
      </c>
      <c r="CJ757" s="11">
        <v>5829</v>
      </c>
      <c r="CK757" s="11">
        <v>120</v>
      </c>
      <c r="CL757" s="11">
        <v>713</v>
      </c>
      <c r="CM757" s="11">
        <v>0</v>
      </c>
      <c r="CN757" s="11">
        <v>2188</v>
      </c>
      <c r="CO757" s="4">
        <f t="shared" si="282"/>
        <v>8850</v>
      </c>
    </row>
    <row r="758" spans="1:93">
      <c r="A758" s="2">
        <v>2005</v>
      </c>
      <c r="B758" s="3" t="s">
        <v>119</v>
      </c>
      <c r="C758" s="4">
        <v>11821</v>
      </c>
      <c r="D758" s="4">
        <v>3880</v>
      </c>
      <c r="E758" s="4">
        <v>1622</v>
      </c>
      <c r="F758" s="4">
        <v>0</v>
      </c>
      <c r="G758" s="4">
        <f t="shared" si="283"/>
        <v>17323</v>
      </c>
      <c r="H758" s="4">
        <v>6021</v>
      </c>
      <c r="I758" s="4">
        <v>185</v>
      </c>
      <c r="J758" s="4">
        <v>2567</v>
      </c>
      <c r="K758" s="4">
        <v>1184</v>
      </c>
      <c r="L758" s="4">
        <f t="shared" si="284"/>
        <v>9957</v>
      </c>
      <c r="M758" s="4">
        <v>234</v>
      </c>
      <c r="N758" s="4">
        <v>406</v>
      </c>
      <c r="O758" s="4">
        <v>0</v>
      </c>
      <c r="P758" s="4">
        <v>0</v>
      </c>
      <c r="Q758" s="4">
        <f t="shared" si="285"/>
        <v>640</v>
      </c>
      <c r="R758" s="4">
        <v>0</v>
      </c>
      <c r="S758" s="4">
        <v>0</v>
      </c>
      <c r="T758" s="4">
        <v>0</v>
      </c>
      <c r="U758" s="4">
        <v>0</v>
      </c>
      <c r="V758" s="4">
        <f t="shared" si="286"/>
        <v>0</v>
      </c>
      <c r="W758" s="4">
        <v>6379</v>
      </c>
      <c r="X758" s="4">
        <v>10036</v>
      </c>
      <c r="Y758" s="4">
        <v>1561</v>
      </c>
      <c r="Z758" s="4">
        <v>0</v>
      </c>
      <c r="AA758" s="4">
        <f t="shared" si="287"/>
        <v>17976</v>
      </c>
      <c r="AB758" s="4">
        <v>3027</v>
      </c>
      <c r="AC758" s="4">
        <v>60</v>
      </c>
      <c r="AD758" s="4">
        <v>96</v>
      </c>
      <c r="AE758" s="4">
        <v>28</v>
      </c>
      <c r="AF758" s="4">
        <f t="shared" si="288"/>
        <v>3211</v>
      </c>
      <c r="AG758" s="4">
        <v>1</v>
      </c>
      <c r="AH758" s="4">
        <v>3162</v>
      </c>
      <c r="AI758" s="4">
        <v>3421</v>
      </c>
      <c r="AJ758" s="4">
        <v>346</v>
      </c>
      <c r="AK758" s="4">
        <f t="shared" si="289"/>
        <v>6930</v>
      </c>
      <c r="AL758" s="4">
        <v>4674</v>
      </c>
      <c r="AM758" s="4">
        <v>4865</v>
      </c>
      <c r="AN758" s="4">
        <v>331</v>
      </c>
      <c r="AO758" s="4">
        <v>89</v>
      </c>
      <c r="AP758" s="4">
        <f t="shared" si="290"/>
        <v>9959</v>
      </c>
      <c r="AU758" s="4">
        <f t="shared" si="291"/>
        <v>0</v>
      </c>
      <c r="AV758" s="4">
        <v>53</v>
      </c>
      <c r="AW758" s="4">
        <v>0</v>
      </c>
      <c r="AX758" s="4">
        <v>0</v>
      </c>
      <c r="AY758" s="4">
        <v>0</v>
      </c>
      <c r="AZ758" s="4">
        <f t="shared" si="292"/>
        <v>53</v>
      </c>
      <c r="BA758" s="4">
        <v>29</v>
      </c>
      <c r="BB758" s="4">
        <v>1</v>
      </c>
      <c r="BC758" s="4">
        <v>0</v>
      </c>
      <c r="BD758" s="4">
        <v>28</v>
      </c>
      <c r="BE758" s="4">
        <f t="shared" si="293"/>
        <v>58</v>
      </c>
      <c r="BF758" s="4">
        <v>0</v>
      </c>
      <c r="BG758" s="4">
        <v>0</v>
      </c>
      <c r="BH758" s="4">
        <v>4800</v>
      </c>
      <c r="BI758" s="4">
        <v>0</v>
      </c>
      <c r="BJ758" s="4">
        <f t="shared" si="294"/>
        <v>4800</v>
      </c>
      <c r="BK758" s="4">
        <v>0</v>
      </c>
      <c r="BL758" s="4">
        <v>0</v>
      </c>
      <c r="BM758" s="4">
        <v>0</v>
      </c>
      <c r="BN758" s="4">
        <v>0</v>
      </c>
      <c r="BO758" s="4">
        <f t="shared" si="295"/>
        <v>0</v>
      </c>
      <c r="BP758" s="4">
        <v>44</v>
      </c>
      <c r="BQ758" s="4">
        <v>11</v>
      </c>
      <c r="BR758" s="4">
        <v>0</v>
      </c>
      <c r="BS758" s="4">
        <v>0</v>
      </c>
      <c r="BT758" s="4">
        <f t="shared" si="296"/>
        <v>55</v>
      </c>
      <c r="BU758" s="4">
        <v>126</v>
      </c>
      <c r="BV758" s="4">
        <v>0</v>
      </c>
      <c r="BW758" s="4">
        <v>0</v>
      </c>
      <c r="BX758" s="4">
        <v>2</v>
      </c>
      <c r="BY758" s="4">
        <f t="shared" si="297"/>
        <v>128</v>
      </c>
      <c r="BZ758" s="4">
        <f t="shared" si="298"/>
        <v>32157</v>
      </c>
      <c r="CA758" s="4">
        <f t="shared" si="299"/>
        <v>22594</v>
      </c>
      <c r="CB758" s="4">
        <f t="shared" si="300"/>
        <v>9598</v>
      </c>
      <c r="CC758" s="4">
        <f t="shared" si="301"/>
        <v>1647</v>
      </c>
      <c r="CD758" s="4">
        <f t="shared" si="302"/>
        <v>65996</v>
      </c>
      <c r="CE758" s="4">
        <f t="shared" si="303"/>
        <v>252</v>
      </c>
      <c r="CF758" s="4">
        <f t="shared" si="304"/>
        <v>12</v>
      </c>
      <c r="CG758" s="4">
        <f t="shared" si="305"/>
        <v>4800</v>
      </c>
      <c r="CH758" s="4">
        <f t="shared" si="306"/>
        <v>30</v>
      </c>
      <c r="CI758" s="4">
        <f t="shared" si="307"/>
        <v>5094</v>
      </c>
      <c r="CJ758" s="4">
        <v>16247</v>
      </c>
      <c r="CK758" s="10">
        <v>0</v>
      </c>
      <c r="CL758" s="10">
        <v>0</v>
      </c>
      <c r="CM758" s="4">
        <v>0</v>
      </c>
      <c r="CN758" s="4">
        <v>16408</v>
      </c>
      <c r="CO758" s="4">
        <f t="shared" si="282"/>
        <v>32655</v>
      </c>
    </row>
    <row r="759" spans="1:93">
      <c r="A759" s="2">
        <v>2005</v>
      </c>
      <c r="B759" s="3" t="s">
        <v>120</v>
      </c>
      <c r="C759" s="4">
        <v>1788</v>
      </c>
      <c r="D759" s="4">
        <v>345</v>
      </c>
      <c r="E759" s="4">
        <v>13</v>
      </c>
      <c r="F759" s="4">
        <v>0</v>
      </c>
      <c r="G759" s="4">
        <f t="shared" si="283"/>
        <v>2146</v>
      </c>
      <c r="H759" s="4">
        <v>704</v>
      </c>
      <c r="I759" s="4">
        <v>10</v>
      </c>
      <c r="J759" s="4">
        <v>349</v>
      </c>
      <c r="K759" s="4">
        <v>29</v>
      </c>
      <c r="L759" s="4">
        <f t="shared" si="284"/>
        <v>1092</v>
      </c>
      <c r="M759" s="4">
        <v>19</v>
      </c>
      <c r="N759" s="4">
        <v>86</v>
      </c>
      <c r="O759" s="4">
        <v>0</v>
      </c>
      <c r="P759" s="4">
        <v>0</v>
      </c>
      <c r="Q759" s="4">
        <f t="shared" si="285"/>
        <v>105</v>
      </c>
      <c r="R759" s="4">
        <v>11</v>
      </c>
      <c r="S759" s="4">
        <v>0</v>
      </c>
      <c r="T759" s="4">
        <v>0</v>
      </c>
      <c r="U759" s="4">
        <v>0</v>
      </c>
      <c r="V759" s="4">
        <f t="shared" si="286"/>
        <v>11</v>
      </c>
      <c r="W759" s="4">
        <v>252</v>
      </c>
      <c r="X759" s="4">
        <v>964</v>
      </c>
      <c r="Y759" s="4">
        <v>177</v>
      </c>
      <c r="Z759" s="4">
        <v>0</v>
      </c>
      <c r="AA759" s="4">
        <f t="shared" si="287"/>
        <v>1393</v>
      </c>
      <c r="AB759" s="4">
        <v>261</v>
      </c>
      <c r="AC759" s="4">
        <v>4</v>
      </c>
      <c r="AD759" s="4">
        <v>28</v>
      </c>
      <c r="AE759" s="4">
        <v>0</v>
      </c>
      <c r="AF759" s="4">
        <f t="shared" si="288"/>
        <v>293</v>
      </c>
      <c r="AG759" s="4">
        <v>60</v>
      </c>
      <c r="AH759" s="4">
        <v>265</v>
      </c>
      <c r="AI759" s="4">
        <v>469</v>
      </c>
      <c r="AJ759" s="4">
        <v>50</v>
      </c>
      <c r="AK759" s="4">
        <f t="shared" si="289"/>
        <v>844</v>
      </c>
      <c r="AL759" s="4">
        <v>883</v>
      </c>
      <c r="AM759" s="4">
        <v>573</v>
      </c>
      <c r="AN759" s="4">
        <v>1095</v>
      </c>
      <c r="AO759" s="4">
        <v>58</v>
      </c>
      <c r="AP759" s="4">
        <f t="shared" si="290"/>
        <v>2609</v>
      </c>
      <c r="AU759" s="4">
        <f t="shared" si="291"/>
        <v>0</v>
      </c>
      <c r="AV759" s="4">
        <v>52</v>
      </c>
      <c r="AW759" s="4">
        <v>0</v>
      </c>
      <c r="AX759" s="4">
        <v>0</v>
      </c>
      <c r="AY759" s="4">
        <v>29</v>
      </c>
      <c r="AZ759" s="4">
        <f t="shared" si="292"/>
        <v>81</v>
      </c>
      <c r="BA759" s="4">
        <v>2</v>
      </c>
      <c r="BB759" s="4">
        <v>1</v>
      </c>
      <c r="BC759" s="4">
        <v>0</v>
      </c>
      <c r="BD759" s="4">
        <v>0</v>
      </c>
      <c r="BE759" s="4">
        <f t="shared" si="293"/>
        <v>3</v>
      </c>
      <c r="BF759" s="4">
        <v>60</v>
      </c>
      <c r="BG759" s="4">
        <v>207</v>
      </c>
      <c r="BH759" s="4">
        <v>280</v>
      </c>
      <c r="BI759" s="4">
        <v>50</v>
      </c>
      <c r="BJ759" s="4">
        <f t="shared" si="294"/>
        <v>597</v>
      </c>
      <c r="BK759" s="4">
        <v>0</v>
      </c>
      <c r="BL759" s="4">
        <v>0</v>
      </c>
      <c r="BM759" s="4">
        <v>0</v>
      </c>
      <c r="BN759" s="4">
        <v>0</v>
      </c>
      <c r="BO759" s="4">
        <f t="shared" si="295"/>
        <v>0</v>
      </c>
      <c r="BP759" s="4">
        <v>0</v>
      </c>
      <c r="BQ759" s="4">
        <v>0</v>
      </c>
      <c r="BR759" s="4">
        <v>0</v>
      </c>
      <c r="BS759" s="4">
        <v>0</v>
      </c>
      <c r="BT759" s="4">
        <f t="shared" si="296"/>
        <v>0</v>
      </c>
      <c r="BU759" s="4">
        <v>124</v>
      </c>
      <c r="BV759" s="4">
        <v>3</v>
      </c>
      <c r="BW759" s="4">
        <v>15</v>
      </c>
      <c r="BX759" s="4">
        <v>58</v>
      </c>
      <c r="BY759" s="4">
        <f t="shared" si="297"/>
        <v>200</v>
      </c>
      <c r="BZ759" s="4">
        <f t="shared" si="298"/>
        <v>3978</v>
      </c>
      <c r="CA759" s="4">
        <f t="shared" si="299"/>
        <v>2247</v>
      </c>
      <c r="CB759" s="4">
        <f t="shared" si="300"/>
        <v>2131</v>
      </c>
      <c r="CC759" s="4">
        <f t="shared" si="301"/>
        <v>137</v>
      </c>
      <c r="CD759" s="4">
        <f t="shared" si="302"/>
        <v>8493</v>
      </c>
      <c r="CE759" s="4">
        <f t="shared" si="303"/>
        <v>238</v>
      </c>
      <c r="CF759" s="4">
        <f t="shared" si="304"/>
        <v>211</v>
      </c>
      <c r="CG759" s="4">
        <f t="shared" si="305"/>
        <v>295</v>
      </c>
      <c r="CH759" s="4">
        <f t="shared" si="306"/>
        <v>137</v>
      </c>
      <c r="CI759" s="4">
        <f t="shared" si="307"/>
        <v>881</v>
      </c>
      <c r="CJ759" s="4">
        <v>1635</v>
      </c>
      <c r="CK759" s="4">
        <v>1934</v>
      </c>
      <c r="CL759" s="4">
        <v>198</v>
      </c>
      <c r="CM759" s="4">
        <v>0</v>
      </c>
      <c r="CN759" s="4">
        <v>316</v>
      </c>
      <c r="CO759" s="4">
        <f t="shared" si="282"/>
        <v>4083</v>
      </c>
    </row>
    <row r="760" spans="1:93">
      <c r="A760" s="2">
        <v>2005</v>
      </c>
      <c r="B760" s="3" t="s">
        <v>121</v>
      </c>
      <c r="C760" s="4">
        <v>14</v>
      </c>
      <c r="D760" s="4">
        <v>106</v>
      </c>
      <c r="E760" s="4">
        <v>1180</v>
      </c>
      <c r="F760" s="4">
        <v>4</v>
      </c>
      <c r="G760" s="4">
        <f t="shared" si="283"/>
        <v>1304</v>
      </c>
      <c r="H760" s="4">
        <v>114</v>
      </c>
      <c r="I760" s="4">
        <v>0</v>
      </c>
      <c r="J760" s="4">
        <v>1</v>
      </c>
      <c r="K760" s="4">
        <v>5</v>
      </c>
      <c r="L760" s="4">
        <f t="shared" si="284"/>
        <v>120</v>
      </c>
      <c r="M760" s="4">
        <v>16</v>
      </c>
      <c r="N760" s="4">
        <v>26</v>
      </c>
      <c r="O760" s="4">
        <v>2</v>
      </c>
      <c r="P760" s="4">
        <v>0</v>
      </c>
      <c r="Q760" s="4">
        <f t="shared" si="285"/>
        <v>44</v>
      </c>
      <c r="R760" s="4">
        <v>13</v>
      </c>
      <c r="S760" s="4">
        <v>21</v>
      </c>
      <c r="T760" s="4">
        <v>0</v>
      </c>
      <c r="U760" s="4">
        <v>0</v>
      </c>
      <c r="V760" s="4">
        <f t="shared" si="286"/>
        <v>34</v>
      </c>
      <c r="W760" s="4">
        <v>152</v>
      </c>
      <c r="X760" s="4">
        <v>519</v>
      </c>
      <c r="Y760" s="4">
        <v>178</v>
      </c>
      <c r="Z760" s="4">
        <v>0</v>
      </c>
      <c r="AA760" s="4">
        <f t="shared" si="287"/>
        <v>849</v>
      </c>
      <c r="AB760" s="4">
        <v>96</v>
      </c>
      <c r="AC760" s="4">
        <v>1</v>
      </c>
      <c r="AD760" s="4">
        <v>6</v>
      </c>
      <c r="AE760" s="4">
        <v>0</v>
      </c>
      <c r="AF760" s="4">
        <f t="shared" si="288"/>
        <v>103</v>
      </c>
      <c r="AG760" s="4">
        <v>0</v>
      </c>
      <c r="AH760" s="4">
        <v>137</v>
      </c>
      <c r="AI760" s="4">
        <v>187</v>
      </c>
      <c r="AJ760" s="4">
        <v>2</v>
      </c>
      <c r="AK760" s="4">
        <f t="shared" si="289"/>
        <v>326</v>
      </c>
      <c r="AL760" s="4">
        <v>655</v>
      </c>
      <c r="AM760" s="4">
        <v>207</v>
      </c>
      <c r="AN760" s="4">
        <v>434</v>
      </c>
      <c r="AO760" s="4">
        <v>42</v>
      </c>
      <c r="AP760" s="4">
        <f t="shared" si="290"/>
        <v>1338</v>
      </c>
      <c r="AU760" s="4">
        <f t="shared" si="291"/>
        <v>0</v>
      </c>
      <c r="AV760" s="4">
        <v>0</v>
      </c>
      <c r="AW760" s="4">
        <v>0</v>
      </c>
      <c r="AX760" s="4">
        <v>0</v>
      </c>
      <c r="AY760" s="4">
        <v>5</v>
      </c>
      <c r="AZ760" s="4">
        <f t="shared" si="292"/>
        <v>5</v>
      </c>
      <c r="BA760" s="4">
        <v>0</v>
      </c>
      <c r="BB760" s="4">
        <v>0</v>
      </c>
      <c r="BC760" s="4">
        <v>0</v>
      </c>
      <c r="BD760" s="4">
        <v>1</v>
      </c>
      <c r="BE760" s="4">
        <f t="shared" si="293"/>
        <v>1</v>
      </c>
      <c r="BF760" s="4">
        <v>0</v>
      </c>
      <c r="BG760" s="4">
        <v>109</v>
      </c>
      <c r="BH760" s="4">
        <v>34</v>
      </c>
      <c r="BI760" s="4">
        <v>2</v>
      </c>
      <c r="BJ760" s="4">
        <f t="shared" si="294"/>
        <v>145</v>
      </c>
      <c r="BK760" s="4">
        <v>0</v>
      </c>
      <c r="BL760" s="4">
        <v>0</v>
      </c>
      <c r="BM760" s="4">
        <v>0</v>
      </c>
      <c r="BN760" s="4">
        <v>1</v>
      </c>
      <c r="BO760" s="4">
        <f t="shared" si="295"/>
        <v>1</v>
      </c>
      <c r="BP760" s="4">
        <v>0</v>
      </c>
      <c r="BQ760" s="4">
        <v>0</v>
      </c>
      <c r="BR760" s="4">
        <v>0</v>
      </c>
      <c r="BS760" s="4">
        <v>7</v>
      </c>
      <c r="BT760" s="4">
        <f t="shared" si="296"/>
        <v>7</v>
      </c>
      <c r="BU760" s="4">
        <v>0</v>
      </c>
      <c r="BV760" s="4">
        <v>0</v>
      </c>
      <c r="BW760" s="4">
        <v>0</v>
      </c>
      <c r="BX760" s="4">
        <v>37</v>
      </c>
      <c r="BY760" s="4">
        <f t="shared" si="297"/>
        <v>37</v>
      </c>
      <c r="BZ760" s="4">
        <f t="shared" si="298"/>
        <v>1060</v>
      </c>
      <c r="CA760" s="4">
        <f t="shared" si="299"/>
        <v>1017</v>
      </c>
      <c r="CB760" s="4">
        <f t="shared" si="300"/>
        <v>1988</v>
      </c>
      <c r="CC760" s="4">
        <f t="shared" si="301"/>
        <v>53</v>
      </c>
      <c r="CD760" s="4">
        <f t="shared" si="302"/>
        <v>4118</v>
      </c>
      <c r="CE760" s="4">
        <f t="shared" si="303"/>
        <v>0</v>
      </c>
      <c r="CF760" s="4">
        <f t="shared" si="304"/>
        <v>109</v>
      </c>
      <c r="CG760" s="4">
        <f t="shared" si="305"/>
        <v>34</v>
      </c>
      <c r="CH760" s="4">
        <f t="shared" si="306"/>
        <v>53</v>
      </c>
      <c r="CI760" s="4">
        <f t="shared" si="307"/>
        <v>196</v>
      </c>
      <c r="CJ760" s="4">
        <v>207</v>
      </c>
      <c r="CK760" s="4">
        <v>500</v>
      </c>
      <c r="CL760" s="4">
        <v>60</v>
      </c>
      <c r="CM760" s="4">
        <v>0</v>
      </c>
      <c r="CN760" s="4">
        <v>268</v>
      </c>
      <c r="CO760" s="4">
        <f t="shared" si="282"/>
        <v>1035</v>
      </c>
    </row>
    <row r="761" spans="1:93">
      <c r="A761" s="2">
        <v>2005</v>
      </c>
      <c r="B761" s="3" t="s">
        <v>122</v>
      </c>
      <c r="C761" s="4">
        <v>4757.8999999999996</v>
      </c>
      <c r="D761" s="4">
        <v>521.70000000000005</v>
      </c>
      <c r="E761" s="4">
        <v>136.9</v>
      </c>
      <c r="F761" s="4">
        <v>0</v>
      </c>
      <c r="G761" s="4">
        <f t="shared" si="283"/>
        <v>5416.4999999999991</v>
      </c>
      <c r="H761" s="4">
        <v>1426.4</v>
      </c>
      <c r="I761" s="4">
        <v>693.8</v>
      </c>
      <c r="J761" s="4">
        <v>1836.1</v>
      </c>
      <c r="K761" s="4">
        <v>408.7</v>
      </c>
      <c r="L761" s="4">
        <f t="shared" si="284"/>
        <v>4365</v>
      </c>
      <c r="M761" s="4">
        <v>49.6</v>
      </c>
      <c r="N761" s="4">
        <v>69.900000000000006</v>
      </c>
      <c r="O761" s="4">
        <v>0</v>
      </c>
      <c r="P761" s="4">
        <v>0</v>
      </c>
      <c r="Q761" s="4">
        <f t="shared" si="285"/>
        <v>119.5</v>
      </c>
      <c r="R761" s="4">
        <v>10.9</v>
      </c>
      <c r="S761" s="4">
        <v>38.700000000000003</v>
      </c>
      <c r="T761" s="4">
        <v>1.7</v>
      </c>
      <c r="U761" s="4">
        <v>0</v>
      </c>
      <c r="V761" s="4">
        <f t="shared" si="286"/>
        <v>51.300000000000004</v>
      </c>
      <c r="W761" s="4">
        <v>2147.3000000000002</v>
      </c>
      <c r="X761" s="4">
        <v>2090.6</v>
      </c>
      <c r="Y761" s="4">
        <v>70.599999999999994</v>
      </c>
      <c r="Z761" s="4">
        <v>0</v>
      </c>
      <c r="AA761" s="4">
        <f t="shared" si="287"/>
        <v>4308.5</v>
      </c>
      <c r="AB761" s="4">
        <v>1078.3</v>
      </c>
      <c r="AC761" s="4">
        <v>46.6</v>
      </c>
      <c r="AD761" s="4">
        <v>26.6</v>
      </c>
      <c r="AE761" s="4">
        <v>75.8</v>
      </c>
      <c r="AF761" s="4">
        <f t="shared" si="288"/>
        <v>1227.2999999999997</v>
      </c>
      <c r="AG761" s="4">
        <v>317.5</v>
      </c>
      <c r="AH761" s="4">
        <v>535.70000000000005</v>
      </c>
      <c r="AI761" s="4">
        <v>2543.5</v>
      </c>
      <c r="AJ761" s="4">
        <v>144.9</v>
      </c>
      <c r="AK761" s="4">
        <f t="shared" si="289"/>
        <v>3541.6</v>
      </c>
      <c r="AL761" s="4">
        <v>4031.7</v>
      </c>
      <c r="AM761" s="4">
        <v>1685.1</v>
      </c>
      <c r="AN761" s="4">
        <v>5535</v>
      </c>
      <c r="AO761" s="4">
        <v>186.2</v>
      </c>
      <c r="AP761" s="4">
        <f t="shared" si="290"/>
        <v>11438</v>
      </c>
      <c r="AU761" s="4">
        <f t="shared" si="291"/>
        <v>0</v>
      </c>
      <c r="AV761" s="4">
        <v>18.399999999999999</v>
      </c>
      <c r="AW761" s="4">
        <v>3</v>
      </c>
      <c r="AX761" s="4">
        <v>113.9</v>
      </c>
      <c r="AY761" s="4">
        <v>404.2</v>
      </c>
      <c r="AZ761" s="4">
        <f t="shared" si="292"/>
        <v>539.5</v>
      </c>
      <c r="BA761" s="4">
        <v>4.0999999999999996</v>
      </c>
      <c r="BB761" s="4">
        <v>6.4</v>
      </c>
      <c r="BC761" s="4">
        <v>3.7</v>
      </c>
      <c r="BD761" s="4">
        <v>75.8</v>
      </c>
      <c r="BE761" s="4">
        <f t="shared" si="293"/>
        <v>90</v>
      </c>
      <c r="BF761" s="4">
        <v>0</v>
      </c>
      <c r="BG761" s="4">
        <v>0</v>
      </c>
      <c r="BH761" s="4">
        <v>44.4</v>
      </c>
      <c r="BI761" s="4">
        <v>92.3</v>
      </c>
      <c r="BJ761" s="4">
        <f t="shared" si="294"/>
        <v>136.69999999999999</v>
      </c>
      <c r="BK761" s="4">
        <v>0</v>
      </c>
      <c r="BL761" s="4">
        <v>0</v>
      </c>
      <c r="BM761" s="4">
        <v>0</v>
      </c>
      <c r="BN761" s="4">
        <v>0</v>
      </c>
      <c r="BO761" s="4">
        <f t="shared" si="295"/>
        <v>0</v>
      </c>
      <c r="BP761" s="4">
        <v>0.4</v>
      </c>
      <c r="BQ761" s="4">
        <v>4</v>
      </c>
      <c r="BR761" s="4">
        <v>5.2</v>
      </c>
      <c r="BS761" s="4">
        <v>25</v>
      </c>
      <c r="BT761" s="4">
        <f t="shared" si="296"/>
        <v>34.6</v>
      </c>
      <c r="BU761" s="4">
        <v>2.5</v>
      </c>
      <c r="BV761" s="4">
        <v>8.6999999999999993</v>
      </c>
      <c r="BW761" s="4">
        <v>3.6</v>
      </c>
      <c r="BX761" s="4">
        <v>77.5</v>
      </c>
      <c r="BY761" s="4">
        <f t="shared" si="297"/>
        <v>92.3</v>
      </c>
      <c r="BZ761" s="4">
        <f t="shared" si="298"/>
        <v>13819.599999999999</v>
      </c>
      <c r="CA761" s="4">
        <f t="shared" si="299"/>
        <v>5682.1</v>
      </c>
      <c r="CB761" s="4">
        <f t="shared" si="300"/>
        <v>10150.4</v>
      </c>
      <c r="CC761" s="4">
        <f t="shared" si="301"/>
        <v>815.59999999999991</v>
      </c>
      <c r="CD761" s="4">
        <f t="shared" si="302"/>
        <v>30467.699999999997</v>
      </c>
      <c r="CE761" s="4">
        <f t="shared" si="303"/>
        <v>25.4</v>
      </c>
      <c r="CF761" s="4">
        <f t="shared" si="304"/>
        <v>22.1</v>
      </c>
      <c r="CG761" s="4">
        <f t="shared" si="305"/>
        <v>170.79999999999998</v>
      </c>
      <c r="CH761" s="4">
        <f t="shared" si="306"/>
        <v>674.8</v>
      </c>
      <c r="CI761" s="4">
        <f t="shared" si="307"/>
        <v>893.09999999999991</v>
      </c>
      <c r="CJ761" s="4">
        <v>2946.1</v>
      </c>
      <c r="CK761" s="4">
        <v>8352.4</v>
      </c>
      <c r="CL761" s="4">
        <v>616.70000000000005</v>
      </c>
      <c r="CM761" s="10">
        <v>0</v>
      </c>
      <c r="CN761" s="4">
        <v>1772.1</v>
      </c>
      <c r="CO761" s="4">
        <f t="shared" si="282"/>
        <v>13687.300000000001</v>
      </c>
    </row>
    <row r="762" spans="1:93">
      <c r="A762" s="2">
        <v>2005</v>
      </c>
      <c r="B762" s="3" t="s">
        <v>123</v>
      </c>
      <c r="C762" s="4">
        <v>5149</v>
      </c>
      <c r="D762" s="4">
        <v>658</v>
      </c>
      <c r="E762" s="4">
        <v>401</v>
      </c>
      <c r="F762" s="4">
        <v>35</v>
      </c>
      <c r="G762" s="4">
        <f t="shared" si="283"/>
        <v>6243</v>
      </c>
      <c r="H762" s="4">
        <v>1383</v>
      </c>
      <c r="I762" s="4">
        <v>7</v>
      </c>
      <c r="J762" s="4">
        <v>1893</v>
      </c>
      <c r="K762" s="4">
        <v>293</v>
      </c>
      <c r="L762" s="4">
        <f t="shared" si="284"/>
        <v>3576</v>
      </c>
      <c r="M762" s="4">
        <v>156</v>
      </c>
      <c r="N762" s="4">
        <v>136</v>
      </c>
      <c r="O762" s="4">
        <v>0</v>
      </c>
      <c r="P762" s="4">
        <v>0</v>
      </c>
      <c r="Q762" s="4">
        <f t="shared" si="285"/>
        <v>292</v>
      </c>
      <c r="R762" s="4">
        <v>97</v>
      </c>
      <c r="S762" s="4">
        <v>2</v>
      </c>
      <c r="T762" s="4">
        <v>0</v>
      </c>
      <c r="U762" s="4">
        <v>0</v>
      </c>
      <c r="V762" s="4">
        <f t="shared" si="286"/>
        <v>99</v>
      </c>
      <c r="W762" s="4">
        <v>3003</v>
      </c>
      <c r="X762" s="4">
        <v>3158</v>
      </c>
      <c r="Y762" s="4">
        <v>0</v>
      </c>
      <c r="Z762" s="4">
        <v>0</v>
      </c>
      <c r="AA762" s="4">
        <f t="shared" si="287"/>
        <v>6161</v>
      </c>
      <c r="AB762" s="4">
        <v>721</v>
      </c>
      <c r="AC762" s="4">
        <v>18</v>
      </c>
      <c r="AD762" s="4">
        <v>39</v>
      </c>
      <c r="AE762" s="4">
        <v>66</v>
      </c>
      <c r="AF762" s="4">
        <f t="shared" si="288"/>
        <v>844</v>
      </c>
      <c r="AG762" s="4">
        <v>24</v>
      </c>
      <c r="AH762" s="4">
        <v>443</v>
      </c>
      <c r="AI762" s="4">
        <v>1307</v>
      </c>
      <c r="AJ762" s="4">
        <v>201</v>
      </c>
      <c r="AK762" s="4">
        <f t="shared" si="289"/>
        <v>1975</v>
      </c>
      <c r="AL762" s="4">
        <v>1687</v>
      </c>
      <c r="AM762" s="4">
        <v>1675</v>
      </c>
      <c r="AN762" s="4">
        <v>3312</v>
      </c>
      <c r="AO762" s="4">
        <v>244</v>
      </c>
      <c r="AP762" s="4">
        <f t="shared" si="290"/>
        <v>6918</v>
      </c>
      <c r="AU762" s="4">
        <f t="shared" si="291"/>
        <v>0</v>
      </c>
      <c r="AV762" s="4">
        <v>0</v>
      </c>
      <c r="AW762" s="4">
        <v>0</v>
      </c>
      <c r="AX762" s="4">
        <v>155</v>
      </c>
      <c r="AY762" s="4">
        <v>293</v>
      </c>
      <c r="AZ762" s="4">
        <f t="shared" si="292"/>
        <v>448</v>
      </c>
      <c r="BA762" s="4">
        <v>0</v>
      </c>
      <c r="BB762" s="4">
        <v>8</v>
      </c>
      <c r="BC762" s="4">
        <v>1</v>
      </c>
      <c r="BD762" s="4">
        <v>66</v>
      </c>
      <c r="BE762" s="4">
        <f t="shared" si="293"/>
        <v>75</v>
      </c>
      <c r="BF762" s="4">
        <v>0</v>
      </c>
      <c r="BG762" s="4">
        <v>402</v>
      </c>
      <c r="BH762" s="4">
        <v>655</v>
      </c>
      <c r="BI762" s="4">
        <v>201</v>
      </c>
      <c r="BJ762" s="4">
        <f t="shared" si="294"/>
        <v>1258</v>
      </c>
      <c r="BK762" s="4">
        <v>0</v>
      </c>
      <c r="BL762" s="4">
        <v>0</v>
      </c>
      <c r="BM762" s="4">
        <v>0</v>
      </c>
      <c r="BN762" s="4">
        <v>45</v>
      </c>
      <c r="BO762" s="4">
        <f t="shared" si="295"/>
        <v>45</v>
      </c>
      <c r="BP762" s="4">
        <v>0</v>
      </c>
      <c r="BQ762" s="4">
        <v>55</v>
      </c>
      <c r="BR762" s="4">
        <v>185</v>
      </c>
      <c r="BS762" s="4">
        <v>87</v>
      </c>
      <c r="BT762" s="4">
        <f t="shared" si="296"/>
        <v>327</v>
      </c>
      <c r="BU762" s="4">
        <v>0</v>
      </c>
      <c r="BV762" s="4">
        <v>42</v>
      </c>
      <c r="BW762" s="4">
        <v>309</v>
      </c>
      <c r="BX762" s="4">
        <v>147</v>
      </c>
      <c r="BY762" s="4">
        <f t="shared" si="297"/>
        <v>498</v>
      </c>
      <c r="BZ762" s="4">
        <f t="shared" si="298"/>
        <v>12220</v>
      </c>
      <c r="CA762" s="4">
        <f t="shared" si="299"/>
        <v>6097</v>
      </c>
      <c r="CB762" s="4">
        <f t="shared" si="300"/>
        <v>6952</v>
      </c>
      <c r="CC762" s="4">
        <f t="shared" si="301"/>
        <v>839</v>
      </c>
      <c r="CD762" s="4">
        <f t="shared" si="302"/>
        <v>26108</v>
      </c>
      <c r="CE762" s="4">
        <f t="shared" si="303"/>
        <v>0</v>
      </c>
      <c r="CF762" s="4">
        <f t="shared" si="304"/>
        <v>507</v>
      </c>
      <c r="CG762" s="4">
        <f t="shared" si="305"/>
        <v>1305</v>
      </c>
      <c r="CH762" s="4">
        <f t="shared" si="306"/>
        <v>839</v>
      </c>
      <c r="CI762" s="4">
        <f t="shared" si="307"/>
        <v>2651</v>
      </c>
      <c r="CJ762" s="11">
        <v>6591</v>
      </c>
      <c r="CK762" s="11">
        <v>0</v>
      </c>
      <c r="CL762" s="11">
        <v>0</v>
      </c>
      <c r="CM762" s="11">
        <v>0</v>
      </c>
      <c r="CN762" s="11">
        <v>5476</v>
      </c>
      <c r="CO762" s="4">
        <f t="shared" si="282"/>
        <v>12067</v>
      </c>
    </row>
    <row r="763" spans="1:93">
      <c r="A763" s="2">
        <v>2005</v>
      </c>
      <c r="B763" s="3" t="s">
        <v>124</v>
      </c>
      <c r="C763" s="4">
        <v>1600</v>
      </c>
      <c r="D763" s="4">
        <v>311</v>
      </c>
      <c r="E763" s="4">
        <v>37</v>
      </c>
      <c r="F763" s="4">
        <v>244</v>
      </c>
      <c r="G763" s="4">
        <f t="shared" si="283"/>
        <v>2192</v>
      </c>
      <c r="H763" s="4">
        <v>424</v>
      </c>
      <c r="I763" s="4">
        <v>204</v>
      </c>
      <c r="J763" s="4">
        <v>790</v>
      </c>
      <c r="K763" s="4">
        <v>98</v>
      </c>
      <c r="L763" s="4">
        <f t="shared" si="284"/>
        <v>1516</v>
      </c>
      <c r="M763" s="4">
        <v>26</v>
      </c>
      <c r="N763" s="4">
        <v>70</v>
      </c>
      <c r="O763" s="4">
        <v>0</v>
      </c>
      <c r="P763" s="4">
        <v>0</v>
      </c>
      <c r="Q763" s="4">
        <f t="shared" si="285"/>
        <v>96</v>
      </c>
      <c r="R763" s="4">
        <v>1</v>
      </c>
      <c r="S763" s="4">
        <v>0</v>
      </c>
      <c r="T763" s="4">
        <v>0</v>
      </c>
      <c r="U763" s="4">
        <v>0</v>
      </c>
      <c r="V763" s="4">
        <f t="shared" si="286"/>
        <v>1</v>
      </c>
      <c r="W763" s="4">
        <v>295</v>
      </c>
      <c r="X763" s="4">
        <v>1561</v>
      </c>
      <c r="Y763" s="4">
        <v>232</v>
      </c>
      <c r="Z763" s="4">
        <v>0</v>
      </c>
      <c r="AA763" s="4">
        <f t="shared" si="287"/>
        <v>2088</v>
      </c>
      <c r="AB763" s="4">
        <v>150</v>
      </c>
      <c r="AC763" s="4">
        <v>0</v>
      </c>
      <c r="AD763" s="4">
        <v>9</v>
      </c>
      <c r="AE763" s="4">
        <v>21</v>
      </c>
      <c r="AF763" s="4">
        <f t="shared" si="288"/>
        <v>180</v>
      </c>
      <c r="AG763" s="4">
        <v>7</v>
      </c>
      <c r="AH763" s="4">
        <v>453</v>
      </c>
      <c r="AI763" s="4">
        <v>530</v>
      </c>
      <c r="AJ763" s="4">
        <v>0</v>
      </c>
      <c r="AK763" s="4">
        <f t="shared" si="289"/>
        <v>990</v>
      </c>
      <c r="AL763" s="4">
        <v>911</v>
      </c>
      <c r="AM763" s="4">
        <v>800</v>
      </c>
      <c r="AN763" s="4">
        <v>8964</v>
      </c>
      <c r="AO763" s="4">
        <v>0</v>
      </c>
      <c r="AP763" s="4">
        <f t="shared" si="290"/>
        <v>10675</v>
      </c>
      <c r="AU763" s="4">
        <f t="shared" si="291"/>
        <v>0</v>
      </c>
      <c r="AV763" s="4">
        <v>0</v>
      </c>
      <c r="AW763" s="4">
        <v>0</v>
      </c>
      <c r="AX763" s="4">
        <v>241</v>
      </c>
      <c r="AY763" s="4">
        <v>98</v>
      </c>
      <c r="AZ763" s="4">
        <f t="shared" si="292"/>
        <v>339</v>
      </c>
      <c r="BA763" s="4">
        <v>2</v>
      </c>
      <c r="BB763" s="4">
        <v>0</v>
      </c>
      <c r="BC763" s="4">
        <v>1</v>
      </c>
      <c r="BD763" s="4">
        <v>21</v>
      </c>
      <c r="BE763" s="4">
        <f t="shared" si="293"/>
        <v>24</v>
      </c>
      <c r="BF763" s="4">
        <v>4</v>
      </c>
      <c r="BG763" s="4">
        <v>447</v>
      </c>
      <c r="BH763" s="4">
        <v>189</v>
      </c>
      <c r="BI763" s="4">
        <v>0</v>
      </c>
      <c r="BJ763" s="4">
        <f t="shared" si="294"/>
        <v>640</v>
      </c>
      <c r="BK763" s="4">
        <v>0</v>
      </c>
      <c r="BL763" s="4">
        <v>0</v>
      </c>
      <c r="BM763" s="4">
        <v>0</v>
      </c>
      <c r="BN763" s="4">
        <v>0</v>
      </c>
      <c r="BO763" s="4">
        <f t="shared" si="295"/>
        <v>0</v>
      </c>
      <c r="BP763" s="4">
        <v>0</v>
      </c>
      <c r="BQ763" s="4">
        <v>24</v>
      </c>
      <c r="BR763" s="4">
        <v>18</v>
      </c>
      <c r="BS763" s="4">
        <v>0</v>
      </c>
      <c r="BT763" s="4">
        <f t="shared" si="296"/>
        <v>42</v>
      </c>
      <c r="BU763" s="4">
        <v>10</v>
      </c>
      <c r="BV763" s="4">
        <v>29</v>
      </c>
      <c r="BW763" s="4">
        <v>33</v>
      </c>
      <c r="BX763" s="4">
        <v>0</v>
      </c>
      <c r="BY763" s="4">
        <f t="shared" si="297"/>
        <v>72</v>
      </c>
      <c r="BZ763" s="4">
        <f t="shared" si="298"/>
        <v>3414</v>
      </c>
      <c r="CA763" s="4">
        <f t="shared" si="299"/>
        <v>3399</v>
      </c>
      <c r="CB763" s="4">
        <f t="shared" si="300"/>
        <v>10562</v>
      </c>
      <c r="CC763" s="4">
        <f t="shared" si="301"/>
        <v>363</v>
      </c>
      <c r="CD763" s="4">
        <f t="shared" si="302"/>
        <v>17738</v>
      </c>
      <c r="CE763" s="4">
        <f t="shared" si="303"/>
        <v>16</v>
      </c>
      <c r="CF763" s="4">
        <f t="shared" si="304"/>
        <v>500</v>
      </c>
      <c r="CG763" s="4">
        <f t="shared" si="305"/>
        <v>482</v>
      </c>
      <c r="CH763" s="4">
        <f t="shared" si="306"/>
        <v>119</v>
      </c>
      <c r="CI763" s="4">
        <f t="shared" si="307"/>
        <v>1117</v>
      </c>
      <c r="CJ763" s="4">
        <v>960</v>
      </c>
      <c r="CK763" s="4">
        <v>1170</v>
      </c>
      <c r="CL763" s="4">
        <v>281</v>
      </c>
      <c r="CM763" s="4">
        <v>0</v>
      </c>
      <c r="CN763" s="4">
        <v>1094</v>
      </c>
      <c r="CO763" s="4">
        <f t="shared" si="282"/>
        <v>3505</v>
      </c>
    </row>
    <row r="764" spans="1:93">
      <c r="A764" s="2">
        <v>2005</v>
      </c>
      <c r="B764" s="3" t="s">
        <v>125</v>
      </c>
      <c r="C764" s="4">
        <v>5298.4</v>
      </c>
      <c r="D764" s="4">
        <v>611.9</v>
      </c>
      <c r="E764" s="4">
        <v>124.9</v>
      </c>
      <c r="F764" s="4">
        <v>0</v>
      </c>
      <c r="G764" s="4">
        <f t="shared" si="283"/>
        <v>6035.1999999999989</v>
      </c>
      <c r="H764" s="4">
        <v>1217.4000000000001</v>
      </c>
      <c r="I764" s="4">
        <v>951.8</v>
      </c>
      <c r="J764" s="4">
        <v>1958.4</v>
      </c>
      <c r="K764" s="4">
        <v>0</v>
      </c>
      <c r="L764" s="4">
        <f t="shared" si="284"/>
        <v>4127.6000000000004</v>
      </c>
      <c r="M764" s="4">
        <v>33.200000000000003</v>
      </c>
      <c r="N764" s="4">
        <v>40</v>
      </c>
      <c r="O764" s="4">
        <v>0</v>
      </c>
      <c r="P764" s="4">
        <v>0</v>
      </c>
      <c r="Q764" s="4">
        <f t="shared" si="285"/>
        <v>73.2</v>
      </c>
      <c r="R764" s="4">
        <v>3.1</v>
      </c>
      <c r="S764" s="4">
        <v>55.7</v>
      </c>
      <c r="T764" s="4">
        <v>0</v>
      </c>
      <c r="U764" s="4">
        <v>0</v>
      </c>
      <c r="V764" s="4">
        <f t="shared" si="286"/>
        <v>58.800000000000004</v>
      </c>
      <c r="W764" s="4">
        <v>1702</v>
      </c>
      <c r="X764" s="4">
        <v>2664.2</v>
      </c>
      <c r="Y764" s="4">
        <v>149.30000000000001</v>
      </c>
      <c r="Z764" s="4">
        <v>0</v>
      </c>
      <c r="AA764" s="4">
        <f t="shared" si="287"/>
        <v>4515.5</v>
      </c>
      <c r="AB764" s="4">
        <v>905.4</v>
      </c>
      <c r="AC764" s="4">
        <v>1.8</v>
      </c>
      <c r="AD764" s="4">
        <v>129.30000000000001</v>
      </c>
      <c r="AE764" s="4">
        <v>0</v>
      </c>
      <c r="AF764" s="4">
        <f t="shared" si="288"/>
        <v>1036.5</v>
      </c>
      <c r="AG764" s="4">
        <v>0.1</v>
      </c>
      <c r="AH764" s="4">
        <v>669</v>
      </c>
      <c r="AI764" s="4">
        <v>1340.1</v>
      </c>
      <c r="AJ764" s="4">
        <v>0</v>
      </c>
      <c r="AK764" s="4">
        <f t="shared" si="289"/>
        <v>2009.1999999999998</v>
      </c>
      <c r="AL764" s="4">
        <v>2699.6</v>
      </c>
      <c r="AM764" s="4">
        <v>1989.9</v>
      </c>
      <c r="AN764" s="4">
        <v>9330.2000000000007</v>
      </c>
      <c r="AO764" s="4">
        <v>0</v>
      </c>
      <c r="AP764" s="4">
        <f t="shared" si="290"/>
        <v>14019.7</v>
      </c>
      <c r="AU764" s="4">
        <f t="shared" si="291"/>
        <v>0</v>
      </c>
      <c r="AV764" s="4">
        <v>0</v>
      </c>
      <c r="AW764" s="4">
        <v>0</v>
      </c>
      <c r="AX764" s="4">
        <v>0</v>
      </c>
      <c r="AY764" s="4">
        <v>0</v>
      </c>
      <c r="AZ764" s="4">
        <f t="shared" si="292"/>
        <v>0</v>
      </c>
      <c r="BA764" s="4">
        <v>0</v>
      </c>
      <c r="BB764" s="4">
        <v>0</v>
      </c>
      <c r="BC764" s="4">
        <v>0</v>
      </c>
      <c r="BD764" s="4">
        <v>0</v>
      </c>
      <c r="BE764" s="4">
        <f t="shared" si="293"/>
        <v>0</v>
      </c>
      <c r="BF764" s="4">
        <v>0</v>
      </c>
      <c r="BG764" s="4">
        <v>0</v>
      </c>
      <c r="BH764" s="4">
        <v>0</v>
      </c>
      <c r="BI764" s="4">
        <v>0</v>
      </c>
      <c r="BJ764" s="4">
        <f t="shared" si="294"/>
        <v>0</v>
      </c>
      <c r="BK764" s="4">
        <v>0</v>
      </c>
      <c r="BL764" s="4">
        <v>0</v>
      </c>
      <c r="BM764" s="4">
        <v>0</v>
      </c>
      <c r="BN764" s="4">
        <v>0</v>
      </c>
      <c r="BO764" s="4">
        <f t="shared" si="295"/>
        <v>0</v>
      </c>
      <c r="BP764" s="4">
        <v>0</v>
      </c>
      <c r="BQ764" s="4">
        <v>0</v>
      </c>
      <c r="BR764" s="4">
        <v>0</v>
      </c>
      <c r="BS764" s="4">
        <v>0</v>
      </c>
      <c r="BT764" s="4">
        <f t="shared" si="296"/>
        <v>0</v>
      </c>
      <c r="BU764" s="4">
        <v>0</v>
      </c>
      <c r="BV764" s="4">
        <v>0</v>
      </c>
      <c r="BW764" s="4">
        <v>0</v>
      </c>
      <c r="BX764" s="4">
        <v>0</v>
      </c>
      <c r="BY764" s="4">
        <f t="shared" si="297"/>
        <v>0</v>
      </c>
      <c r="BZ764" s="4">
        <f t="shared" si="298"/>
        <v>11859.199999999999</v>
      </c>
      <c r="CA764" s="4">
        <f t="shared" si="299"/>
        <v>6984.2999999999993</v>
      </c>
      <c r="CB764" s="4">
        <f t="shared" si="300"/>
        <v>13032.2</v>
      </c>
      <c r="CC764" s="4">
        <f t="shared" si="301"/>
        <v>0</v>
      </c>
      <c r="CD764" s="4">
        <f t="shared" si="302"/>
        <v>31875.7</v>
      </c>
      <c r="CE764" s="4">
        <f t="shared" si="303"/>
        <v>0</v>
      </c>
      <c r="CF764" s="4">
        <f t="shared" si="304"/>
        <v>0</v>
      </c>
      <c r="CG764" s="4">
        <f t="shared" si="305"/>
        <v>0</v>
      </c>
      <c r="CH764" s="4">
        <f t="shared" si="306"/>
        <v>0</v>
      </c>
      <c r="CI764" s="4">
        <f t="shared" si="307"/>
        <v>0</v>
      </c>
      <c r="CJ764" s="4">
        <v>4038.7</v>
      </c>
      <c r="CK764" s="4">
        <v>5650.1</v>
      </c>
      <c r="CL764" s="4">
        <v>764.1</v>
      </c>
      <c r="CM764" s="4">
        <v>0</v>
      </c>
      <c r="CN764" s="4">
        <v>943.6</v>
      </c>
      <c r="CO764" s="4">
        <f t="shared" si="282"/>
        <v>11396.5</v>
      </c>
    </row>
    <row r="765" spans="1:93">
      <c r="A765" s="2">
        <v>2005</v>
      </c>
      <c r="B765" s="3" t="s">
        <v>126</v>
      </c>
      <c r="C765" s="4">
        <v>8</v>
      </c>
      <c r="D765" s="4">
        <v>104</v>
      </c>
      <c r="E765" s="4">
        <v>490</v>
      </c>
      <c r="F765" s="4">
        <v>0</v>
      </c>
      <c r="G765" s="4">
        <f t="shared" si="283"/>
        <v>602</v>
      </c>
      <c r="H765" s="4">
        <v>281</v>
      </c>
      <c r="I765" s="4">
        <v>1</v>
      </c>
      <c r="J765" s="4">
        <v>5</v>
      </c>
      <c r="K765" s="4">
        <v>0</v>
      </c>
      <c r="L765" s="4">
        <f t="shared" si="284"/>
        <v>287</v>
      </c>
      <c r="M765" s="4">
        <v>37</v>
      </c>
      <c r="N765" s="4">
        <v>74</v>
      </c>
      <c r="O765" s="4">
        <v>0</v>
      </c>
      <c r="P765" s="4">
        <v>0</v>
      </c>
      <c r="Q765" s="4">
        <f t="shared" si="285"/>
        <v>111</v>
      </c>
      <c r="R765" s="4">
        <v>0</v>
      </c>
      <c r="S765" s="4">
        <v>0</v>
      </c>
      <c r="T765" s="4">
        <v>0</v>
      </c>
      <c r="U765" s="4">
        <v>0</v>
      </c>
      <c r="V765" s="4">
        <f t="shared" si="286"/>
        <v>0</v>
      </c>
      <c r="W765" s="4">
        <v>143</v>
      </c>
      <c r="X765" s="4">
        <v>286</v>
      </c>
      <c r="Y765" s="4">
        <v>0</v>
      </c>
      <c r="Z765" s="4">
        <v>0</v>
      </c>
      <c r="AA765" s="4">
        <f t="shared" si="287"/>
        <v>429</v>
      </c>
      <c r="AB765" s="4">
        <v>103</v>
      </c>
      <c r="AC765" s="4">
        <v>1</v>
      </c>
      <c r="AD765" s="4">
        <v>4</v>
      </c>
      <c r="AE765" s="4">
        <v>0</v>
      </c>
      <c r="AF765" s="4">
        <f t="shared" si="288"/>
        <v>108</v>
      </c>
      <c r="AG765" s="4">
        <v>248</v>
      </c>
      <c r="AH765" s="4">
        <v>5</v>
      </c>
      <c r="AI765" s="4">
        <v>286</v>
      </c>
      <c r="AJ765" s="4">
        <v>0</v>
      </c>
      <c r="AK765" s="4">
        <f t="shared" si="289"/>
        <v>539</v>
      </c>
      <c r="AL765" s="4">
        <v>1601</v>
      </c>
      <c r="AM765" s="4">
        <v>957</v>
      </c>
      <c r="AN765" s="4">
        <v>1575</v>
      </c>
      <c r="AO765" s="4">
        <v>0</v>
      </c>
      <c r="AP765" s="4">
        <f t="shared" si="290"/>
        <v>4133</v>
      </c>
      <c r="AU765" s="4">
        <f t="shared" si="291"/>
        <v>0</v>
      </c>
      <c r="AV765" s="4">
        <v>9</v>
      </c>
      <c r="AW765" s="4">
        <v>5</v>
      </c>
      <c r="AX765" s="4">
        <v>9</v>
      </c>
      <c r="AY765" s="4">
        <v>0</v>
      </c>
      <c r="AZ765" s="4">
        <f t="shared" si="292"/>
        <v>23</v>
      </c>
      <c r="BA765" s="4">
        <v>9</v>
      </c>
      <c r="BB765" s="4">
        <v>5</v>
      </c>
      <c r="BC765" s="4">
        <v>8</v>
      </c>
      <c r="BD765" s="4">
        <v>0</v>
      </c>
      <c r="BE765" s="4">
        <f t="shared" si="293"/>
        <v>22</v>
      </c>
      <c r="BF765" s="4">
        <v>81</v>
      </c>
      <c r="BG765" s="4">
        <v>48</v>
      </c>
      <c r="BH765" s="4">
        <v>78</v>
      </c>
      <c r="BI765" s="4">
        <v>0</v>
      </c>
      <c r="BJ765" s="4">
        <f t="shared" si="294"/>
        <v>207</v>
      </c>
      <c r="BK765" s="4">
        <v>0</v>
      </c>
      <c r="BL765" s="4">
        <v>0</v>
      </c>
      <c r="BM765" s="4">
        <v>0</v>
      </c>
      <c r="BN765" s="4">
        <v>0</v>
      </c>
      <c r="BO765" s="4">
        <f t="shared" si="295"/>
        <v>0</v>
      </c>
      <c r="BP765" s="4">
        <v>0</v>
      </c>
      <c r="BQ765" s="4">
        <v>0</v>
      </c>
      <c r="BR765" s="4">
        <v>0</v>
      </c>
      <c r="BS765" s="4">
        <v>0</v>
      </c>
      <c r="BT765" s="4">
        <f t="shared" si="296"/>
        <v>0</v>
      </c>
      <c r="BU765" s="4">
        <v>15</v>
      </c>
      <c r="BV765" s="4">
        <v>9</v>
      </c>
      <c r="BW765" s="4">
        <v>17</v>
      </c>
      <c r="BX765" s="4">
        <v>0</v>
      </c>
      <c r="BY765" s="4">
        <f t="shared" si="297"/>
        <v>41</v>
      </c>
      <c r="BZ765" s="4">
        <f t="shared" si="298"/>
        <v>2421</v>
      </c>
      <c r="CA765" s="4">
        <f t="shared" si="299"/>
        <v>1428</v>
      </c>
      <c r="CB765" s="4">
        <f t="shared" si="300"/>
        <v>2360</v>
      </c>
      <c r="CC765" s="4">
        <f t="shared" si="301"/>
        <v>0</v>
      </c>
      <c r="CD765" s="4">
        <f t="shared" si="302"/>
        <v>6209</v>
      </c>
      <c r="CE765" s="4">
        <f t="shared" si="303"/>
        <v>114</v>
      </c>
      <c r="CF765" s="4">
        <f t="shared" si="304"/>
        <v>67</v>
      </c>
      <c r="CG765" s="4">
        <f t="shared" si="305"/>
        <v>112</v>
      </c>
      <c r="CH765" s="4">
        <f t="shared" si="306"/>
        <v>0</v>
      </c>
      <c r="CI765" s="4">
        <f t="shared" si="307"/>
        <v>293</v>
      </c>
      <c r="CJ765" s="4">
        <v>364</v>
      </c>
      <c r="CK765" s="10">
        <v>0</v>
      </c>
      <c r="CL765" s="10">
        <v>0</v>
      </c>
      <c r="CM765" s="10">
        <v>0</v>
      </c>
      <c r="CN765" s="4">
        <v>462</v>
      </c>
      <c r="CO765" s="4">
        <f t="shared" si="282"/>
        <v>826</v>
      </c>
    </row>
    <row r="766" spans="1:93">
      <c r="A766" s="2">
        <v>2006</v>
      </c>
      <c r="B766" s="3" t="s">
        <v>77</v>
      </c>
      <c r="C766" s="4">
        <v>3513</v>
      </c>
      <c r="D766" s="4">
        <v>838</v>
      </c>
      <c r="E766" s="4">
        <v>155</v>
      </c>
      <c r="F766" s="4">
        <v>0</v>
      </c>
      <c r="G766" s="4">
        <f t="shared" si="283"/>
        <v>4506</v>
      </c>
      <c r="H766" s="4">
        <v>1403</v>
      </c>
      <c r="I766" s="4">
        <v>909</v>
      </c>
      <c r="J766" s="4">
        <v>1160</v>
      </c>
      <c r="K766" s="4">
        <v>0</v>
      </c>
      <c r="L766" s="4">
        <f t="shared" si="284"/>
        <v>3472</v>
      </c>
      <c r="M766" s="4">
        <v>4</v>
      </c>
      <c r="N766" s="4">
        <v>42</v>
      </c>
      <c r="O766" s="4">
        <v>4</v>
      </c>
      <c r="P766" s="4">
        <v>0</v>
      </c>
      <c r="Q766" s="4">
        <f t="shared" si="285"/>
        <v>50</v>
      </c>
      <c r="R766" s="4">
        <v>0</v>
      </c>
      <c r="S766" s="4">
        <v>0</v>
      </c>
      <c r="T766" s="4">
        <v>0</v>
      </c>
      <c r="U766" s="4">
        <v>0</v>
      </c>
      <c r="V766" s="4">
        <f t="shared" si="286"/>
        <v>0</v>
      </c>
      <c r="W766" s="4">
        <v>506</v>
      </c>
      <c r="X766" s="4">
        <v>2999</v>
      </c>
      <c r="Y766" s="4">
        <v>726</v>
      </c>
      <c r="Z766" s="4">
        <v>0</v>
      </c>
      <c r="AA766" s="4">
        <f t="shared" si="287"/>
        <v>4231</v>
      </c>
      <c r="AB766" s="4">
        <v>371</v>
      </c>
      <c r="AC766" s="4">
        <v>8</v>
      </c>
      <c r="AD766" s="4">
        <v>99</v>
      </c>
      <c r="AE766" s="4">
        <v>1</v>
      </c>
      <c r="AF766" s="4">
        <f t="shared" si="288"/>
        <v>479</v>
      </c>
      <c r="AG766" s="4">
        <v>0</v>
      </c>
      <c r="AH766" s="4">
        <v>783</v>
      </c>
      <c r="AI766" s="4">
        <v>420</v>
      </c>
      <c r="AJ766" s="4">
        <v>32</v>
      </c>
      <c r="AK766" s="4">
        <f t="shared" si="289"/>
        <v>1235</v>
      </c>
      <c r="AL766" s="4">
        <v>7062</v>
      </c>
      <c r="AM766" s="4">
        <v>4765</v>
      </c>
      <c r="AN766" s="4">
        <v>7676</v>
      </c>
      <c r="AO766" s="4">
        <v>199</v>
      </c>
      <c r="AP766" s="4">
        <f t="shared" si="290"/>
        <v>19702</v>
      </c>
      <c r="AU766" s="4">
        <f t="shared" si="291"/>
        <v>0</v>
      </c>
      <c r="AV766" s="4">
        <v>0</v>
      </c>
      <c r="AW766" s="4">
        <v>0</v>
      </c>
      <c r="AX766" s="4">
        <v>0</v>
      </c>
      <c r="AY766" s="4">
        <v>0</v>
      </c>
      <c r="AZ766" s="4">
        <f t="shared" si="292"/>
        <v>0</v>
      </c>
      <c r="BA766" s="4">
        <v>2</v>
      </c>
      <c r="BB766" s="4">
        <v>0</v>
      </c>
      <c r="BC766" s="4">
        <v>2</v>
      </c>
      <c r="BD766" s="4">
        <v>0</v>
      </c>
      <c r="BE766" s="4">
        <f t="shared" si="293"/>
        <v>4</v>
      </c>
      <c r="BF766" s="4">
        <v>0</v>
      </c>
      <c r="BG766" s="4">
        <v>509</v>
      </c>
      <c r="BH766" s="4">
        <v>79</v>
      </c>
      <c r="BI766" s="4">
        <v>32</v>
      </c>
      <c r="BJ766" s="4">
        <f t="shared" si="294"/>
        <v>620</v>
      </c>
      <c r="BL766" s="4">
        <v>0</v>
      </c>
      <c r="BM766" s="4">
        <v>0</v>
      </c>
      <c r="BN766" s="4">
        <v>0</v>
      </c>
      <c r="BO766" s="4">
        <f t="shared" si="295"/>
        <v>0</v>
      </c>
      <c r="BP766" s="4">
        <v>0</v>
      </c>
      <c r="BQ766" s="4">
        <v>0</v>
      </c>
      <c r="BR766" s="4">
        <v>31</v>
      </c>
      <c r="BS766" s="4">
        <v>19</v>
      </c>
      <c r="BT766" s="4">
        <f t="shared" si="296"/>
        <v>50</v>
      </c>
      <c r="BU766" s="4">
        <v>3</v>
      </c>
      <c r="BV766" s="4">
        <v>0</v>
      </c>
      <c r="BW766" s="4">
        <v>23</v>
      </c>
      <c r="BX766" s="4">
        <v>180</v>
      </c>
      <c r="BY766" s="4">
        <f t="shared" si="297"/>
        <v>206</v>
      </c>
      <c r="BZ766" s="4">
        <f t="shared" si="298"/>
        <v>12859</v>
      </c>
      <c r="CA766" s="4">
        <f t="shared" si="299"/>
        <v>10344</v>
      </c>
      <c r="CB766" s="4">
        <f t="shared" si="300"/>
        <v>10240</v>
      </c>
      <c r="CC766" s="4">
        <f t="shared" si="301"/>
        <v>232</v>
      </c>
      <c r="CD766" s="4">
        <f t="shared" si="302"/>
        <v>33675</v>
      </c>
      <c r="CE766" s="4">
        <f t="shared" si="303"/>
        <v>5</v>
      </c>
      <c r="CF766" s="4">
        <f t="shared" si="304"/>
        <v>509</v>
      </c>
      <c r="CG766" s="4">
        <f t="shared" si="305"/>
        <v>135</v>
      </c>
      <c r="CH766" s="4">
        <f t="shared" si="306"/>
        <v>231</v>
      </c>
      <c r="CI766" s="4">
        <f t="shared" si="307"/>
        <v>880</v>
      </c>
      <c r="CJ766" s="4">
        <v>2002</v>
      </c>
      <c r="CK766" s="4">
        <v>2689</v>
      </c>
      <c r="CL766" s="4">
        <v>484</v>
      </c>
      <c r="CM766" s="4">
        <v>3</v>
      </c>
      <c r="CN766" s="4">
        <v>1977</v>
      </c>
      <c r="CO766" s="4">
        <f t="shared" si="282"/>
        <v>7155</v>
      </c>
    </row>
    <row r="767" spans="1:93">
      <c r="A767" s="2">
        <v>2006</v>
      </c>
      <c r="B767" s="3" t="s">
        <v>78</v>
      </c>
      <c r="C767" s="4">
        <v>879</v>
      </c>
      <c r="D767" s="4">
        <v>193</v>
      </c>
      <c r="E767" s="4">
        <v>102</v>
      </c>
      <c r="F767" s="4">
        <v>0</v>
      </c>
      <c r="G767" s="4">
        <f t="shared" si="283"/>
        <v>1174</v>
      </c>
      <c r="H767" s="4">
        <v>305</v>
      </c>
      <c r="I767" s="4">
        <v>121</v>
      </c>
      <c r="J767" s="4">
        <v>370</v>
      </c>
      <c r="K767" s="4">
        <v>0</v>
      </c>
      <c r="L767" s="4">
        <f t="shared" si="284"/>
        <v>796</v>
      </c>
      <c r="M767" s="4">
        <v>18</v>
      </c>
      <c r="N767" s="4">
        <v>10</v>
      </c>
      <c r="O767" s="4">
        <v>2</v>
      </c>
      <c r="P767" s="4">
        <v>0</v>
      </c>
      <c r="Q767" s="4">
        <f t="shared" si="285"/>
        <v>30</v>
      </c>
      <c r="R767" s="4">
        <v>54</v>
      </c>
      <c r="S767" s="4">
        <v>1</v>
      </c>
      <c r="T767" s="4">
        <v>26</v>
      </c>
      <c r="U767" s="4">
        <v>0</v>
      </c>
      <c r="V767" s="4">
        <f t="shared" si="286"/>
        <v>81</v>
      </c>
      <c r="W767" s="4">
        <v>349</v>
      </c>
      <c r="X767" s="4">
        <v>670</v>
      </c>
      <c r="Y767" s="4">
        <v>47</v>
      </c>
      <c r="Z767" s="4">
        <v>0</v>
      </c>
      <c r="AA767" s="4">
        <f t="shared" si="287"/>
        <v>1066</v>
      </c>
      <c r="AB767" s="4">
        <v>219</v>
      </c>
      <c r="AC767" s="4">
        <v>7</v>
      </c>
      <c r="AD767" s="4">
        <v>16</v>
      </c>
      <c r="AE767" s="4">
        <v>0</v>
      </c>
      <c r="AF767" s="4">
        <f t="shared" si="288"/>
        <v>242</v>
      </c>
      <c r="AG767" s="4">
        <v>252</v>
      </c>
      <c r="AH767" s="4">
        <v>759</v>
      </c>
      <c r="AI767" s="4">
        <v>333</v>
      </c>
      <c r="AJ767" s="4">
        <v>195</v>
      </c>
      <c r="AK767" s="4">
        <f t="shared" si="289"/>
        <v>1539</v>
      </c>
      <c r="AL767" s="4">
        <v>1069</v>
      </c>
      <c r="AM767" s="4">
        <v>1095</v>
      </c>
      <c r="AN767" s="4">
        <v>2440</v>
      </c>
      <c r="AO767" s="4">
        <v>109</v>
      </c>
      <c r="AP767" s="4">
        <f t="shared" si="290"/>
        <v>4713</v>
      </c>
      <c r="AU767" s="4">
        <f t="shared" si="291"/>
        <v>0</v>
      </c>
      <c r="AV767" s="4">
        <v>49</v>
      </c>
      <c r="AW767" s="4">
        <v>1</v>
      </c>
      <c r="AX767" s="4">
        <v>83</v>
      </c>
      <c r="AY767" s="4">
        <v>0</v>
      </c>
      <c r="AZ767" s="4">
        <f t="shared" si="292"/>
        <v>133</v>
      </c>
      <c r="BA767" s="4">
        <v>2</v>
      </c>
      <c r="BB767" s="4">
        <v>0</v>
      </c>
      <c r="BC767" s="4">
        <v>2</v>
      </c>
      <c r="BD767" s="4">
        <v>0</v>
      </c>
      <c r="BE767" s="4">
        <f t="shared" si="293"/>
        <v>4</v>
      </c>
      <c r="BF767" s="4">
        <v>57</v>
      </c>
      <c r="BG767" s="4">
        <v>757</v>
      </c>
      <c r="BH767" s="4">
        <v>70</v>
      </c>
      <c r="BI767" s="4">
        <v>195</v>
      </c>
      <c r="BJ767" s="4">
        <f t="shared" si="294"/>
        <v>1079</v>
      </c>
      <c r="BL767" s="4">
        <v>2</v>
      </c>
      <c r="BM767" s="4">
        <v>11</v>
      </c>
      <c r="BN767" s="4">
        <v>18</v>
      </c>
      <c r="BO767" s="4">
        <f t="shared" si="295"/>
        <v>31</v>
      </c>
      <c r="BP767" s="4">
        <v>25</v>
      </c>
      <c r="BQ767" s="4">
        <v>79</v>
      </c>
      <c r="BR767" s="4">
        <v>0</v>
      </c>
      <c r="BS767" s="4">
        <v>4</v>
      </c>
      <c r="BT767" s="4">
        <f t="shared" si="296"/>
        <v>108</v>
      </c>
      <c r="BU767" s="4">
        <v>206</v>
      </c>
      <c r="BV767" s="4">
        <v>250</v>
      </c>
      <c r="BW767" s="4">
        <v>30</v>
      </c>
      <c r="BX767" s="4">
        <v>109</v>
      </c>
      <c r="BY767" s="4">
        <f t="shared" si="297"/>
        <v>595</v>
      </c>
      <c r="BZ767" s="4">
        <f t="shared" si="298"/>
        <v>3145</v>
      </c>
      <c r="CA767" s="4">
        <f t="shared" si="299"/>
        <v>2856</v>
      </c>
      <c r="CB767" s="4">
        <f t="shared" si="300"/>
        <v>3336</v>
      </c>
      <c r="CC767" s="4">
        <f t="shared" si="301"/>
        <v>304</v>
      </c>
      <c r="CD767" s="4">
        <f t="shared" si="302"/>
        <v>9641</v>
      </c>
      <c r="CE767" s="4">
        <f t="shared" si="303"/>
        <v>339</v>
      </c>
      <c r="CF767" s="4">
        <f t="shared" si="304"/>
        <v>1089</v>
      </c>
      <c r="CG767" s="4">
        <f t="shared" si="305"/>
        <v>196</v>
      </c>
      <c r="CH767" s="4">
        <f t="shared" si="306"/>
        <v>326</v>
      </c>
      <c r="CI767" s="4">
        <f t="shared" si="307"/>
        <v>1950</v>
      </c>
      <c r="CJ767" s="4">
        <v>147</v>
      </c>
      <c r="CK767" s="4">
        <v>0</v>
      </c>
      <c r="CL767" s="4">
        <v>799</v>
      </c>
      <c r="CM767" s="4">
        <v>2</v>
      </c>
      <c r="CN767" s="4">
        <v>3252</v>
      </c>
      <c r="CO767" s="4">
        <f t="shared" si="282"/>
        <v>4200</v>
      </c>
    </row>
    <row r="768" spans="1:93">
      <c r="A768" s="2">
        <v>2006</v>
      </c>
      <c r="B768" s="3" t="s">
        <v>79</v>
      </c>
      <c r="C768" s="4">
        <v>3380</v>
      </c>
      <c r="D768" s="4">
        <v>865</v>
      </c>
      <c r="E768" s="4">
        <v>696</v>
      </c>
      <c r="F768" s="4">
        <v>0</v>
      </c>
      <c r="G768" s="4">
        <f t="shared" si="283"/>
        <v>4941</v>
      </c>
      <c r="H768" s="4">
        <v>1010</v>
      </c>
      <c r="I768" s="4">
        <v>481</v>
      </c>
      <c r="J768" s="4">
        <v>2118</v>
      </c>
      <c r="K768" s="4">
        <v>237</v>
      </c>
      <c r="L768" s="4">
        <f t="shared" si="284"/>
        <v>3846</v>
      </c>
      <c r="M768" s="4">
        <v>56</v>
      </c>
      <c r="N768" s="4">
        <v>97</v>
      </c>
      <c r="O768" s="4">
        <v>0</v>
      </c>
      <c r="P768" s="4">
        <v>0</v>
      </c>
      <c r="Q768" s="4">
        <f t="shared" si="285"/>
        <v>153</v>
      </c>
      <c r="R768" s="4">
        <v>4</v>
      </c>
      <c r="S768" s="4">
        <v>1</v>
      </c>
      <c r="T768" s="4">
        <v>0</v>
      </c>
      <c r="U768" s="4">
        <v>0</v>
      </c>
      <c r="V768" s="4">
        <f t="shared" si="286"/>
        <v>5</v>
      </c>
      <c r="W768" s="4">
        <v>1373</v>
      </c>
      <c r="X768" s="4">
        <v>4180</v>
      </c>
      <c r="Y768" s="4">
        <v>545</v>
      </c>
      <c r="Z768" s="4">
        <v>0</v>
      </c>
      <c r="AA768" s="4">
        <f t="shared" si="287"/>
        <v>6098</v>
      </c>
      <c r="AB768" s="4">
        <v>800</v>
      </c>
      <c r="AC768" s="4">
        <v>34</v>
      </c>
      <c r="AD768" s="4">
        <v>96</v>
      </c>
      <c r="AE768" s="4">
        <v>0</v>
      </c>
      <c r="AF768" s="4">
        <f t="shared" si="288"/>
        <v>930</v>
      </c>
      <c r="AG768" s="4">
        <v>0</v>
      </c>
      <c r="AH768" s="4">
        <v>454</v>
      </c>
      <c r="AI768" s="4">
        <v>999</v>
      </c>
      <c r="AJ768" s="4">
        <v>241</v>
      </c>
      <c r="AK768" s="4">
        <f t="shared" si="289"/>
        <v>1694</v>
      </c>
      <c r="AL768" s="4">
        <v>2053</v>
      </c>
      <c r="AM768" s="4">
        <v>2177</v>
      </c>
      <c r="AN768" s="4">
        <v>3479</v>
      </c>
      <c r="AO768" s="4">
        <v>0</v>
      </c>
      <c r="AP768" s="4">
        <f t="shared" si="290"/>
        <v>7709</v>
      </c>
      <c r="AU768" s="4">
        <f t="shared" si="291"/>
        <v>0</v>
      </c>
      <c r="AV768" s="4">
        <v>13</v>
      </c>
      <c r="AW768" s="4">
        <v>13</v>
      </c>
      <c r="AX768" s="4">
        <v>31</v>
      </c>
      <c r="AY768" s="4">
        <v>237</v>
      </c>
      <c r="AZ768" s="4">
        <f t="shared" si="292"/>
        <v>294</v>
      </c>
      <c r="BA768" s="4">
        <v>0</v>
      </c>
      <c r="BB768" s="4">
        <v>0</v>
      </c>
      <c r="BC768" s="4">
        <v>1</v>
      </c>
      <c r="BD768" s="4">
        <v>1</v>
      </c>
      <c r="BE768" s="4">
        <f t="shared" si="293"/>
        <v>2</v>
      </c>
      <c r="BF768" s="4">
        <v>0</v>
      </c>
      <c r="BG768" s="4">
        <v>442</v>
      </c>
      <c r="BH768" s="4">
        <v>404</v>
      </c>
      <c r="BI768" s="4">
        <v>241</v>
      </c>
      <c r="BJ768" s="4">
        <f t="shared" si="294"/>
        <v>1087</v>
      </c>
      <c r="BK768" s="4">
        <v>0</v>
      </c>
      <c r="BL768" s="4">
        <v>0</v>
      </c>
      <c r="BM768" s="4">
        <v>0</v>
      </c>
      <c r="BN768" s="4">
        <v>0</v>
      </c>
      <c r="BO768" s="4">
        <f t="shared" si="295"/>
        <v>0</v>
      </c>
      <c r="BP768" s="4">
        <v>0</v>
      </c>
      <c r="BQ768" s="4">
        <v>0</v>
      </c>
      <c r="BR768" s="4">
        <v>0</v>
      </c>
      <c r="BS768" s="4">
        <v>0</v>
      </c>
      <c r="BT768" s="4">
        <f t="shared" si="296"/>
        <v>0</v>
      </c>
      <c r="BU768" s="4">
        <v>1</v>
      </c>
      <c r="BV768" s="4">
        <v>2</v>
      </c>
      <c r="BW768" s="38">
        <v>1</v>
      </c>
      <c r="BX768" s="4">
        <v>0</v>
      </c>
      <c r="BY768" s="4">
        <f t="shared" si="297"/>
        <v>4</v>
      </c>
      <c r="BZ768" s="4">
        <f t="shared" si="298"/>
        <v>8676</v>
      </c>
      <c r="CA768" s="4">
        <f t="shared" si="299"/>
        <v>8289</v>
      </c>
      <c r="CB768" s="4">
        <f t="shared" si="300"/>
        <v>7933</v>
      </c>
      <c r="CC768" s="4">
        <f t="shared" si="301"/>
        <v>478</v>
      </c>
      <c r="CD768" s="4">
        <f t="shared" si="302"/>
        <v>25376</v>
      </c>
      <c r="CE768" s="4">
        <f t="shared" si="303"/>
        <v>14</v>
      </c>
      <c r="CF768" s="4">
        <f t="shared" si="304"/>
        <v>457</v>
      </c>
      <c r="CG768" s="4">
        <f t="shared" si="305"/>
        <v>437</v>
      </c>
      <c r="CH768" s="4">
        <f t="shared" si="306"/>
        <v>479</v>
      </c>
      <c r="CI768" s="4">
        <f t="shared" si="307"/>
        <v>1387</v>
      </c>
      <c r="CJ768" s="4">
        <v>4273</v>
      </c>
      <c r="CK768" s="4">
        <v>3690</v>
      </c>
      <c r="CL768" s="4">
        <v>874</v>
      </c>
      <c r="CM768" s="4">
        <v>0</v>
      </c>
      <c r="CN768" s="4">
        <v>448</v>
      </c>
      <c r="CO768" s="4">
        <f t="shared" ref="CO768:CO831" si="308">SUM(CJ768:CN768)</f>
        <v>9285</v>
      </c>
    </row>
    <row r="769" spans="1:93">
      <c r="A769" s="2">
        <v>2006</v>
      </c>
      <c r="B769" s="3" t="s">
        <v>80</v>
      </c>
      <c r="C769" s="4">
        <v>1701</v>
      </c>
      <c r="D769" s="4">
        <v>464</v>
      </c>
      <c r="E769" s="4">
        <v>743</v>
      </c>
      <c r="F769" s="4">
        <v>0</v>
      </c>
      <c r="G769" s="4">
        <f t="shared" si="283"/>
        <v>2908</v>
      </c>
      <c r="H769" s="4">
        <v>645</v>
      </c>
      <c r="I769" s="4">
        <v>1</v>
      </c>
      <c r="J769" s="4">
        <v>1812</v>
      </c>
      <c r="K769" s="4">
        <v>0</v>
      </c>
      <c r="L769" s="4">
        <f t="shared" si="284"/>
        <v>2458</v>
      </c>
      <c r="M769" s="4">
        <v>12</v>
      </c>
      <c r="N769" s="4">
        <v>59</v>
      </c>
      <c r="O769" s="4">
        <v>0</v>
      </c>
      <c r="P769" s="4">
        <v>0</v>
      </c>
      <c r="Q769" s="4">
        <f t="shared" si="285"/>
        <v>71</v>
      </c>
      <c r="R769" s="4">
        <v>123</v>
      </c>
      <c r="S769" s="4">
        <v>209</v>
      </c>
      <c r="T769" s="4">
        <v>9</v>
      </c>
      <c r="U769" s="4">
        <v>0</v>
      </c>
      <c r="V769" s="4">
        <f t="shared" si="286"/>
        <v>341</v>
      </c>
      <c r="W769" s="4">
        <v>560</v>
      </c>
      <c r="X769" s="4">
        <v>2307</v>
      </c>
      <c r="Y769" s="4">
        <v>277</v>
      </c>
      <c r="Z769" s="4">
        <v>0</v>
      </c>
      <c r="AA769" s="4">
        <f t="shared" si="287"/>
        <v>3144</v>
      </c>
      <c r="AB769" s="4">
        <v>299</v>
      </c>
      <c r="AC769" s="4">
        <v>1</v>
      </c>
      <c r="AD769" s="4">
        <v>44</v>
      </c>
      <c r="AE769" s="4">
        <v>0</v>
      </c>
      <c r="AF769" s="4">
        <f t="shared" si="288"/>
        <v>344</v>
      </c>
      <c r="AG769" s="4">
        <v>1</v>
      </c>
      <c r="AH769" s="4">
        <v>438</v>
      </c>
      <c r="AI769" s="4">
        <v>521</v>
      </c>
      <c r="AJ769" s="4">
        <v>0</v>
      </c>
      <c r="AK769" s="4">
        <f t="shared" si="289"/>
        <v>960</v>
      </c>
      <c r="AL769" s="4">
        <v>442</v>
      </c>
      <c r="AM769" s="4">
        <v>1123</v>
      </c>
      <c r="AN769" s="4">
        <v>3453</v>
      </c>
      <c r="AO769" s="4">
        <v>59</v>
      </c>
      <c r="AP769" s="4">
        <f t="shared" si="290"/>
        <v>5077</v>
      </c>
      <c r="AU769" s="4">
        <f t="shared" si="291"/>
        <v>0</v>
      </c>
      <c r="AV769" s="4">
        <v>0</v>
      </c>
      <c r="AW769" s="4">
        <v>0</v>
      </c>
      <c r="AX769" s="4">
        <v>15</v>
      </c>
      <c r="AY769" s="4">
        <v>0</v>
      </c>
      <c r="AZ769" s="4">
        <f t="shared" si="292"/>
        <v>15</v>
      </c>
      <c r="BA769" s="4">
        <v>0</v>
      </c>
      <c r="BB769" s="4">
        <v>0</v>
      </c>
      <c r="BC769" s="4">
        <v>7</v>
      </c>
      <c r="BD769" s="4">
        <v>0</v>
      </c>
      <c r="BE769" s="4">
        <f t="shared" si="293"/>
        <v>7</v>
      </c>
      <c r="BF769" s="4">
        <v>0</v>
      </c>
      <c r="BG769" s="4">
        <v>0</v>
      </c>
      <c r="BH769" s="4">
        <v>0</v>
      </c>
      <c r="BI769" s="4">
        <v>0</v>
      </c>
      <c r="BJ769" s="4">
        <f t="shared" si="294"/>
        <v>0</v>
      </c>
      <c r="BK769" s="4">
        <v>0</v>
      </c>
      <c r="BL769" s="4">
        <v>0</v>
      </c>
      <c r="BM769" s="4">
        <v>0</v>
      </c>
      <c r="BN769" s="4">
        <v>0</v>
      </c>
      <c r="BO769" s="4">
        <f t="shared" si="295"/>
        <v>0</v>
      </c>
      <c r="BP769" s="4">
        <v>0</v>
      </c>
      <c r="BQ769" s="4">
        <v>0</v>
      </c>
      <c r="BR769" s="4">
        <v>0</v>
      </c>
      <c r="BS769" s="4">
        <v>0</v>
      </c>
      <c r="BT769" s="4">
        <f t="shared" si="296"/>
        <v>0</v>
      </c>
      <c r="BU769" s="4">
        <v>0</v>
      </c>
      <c r="BV769" s="4">
        <v>26</v>
      </c>
      <c r="BW769" s="4">
        <v>83</v>
      </c>
      <c r="BX769" s="4">
        <v>14</v>
      </c>
      <c r="BY769" s="4">
        <f t="shared" si="297"/>
        <v>123</v>
      </c>
      <c r="BZ769" s="4">
        <f t="shared" si="298"/>
        <v>3783</v>
      </c>
      <c r="CA769" s="4">
        <f t="shared" si="299"/>
        <v>4602</v>
      </c>
      <c r="CB769" s="4">
        <f t="shared" si="300"/>
        <v>6859</v>
      </c>
      <c r="CC769" s="4">
        <f t="shared" si="301"/>
        <v>59</v>
      </c>
      <c r="CD769" s="4">
        <f t="shared" si="302"/>
        <v>15303</v>
      </c>
      <c r="CE769" s="4">
        <f t="shared" si="303"/>
        <v>0</v>
      </c>
      <c r="CF769" s="4">
        <f t="shared" si="304"/>
        <v>26</v>
      </c>
      <c r="CG769" s="4">
        <f t="shared" si="305"/>
        <v>105</v>
      </c>
      <c r="CH769" s="4">
        <f t="shared" si="306"/>
        <v>14</v>
      </c>
      <c r="CI769" s="4">
        <f t="shared" si="307"/>
        <v>145</v>
      </c>
      <c r="CJ769" s="4">
        <v>2087</v>
      </c>
      <c r="CK769" s="4">
        <v>2357</v>
      </c>
      <c r="CL769" s="4">
        <v>378</v>
      </c>
      <c r="CM769" s="4">
        <v>5</v>
      </c>
      <c r="CN769" s="4">
        <v>314</v>
      </c>
      <c r="CO769" s="4">
        <f t="shared" si="308"/>
        <v>5141</v>
      </c>
    </row>
    <row r="770" spans="1:93">
      <c r="A770" s="2">
        <v>2006</v>
      </c>
      <c r="B770" s="3" t="s">
        <v>81</v>
      </c>
      <c r="C770" s="4">
        <v>34321</v>
      </c>
      <c r="D770" s="4">
        <v>5819</v>
      </c>
      <c r="E770" s="4">
        <v>-133</v>
      </c>
      <c r="F770" s="4">
        <v>3132</v>
      </c>
      <c r="G770" s="4">
        <f t="shared" ref="G770:G833" si="309">SUM(C770:F770)</f>
        <v>43139</v>
      </c>
      <c r="H770" s="4">
        <v>9595</v>
      </c>
      <c r="I770" s="4">
        <v>7770</v>
      </c>
      <c r="J770" s="4">
        <v>1267</v>
      </c>
      <c r="K770" s="4">
        <v>1044</v>
      </c>
      <c r="L770" s="4">
        <f t="shared" ref="L770:L833" si="310">SUM(H770:K770)</f>
        <v>19676</v>
      </c>
      <c r="M770" s="4">
        <v>1963</v>
      </c>
      <c r="N770" s="4">
        <v>2974</v>
      </c>
      <c r="O770" s="4">
        <v>0</v>
      </c>
      <c r="P770" s="4">
        <v>0</v>
      </c>
      <c r="Q770" s="4">
        <f t="shared" ref="Q770:Q833" si="311">SUM(M770:P770)</f>
        <v>4937</v>
      </c>
      <c r="R770" s="4">
        <v>4095</v>
      </c>
      <c r="S770" s="4">
        <v>720</v>
      </c>
      <c r="T770" s="4">
        <v>0</v>
      </c>
      <c r="U770" s="4">
        <v>0</v>
      </c>
      <c r="V770" s="4">
        <f t="shared" ref="V770:V833" si="312">SUM(R770:U770)</f>
        <v>4815</v>
      </c>
      <c r="W770" s="4">
        <v>12180</v>
      </c>
      <c r="X770" s="4">
        <v>17311</v>
      </c>
      <c r="Y770" s="4">
        <v>1683</v>
      </c>
      <c r="Z770" s="4">
        <v>0</v>
      </c>
      <c r="AA770" s="4">
        <f t="shared" ref="AA770:AA833" si="313">SUM(W770:Z770)</f>
        <v>31174</v>
      </c>
      <c r="AB770" s="4">
        <v>7258</v>
      </c>
      <c r="AC770" s="4">
        <v>131</v>
      </c>
      <c r="AD770" s="4">
        <v>1</v>
      </c>
      <c r="AE770" s="4">
        <v>0</v>
      </c>
      <c r="AF770" s="4">
        <f t="shared" ref="AF770:AF833" si="314">SUM(AB770:AE770)</f>
        <v>7390</v>
      </c>
      <c r="AG770" s="4">
        <v>1359</v>
      </c>
      <c r="AH770" s="4">
        <v>3274</v>
      </c>
      <c r="AI770" s="4">
        <v>4318</v>
      </c>
      <c r="AJ770" s="4">
        <v>0</v>
      </c>
      <c r="AK770" s="4">
        <f t="shared" ref="AK770:AK833" si="315">SUM(AG770:AJ770)</f>
        <v>8951</v>
      </c>
      <c r="AL770" s="4">
        <v>20821</v>
      </c>
      <c r="AM770" s="4">
        <v>15570</v>
      </c>
      <c r="AN770" s="4">
        <v>15580</v>
      </c>
      <c r="AO770" s="4">
        <v>1128</v>
      </c>
      <c r="AP770" s="4">
        <f t="shared" ref="AP770:AP833" si="316">SUM(AL770:AO770)</f>
        <v>53099</v>
      </c>
      <c r="AU770" s="4">
        <f t="shared" ref="AU770:AU833" si="317">SUM(AQ770:AT770)</f>
        <v>0</v>
      </c>
      <c r="AV770" s="4">
        <v>10</v>
      </c>
      <c r="AW770" s="4">
        <v>0</v>
      </c>
      <c r="AX770" s="4">
        <v>0</v>
      </c>
      <c r="AY770" s="4">
        <v>1044</v>
      </c>
      <c r="AZ770" s="4">
        <f t="shared" ref="AZ770:AZ833" si="318">SUM(AV770:AY770)</f>
        <v>1054</v>
      </c>
      <c r="BA770" s="4">
        <v>30</v>
      </c>
      <c r="BB770" s="4">
        <v>0</v>
      </c>
      <c r="BC770" s="4">
        <v>0</v>
      </c>
      <c r="BD770" s="4">
        <v>0</v>
      </c>
      <c r="BE770" s="4">
        <f t="shared" ref="BE770:BE833" si="319">SUM(BA770:BD770)</f>
        <v>30</v>
      </c>
      <c r="BF770" s="4">
        <v>0</v>
      </c>
      <c r="BG770" s="4">
        <v>1727</v>
      </c>
      <c r="BH770" s="4">
        <v>1555</v>
      </c>
      <c r="BI770" s="4">
        <v>15</v>
      </c>
      <c r="BJ770" s="4">
        <f t="shared" ref="BJ770:BJ833" si="320">SUM(BF770:BI770)</f>
        <v>3297</v>
      </c>
      <c r="BK770" s="4">
        <v>0</v>
      </c>
      <c r="BL770" s="4">
        <v>0</v>
      </c>
      <c r="BM770" s="4">
        <v>0</v>
      </c>
      <c r="BN770" s="4">
        <v>0</v>
      </c>
      <c r="BO770" s="4">
        <f t="shared" ref="BO770:BO833" si="321">SUM(BK770:BN770)</f>
        <v>0</v>
      </c>
      <c r="BP770" s="4">
        <v>144</v>
      </c>
      <c r="BQ770" s="4">
        <v>2</v>
      </c>
      <c r="BR770" s="4">
        <v>45</v>
      </c>
      <c r="BS770" s="4">
        <v>222</v>
      </c>
      <c r="BT770" s="4">
        <f t="shared" ref="BT770:BT781" si="322">SUM(BP770:BS770)</f>
        <v>413</v>
      </c>
      <c r="BU770" s="4">
        <v>5</v>
      </c>
      <c r="BV770" s="4">
        <v>12</v>
      </c>
      <c r="BW770" s="4">
        <v>16</v>
      </c>
      <c r="BX770" s="4">
        <v>13</v>
      </c>
      <c r="BY770" s="4">
        <f t="shared" ref="BY770:BY833" si="323">SUM(BU770:BX770)</f>
        <v>46</v>
      </c>
      <c r="BZ770" s="4">
        <f t="shared" ref="BZ770:BZ833" si="324">+C770+H770+M770+R770+W770+AB770+AG770+AL770</f>
        <v>91592</v>
      </c>
      <c r="CA770" s="4">
        <f t="shared" ref="CA770:CA833" si="325">+D770+I770+N770+S770+X770+AC770+AH770+AM770</f>
        <v>53569</v>
      </c>
      <c r="CB770" s="4">
        <f t="shared" ref="CB770:CB833" si="326">+E770+J770+O770+T770+Y770+AD770+AI770+AN770</f>
        <v>22716</v>
      </c>
      <c r="CC770" s="4">
        <f t="shared" ref="CC770:CC833" si="327">+F770+K770+P770+U770+Z770+AE770+AJ770+AO770</f>
        <v>5304</v>
      </c>
      <c r="CD770" s="4">
        <f t="shared" ref="CD770:CD833" si="328">SUM(BZ770:CC770)</f>
        <v>173181</v>
      </c>
      <c r="CE770" s="4">
        <f t="shared" ref="CE770:CE833" si="329">BF770+BA770+AV770+BK770+BP770+BU770+AQ770</f>
        <v>189</v>
      </c>
      <c r="CF770" s="4">
        <f t="shared" ref="CF770:CF833" si="330">BG770+BB770+AW770+BL770+BQ770+BV770+AR770</f>
        <v>1741</v>
      </c>
      <c r="CG770" s="4">
        <f t="shared" ref="CG770:CG833" si="331">BH770+BC770+AX770+BM770+BR770+BW770+AS770</f>
        <v>1616</v>
      </c>
      <c r="CH770" s="4">
        <f t="shared" ref="CH770:CH833" si="332">BI770+BD770+AY770+BN770+BS770+BX770+AT770</f>
        <v>1294</v>
      </c>
      <c r="CI770" s="4">
        <f t="shared" ref="CI770:CI833" si="333">SUM(CE770:CH770)</f>
        <v>4840</v>
      </c>
      <c r="CJ770" s="4">
        <v>27581</v>
      </c>
      <c r="CK770" s="4">
        <v>49901</v>
      </c>
      <c r="CL770" s="4">
        <v>10316</v>
      </c>
      <c r="CM770" s="4">
        <v>2</v>
      </c>
      <c r="CN770" s="4">
        <v>5651</v>
      </c>
      <c r="CO770" s="4">
        <f t="shared" si="308"/>
        <v>93451</v>
      </c>
    </row>
    <row r="771" spans="1:93">
      <c r="A771" s="2">
        <v>2006</v>
      </c>
      <c r="B771" s="3" t="s">
        <v>82</v>
      </c>
      <c r="C771" s="4">
        <v>2719</v>
      </c>
      <c r="D771" s="4">
        <v>460</v>
      </c>
      <c r="E771" s="4">
        <v>484</v>
      </c>
      <c r="F771" s="4">
        <v>0</v>
      </c>
      <c r="G771" s="4">
        <f t="shared" si="309"/>
        <v>3663</v>
      </c>
      <c r="H771" s="4">
        <v>636.5</v>
      </c>
      <c r="I771" s="4">
        <v>20.399999999999999</v>
      </c>
      <c r="J771" s="4">
        <v>1532</v>
      </c>
      <c r="K771" s="4">
        <v>0</v>
      </c>
      <c r="L771" s="4">
        <f t="shared" si="310"/>
        <v>2188.9</v>
      </c>
      <c r="M771" s="4">
        <v>1</v>
      </c>
      <c r="N771" s="4">
        <v>105</v>
      </c>
      <c r="O771" s="4">
        <v>26</v>
      </c>
      <c r="P771" s="4">
        <v>0</v>
      </c>
      <c r="Q771" s="4">
        <f t="shared" si="311"/>
        <v>132</v>
      </c>
      <c r="R771" s="4">
        <v>4</v>
      </c>
      <c r="S771" s="4">
        <v>0</v>
      </c>
      <c r="T771" s="4">
        <v>70</v>
      </c>
      <c r="U771" s="4">
        <v>0</v>
      </c>
      <c r="V771" s="4">
        <f t="shared" si="312"/>
        <v>74</v>
      </c>
      <c r="W771" s="4">
        <v>1262</v>
      </c>
      <c r="X771" s="4">
        <v>1297</v>
      </c>
      <c r="Y771" s="4">
        <v>60</v>
      </c>
      <c r="Z771" s="4">
        <v>0</v>
      </c>
      <c r="AA771" s="4">
        <f t="shared" si="313"/>
        <v>2619</v>
      </c>
      <c r="AB771" s="4">
        <v>533</v>
      </c>
      <c r="AC771" s="4">
        <v>3</v>
      </c>
      <c r="AD771" s="4">
        <v>45.1</v>
      </c>
      <c r="AE771" s="4">
        <v>0</v>
      </c>
      <c r="AF771" s="4">
        <f t="shared" si="314"/>
        <v>581.1</v>
      </c>
      <c r="AG771" s="4">
        <v>0</v>
      </c>
      <c r="AH771" s="4">
        <v>498.3</v>
      </c>
      <c r="AI771" s="4">
        <v>769.6</v>
      </c>
      <c r="AJ771" s="4">
        <v>0</v>
      </c>
      <c r="AK771" s="4">
        <f t="shared" si="315"/>
        <v>1267.9000000000001</v>
      </c>
      <c r="AL771" s="4">
        <v>1135.5</v>
      </c>
      <c r="AM771" s="4">
        <v>1187.2999999999997</v>
      </c>
      <c r="AN771" s="4">
        <v>2784.3999999999992</v>
      </c>
      <c r="AO771" s="4">
        <v>0</v>
      </c>
      <c r="AP771" s="4">
        <f t="shared" si="316"/>
        <v>5107.1999999999989</v>
      </c>
      <c r="AU771" s="4">
        <f t="shared" si="317"/>
        <v>0</v>
      </c>
      <c r="AV771" s="4">
        <v>0</v>
      </c>
      <c r="AW771" s="4">
        <v>0</v>
      </c>
      <c r="AX771" s="4">
        <v>244</v>
      </c>
      <c r="AY771" s="4">
        <v>0</v>
      </c>
      <c r="AZ771" s="4">
        <f t="shared" si="318"/>
        <v>244</v>
      </c>
      <c r="BA771" s="4">
        <v>0</v>
      </c>
      <c r="BB771" s="4">
        <v>1</v>
      </c>
      <c r="BC771" s="4">
        <v>4.8</v>
      </c>
      <c r="BD771" s="4">
        <v>0</v>
      </c>
      <c r="BE771" s="4">
        <f t="shared" si="319"/>
        <v>5.8</v>
      </c>
      <c r="BF771" s="4">
        <v>0</v>
      </c>
      <c r="BG771" s="4">
        <v>0</v>
      </c>
      <c r="BH771" s="4">
        <v>10</v>
      </c>
      <c r="BI771" s="4">
        <v>0</v>
      </c>
      <c r="BJ771" s="4">
        <f t="shared" si="320"/>
        <v>10</v>
      </c>
      <c r="BK771" s="4">
        <v>0</v>
      </c>
      <c r="BL771" s="4">
        <v>0</v>
      </c>
      <c r="BM771" s="4">
        <v>0</v>
      </c>
      <c r="BN771" s="4">
        <v>0</v>
      </c>
      <c r="BO771" s="4">
        <f t="shared" si="321"/>
        <v>0</v>
      </c>
      <c r="BP771" s="4">
        <v>0</v>
      </c>
      <c r="BQ771" s="4">
        <v>8.5</v>
      </c>
      <c r="BR771" s="4">
        <v>53.8</v>
      </c>
      <c r="BS771" s="4">
        <v>0</v>
      </c>
      <c r="BT771" s="4">
        <f t="shared" si="322"/>
        <v>62.3</v>
      </c>
      <c r="BU771" s="4">
        <v>0</v>
      </c>
      <c r="BV771" s="4">
        <v>1.2</v>
      </c>
      <c r="BW771" s="4">
        <v>20.5</v>
      </c>
      <c r="BX771" s="4">
        <v>0</v>
      </c>
      <c r="BY771" s="4">
        <f t="shared" si="323"/>
        <v>21.7</v>
      </c>
      <c r="BZ771" s="4">
        <f t="shared" si="324"/>
        <v>6291</v>
      </c>
      <c r="CA771" s="4">
        <f t="shared" si="325"/>
        <v>3571</v>
      </c>
      <c r="CB771" s="4">
        <f t="shared" si="326"/>
        <v>5771.0999999999985</v>
      </c>
      <c r="CC771" s="4">
        <f t="shared" si="327"/>
        <v>0</v>
      </c>
      <c r="CD771" s="4">
        <f t="shared" si="328"/>
        <v>15633.099999999999</v>
      </c>
      <c r="CE771" s="4">
        <f t="shared" si="329"/>
        <v>0</v>
      </c>
      <c r="CF771" s="4">
        <f t="shared" si="330"/>
        <v>10.7</v>
      </c>
      <c r="CG771" s="4">
        <f t="shared" si="331"/>
        <v>333.1</v>
      </c>
      <c r="CH771" s="4">
        <f t="shared" si="332"/>
        <v>0</v>
      </c>
      <c r="CI771" s="4">
        <f t="shared" si="333"/>
        <v>343.8</v>
      </c>
      <c r="CJ771" s="4">
        <v>2123.1999999999998</v>
      </c>
      <c r="CK771" s="4">
        <v>4018.9</v>
      </c>
      <c r="CL771" s="4">
        <v>447.4</v>
      </c>
      <c r="CM771" s="4">
        <v>17.600000000000001</v>
      </c>
      <c r="CN771" s="4">
        <v>357.5</v>
      </c>
      <c r="CO771" s="4">
        <f t="shared" si="308"/>
        <v>6964.6</v>
      </c>
    </row>
    <row r="772" spans="1:93">
      <c r="A772" s="2">
        <v>2006</v>
      </c>
      <c r="B772" s="3" t="s">
        <v>83</v>
      </c>
      <c r="C772" s="39">
        <v>2233</v>
      </c>
      <c r="D772" s="4">
        <v>414</v>
      </c>
      <c r="E772" s="4">
        <v>4</v>
      </c>
      <c r="F772" s="4">
        <v>741</v>
      </c>
      <c r="G772" s="4">
        <f t="shared" si="309"/>
        <v>3392</v>
      </c>
      <c r="H772" s="4">
        <v>614</v>
      </c>
      <c r="I772" s="4">
        <v>220</v>
      </c>
      <c r="J772" s="4">
        <v>1470</v>
      </c>
      <c r="K772" s="4">
        <v>157</v>
      </c>
      <c r="L772" s="4">
        <f t="shared" si="310"/>
        <v>2461</v>
      </c>
      <c r="M772" s="4">
        <v>120</v>
      </c>
      <c r="N772" s="4">
        <v>267</v>
      </c>
      <c r="O772" s="4">
        <v>0</v>
      </c>
      <c r="P772" s="4">
        <v>0</v>
      </c>
      <c r="Q772" s="4">
        <f t="shared" si="311"/>
        <v>387</v>
      </c>
      <c r="R772" s="4">
        <v>94</v>
      </c>
      <c r="S772" s="4">
        <v>0</v>
      </c>
      <c r="T772" s="4">
        <v>0</v>
      </c>
      <c r="U772" s="4">
        <v>0</v>
      </c>
      <c r="V772" s="4">
        <f t="shared" si="312"/>
        <v>94</v>
      </c>
      <c r="W772" s="4">
        <v>3141</v>
      </c>
      <c r="X772" s="4">
        <v>0</v>
      </c>
      <c r="Y772" s="4">
        <v>780</v>
      </c>
      <c r="Z772" s="4">
        <v>0</v>
      </c>
      <c r="AA772" s="4">
        <f t="shared" si="313"/>
        <v>3921</v>
      </c>
      <c r="AB772" s="4">
        <v>624</v>
      </c>
      <c r="AC772" s="4">
        <v>4</v>
      </c>
      <c r="AD772" s="4">
        <v>1</v>
      </c>
      <c r="AE772" s="4">
        <v>4</v>
      </c>
      <c r="AF772" s="4">
        <f t="shared" si="314"/>
        <v>633</v>
      </c>
      <c r="AG772" s="4">
        <v>2</v>
      </c>
      <c r="AH772" s="4">
        <v>75</v>
      </c>
      <c r="AI772" s="4">
        <v>410</v>
      </c>
      <c r="AJ772" s="4">
        <v>264</v>
      </c>
      <c r="AK772" s="4">
        <f t="shared" si="315"/>
        <v>751</v>
      </c>
      <c r="AL772" s="4">
        <v>7674</v>
      </c>
      <c r="AM772" s="4">
        <v>209</v>
      </c>
      <c r="AN772" s="4">
        <v>517</v>
      </c>
      <c r="AO772" s="4">
        <v>443</v>
      </c>
      <c r="AP772" s="4">
        <f t="shared" si="316"/>
        <v>8843</v>
      </c>
      <c r="AU772" s="4">
        <f t="shared" si="317"/>
        <v>0</v>
      </c>
      <c r="AV772" s="4">
        <v>0</v>
      </c>
      <c r="AW772" s="4">
        <v>0</v>
      </c>
      <c r="AX772" s="4">
        <v>0</v>
      </c>
      <c r="AY772" s="4">
        <v>157</v>
      </c>
      <c r="AZ772" s="4">
        <f t="shared" si="318"/>
        <v>157</v>
      </c>
      <c r="BA772" s="4">
        <v>0</v>
      </c>
      <c r="BB772" s="4">
        <v>0</v>
      </c>
      <c r="BC772" s="4">
        <v>0</v>
      </c>
      <c r="BD772" s="4">
        <v>4</v>
      </c>
      <c r="BE772" s="4">
        <f t="shared" si="319"/>
        <v>4</v>
      </c>
      <c r="BF772" s="4">
        <v>0</v>
      </c>
      <c r="BG772" s="4">
        <v>0</v>
      </c>
      <c r="BH772" s="4">
        <v>0</v>
      </c>
      <c r="BI772" s="4">
        <v>264</v>
      </c>
      <c r="BJ772" s="4">
        <f t="shared" si="320"/>
        <v>264</v>
      </c>
      <c r="BK772" s="4">
        <v>0</v>
      </c>
      <c r="BL772" s="4">
        <v>0</v>
      </c>
      <c r="BM772" s="4">
        <v>0</v>
      </c>
      <c r="BN772" s="4">
        <v>26</v>
      </c>
      <c r="BO772" s="4">
        <f t="shared" si="321"/>
        <v>26</v>
      </c>
      <c r="BP772" s="4">
        <v>0</v>
      </c>
      <c r="BQ772" s="4">
        <v>0</v>
      </c>
      <c r="BR772" s="4">
        <v>0</v>
      </c>
      <c r="BS772" s="4">
        <v>173</v>
      </c>
      <c r="BT772" s="4">
        <f t="shared" si="322"/>
        <v>173</v>
      </c>
      <c r="BU772" s="4">
        <v>0</v>
      </c>
      <c r="BV772" s="4">
        <v>0</v>
      </c>
      <c r="BW772" s="4">
        <v>0</v>
      </c>
      <c r="BX772" s="4">
        <v>985</v>
      </c>
      <c r="BY772" s="4">
        <f t="shared" si="323"/>
        <v>985</v>
      </c>
      <c r="BZ772" s="4">
        <f t="shared" si="324"/>
        <v>14502</v>
      </c>
      <c r="CA772" s="4">
        <f t="shared" si="325"/>
        <v>1189</v>
      </c>
      <c r="CB772" s="4">
        <f t="shared" si="326"/>
        <v>3182</v>
      </c>
      <c r="CC772" s="4">
        <f t="shared" si="327"/>
        <v>1609</v>
      </c>
      <c r="CD772" s="4">
        <f t="shared" si="328"/>
        <v>20482</v>
      </c>
      <c r="CE772" s="4">
        <f t="shared" si="329"/>
        <v>0</v>
      </c>
      <c r="CF772" s="4">
        <f t="shared" si="330"/>
        <v>0</v>
      </c>
      <c r="CG772" s="4">
        <f t="shared" si="331"/>
        <v>0</v>
      </c>
      <c r="CH772" s="4">
        <f t="shared" si="332"/>
        <v>1609</v>
      </c>
      <c r="CI772" s="4">
        <f t="shared" si="333"/>
        <v>1609</v>
      </c>
      <c r="CJ772" s="4">
        <v>3402</v>
      </c>
      <c r="CK772" s="4">
        <v>6156</v>
      </c>
      <c r="CL772" s="4">
        <v>788</v>
      </c>
      <c r="CM772" s="4">
        <v>718</v>
      </c>
      <c r="CN772" s="4">
        <v>3935</v>
      </c>
      <c r="CO772" s="4">
        <f t="shared" si="308"/>
        <v>14999</v>
      </c>
    </row>
    <row r="773" spans="1:93">
      <c r="A773" s="2">
        <v>2006</v>
      </c>
      <c r="B773" s="3" t="s">
        <v>84</v>
      </c>
      <c r="C773" s="4">
        <v>1016</v>
      </c>
      <c r="D773" s="4">
        <v>142</v>
      </c>
      <c r="E773" s="4">
        <v>461</v>
      </c>
      <c r="F773" s="4">
        <v>207</v>
      </c>
      <c r="G773" s="4">
        <f t="shared" si="309"/>
        <v>1826</v>
      </c>
      <c r="H773" s="4">
        <v>239</v>
      </c>
      <c r="I773" s="4">
        <v>28</v>
      </c>
      <c r="J773" s="4">
        <v>61</v>
      </c>
      <c r="K773" s="4">
        <v>3</v>
      </c>
      <c r="L773" s="4">
        <f t="shared" si="310"/>
        <v>331</v>
      </c>
      <c r="M773" s="4">
        <v>2</v>
      </c>
      <c r="N773" s="4">
        <v>15</v>
      </c>
      <c r="O773" s="4">
        <v>1</v>
      </c>
      <c r="P773" s="4">
        <v>0</v>
      </c>
      <c r="Q773" s="4">
        <f t="shared" si="311"/>
        <v>18</v>
      </c>
      <c r="R773" s="4">
        <v>5</v>
      </c>
      <c r="S773" s="4">
        <v>0</v>
      </c>
      <c r="T773" s="4">
        <v>1</v>
      </c>
      <c r="U773" s="4">
        <v>0</v>
      </c>
      <c r="V773" s="4">
        <f t="shared" si="312"/>
        <v>6</v>
      </c>
      <c r="W773" s="4">
        <v>459</v>
      </c>
      <c r="X773" s="4">
        <v>464</v>
      </c>
      <c r="Y773" s="4">
        <v>0</v>
      </c>
      <c r="Z773" s="4">
        <v>0</v>
      </c>
      <c r="AA773" s="4">
        <f t="shared" si="313"/>
        <v>923</v>
      </c>
      <c r="AB773" s="4">
        <v>227</v>
      </c>
      <c r="AC773" s="4">
        <v>1</v>
      </c>
      <c r="AD773" s="4">
        <v>5</v>
      </c>
      <c r="AE773" s="4">
        <v>0</v>
      </c>
      <c r="AF773" s="4">
        <f t="shared" si="314"/>
        <v>233</v>
      </c>
      <c r="AG773" s="4">
        <v>12</v>
      </c>
      <c r="AH773" s="4">
        <v>115</v>
      </c>
      <c r="AI773" s="4">
        <v>597</v>
      </c>
      <c r="AJ773" s="4">
        <v>0</v>
      </c>
      <c r="AK773" s="4">
        <f t="shared" si="315"/>
        <v>724</v>
      </c>
      <c r="AL773" s="4">
        <v>1233</v>
      </c>
      <c r="AM773" s="4">
        <v>264</v>
      </c>
      <c r="AN773" s="4">
        <v>1995</v>
      </c>
      <c r="AO773" s="4">
        <v>12</v>
      </c>
      <c r="AP773" s="4">
        <f t="shared" si="316"/>
        <v>3504</v>
      </c>
      <c r="AU773" s="4">
        <f t="shared" si="317"/>
        <v>0</v>
      </c>
      <c r="AV773" s="4">
        <v>7</v>
      </c>
      <c r="AW773" s="4">
        <v>0</v>
      </c>
      <c r="AX773" s="4">
        <v>0</v>
      </c>
      <c r="AY773" s="4">
        <v>1</v>
      </c>
      <c r="AZ773" s="4">
        <f t="shared" si="318"/>
        <v>8</v>
      </c>
      <c r="BA773" s="4">
        <v>1</v>
      </c>
      <c r="BB773" s="4">
        <v>1</v>
      </c>
      <c r="BC773" s="4">
        <v>4</v>
      </c>
      <c r="BD773" s="4">
        <v>0</v>
      </c>
      <c r="BE773" s="4">
        <f t="shared" si="319"/>
        <v>6</v>
      </c>
      <c r="BF773" s="4">
        <v>0</v>
      </c>
      <c r="BG773" s="4">
        <v>115</v>
      </c>
      <c r="BH773" s="4">
        <v>266</v>
      </c>
      <c r="BI773" s="4">
        <v>0</v>
      </c>
      <c r="BJ773" s="4">
        <f t="shared" si="320"/>
        <v>381</v>
      </c>
      <c r="BK773" s="4">
        <v>4</v>
      </c>
      <c r="BL773" s="4">
        <v>0</v>
      </c>
      <c r="BM773" s="4">
        <v>0</v>
      </c>
      <c r="BN773" s="4">
        <v>0</v>
      </c>
      <c r="BO773" s="4">
        <f t="shared" si="321"/>
        <v>4</v>
      </c>
      <c r="BP773" s="4">
        <v>13</v>
      </c>
      <c r="BQ773" s="4">
        <v>0</v>
      </c>
      <c r="BR773" s="4">
        <v>0</v>
      </c>
      <c r="BS773" s="4">
        <v>0</v>
      </c>
      <c r="BT773" s="4">
        <f t="shared" si="322"/>
        <v>13</v>
      </c>
      <c r="BU773" s="4">
        <v>211</v>
      </c>
      <c r="BV773" s="4">
        <v>0</v>
      </c>
      <c r="BW773" s="4">
        <v>0</v>
      </c>
      <c r="BX773" s="4">
        <v>0</v>
      </c>
      <c r="BY773" s="4">
        <f t="shared" si="323"/>
        <v>211</v>
      </c>
      <c r="BZ773" s="4">
        <f t="shared" si="324"/>
        <v>3193</v>
      </c>
      <c r="CA773" s="4">
        <f t="shared" si="325"/>
        <v>1029</v>
      </c>
      <c r="CB773" s="4">
        <f t="shared" si="326"/>
        <v>3121</v>
      </c>
      <c r="CC773" s="4">
        <f t="shared" si="327"/>
        <v>222</v>
      </c>
      <c r="CD773" s="4">
        <f t="shared" si="328"/>
        <v>7565</v>
      </c>
      <c r="CE773" s="4">
        <f t="shared" si="329"/>
        <v>236</v>
      </c>
      <c r="CF773" s="4">
        <f t="shared" si="330"/>
        <v>116</v>
      </c>
      <c r="CG773" s="4">
        <f t="shared" si="331"/>
        <v>270</v>
      </c>
      <c r="CH773" s="4">
        <f t="shared" si="332"/>
        <v>1</v>
      </c>
      <c r="CI773" s="4">
        <f t="shared" si="333"/>
        <v>623</v>
      </c>
      <c r="CJ773" s="4">
        <v>0</v>
      </c>
      <c r="CK773" s="4">
        <v>1015</v>
      </c>
      <c r="CL773" s="4">
        <v>163</v>
      </c>
      <c r="CM773" s="4">
        <v>0</v>
      </c>
      <c r="CN773" s="4">
        <v>1992</v>
      </c>
      <c r="CO773" s="4">
        <f t="shared" si="308"/>
        <v>3170</v>
      </c>
    </row>
    <row r="774" spans="1:93">
      <c r="A774" s="2">
        <v>2006</v>
      </c>
      <c r="B774" s="15" t="s">
        <v>85</v>
      </c>
      <c r="C774" s="4">
        <v>9467</v>
      </c>
      <c r="D774" s="4">
        <v>2413</v>
      </c>
      <c r="E774" s="4">
        <v>464</v>
      </c>
      <c r="F774" s="4">
        <v>0</v>
      </c>
      <c r="G774" s="4">
        <f t="shared" si="309"/>
        <v>12344</v>
      </c>
      <c r="H774" s="4">
        <v>3713</v>
      </c>
      <c r="I774" s="4">
        <v>141</v>
      </c>
      <c r="J774" s="4">
        <v>643</v>
      </c>
      <c r="K774" s="4">
        <v>467</v>
      </c>
      <c r="L774" s="4">
        <f t="shared" si="310"/>
        <v>4964</v>
      </c>
      <c r="M774" s="4">
        <v>178</v>
      </c>
      <c r="N774" s="4">
        <v>0</v>
      </c>
      <c r="O774" s="4">
        <v>0</v>
      </c>
      <c r="P774" s="4">
        <v>0</v>
      </c>
      <c r="Q774" s="4">
        <f t="shared" si="311"/>
        <v>178</v>
      </c>
      <c r="R774" s="4">
        <v>0</v>
      </c>
      <c r="S774" s="4">
        <v>0</v>
      </c>
      <c r="T774" s="4">
        <v>0</v>
      </c>
      <c r="U774" s="4">
        <v>0</v>
      </c>
      <c r="V774" s="4">
        <f t="shared" si="312"/>
        <v>0</v>
      </c>
      <c r="W774" s="4">
        <v>4167</v>
      </c>
      <c r="X774" s="4">
        <v>8135</v>
      </c>
      <c r="Y774" s="4">
        <v>1543</v>
      </c>
      <c r="Z774" s="4">
        <v>0</v>
      </c>
      <c r="AA774" s="4">
        <f t="shared" si="313"/>
        <v>13845</v>
      </c>
      <c r="AB774" s="4">
        <v>2425</v>
      </c>
      <c r="AC774" s="4">
        <v>91</v>
      </c>
      <c r="AD774" s="4">
        <v>124</v>
      </c>
      <c r="AE774" s="4">
        <v>0</v>
      </c>
      <c r="AF774" s="4">
        <f t="shared" si="314"/>
        <v>2640</v>
      </c>
      <c r="AG774" s="4">
        <v>578</v>
      </c>
      <c r="AH774" s="4">
        <v>1767</v>
      </c>
      <c r="AI774" s="4">
        <v>5052</v>
      </c>
      <c r="AJ774" s="4">
        <v>514</v>
      </c>
      <c r="AK774" s="4">
        <f t="shared" si="315"/>
        <v>7911</v>
      </c>
      <c r="AL774" s="4">
        <v>5376</v>
      </c>
      <c r="AM774" s="4">
        <v>6203</v>
      </c>
      <c r="AN774" s="4">
        <v>7448</v>
      </c>
      <c r="AO774" s="4">
        <v>670</v>
      </c>
      <c r="AP774" s="4">
        <f t="shared" si="316"/>
        <v>19697</v>
      </c>
      <c r="AU774" s="4">
        <f t="shared" si="317"/>
        <v>0</v>
      </c>
      <c r="AV774" s="4">
        <v>70</v>
      </c>
      <c r="AW774" s="4">
        <v>0</v>
      </c>
      <c r="AX774" s="4">
        <v>61</v>
      </c>
      <c r="AY774" s="4">
        <v>467</v>
      </c>
      <c r="AZ774" s="4">
        <f t="shared" si="318"/>
        <v>598</v>
      </c>
      <c r="BA774" s="4">
        <v>39</v>
      </c>
      <c r="BB774" s="4">
        <v>3</v>
      </c>
      <c r="BC774" s="4">
        <v>1</v>
      </c>
      <c r="BD774" s="4">
        <v>0</v>
      </c>
      <c r="BE774" s="4">
        <f t="shared" si="319"/>
        <v>43</v>
      </c>
      <c r="BF774" s="4">
        <v>0</v>
      </c>
      <c r="BG774" s="4">
        <v>1767</v>
      </c>
      <c r="BH774" s="4">
        <v>4198</v>
      </c>
      <c r="BI774" s="4">
        <v>514</v>
      </c>
      <c r="BJ774" s="4">
        <f t="shared" si="320"/>
        <v>6479</v>
      </c>
      <c r="BK774" s="4">
        <v>0</v>
      </c>
      <c r="BL774" s="4">
        <v>0</v>
      </c>
      <c r="BM774" s="4">
        <v>443</v>
      </c>
      <c r="BN774" s="4">
        <v>0</v>
      </c>
      <c r="BO774" s="4">
        <f t="shared" si="321"/>
        <v>443</v>
      </c>
      <c r="BP774" s="4">
        <v>82</v>
      </c>
      <c r="BQ774" s="4">
        <v>247</v>
      </c>
      <c r="BR774" s="4">
        <v>1100</v>
      </c>
      <c r="BS774" s="4">
        <v>365</v>
      </c>
      <c r="BT774" s="4">
        <f t="shared" si="322"/>
        <v>1794</v>
      </c>
      <c r="BU774" s="4">
        <v>71</v>
      </c>
      <c r="BV774" s="4">
        <v>0</v>
      </c>
      <c r="BW774" s="4">
        <v>1487</v>
      </c>
      <c r="BX774" s="4">
        <v>305</v>
      </c>
      <c r="BY774" s="4">
        <f t="shared" si="323"/>
        <v>1863</v>
      </c>
      <c r="BZ774" s="4">
        <f t="shared" si="324"/>
        <v>25904</v>
      </c>
      <c r="CA774" s="4">
        <f t="shared" si="325"/>
        <v>18750</v>
      </c>
      <c r="CB774" s="4">
        <f t="shared" si="326"/>
        <v>15274</v>
      </c>
      <c r="CC774" s="4">
        <f t="shared" si="327"/>
        <v>1651</v>
      </c>
      <c r="CD774" s="4">
        <f t="shared" si="328"/>
        <v>61579</v>
      </c>
      <c r="CE774" s="4">
        <f t="shared" si="329"/>
        <v>262</v>
      </c>
      <c r="CF774" s="4">
        <f t="shared" si="330"/>
        <v>2017</v>
      </c>
      <c r="CG774" s="4">
        <f t="shared" si="331"/>
        <v>7290</v>
      </c>
      <c r="CH774" s="4">
        <f t="shared" si="332"/>
        <v>1651</v>
      </c>
      <c r="CI774" s="4">
        <f t="shared" si="333"/>
        <v>11220</v>
      </c>
      <c r="CJ774" s="4">
        <v>19377.7</v>
      </c>
      <c r="CK774" s="4">
        <v>0</v>
      </c>
      <c r="CL774" s="4">
        <v>2405.4</v>
      </c>
      <c r="CM774" s="4">
        <v>16</v>
      </c>
      <c r="CN774" s="4">
        <v>5275.6999999999971</v>
      </c>
      <c r="CO774" s="4">
        <f t="shared" si="308"/>
        <v>27074.799999999999</v>
      </c>
    </row>
    <row r="775" spans="1:93">
      <c r="A775" s="2">
        <v>2006</v>
      </c>
      <c r="B775" s="3" t="s">
        <v>86</v>
      </c>
      <c r="C775" s="4">
        <v>6602</v>
      </c>
      <c r="D775" s="4">
        <v>1594</v>
      </c>
      <c r="E775" s="4">
        <v>0</v>
      </c>
      <c r="F775" s="4">
        <v>134</v>
      </c>
      <c r="G775" s="4">
        <f t="shared" si="309"/>
        <v>8330</v>
      </c>
      <c r="H775" s="4">
        <v>2158</v>
      </c>
      <c r="I775" s="4">
        <v>55</v>
      </c>
      <c r="J775" s="4">
        <v>0</v>
      </c>
      <c r="K775" s="4">
        <v>205</v>
      </c>
      <c r="L775" s="4">
        <f t="shared" si="310"/>
        <v>2418</v>
      </c>
      <c r="M775" s="4">
        <v>161</v>
      </c>
      <c r="N775" s="4">
        <v>410</v>
      </c>
      <c r="O775" s="4">
        <v>0</v>
      </c>
      <c r="P775" s="4">
        <v>0</v>
      </c>
      <c r="Q775" s="4">
        <f t="shared" si="311"/>
        <v>571</v>
      </c>
      <c r="R775" s="4">
        <v>0</v>
      </c>
      <c r="S775" s="4">
        <v>0</v>
      </c>
      <c r="T775" s="4">
        <v>0</v>
      </c>
      <c r="U775" s="4">
        <v>0</v>
      </c>
      <c r="V775" s="4">
        <f t="shared" si="312"/>
        <v>0</v>
      </c>
      <c r="W775" s="4">
        <v>2040</v>
      </c>
      <c r="X775" s="4">
        <v>3692</v>
      </c>
      <c r="Y775" s="4">
        <v>416</v>
      </c>
      <c r="Z775" s="4">
        <v>0</v>
      </c>
      <c r="AA775" s="4">
        <f t="shared" si="313"/>
        <v>6148</v>
      </c>
      <c r="AB775" s="4">
        <v>979</v>
      </c>
      <c r="AC775" s="4">
        <v>10</v>
      </c>
      <c r="AD775" s="4">
        <v>28</v>
      </c>
      <c r="AE775" s="4">
        <v>31.8</v>
      </c>
      <c r="AF775" s="4">
        <f t="shared" si="314"/>
        <v>1048.8</v>
      </c>
      <c r="AG775" s="4">
        <v>15</v>
      </c>
      <c r="AH775" s="4">
        <v>1836</v>
      </c>
      <c r="AI775" s="4">
        <v>690</v>
      </c>
      <c r="AJ775" s="4">
        <v>410.27</v>
      </c>
      <c r="AK775" s="4">
        <f t="shared" si="315"/>
        <v>2951.27</v>
      </c>
      <c r="AL775" s="4">
        <v>3676.6000000000004</v>
      </c>
      <c r="AM775" s="4">
        <v>2178</v>
      </c>
      <c r="AN775" s="4">
        <v>7057</v>
      </c>
      <c r="AO775" s="4">
        <v>142</v>
      </c>
      <c r="AP775" s="4">
        <f t="shared" si="316"/>
        <v>13053.6</v>
      </c>
      <c r="AU775" s="4">
        <f t="shared" si="317"/>
        <v>0</v>
      </c>
      <c r="AV775" s="4">
        <v>2</v>
      </c>
      <c r="AW775" s="4">
        <v>0</v>
      </c>
      <c r="AX775" s="4">
        <v>0</v>
      </c>
      <c r="AY775" s="4">
        <v>205</v>
      </c>
      <c r="AZ775" s="4">
        <f t="shared" si="318"/>
        <v>207</v>
      </c>
      <c r="BA775" s="4">
        <v>0</v>
      </c>
      <c r="BB775" s="4">
        <v>1</v>
      </c>
      <c r="BC775" s="4">
        <v>1</v>
      </c>
      <c r="BD775" s="4">
        <v>32</v>
      </c>
      <c r="BE775" s="4">
        <f t="shared" si="319"/>
        <v>34</v>
      </c>
      <c r="BF775" s="4">
        <v>11</v>
      </c>
      <c r="BG775" s="4">
        <v>1765</v>
      </c>
      <c r="BH775" s="4">
        <v>575</v>
      </c>
      <c r="BI775" s="4">
        <v>410</v>
      </c>
      <c r="BJ775" s="4">
        <f t="shared" si="320"/>
        <v>2761</v>
      </c>
      <c r="BK775" s="4">
        <v>0</v>
      </c>
      <c r="BL775" s="4">
        <v>0</v>
      </c>
      <c r="BM775" s="4">
        <v>0</v>
      </c>
      <c r="BN775" s="4">
        <v>0</v>
      </c>
      <c r="BO775" s="4">
        <f t="shared" si="321"/>
        <v>0</v>
      </c>
      <c r="BP775" s="4">
        <v>6</v>
      </c>
      <c r="BQ775" s="4">
        <v>5</v>
      </c>
      <c r="BR775" s="4">
        <v>0</v>
      </c>
      <c r="BS775" s="4">
        <v>55.5</v>
      </c>
      <c r="BT775" s="4">
        <f t="shared" si="322"/>
        <v>66.5</v>
      </c>
      <c r="BU775" s="4">
        <v>0</v>
      </c>
      <c r="BV775" s="4">
        <v>0</v>
      </c>
      <c r="BW775" s="4">
        <v>0</v>
      </c>
      <c r="BX775" s="4">
        <v>220</v>
      </c>
      <c r="BY775" s="4">
        <f t="shared" si="323"/>
        <v>220</v>
      </c>
      <c r="BZ775" s="4">
        <f t="shared" si="324"/>
        <v>15631.6</v>
      </c>
      <c r="CA775" s="4">
        <f t="shared" si="325"/>
        <v>9775</v>
      </c>
      <c r="CB775" s="4">
        <f t="shared" si="326"/>
        <v>8191</v>
      </c>
      <c r="CC775" s="4">
        <f t="shared" si="327"/>
        <v>923.06999999999994</v>
      </c>
      <c r="CD775" s="4">
        <f t="shared" si="328"/>
        <v>34520.67</v>
      </c>
      <c r="CE775" s="4">
        <f t="shared" si="329"/>
        <v>19</v>
      </c>
      <c r="CF775" s="4">
        <f t="shared" si="330"/>
        <v>1771</v>
      </c>
      <c r="CG775" s="4">
        <f t="shared" si="331"/>
        <v>576</v>
      </c>
      <c r="CH775" s="4">
        <f t="shared" si="332"/>
        <v>922.5</v>
      </c>
      <c r="CI775" s="4">
        <f t="shared" si="333"/>
        <v>3288.5</v>
      </c>
      <c r="CJ775" s="4">
        <v>5711.9</v>
      </c>
      <c r="CK775" s="4">
        <v>8021.9</v>
      </c>
      <c r="CL775" s="4">
        <v>862.7</v>
      </c>
      <c r="CM775" s="4">
        <v>0</v>
      </c>
      <c r="CN775" s="4">
        <v>2742.3</v>
      </c>
      <c r="CO775" s="4">
        <f t="shared" si="308"/>
        <v>17338.8</v>
      </c>
    </row>
    <row r="776" spans="1:93">
      <c r="A776" s="2">
        <v>2006</v>
      </c>
      <c r="B776" s="3" t="s">
        <v>87</v>
      </c>
      <c r="C776" s="4">
        <v>1844</v>
      </c>
      <c r="D776" s="4">
        <v>210</v>
      </c>
      <c r="E776" s="4">
        <v>177</v>
      </c>
      <c r="F776" s="4">
        <v>137</v>
      </c>
      <c r="G776" s="4">
        <f t="shared" si="309"/>
        <v>2368</v>
      </c>
      <c r="H776" s="4">
        <v>601</v>
      </c>
      <c r="I776" s="4">
        <v>33</v>
      </c>
      <c r="J776" s="4">
        <v>268</v>
      </c>
      <c r="K776" s="4">
        <v>68</v>
      </c>
      <c r="L776" s="4">
        <f t="shared" si="310"/>
        <v>970</v>
      </c>
      <c r="M776" s="4">
        <v>38</v>
      </c>
      <c r="N776" s="4">
        <v>26</v>
      </c>
      <c r="O776" s="4">
        <v>0</v>
      </c>
      <c r="P776" s="4">
        <v>0</v>
      </c>
      <c r="Q776" s="4">
        <f t="shared" si="311"/>
        <v>64</v>
      </c>
      <c r="R776" s="4">
        <v>36</v>
      </c>
      <c r="S776" s="4">
        <v>0</v>
      </c>
      <c r="T776" s="4">
        <v>0</v>
      </c>
      <c r="U776" s="4">
        <v>0</v>
      </c>
      <c r="V776" s="4">
        <f t="shared" si="312"/>
        <v>36</v>
      </c>
      <c r="W776" s="4">
        <v>390</v>
      </c>
      <c r="X776" s="4">
        <v>582</v>
      </c>
      <c r="Y776" s="4">
        <v>3</v>
      </c>
      <c r="Z776" s="4">
        <v>0</v>
      </c>
      <c r="AA776" s="4">
        <f t="shared" si="313"/>
        <v>975</v>
      </c>
      <c r="AB776" s="4">
        <v>182</v>
      </c>
      <c r="AC776" s="4">
        <v>3</v>
      </c>
      <c r="AD776" s="4">
        <v>10</v>
      </c>
      <c r="AE776" s="4">
        <v>1</v>
      </c>
      <c r="AF776" s="4">
        <f t="shared" si="314"/>
        <v>196</v>
      </c>
      <c r="AG776" s="4">
        <v>0</v>
      </c>
      <c r="AH776" s="4">
        <v>143</v>
      </c>
      <c r="AI776" s="4">
        <v>656</v>
      </c>
      <c r="AJ776" s="4">
        <v>40</v>
      </c>
      <c r="AK776" s="4">
        <f t="shared" si="315"/>
        <v>839</v>
      </c>
      <c r="AL776" s="4">
        <v>1588</v>
      </c>
      <c r="AM776" s="4">
        <v>542</v>
      </c>
      <c r="AN776" s="4">
        <v>1740</v>
      </c>
      <c r="AO776" s="4">
        <v>157</v>
      </c>
      <c r="AP776" s="4">
        <f t="shared" si="316"/>
        <v>4027</v>
      </c>
      <c r="AU776" s="4">
        <f t="shared" si="317"/>
        <v>0</v>
      </c>
      <c r="AV776" s="4">
        <v>0</v>
      </c>
      <c r="AW776" s="4">
        <v>0</v>
      </c>
      <c r="AX776" s="4">
        <v>0</v>
      </c>
      <c r="AY776" s="4">
        <v>68</v>
      </c>
      <c r="AZ776" s="4">
        <f t="shared" si="318"/>
        <v>68</v>
      </c>
      <c r="BA776" s="4">
        <v>0</v>
      </c>
      <c r="BB776" s="4">
        <v>0</v>
      </c>
      <c r="BC776" s="4">
        <v>0</v>
      </c>
      <c r="BD776" s="4">
        <v>1</v>
      </c>
      <c r="BE776" s="4">
        <f t="shared" si="319"/>
        <v>1</v>
      </c>
      <c r="BF776" s="4">
        <v>0</v>
      </c>
      <c r="BG776" s="4">
        <v>112</v>
      </c>
      <c r="BH776" s="4">
        <v>59</v>
      </c>
      <c r="BI776" s="4">
        <v>40</v>
      </c>
      <c r="BJ776" s="4">
        <f t="shared" si="320"/>
        <v>211</v>
      </c>
      <c r="BK776" s="4">
        <v>0</v>
      </c>
      <c r="BL776" s="4">
        <v>0</v>
      </c>
      <c r="BM776" s="4">
        <v>0</v>
      </c>
      <c r="BN776" s="4">
        <v>0</v>
      </c>
      <c r="BO776" s="4">
        <f t="shared" si="321"/>
        <v>0</v>
      </c>
      <c r="BP776" s="4">
        <v>0</v>
      </c>
      <c r="BQ776" s="4">
        <v>0</v>
      </c>
      <c r="BR776" s="4">
        <v>0</v>
      </c>
      <c r="BS776" s="4">
        <v>11</v>
      </c>
      <c r="BT776" s="4">
        <f t="shared" si="322"/>
        <v>11</v>
      </c>
      <c r="BU776" s="4">
        <v>0</v>
      </c>
      <c r="BV776" s="4">
        <v>13</v>
      </c>
      <c r="BW776" s="4">
        <v>133</v>
      </c>
      <c r="BX776" s="4">
        <v>284</v>
      </c>
      <c r="BY776" s="4">
        <f t="shared" si="323"/>
        <v>430</v>
      </c>
      <c r="BZ776" s="4">
        <f t="shared" si="324"/>
        <v>4679</v>
      </c>
      <c r="CA776" s="4">
        <f t="shared" si="325"/>
        <v>1539</v>
      </c>
      <c r="CB776" s="4">
        <f t="shared" si="326"/>
        <v>2854</v>
      </c>
      <c r="CC776" s="4">
        <f t="shared" si="327"/>
        <v>403</v>
      </c>
      <c r="CD776" s="4">
        <f t="shared" si="328"/>
        <v>9475</v>
      </c>
      <c r="CE776" s="4">
        <f t="shared" si="329"/>
        <v>0</v>
      </c>
      <c r="CF776" s="4">
        <f t="shared" si="330"/>
        <v>125</v>
      </c>
      <c r="CG776" s="4">
        <f t="shared" si="331"/>
        <v>192</v>
      </c>
      <c r="CH776" s="4">
        <f t="shared" si="332"/>
        <v>404</v>
      </c>
      <c r="CI776" s="4">
        <f t="shared" si="333"/>
        <v>721</v>
      </c>
      <c r="CJ776" s="4">
        <v>2355</v>
      </c>
      <c r="CK776" s="4">
        <v>1551</v>
      </c>
      <c r="CL776" s="4">
        <v>130</v>
      </c>
      <c r="CM776" s="4">
        <v>0</v>
      </c>
      <c r="CN776" s="4">
        <v>889</v>
      </c>
      <c r="CO776" s="4">
        <f t="shared" si="308"/>
        <v>4925</v>
      </c>
    </row>
    <row r="777" spans="1:93">
      <c r="A777" s="2">
        <v>2006</v>
      </c>
      <c r="B777" s="3" t="s">
        <v>88</v>
      </c>
      <c r="C777" s="4">
        <v>1019</v>
      </c>
      <c r="D777" s="4">
        <v>186</v>
      </c>
      <c r="E777" s="4">
        <v>50</v>
      </c>
      <c r="F777" s="4">
        <v>0</v>
      </c>
      <c r="G777" s="4">
        <f t="shared" si="309"/>
        <v>1255</v>
      </c>
      <c r="H777" s="4">
        <v>309</v>
      </c>
      <c r="I777" s="4">
        <v>2.8</v>
      </c>
      <c r="J777" s="4">
        <v>155</v>
      </c>
      <c r="K777" s="4">
        <v>5</v>
      </c>
      <c r="L777" s="4">
        <f t="shared" si="310"/>
        <v>471.8</v>
      </c>
      <c r="M777" s="4">
        <v>0</v>
      </c>
      <c r="N777" s="4">
        <v>7</v>
      </c>
      <c r="O777" s="4">
        <v>0</v>
      </c>
      <c r="P777" s="4">
        <v>0</v>
      </c>
      <c r="Q777" s="4">
        <f t="shared" si="311"/>
        <v>7</v>
      </c>
      <c r="R777" s="4">
        <v>8</v>
      </c>
      <c r="S777" s="4">
        <v>0</v>
      </c>
      <c r="T777" s="4">
        <v>0</v>
      </c>
      <c r="U777" s="4">
        <v>0</v>
      </c>
      <c r="V777" s="4">
        <f t="shared" si="312"/>
        <v>8</v>
      </c>
      <c r="W777" s="4">
        <v>308</v>
      </c>
      <c r="X777" s="4">
        <v>709</v>
      </c>
      <c r="Y777" s="4">
        <v>79</v>
      </c>
      <c r="Z777" s="4">
        <v>0</v>
      </c>
      <c r="AA777" s="4">
        <f t="shared" si="313"/>
        <v>1096</v>
      </c>
      <c r="AB777" s="4">
        <v>162</v>
      </c>
      <c r="AC777" s="4">
        <v>7</v>
      </c>
      <c r="AD777" s="4">
        <v>31.6</v>
      </c>
      <c r="AE777" s="4">
        <v>2.6</v>
      </c>
      <c r="AF777" s="4">
        <f t="shared" si="314"/>
        <v>203.2</v>
      </c>
      <c r="AG777" s="4">
        <v>0</v>
      </c>
      <c r="AH777" s="4">
        <v>269</v>
      </c>
      <c r="AI777" s="4">
        <v>339.5</v>
      </c>
      <c r="AJ777" s="4">
        <v>0</v>
      </c>
      <c r="AK777" s="4">
        <f t="shared" si="315"/>
        <v>608.5</v>
      </c>
      <c r="AL777" s="4">
        <v>410.8</v>
      </c>
      <c r="AM777" s="4">
        <v>629.70000000000005</v>
      </c>
      <c r="AN777" s="4">
        <v>338</v>
      </c>
      <c r="AO777" s="4">
        <v>1.6</v>
      </c>
      <c r="AP777" s="4">
        <f t="shared" si="316"/>
        <v>1380.1</v>
      </c>
      <c r="AU777" s="4">
        <f t="shared" si="317"/>
        <v>0</v>
      </c>
      <c r="AV777" s="4">
        <v>0</v>
      </c>
      <c r="AW777" s="4">
        <v>0</v>
      </c>
      <c r="AX777" s="4">
        <v>9.1999999999999993</v>
      </c>
      <c r="AY777" s="4">
        <v>5</v>
      </c>
      <c r="AZ777" s="4">
        <f t="shared" si="318"/>
        <v>14.2</v>
      </c>
      <c r="BA777" s="4">
        <v>0</v>
      </c>
      <c r="BB777" s="4">
        <v>0</v>
      </c>
      <c r="BC777" s="4">
        <v>3.4</v>
      </c>
      <c r="BD777" s="4">
        <v>2.6</v>
      </c>
      <c r="BE777" s="4">
        <f t="shared" si="319"/>
        <v>6</v>
      </c>
      <c r="BF777" s="4">
        <v>0</v>
      </c>
      <c r="BG777" s="4">
        <v>248</v>
      </c>
      <c r="BH777" s="4">
        <v>58</v>
      </c>
      <c r="BI777" s="4">
        <v>0</v>
      </c>
      <c r="BJ777" s="4">
        <f t="shared" si="320"/>
        <v>306</v>
      </c>
      <c r="BK777" s="4">
        <v>0</v>
      </c>
      <c r="BL777" s="4">
        <v>0</v>
      </c>
      <c r="BM777" s="4">
        <v>0</v>
      </c>
      <c r="BN777" s="4">
        <v>0</v>
      </c>
      <c r="BO777" s="4">
        <f t="shared" si="321"/>
        <v>0</v>
      </c>
      <c r="BP777" s="4">
        <v>0</v>
      </c>
      <c r="BQ777" s="4">
        <v>0</v>
      </c>
      <c r="BR777" s="4">
        <v>0</v>
      </c>
      <c r="BS777" s="4">
        <v>0</v>
      </c>
      <c r="BT777" s="4">
        <f t="shared" si="322"/>
        <v>0</v>
      </c>
      <c r="BU777" s="4">
        <v>0</v>
      </c>
      <c r="BV777" s="4">
        <v>0</v>
      </c>
      <c r="BW777" s="4">
        <v>8.4</v>
      </c>
      <c r="BX777" s="4">
        <v>1.6</v>
      </c>
      <c r="BY777" s="4">
        <f t="shared" si="323"/>
        <v>10</v>
      </c>
      <c r="BZ777" s="4">
        <f t="shared" si="324"/>
        <v>2216.8000000000002</v>
      </c>
      <c r="CA777" s="4">
        <f t="shared" si="325"/>
        <v>1810.5</v>
      </c>
      <c r="CB777" s="4">
        <f t="shared" si="326"/>
        <v>993.1</v>
      </c>
      <c r="CC777" s="4">
        <f t="shared" si="327"/>
        <v>9.1999999999999993</v>
      </c>
      <c r="CD777" s="4">
        <f t="shared" si="328"/>
        <v>5029.6000000000004</v>
      </c>
      <c r="CE777" s="4">
        <f t="shared" si="329"/>
        <v>0</v>
      </c>
      <c r="CF777" s="4">
        <f t="shared" si="330"/>
        <v>248</v>
      </c>
      <c r="CG777" s="4">
        <f t="shared" si="331"/>
        <v>79</v>
      </c>
      <c r="CH777" s="4">
        <f t="shared" si="332"/>
        <v>9.1999999999999993</v>
      </c>
      <c r="CI777" s="4">
        <f t="shared" si="333"/>
        <v>336.2</v>
      </c>
      <c r="CJ777" s="4">
        <v>881</v>
      </c>
      <c r="CK777" s="4">
        <v>1216</v>
      </c>
      <c r="CL777" s="4">
        <v>194</v>
      </c>
      <c r="CM777" s="4">
        <v>0</v>
      </c>
      <c r="CN777" s="4">
        <v>141</v>
      </c>
      <c r="CO777" s="4">
        <f t="shared" si="308"/>
        <v>2432</v>
      </c>
    </row>
    <row r="778" spans="1:93">
      <c r="A778" s="2">
        <v>2006</v>
      </c>
      <c r="B778" s="3" t="s">
        <v>89</v>
      </c>
      <c r="C778" s="4">
        <v>6730</v>
      </c>
      <c r="D778" s="4">
        <v>1952</v>
      </c>
      <c r="E778" s="4">
        <v>40</v>
      </c>
      <c r="F778" s="4">
        <v>193</v>
      </c>
      <c r="G778" s="4">
        <f t="shared" si="309"/>
        <v>8915</v>
      </c>
      <c r="H778" s="4">
        <v>2199</v>
      </c>
      <c r="I778" s="4">
        <v>229</v>
      </c>
      <c r="J778" s="4">
        <v>111</v>
      </c>
      <c r="K778" s="4">
        <v>133</v>
      </c>
      <c r="L778" s="4">
        <f t="shared" si="310"/>
        <v>2672</v>
      </c>
      <c r="M778" s="4">
        <v>52</v>
      </c>
      <c r="N778" s="4">
        <v>76</v>
      </c>
      <c r="O778" s="4">
        <v>0</v>
      </c>
      <c r="P778" s="4">
        <v>0</v>
      </c>
      <c r="Q778" s="4">
        <f t="shared" si="311"/>
        <v>128</v>
      </c>
      <c r="R778" s="4">
        <v>39</v>
      </c>
      <c r="S778" s="4">
        <v>3</v>
      </c>
      <c r="T778" s="4">
        <v>0</v>
      </c>
      <c r="U778" s="4">
        <v>0</v>
      </c>
      <c r="V778" s="4">
        <f t="shared" si="312"/>
        <v>42</v>
      </c>
      <c r="W778" s="4">
        <v>3778</v>
      </c>
      <c r="X778" s="4">
        <v>5479</v>
      </c>
      <c r="Y778" s="4">
        <v>2135</v>
      </c>
      <c r="Z778" s="4">
        <v>0</v>
      </c>
      <c r="AA778" s="4">
        <f t="shared" si="313"/>
        <v>11392</v>
      </c>
      <c r="AB778" s="4">
        <v>1057</v>
      </c>
      <c r="AC778" s="4">
        <v>0</v>
      </c>
      <c r="AD778" s="4">
        <v>63</v>
      </c>
      <c r="AE778" s="4">
        <v>11</v>
      </c>
      <c r="AF778" s="4">
        <f t="shared" si="314"/>
        <v>1131</v>
      </c>
      <c r="AG778" s="4">
        <v>106</v>
      </c>
      <c r="AH778" s="4">
        <v>125</v>
      </c>
      <c r="AI778" s="4">
        <v>3316</v>
      </c>
      <c r="AJ778" s="4">
        <v>240</v>
      </c>
      <c r="AK778" s="4">
        <f t="shared" si="315"/>
        <v>3787</v>
      </c>
      <c r="AL778" s="4">
        <v>5509</v>
      </c>
      <c r="AM778" s="4">
        <v>2821</v>
      </c>
      <c r="AN778" s="4">
        <v>6708</v>
      </c>
      <c r="AO778" s="4">
        <v>317</v>
      </c>
      <c r="AP778" s="4">
        <f t="shared" si="316"/>
        <v>15355</v>
      </c>
      <c r="AU778" s="4">
        <f t="shared" si="317"/>
        <v>0</v>
      </c>
      <c r="AV778" s="4">
        <v>0</v>
      </c>
      <c r="AW778" s="4">
        <v>0</v>
      </c>
      <c r="AX778" s="4">
        <v>0</v>
      </c>
      <c r="AY778" s="4">
        <v>133</v>
      </c>
      <c r="AZ778" s="4">
        <f t="shared" si="318"/>
        <v>133</v>
      </c>
      <c r="BA778" s="4">
        <v>0</v>
      </c>
      <c r="BB778" s="4">
        <v>0</v>
      </c>
      <c r="BC778" s="4">
        <v>0</v>
      </c>
      <c r="BD778" s="4">
        <v>6</v>
      </c>
      <c r="BE778" s="4">
        <f t="shared" si="319"/>
        <v>6</v>
      </c>
      <c r="BF778" s="4">
        <v>0</v>
      </c>
      <c r="BG778" s="4">
        <v>117</v>
      </c>
      <c r="BH778" s="4">
        <v>1691</v>
      </c>
      <c r="BI778" s="4">
        <v>240</v>
      </c>
      <c r="BJ778" s="4">
        <f t="shared" si="320"/>
        <v>2048</v>
      </c>
      <c r="BK778" s="4">
        <v>0</v>
      </c>
      <c r="BL778" s="4">
        <v>0</v>
      </c>
      <c r="BM778" s="4">
        <v>0</v>
      </c>
      <c r="BN778" s="4">
        <v>0</v>
      </c>
      <c r="BO778" s="4">
        <f t="shared" si="321"/>
        <v>0</v>
      </c>
      <c r="BP778" s="4">
        <v>0</v>
      </c>
      <c r="BQ778" s="4">
        <v>7</v>
      </c>
      <c r="BR778" s="4">
        <v>161</v>
      </c>
      <c r="BS778" s="4">
        <v>74</v>
      </c>
      <c r="BT778" s="4">
        <f t="shared" si="322"/>
        <v>242</v>
      </c>
      <c r="BU778" s="4">
        <v>0</v>
      </c>
      <c r="BV778" s="4">
        <v>0</v>
      </c>
      <c r="BW778" s="4">
        <v>24</v>
      </c>
      <c r="BX778" s="4">
        <v>435</v>
      </c>
      <c r="BY778" s="4">
        <f t="shared" si="323"/>
        <v>459</v>
      </c>
      <c r="BZ778" s="4">
        <f t="shared" si="324"/>
        <v>19470</v>
      </c>
      <c r="CA778" s="4">
        <f t="shared" si="325"/>
        <v>10685</v>
      </c>
      <c r="CB778" s="4">
        <f t="shared" si="326"/>
        <v>12373</v>
      </c>
      <c r="CC778" s="4">
        <f t="shared" si="327"/>
        <v>894</v>
      </c>
      <c r="CD778" s="4">
        <f t="shared" si="328"/>
        <v>43422</v>
      </c>
      <c r="CE778" s="4">
        <f t="shared" si="329"/>
        <v>0</v>
      </c>
      <c r="CF778" s="4">
        <f t="shared" si="330"/>
        <v>124</v>
      </c>
      <c r="CG778" s="4">
        <f t="shared" si="331"/>
        <v>1876</v>
      </c>
      <c r="CH778" s="4">
        <f t="shared" si="332"/>
        <v>888</v>
      </c>
      <c r="CI778" s="4">
        <f t="shared" si="333"/>
        <v>2888</v>
      </c>
      <c r="CJ778" s="4">
        <v>7092</v>
      </c>
      <c r="CK778" s="4">
        <v>8635</v>
      </c>
      <c r="CL778" s="4">
        <v>1428</v>
      </c>
      <c r="CM778" s="4">
        <v>689</v>
      </c>
      <c r="CN778" s="4">
        <v>4790</v>
      </c>
      <c r="CO778" s="4">
        <f t="shared" si="308"/>
        <v>22634</v>
      </c>
    </row>
    <row r="779" spans="1:93">
      <c r="A779" s="2">
        <v>2006</v>
      </c>
      <c r="B779" s="3" t="s">
        <v>90</v>
      </c>
      <c r="C779" s="4">
        <v>4558</v>
      </c>
      <c r="D779" s="4">
        <v>781</v>
      </c>
      <c r="E779" s="4">
        <v>17</v>
      </c>
      <c r="F779" s="4">
        <v>0</v>
      </c>
      <c r="G779" s="4">
        <f t="shared" si="309"/>
        <v>5356</v>
      </c>
      <c r="H779" s="4">
        <v>1568</v>
      </c>
      <c r="I779" s="4">
        <v>5</v>
      </c>
      <c r="J779" s="4">
        <v>3</v>
      </c>
      <c r="K779" s="4">
        <v>192</v>
      </c>
      <c r="L779" s="4">
        <f t="shared" si="310"/>
        <v>1768</v>
      </c>
      <c r="M779" s="4">
        <v>40</v>
      </c>
      <c r="N779" s="4">
        <v>137</v>
      </c>
      <c r="O779" s="4">
        <v>4</v>
      </c>
      <c r="P779" s="4">
        <v>0</v>
      </c>
      <c r="Q779" s="4">
        <f t="shared" si="311"/>
        <v>181</v>
      </c>
      <c r="R779" s="4">
        <v>43</v>
      </c>
      <c r="S779" s="4">
        <v>157</v>
      </c>
      <c r="T779" s="4">
        <v>0</v>
      </c>
      <c r="U779" s="4">
        <v>0</v>
      </c>
      <c r="V779" s="4">
        <f t="shared" si="312"/>
        <v>200</v>
      </c>
      <c r="W779" s="4">
        <v>1400</v>
      </c>
      <c r="X779" s="4">
        <v>3034</v>
      </c>
      <c r="Y779" s="4">
        <v>388</v>
      </c>
      <c r="Z779" s="4">
        <v>0</v>
      </c>
      <c r="AA779" s="4">
        <f t="shared" si="313"/>
        <v>4822</v>
      </c>
      <c r="AB779" s="4">
        <v>613</v>
      </c>
      <c r="AC779" s="4">
        <v>0</v>
      </c>
      <c r="AD779" s="4">
        <v>54</v>
      </c>
      <c r="AE779" s="4">
        <v>0</v>
      </c>
      <c r="AF779" s="4">
        <f t="shared" si="314"/>
        <v>667</v>
      </c>
      <c r="AG779" s="4">
        <v>2</v>
      </c>
      <c r="AH779" s="4">
        <v>561</v>
      </c>
      <c r="AI779" s="4">
        <v>1033</v>
      </c>
      <c r="AJ779" s="4">
        <v>0</v>
      </c>
      <c r="AK779" s="4">
        <f t="shared" si="315"/>
        <v>1596</v>
      </c>
      <c r="AL779" s="4">
        <v>3687</v>
      </c>
      <c r="AM779" s="4">
        <v>2008</v>
      </c>
      <c r="AN779" s="4">
        <v>1345</v>
      </c>
      <c r="AO779" s="4">
        <v>0</v>
      </c>
      <c r="AP779" s="4">
        <f t="shared" si="316"/>
        <v>7040</v>
      </c>
      <c r="AU779" s="4">
        <f t="shared" si="317"/>
        <v>0</v>
      </c>
      <c r="AV779" s="4">
        <v>28</v>
      </c>
      <c r="AW779" s="4">
        <v>0</v>
      </c>
      <c r="AX779" s="4">
        <v>0</v>
      </c>
      <c r="AY779" s="4">
        <v>192</v>
      </c>
      <c r="AZ779" s="4">
        <f t="shared" si="318"/>
        <v>220</v>
      </c>
      <c r="BA779" s="4">
        <v>60</v>
      </c>
      <c r="BB779" s="4">
        <v>0</v>
      </c>
      <c r="BC779" s="4">
        <v>10</v>
      </c>
      <c r="BD779" s="4">
        <v>0</v>
      </c>
      <c r="BE779" s="4">
        <f t="shared" si="319"/>
        <v>70</v>
      </c>
      <c r="BF779" s="4">
        <v>2</v>
      </c>
      <c r="BG779" s="4">
        <v>0</v>
      </c>
      <c r="BH779" s="4">
        <v>1</v>
      </c>
      <c r="BI779" s="4">
        <v>0</v>
      </c>
      <c r="BJ779" s="4">
        <f t="shared" si="320"/>
        <v>3</v>
      </c>
      <c r="BK779" s="4">
        <v>0</v>
      </c>
      <c r="BL779" s="4">
        <v>0</v>
      </c>
      <c r="BM779" s="4">
        <v>0</v>
      </c>
      <c r="BN779" s="4">
        <v>0</v>
      </c>
      <c r="BO779" s="4">
        <f t="shared" si="321"/>
        <v>0</v>
      </c>
      <c r="BP779" s="4">
        <v>48</v>
      </c>
      <c r="BQ779" s="4">
        <v>0</v>
      </c>
      <c r="BR779" s="4">
        <v>4</v>
      </c>
      <c r="BS779" s="4">
        <v>0</v>
      </c>
      <c r="BT779" s="4">
        <f t="shared" si="322"/>
        <v>52</v>
      </c>
      <c r="BU779" s="4">
        <v>72</v>
      </c>
      <c r="BV779" s="4">
        <v>0</v>
      </c>
      <c r="BW779" s="4">
        <v>12</v>
      </c>
      <c r="BX779" s="4">
        <v>0</v>
      </c>
      <c r="BY779" s="4">
        <f t="shared" si="323"/>
        <v>84</v>
      </c>
      <c r="BZ779" s="4">
        <f t="shared" si="324"/>
        <v>11911</v>
      </c>
      <c r="CA779" s="4">
        <f t="shared" si="325"/>
        <v>6683</v>
      </c>
      <c r="CB779" s="4">
        <f t="shared" si="326"/>
        <v>2844</v>
      </c>
      <c r="CC779" s="4">
        <f t="shared" si="327"/>
        <v>192</v>
      </c>
      <c r="CD779" s="4">
        <f t="shared" si="328"/>
        <v>21630</v>
      </c>
      <c r="CE779" s="4">
        <f t="shared" si="329"/>
        <v>210</v>
      </c>
      <c r="CF779" s="4">
        <f t="shared" si="330"/>
        <v>0</v>
      </c>
      <c r="CG779" s="4">
        <f t="shared" si="331"/>
        <v>27</v>
      </c>
      <c r="CH779" s="4">
        <f t="shared" si="332"/>
        <v>192</v>
      </c>
      <c r="CI779" s="4">
        <f t="shared" si="333"/>
        <v>429</v>
      </c>
      <c r="CJ779" s="4">
        <v>5226.3</v>
      </c>
      <c r="CK779" s="4">
        <v>4322.3999999999996</v>
      </c>
      <c r="CL779" s="4">
        <v>925.4</v>
      </c>
      <c r="CM779" s="4">
        <v>589.9</v>
      </c>
      <c r="CN779" s="4">
        <v>996.6</v>
      </c>
      <c r="CO779" s="4">
        <f t="shared" si="308"/>
        <v>12060.6</v>
      </c>
    </row>
    <row r="780" spans="1:93">
      <c r="A780" s="2">
        <v>2006</v>
      </c>
      <c r="B780" s="3" t="s">
        <v>91</v>
      </c>
      <c r="C780" s="4">
        <v>2191</v>
      </c>
      <c r="D780" s="4">
        <v>378</v>
      </c>
      <c r="E780" s="4">
        <v>0</v>
      </c>
      <c r="F780" s="4">
        <v>0</v>
      </c>
      <c r="G780" s="4">
        <f t="shared" si="309"/>
        <v>2569</v>
      </c>
      <c r="H780" s="4">
        <v>805</v>
      </c>
      <c r="I780" s="4">
        <v>420</v>
      </c>
      <c r="J780" s="4">
        <v>2362</v>
      </c>
      <c r="K780" s="4">
        <v>23</v>
      </c>
      <c r="L780" s="4">
        <f t="shared" si="310"/>
        <v>3610</v>
      </c>
      <c r="M780" s="4">
        <v>44</v>
      </c>
      <c r="N780" s="4">
        <v>58</v>
      </c>
      <c r="O780" s="4">
        <v>11</v>
      </c>
      <c r="P780" s="4">
        <v>0</v>
      </c>
      <c r="Q780" s="4">
        <f t="shared" si="311"/>
        <v>113</v>
      </c>
      <c r="R780" s="4">
        <v>18</v>
      </c>
      <c r="S780" s="4">
        <v>0</v>
      </c>
      <c r="T780" s="4">
        <v>0</v>
      </c>
      <c r="U780" s="4">
        <v>0</v>
      </c>
      <c r="V780" s="4">
        <f t="shared" si="312"/>
        <v>18</v>
      </c>
      <c r="W780" s="4">
        <v>599</v>
      </c>
      <c r="X780" s="4">
        <v>1538</v>
      </c>
      <c r="Y780" s="4">
        <v>521</v>
      </c>
      <c r="Z780" s="4">
        <v>0</v>
      </c>
      <c r="AA780" s="4">
        <f t="shared" si="313"/>
        <v>2658</v>
      </c>
      <c r="AB780" s="4">
        <v>296</v>
      </c>
      <c r="AC780" s="4">
        <v>1</v>
      </c>
      <c r="AD780" s="4">
        <v>55</v>
      </c>
      <c r="AE780" s="4">
        <v>15</v>
      </c>
      <c r="AF780" s="4">
        <f t="shared" si="314"/>
        <v>367</v>
      </c>
      <c r="AG780" s="4">
        <v>0</v>
      </c>
      <c r="AH780" s="4">
        <v>295</v>
      </c>
      <c r="AI780" s="4">
        <v>828</v>
      </c>
      <c r="AJ780" s="4">
        <v>0</v>
      </c>
      <c r="AK780" s="4">
        <f t="shared" si="315"/>
        <v>1123</v>
      </c>
      <c r="AL780" s="4">
        <v>1036</v>
      </c>
      <c r="AM780" s="4">
        <v>1232</v>
      </c>
      <c r="AN780" s="4">
        <v>1903</v>
      </c>
      <c r="AO780" s="4">
        <v>40</v>
      </c>
      <c r="AP780" s="4">
        <f t="shared" si="316"/>
        <v>4211</v>
      </c>
      <c r="AU780" s="4">
        <f t="shared" si="317"/>
        <v>0</v>
      </c>
      <c r="AV780" s="4">
        <v>0</v>
      </c>
      <c r="AW780" s="4">
        <v>0</v>
      </c>
      <c r="AX780" s="4">
        <v>8</v>
      </c>
      <c r="AY780" s="4">
        <v>13</v>
      </c>
      <c r="AZ780" s="4">
        <f t="shared" si="318"/>
        <v>21</v>
      </c>
      <c r="BA780" s="4">
        <v>0</v>
      </c>
      <c r="BB780" s="4">
        <v>0</v>
      </c>
      <c r="BC780" s="4">
        <v>1</v>
      </c>
      <c r="BD780" s="4">
        <v>15</v>
      </c>
      <c r="BE780" s="4">
        <f t="shared" si="319"/>
        <v>16</v>
      </c>
      <c r="BF780" s="4">
        <v>0</v>
      </c>
      <c r="BG780" s="4">
        <v>158</v>
      </c>
      <c r="BH780" s="4">
        <v>395</v>
      </c>
      <c r="BI780" s="4">
        <v>0</v>
      </c>
      <c r="BJ780" s="4">
        <f t="shared" si="320"/>
        <v>553</v>
      </c>
      <c r="BK780" s="4">
        <v>0</v>
      </c>
      <c r="BL780" s="4">
        <v>0</v>
      </c>
      <c r="BM780" s="4">
        <v>0</v>
      </c>
      <c r="BN780" s="4">
        <v>0</v>
      </c>
      <c r="BO780" s="4">
        <f t="shared" si="321"/>
        <v>0</v>
      </c>
      <c r="BP780" s="4">
        <v>0</v>
      </c>
      <c r="BQ780" s="4">
        <v>0</v>
      </c>
      <c r="BR780" s="4">
        <v>12</v>
      </c>
      <c r="BS780" s="4">
        <v>3</v>
      </c>
      <c r="BT780" s="4">
        <f t="shared" si="322"/>
        <v>15</v>
      </c>
      <c r="BU780" s="4">
        <v>0</v>
      </c>
      <c r="BV780" s="4">
        <v>0</v>
      </c>
      <c r="BW780" s="4">
        <v>30</v>
      </c>
      <c r="BX780" s="4">
        <v>16</v>
      </c>
      <c r="BY780" s="4">
        <f t="shared" si="323"/>
        <v>46</v>
      </c>
      <c r="BZ780" s="4">
        <f t="shared" si="324"/>
        <v>4989</v>
      </c>
      <c r="CA780" s="4">
        <f t="shared" si="325"/>
        <v>3922</v>
      </c>
      <c r="CB780" s="4">
        <f t="shared" si="326"/>
        <v>5680</v>
      </c>
      <c r="CC780" s="4">
        <f t="shared" si="327"/>
        <v>78</v>
      </c>
      <c r="CD780" s="4">
        <f t="shared" si="328"/>
        <v>14669</v>
      </c>
      <c r="CE780" s="4">
        <f t="shared" si="329"/>
        <v>0</v>
      </c>
      <c r="CF780" s="4">
        <f t="shared" si="330"/>
        <v>158</v>
      </c>
      <c r="CG780" s="4">
        <f t="shared" si="331"/>
        <v>446</v>
      </c>
      <c r="CH780" s="4">
        <f t="shared" si="332"/>
        <v>47</v>
      </c>
      <c r="CI780" s="4">
        <f t="shared" si="333"/>
        <v>651</v>
      </c>
      <c r="CJ780" s="4">
        <v>1836</v>
      </c>
      <c r="CK780" s="4">
        <v>2398</v>
      </c>
      <c r="CL780" s="4">
        <v>264</v>
      </c>
      <c r="CM780" s="4">
        <v>140</v>
      </c>
      <c r="CN780" s="4">
        <v>690</v>
      </c>
      <c r="CO780" s="4">
        <f t="shared" si="308"/>
        <v>5328</v>
      </c>
    </row>
    <row r="781" spans="1:93">
      <c r="A781" s="2">
        <v>2006</v>
      </c>
      <c r="B781" s="3" t="s">
        <v>92</v>
      </c>
      <c r="C781" s="4">
        <v>2594</v>
      </c>
      <c r="D781" s="4">
        <v>381</v>
      </c>
      <c r="E781" s="4">
        <v>107</v>
      </c>
      <c r="F781" s="4">
        <v>0</v>
      </c>
      <c r="G781" s="4">
        <f t="shared" si="309"/>
        <v>3082</v>
      </c>
      <c r="H781" s="4">
        <v>747</v>
      </c>
      <c r="I781" s="4">
        <v>360</v>
      </c>
      <c r="J781" s="4">
        <v>822</v>
      </c>
      <c r="K781" s="4">
        <v>29</v>
      </c>
      <c r="L781" s="4">
        <f t="shared" si="310"/>
        <v>1958</v>
      </c>
      <c r="M781" s="4">
        <v>30</v>
      </c>
      <c r="N781" s="4">
        <v>34</v>
      </c>
      <c r="O781" s="4">
        <v>0</v>
      </c>
      <c r="P781" s="4">
        <v>0</v>
      </c>
      <c r="Q781" s="4">
        <f t="shared" si="311"/>
        <v>64</v>
      </c>
      <c r="R781" s="4">
        <v>9</v>
      </c>
      <c r="S781" s="4">
        <v>0</v>
      </c>
      <c r="T781" s="4">
        <v>0</v>
      </c>
      <c r="U781" s="4">
        <v>0</v>
      </c>
      <c r="V781" s="4">
        <f t="shared" si="312"/>
        <v>9</v>
      </c>
      <c r="W781" s="38">
        <v>763</v>
      </c>
      <c r="X781" s="4">
        <v>1331</v>
      </c>
      <c r="Y781" s="4">
        <v>72</v>
      </c>
      <c r="Z781" s="4">
        <v>0</v>
      </c>
      <c r="AA781" s="4">
        <f t="shared" si="313"/>
        <v>2166</v>
      </c>
      <c r="AB781" s="4">
        <v>301</v>
      </c>
      <c r="AC781" s="4">
        <v>3</v>
      </c>
      <c r="AD781" s="4">
        <v>52</v>
      </c>
      <c r="AE781" s="4">
        <v>6</v>
      </c>
      <c r="AF781" s="4">
        <f t="shared" si="314"/>
        <v>362</v>
      </c>
      <c r="AG781" s="4">
        <v>0</v>
      </c>
      <c r="AH781" s="4">
        <v>374</v>
      </c>
      <c r="AI781" s="4">
        <v>872</v>
      </c>
      <c r="AJ781" s="4">
        <v>114</v>
      </c>
      <c r="AK781" s="4">
        <f t="shared" si="315"/>
        <v>1360</v>
      </c>
      <c r="AL781" s="4">
        <v>695</v>
      </c>
      <c r="AM781" s="4">
        <v>782</v>
      </c>
      <c r="AN781" s="4">
        <v>896</v>
      </c>
      <c r="AO781" s="4">
        <v>59</v>
      </c>
      <c r="AP781" s="4">
        <f t="shared" si="316"/>
        <v>2432</v>
      </c>
      <c r="AU781" s="4">
        <f t="shared" si="317"/>
        <v>0</v>
      </c>
      <c r="AV781" s="4">
        <v>4</v>
      </c>
      <c r="AW781" s="4">
        <v>3</v>
      </c>
      <c r="AX781" s="4">
        <v>29</v>
      </c>
      <c r="AY781" s="4">
        <v>19</v>
      </c>
      <c r="AZ781" s="4">
        <f t="shared" si="318"/>
        <v>55</v>
      </c>
      <c r="BA781" s="4">
        <v>5</v>
      </c>
      <c r="BB781" s="4">
        <v>0</v>
      </c>
      <c r="BC781" s="4">
        <v>4</v>
      </c>
      <c r="BD781" s="4">
        <v>3</v>
      </c>
      <c r="BE781" s="4">
        <f t="shared" si="319"/>
        <v>12</v>
      </c>
      <c r="BF781" s="4">
        <v>0</v>
      </c>
      <c r="BG781" s="4">
        <v>351</v>
      </c>
      <c r="BH781" s="4">
        <v>510</v>
      </c>
      <c r="BI781" s="4">
        <v>47</v>
      </c>
      <c r="BJ781" s="4">
        <f t="shared" si="320"/>
        <v>908</v>
      </c>
      <c r="BK781" s="10">
        <v>0</v>
      </c>
      <c r="BL781" s="10">
        <v>0</v>
      </c>
      <c r="BM781" s="10">
        <v>0</v>
      </c>
      <c r="BN781" s="10">
        <v>0</v>
      </c>
      <c r="BO781" s="10">
        <f t="shared" si="321"/>
        <v>0</v>
      </c>
      <c r="BP781" s="10">
        <v>0</v>
      </c>
      <c r="BQ781" s="10">
        <v>0</v>
      </c>
      <c r="BR781" s="10">
        <v>0</v>
      </c>
      <c r="BS781" s="10">
        <v>0</v>
      </c>
      <c r="BT781" s="10">
        <f t="shared" si="322"/>
        <v>0</v>
      </c>
      <c r="BU781" s="4">
        <v>7</v>
      </c>
      <c r="BV781" s="4">
        <v>4</v>
      </c>
      <c r="BW781" s="4">
        <v>10</v>
      </c>
      <c r="BX781" s="4">
        <v>4</v>
      </c>
      <c r="BY781" s="4">
        <f t="shared" si="323"/>
        <v>25</v>
      </c>
      <c r="BZ781" s="4">
        <f t="shared" si="324"/>
        <v>5139</v>
      </c>
      <c r="CA781" s="4">
        <f t="shared" si="325"/>
        <v>3265</v>
      </c>
      <c r="CB781" s="4">
        <f t="shared" si="326"/>
        <v>2821</v>
      </c>
      <c r="CC781" s="4">
        <f t="shared" si="327"/>
        <v>208</v>
      </c>
      <c r="CD781" s="4">
        <f t="shared" si="328"/>
        <v>11433</v>
      </c>
      <c r="CE781" s="4">
        <f t="shared" si="329"/>
        <v>16</v>
      </c>
      <c r="CF781" s="4">
        <f t="shared" si="330"/>
        <v>358</v>
      </c>
      <c r="CG781" s="4">
        <f t="shared" si="331"/>
        <v>553</v>
      </c>
      <c r="CH781" s="4">
        <f t="shared" si="332"/>
        <v>73</v>
      </c>
      <c r="CI781" s="4">
        <f t="shared" si="333"/>
        <v>1000</v>
      </c>
      <c r="CJ781" s="4">
        <v>2005</v>
      </c>
      <c r="CK781" s="4">
        <v>2371</v>
      </c>
      <c r="CL781" s="4">
        <v>350</v>
      </c>
      <c r="CM781" s="4">
        <v>0</v>
      </c>
      <c r="CN781" s="4">
        <v>598</v>
      </c>
      <c r="CO781" s="4">
        <f t="shared" si="308"/>
        <v>5324</v>
      </c>
    </row>
    <row r="782" spans="1:93">
      <c r="A782" s="2">
        <v>2006</v>
      </c>
      <c r="B782" s="3" t="s">
        <v>93</v>
      </c>
      <c r="C782" s="4">
        <v>3595</v>
      </c>
      <c r="D782" s="4">
        <v>677</v>
      </c>
      <c r="E782" s="4">
        <v>14</v>
      </c>
      <c r="F782" s="4">
        <v>0</v>
      </c>
      <c r="G782" s="4">
        <f t="shared" si="309"/>
        <v>4286</v>
      </c>
      <c r="H782" s="4">
        <v>1250</v>
      </c>
      <c r="I782" s="4">
        <v>635</v>
      </c>
      <c r="J782" s="4">
        <v>2367</v>
      </c>
      <c r="K782" s="4">
        <v>0</v>
      </c>
      <c r="L782" s="4">
        <f t="shared" si="310"/>
        <v>4252</v>
      </c>
      <c r="M782" s="4">
        <v>72</v>
      </c>
      <c r="N782" s="4">
        <v>108</v>
      </c>
      <c r="O782" s="4">
        <v>0</v>
      </c>
      <c r="P782" s="4">
        <v>0</v>
      </c>
      <c r="Q782" s="4">
        <f t="shared" si="311"/>
        <v>180</v>
      </c>
      <c r="R782" s="4">
        <v>0</v>
      </c>
      <c r="S782" s="4">
        <v>0</v>
      </c>
      <c r="T782" s="4">
        <v>0</v>
      </c>
      <c r="U782" s="4">
        <v>0</v>
      </c>
      <c r="V782" s="4">
        <f t="shared" si="312"/>
        <v>0</v>
      </c>
      <c r="W782" s="4">
        <v>967</v>
      </c>
      <c r="X782" s="4">
        <v>3126</v>
      </c>
      <c r="Y782" s="4">
        <v>397</v>
      </c>
      <c r="Z782" s="4">
        <v>0</v>
      </c>
      <c r="AA782" s="4">
        <f t="shared" si="313"/>
        <v>4490</v>
      </c>
      <c r="AB782" s="4">
        <v>431</v>
      </c>
      <c r="AC782" s="4">
        <v>16</v>
      </c>
      <c r="AD782" s="4">
        <v>52</v>
      </c>
      <c r="AE782" s="4">
        <v>0</v>
      </c>
      <c r="AF782" s="4">
        <f t="shared" si="314"/>
        <v>499</v>
      </c>
      <c r="AG782" s="4">
        <v>4</v>
      </c>
      <c r="AH782" s="4">
        <v>573</v>
      </c>
      <c r="AI782" s="4">
        <v>1220</v>
      </c>
      <c r="AJ782" s="4">
        <v>0</v>
      </c>
      <c r="AK782" s="4">
        <f t="shared" si="315"/>
        <v>1797</v>
      </c>
      <c r="AL782" s="4">
        <v>2014</v>
      </c>
      <c r="AM782" s="4">
        <v>1632</v>
      </c>
      <c r="AN782" s="4">
        <v>1342</v>
      </c>
      <c r="AO782" s="4">
        <v>0</v>
      </c>
      <c r="AP782" s="4">
        <f t="shared" si="316"/>
        <v>4988</v>
      </c>
      <c r="AU782" s="4">
        <f t="shared" si="317"/>
        <v>0</v>
      </c>
      <c r="AV782" s="4">
        <v>0</v>
      </c>
      <c r="AW782" s="4">
        <v>0</v>
      </c>
      <c r="AX782" s="4">
        <v>208</v>
      </c>
      <c r="AY782" s="4">
        <v>0</v>
      </c>
      <c r="AZ782" s="4">
        <f t="shared" si="318"/>
        <v>208</v>
      </c>
      <c r="BA782" s="4">
        <v>0</v>
      </c>
      <c r="BB782" s="4">
        <v>0</v>
      </c>
      <c r="BC782" s="4">
        <v>15</v>
      </c>
      <c r="BD782" s="4">
        <v>0</v>
      </c>
      <c r="BE782" s="4">
        <f t="shared" si="319"/>
        <v>15</v>
      </c>
      <c r="BF782" s="4">
        <v>0</v>
      </c>
      <c r="BG782" s="4">
        <v>0</v>
      </c>
      <c r="BH782" s="4">
        <v>8</v>
      </c>
      <c r="BI782" s="4">
        <v>0</v>
      </c>
      <c r="BJ782" s="4">
        <f t="shared" si="320"/>
        <v>8</v>
      </c>
      <c r="BK782" s="4">
        <v>0</v>
      </c>
      <c r="BL782" s="4">
        <v>0</v>
      </c>
      <c r="BM782" s="4">
        <v>0</v>
      </c>
      <c r="BN782" s="4">
        <v>0</v>
      </c>
      <c r="BO782" s="4">
        <f t="shared" si="321"/>
        <v>0</v>
      </c>
      <c r="BP782" s="4">
        <v>0</v>
      </c>
      <c r="BQ782" s="4">
        <v>0</v>
      </c>
      <c r="BR782" s="4">
        <v>36</v>
      </c>
      <c r="BS782" s="4">
        <v>0</v>
      </c>
      <c r="BT782" s="4">
        <v>36</v>
      </c>
      <c r="BU782" s="4">
        <v>0</v>
      </c>
      <c r="BV782" s="4">
        <v>0</v>
      </c>
      <c r="BW782" s="4">
        <v>240</v>
      </c>
      <c r="BX782" s="4">
        <v>0</v>
      </c>
      <c r="BY782" s="4">
        <f t="shared" si="323"/>
        <v>240</v>
      </c>
      <c r="BZ782" s="4">
        <f t="shared" si="324"/>
        <v>8333</v>
      </c>
      <c r="CA782" s="4">
        <f t="shared" si="325"/>
        <v>6767</v>
      </c>
      <c r="CB782" s="4">
        <f t="shared" si="326"/>
        <v>5392</v>
      </c>
      <c r="CC782" s="4">
        <f t="shared" si="327"/>
        <v>0</v>
      </c>
      <c r="CD782" s="4">
        <f t="shared" si="328"/>
        <v>20492</v>
      </c>
      <c r="CE782" s="4">
        <f t="shared" si="329"/>
        <v>0</v>
      </c>
      <c r="CF782" s="4">
        <f t="shared" si="330"/>
        <v>0</v>
      </c>
      <c r="CG782" s="4">
        <f t="shared" si="331"/>
        <v>507</v>
      </c>
      <c r="CH782" s="4">
        <f t="shared" si="332"/>
        <v>0</v>
      </c>
      <c r="CI782" s="4">
        <f t="shared" si="333"/>
        <v>507</v>
      </c>
      <c r="CJ782" s="4">
        <v>2749</v>
      </c>
      <c r="CK782" s="4">
        <v>2919</v>
      </c>
      <c r="CL782" s="4">
        <v>1002</v>
      </c>
      <c r="CM782" s="4">
        <v>0</v>
      </c>
      <c r="CN782" s="4">
        <v>1706</v>
      </c>
      <c r="CO782" s="4">
        <f t="shared" si="308"/>
        <v>8376</v>
      </c>
    </row>
    <row r="783" spans="1:93">
      <c r="A783" s="2">
        <v>2006</v>
      </c>
      <c r="B783" s="3" t="s">
        <v>94</v>
      </c>
      <c r="C783" s="4">
        <v>2600.3022420000002</v>
      </c>
      <c r="D783" s="4">
        <v>970.45128699999998</v>
      </c>
      <c r="E783" s="4">
        <v>331.93221499999999</v>
      </c>
      <c r="F783" s="4">
        <v>0</v>
      </c>
      <c r="G783" s="4">
        <f t="shared" si="309"/>
        <v>3902.6857439999999</v>
      </c>
      <c r="H783" s="4">
        <v>1074</v>
      </c>
      <c r="I783" s="4">
        <v>202</v>
      </c>
      <c r="J783" s="4">
        <v>1225</v>
      </c>
      <c r="K783" s="4">
        <v>68</v>
      </c>
      <c r="L783" s="4">
        <f t="shared" si="310"/>
        <v>2569</v>
      </c>
      <c r="M783" s="4">
        <v>7</v>
      </c>
      <c r="N783" s="4">
        <v>35</v>
      </c>
      <c r="O783" s="4">
        <v>0</v>
      </c>
      <c r="P783" s="4">
        <v>0</v>
      </c>
      <c r="Q783" s="4">
        <f t="shared" si="311"/>
        <v>42</v>
      </c>
      <c r="R783" s="4">
        <v>0</v>
      </c>
      <c r="S783" s="4">
        <v>0</v>
      </c>
      <c r="T783" s="4">
        <v>0</v>
      </c>
      <c r="U783" s="4">
        <v>0</v>
      </c>
      <c r="V783" s="4">
        <f t="shared" si="312"/>
        <v>0</v>
      </c>
      <c r="W783" s="4">
        <v>791</v>
      </c>
      <c r="X783" s="4">
        <v>3716</v>
      </c>
      <c r="Y783" s="4">
        <v>240</v>
      </c>
      <c r="Z783" s="4">
        <v>0</v>
      </c>
      <c r="AA783" s="4">
        <f t="shared" si="313"/>
        <v>4747</v>
      </c>
      <c r="AB783" s="4">
        <v>538</v>
      </c>
      <c r="AC783" s="4">
        <v>2</v>
      </c>
      <c r="AD783" s="4">
        <v>82</v>
      </c>
      <c r="AE783" s="4">
        <v>4</v>
      </c>
      <c r="AF783" s="4">
        <f t="shared" si="314"/>
        <v>626</v>
      </c>
      <c r="AG783" s="4">
        <v>0.75</v>
      </c>
      <c r="AH783" s="4">
        <v>23.2</v>
      </c>
      <c r="AI783" s="4">
        <v>1499.9979969999999</v>
      </c>
      <c r="AJ783" s="4">
        <v>24</v>
      </c>
      <c r="AK783" s="4">
        <f t="shared" si="315"/>
        <v>1547.947997</v>
      </c>
      <c r="AL783" s="4">
        <v>2738.9477579999998</v>
      </c>
      <c r="AM783" s="4">
        <v>3217.3487130000003</v>
      </c>
      <c r="AN783" s="4">
        <v>3512.0697879999998</v>
      </c>
      <c r="AO783" s="4">
        <v>93</v>
      </c>
      <c r="AP783" s="4">
        <f t="shared" si="316"/>
        <v>9561.3662589999985</v>
      </c>
      <c r="AU783" s="4">
        <f t="shared" si="317"/>
        <v>0</v>
      </c>
      <c r="AV783" s="4">
        <v>33</v>
      </c>
      <c r="AW783" s="4">
        <v>10</v>
      </c>
      <c r="AX783" s="4">
        <v>118</v>
      </c>
      <c r="AY783" s="4">
        <v>67</v>
      </c>
      <c r="AZ783" s="4">
        <f t="shared" si="318"/>
        <v>228</v>
      </c>
      <c r="BA783" s="4">
        <v>17.600000000000001</v>
      </c>
      <c r="BB783" s="4">
        <v>14</v>
      </c>
      <c r="BC783" s="4">
        <v>1.5</v>
      </c>
      <c r="BD783" s="4">
        <v>5</v>
      </c>
      <c r="BE783" s="4">
        <f t="shared" si="319"/>
        <v>38.1</v>
      </c>
      <c r="BF783" s="4">
        <v>0.05</v>
      </c>
      <c r="BG783" s="4">
        <v>6</v>
      </c>
      <c r="BH783" s="4">
        <v>1034.7979969999999</v>
      </c>
      <c r="BI783" s="4">
        <v>384</v>
      </c>
      <c r="BJ783" s="4">
        <f t="shared" si="320"/>
        <v>1424.8479969999999</v>
      </c>
      <c r="BK783" s="4">
        <v>0</v>
      </c>
      <c r="BL783" s="4">
        <v>0</v>
      </c>
      <c r="BM783" s="4">
        <v>0</v>
      </c>
      <c r="BN783" s="4">
        <v>0</v>
      </c>
      <c r="BO783" s="4">
        <f t="shared" si="321"/>
        <v>0</v>
      </c>
      <c r="BP783" s="4">
        <v>5.1785999999999999E-2</v>
      </c>
      <c r="BQ783" s="4">
        <v>0.12277</v>
      </c>
      <c r="BR783" s="4">
        <v>0.94858799999999999</v>
      </c>
      <c r="BS783" s="4">
        <v>0</v>
      </c>
      <c r="BT783" s="4">
        <f t="shared" ref="BT783:BT814" si="334">SUM(BP783:BS783)</f>
        <v>1.1231439999999999</v>
      </c>
      <c r="BU783" s="4">
        <v>17.298213999999991</v>
      </c>
      <c r="BV783" s="4">
        <v>64.877229999999997</v>
      </c>
      <c r="BW783" s="4">
        <v>24.753415000000132</v>
      </c>
      <c r="BX783" s="4">
        <v>111</v>
      </c>
      <c r="BY783" s="4">
        <f t="shared" si="323"/>
        <v>217.9288590000001</v>
      </c>
      <c r="BZ783" s="4">
        <f t="shared" si="324"/>
        <v>7750</v>
      </c>
      <c r="CA783" s="4">
        <f t="shared" si="325"/>
        <v>8166</v>
      </c>
      <c r="CB783" s="4">
        <f t="shared" si="326"/>
        <v>6891</v>
      </c>
      <c r="CC783" s="4">
        <f t="shared" si="327"/>
        <v>189</v>
      </c>
      <c r="CD783" s="4">
        <f t="shared" si="328"/>
        <v>22996</v>
      </c>
      <c r="CE783" s="4">
        <f t="shared" si="329"/>
        <v>68</v>
      </c>
      <c r="CF783" s="4">
        <f t="shared" si="330"/>
        <v>95</v>
      </c>
      <c r="CG783" s="4">
        <f t="shared" si="331"/>
        <v>1180</v>
      </c>
      <c r="CH783" s="4">
        <f t="shared" si="332"/>
        <v>567</v>
      </c>
      <c r="CI783" s="4">
        <f t="shared" si="333"/>
        <v>1910</v>
      </c>
      <c r="CJ783" s="4">
        <v>3073.3999999999996</v>
      </c>
      <c r="CK783" s="4">
        <v>2512</v>
      </c>
      <c r="CL783" s="4">
        <v>768.6</v>
      </c>
      <c r="CM783" s="4">
        <v>434.70000000000005</v>
      </c>
      <c r="CN783" s="4">
        <v>1516</v>
      </c>
      <c r="CO783" s="4">
        <f t="shared" si="308"/>
        <v>8304.7000000000007</v>
      </c>
    </row>
    <row r="784" spans="1:93">
      <c r="A784" s="2">
        <v>2006</v>
      </c>
      <c r="B784" s="3" t="s">
        <v>95</v>
      </c>
      <c r="C784" s="4">
        <v>1044</v>
      </c>
      <c r="D784" s="4">
        <v>182</v>
      </c>
      <c r="E784" s="4">
        <v>2</v>
      </c>
      <c r="F784" s="4">
        <v>14</v>
      </c>
      <c r="G784" s="4">
        <f t="shared" si="309"/>
        <v>1242</v>
      </c>
      <c r="H784" s="4">
        <v>234</v>
      </c>
      <c r="I784" s="4">
        <v>0</v>
      </c>
      <c r="J784" s="4">
        <v>2</v>
      </c>
      <c r="K784" s="4">
        <v>18</v>
      </c>
      <c r="L784" s="4">
        <f t="shared" si="310"/>
        <v>254</v>
      </c>
      <c r="M784" s="4">
        <v>18</v>
      </c>
      <c r="N784" s="4">
        <v>48</v>
      </c>
      <c r="O784" s="4">
        <v>89</v>
      </c>
      <c r="P784" s="4">
        <v>0</v>
      </c>
      <c r="Q784" s="4">
        <f t="shared" si="311"/>
        <v>155</v>
      </c>
      <c r="R784" s="4">
        <v>17</v>
      </c>
      <c r="S784" s="4">
        <v>1</v>
      </c>
      <c r="T784" s="4">
        <v>0</v>
      </c>
      <c r="U784" s="4">
        <v>0</v>
      </c>
      <c r="V784" s="4">
        <f t="shared" si="312"/>
        <v>18</v>
      </c>
      <c r="W784" s="4">
        <v>677</v>
      </c>
      <c r="X784" s="4">
        <v>1429</v>
      </c>
      <c r="Y784" s="4">
        <v>166</v>
      </c>
      <c r="Z784" s="4">
        <v>0</v>
      </c>
      <c r="AA784" s="4">
        <f t="shared" si="313"/>
        <v>2272</v>
      </c>
      <c r="AB784" s="4">
        <v>132</v>
      </c>
      <c r="AC784" s="4">
        <v>3</v>
      </c>
      <c r="AD784" s="4">
        <v>2</v>
      </c>
      <c r="AE784" s="4">
        <v>0</v>
      </c>
      <c r="AF784" s="4">
        <f t="shared" si="314"/>
        <v>137</v>
      </c>
      <c r="AG784" s="4">
        <v>0</v>
      </c>
      <c r="AH784" s="4">
        <v>205</v>
      </c>
      <c r="AI784" s="4">
        <v>369</v>
      </c>
      <c r="AJ784" s="4">
        <v>12</v>
      </c>
      <c r="AK784" s="4">
        <f t="shared" si="315"/>
        <v>586</v>
      </c>
      <c r="AL784" s="4">
        <v>702</v>
      </c>
      <c r="AM784" s="4">
        <v>493</v>
      </c>
      <c r="AN784" s="4">
        <v>1215</v>
      </c>
      <c r="AO784" s="4">
        <v>26</v>
      </c>
      <c r="AP784" s="4">
        <f t="shared" si="316"/>
        <v>2436</v>
      </c>
      <c r="AU784" s="4">
        <f t="shared" si="317"/>
        <v>0</v>
      </c>
      <c r="AV784" s="4">
        <v>0</v>
      </c>
      <c r="AW784" s="4">
        <v>0</v>
      </c>
      <c r="AX784" s="4">
        <v>0</v>
      </c>
      <c r="AY784" s="4">
        <v>0</v>
      </c>
      <c r="AZ784" s="4">
        <f t="shared" si="318"/>
        <v>0</v>
      </c>
      <c r="BA784" s="4">
        <v>0</v>
      </c>
      <c r="BB784" s="4">
        <v>0</v>
      </c>
      <c r="BC784" s="4">
        <v>0</v>
      </c>
      <c r="BD784" s="4">
        <v>0</v>
      </c>
      <c r="BE784" s="4">
        <f t="shared" si="319"/>
        <v>0</v>
      </c>
      <c r="BF784" s="4">
        <v>0</v>
      </c>
      <c r="BG784" s="4">
        <v>152</v>
      </c>
      <c r="BH784" s="4">
        <v>107</v>
      </c>
      <c r="BI784" s="4">
        <v>7</v>
      </c>
      <c r="BJ784" s="4">
        <f t="shared" si="320"/>
        <v>266</v>
      </c>
      <c r="BK784" s="4">
        <v>0</v>
      </c>
      <c r="BL784" s="4">
        <v>0</v>
      </c>
      <c r="BM784" s="4">
        <v>0</v>
      </c>
      <c r="BN784" s="4">
        <v>0</v>
      </c>
      <c r="BO784" s="4">
        <f t="shared" si="321"/>
        <v>0</v>
      </c>
      <c r="BP784" s="4">
        <v>0</v>
      </c>
      <c r="BQ784" s="4">
        <v>0</v>
      </c>
      <c r="BR784" s="4">
        <v>0</v>
      </c>
      <c r="BS784" s="4">
        <v>0</v>
      </c>
      <c r="BT784" s="4">
        <f t="shared" si="334"/>
        <v>0</v>
      </c>
      <c r="BU784" s="4">
        <v>3</v>
      </c>
      <c r="BV784" s="4">
        <v>17</v>
      </c>
      <c r="BW784" s="4">
        <v>5</v>
      </c>
      <c r="BX784" s="4">
        <v>10</v>
      </c>
      <c r="BY784" s="4">
        <f t="shared" si="323"/>
        <v>35</v>
      </c>
      <c r="BZ784" s="4">
        <f t="shared" si="324"/>
        <v>2824</v>
      </c>
      <c r="CA784" s="4">
        <f t="shared" si="325"/>
        <v>2361</v>
      </c>
      <c r="CB784" s="4">
        <f t="shared" si="326"/>
        <v>1845</v>
      </c>
      <c r="CC784" s="4">
        <f t="shared" si="327"/>
        <v>70</v>
      </c>
      <c r="CD784" s="4">
        <f t="shared" si="328"/>
        <v>7100</v>
      </c>
      <c r="CE784" s="4">
        <f t="shared" si="329"/>
        <v>3</v>
      </c>
      <c r="CF784" s="4">
        <f t="shared" si="330"/>
        <v>169</v>
      </c>
      <c r="CG784" s="4">
        <f t="shared" si="331"/>
        <v>112</v>
      </c>
      <c r="CH784" s="4">
        <f t="shared" si="332"/>
        <v>17</v>
      </c>
      <c r="CI784" s="4">
        <f t="shared" si="333"/>
        <v>301</v>
      </c>
      <c r="CJ784" s="4">
        <v>993</v>
      </c>
      <c r="CK784" s="4">
        <v>1255</v>
      </c>
      <c r="CL784" s="4">
        <v>188</v>
      </c>
      <c r="CM784" s="4">
        <v>0</v>
      </c>
      <c r="CN784" s="4">
        <v>496</v>
      </c>
      <c r="CO784" s="4">
        <f t="shared" si="308"/>
        <v>2932</v>
      </c>
    </row>
    <row r="785" spans="1:93">
      <c r="A785" s="2">
        <v>2006</v>
      </c>
      <c r="B785" s="3" t="s">
        <v>96</v>
      </c>
      <c r="C785" s="4">
        <v>4128.6049640000001</v>
      </c>
      <c r="D785" s="4">
        <v>866.84638700000005</v>
      </c>
      <c r="E785" s="4">
        <v>9.5757519999999996</v>
      </c>
      <c r="F785" s="4">
        <v>0</v>
      </c>
      <c r="G785" s="4">
        <f t="shared" si="309"/>
        <v>5005.0271029999994</v>
      </c>
      <c r="H785" s="4">
        <v>1271</v>
      </c>
      <c r="I785" s="4">
        <v>227</v>
      </c>
      <c r="J785" s="4">
        <v>2123</v>
      </c>
      <c r="K785" s="4">
        <v>206</v>
      </c>
      <c r="L785" s="4">
        <f t="shared" si="310"/>
        <v>3827</v>
      </c>
      <c r="M785" s="4">
        <v>13</v>
      </c>
      <c r="N785" s="4">
        <v>80</v>
      </c>
      <c r="O785" s="4">
        <v>10</v>
      </c>
      <c r="P785" s="4">
        <v>0</v>
      </c>
      <c r="Q785" s="4">
        <f t="shared" si="311"/>
        <v>103</v>
      </c>
      <c r="R785" s="4">
        <v>34</v>
      </c>
      <c r="S785" s="4">
        <v>315</v>
      </c>
      <c r="T785" s="4">
        <v>7</v>
      </c>
      <c r="U785" s="4">
        <v>0</v>
      </c>
      <c r="V785" s="4">
        <f t="shared" si="312"/>
        <v>356</v>
      </c>
      <c r="W785" s="4">
        <v>2479</v>
      </c>
      <c r="X785" s="4">
        <v>2609</v>
      </c>
      <c r="Y785" s="4">
        <v>103</v>
      </c>
      <c r="Z785" s="4">
        <v>0</v>
      </c>
      <c r="AA785" s="4">
        <f t="shared" si="313"/>
        <v>5191</v>
      </c>
      <c r="AB785" s="4">
        <v>967</v>
      </c>
      <c r="AC785" s="4">
        <v>22</v>
      </c>
      <c r="AD785" s="4">
        <v>110</v>
      </c>
      <c r="AE785" s="4">
        <v>23</v>
      </c>
      <c r="AF785" s="4">
        <f t="shared" si="314"/>
        <v>1122</v>
      </c>
      <c r="AG785" s="4">
        <v>0</v>
      </c>
      <c r="AH785" s="4">
        <v>860</v>
      </c>
      <c r="AI785" s="4">
        <v>2686</v>
      </c>
      <c r="AJ785" s="4">
        <v>0</v>
      </c>
      <c r="AK785" s="4">
        <f t="shared" si="315"/>
        <v>3546</v>
      </c>
      <c r="AL785" s="4">
        <v>3463.3950359999999</v>
      </c>
      <c r="AM785" s="4">
        <v>1234.153613</v>
      </c>
      <c r="AN785" s="4">
        <v>2569.4242479999998</v>
      </c>
      <c r="AO785" s="4">
        <v>451</v>
      </c>
      <c r="AP785" s="4">
        <f t="shared" si="316"/>
        <v>7717.9728969999996</v>
      </c>
      <c r="AU785" s="4">
        <f t="shared" si="317"/>
        <v>0</v>
      </c>
      <c r="AV785" s="4">
        <v>2</v>
      </c>
      <c r="AW785" s="4">
        <v>0</v>
      </c>
      <c r="AX785" s="4">
        <v>25</v>
      </c>
      <c r="AY785" s="4">
        <v>206</v>
      </c>
      <c r="AZ785" s="4">
        <f t="shared" si="318"/>
        <v>233</v>
      </c>
      <c r="BA785" s="4">
        <v>3</v>
      </c>
      <c r="BB785" s="4">
        <v>0</v>
      </c>
      <c r="BC785" s="4">
        <v>38</v>
      </c>
      <c r="BD785" s="4">
        <v>23</v>
      </c>
      <c r="BE785" s="4">
        <f t="shared" si="319"/>
        <v>64</v>
      </c>
      <c r="BF785" s="4">
        <v>0</v>
      </c>
      <c r="BG785" s="4">
        <v>773</v>
      </c>
      <c r="BH785" s="4">
        <v>746</v>
      </c>
      <c r="BI785" s="4">
        <v>0</v>
      </c>
      <c r="BJ785" s="4">
        <f t="shared" si="320"/>
        <v>1519</v>
      </c>
      <c r="BK785" s="4">
        <v>0</v>
      </c>
      <c r="BL785" s="4">
        <v>18</v>
      </c>
      <c r="BM785" s="4">
        <v>26</v>
      </c>
      <c r="BN785" s="4">
        <v>23</v>
      </c>
      <c r="BO785" s="4">
        <f t="shared" si="321"/>
        <v>67</v>
      </c>
      <c r="BP785" s="4">
        <v>0</v>
      </c>
      <c r="BQ785" s="4">
        <v>54</v>
      </c>
      <c r="BR785" s="4">
        <v>263</v>
      </c>
      <c r="BS785" s="4">
        <v>51</v>
      </c>
      <c r="BT785" s="4">
        <f t="shared" si="334"/>
        <v>368</v>
      </c>
      <c r="BU785" s="4">
        <v>1</v>
      </c>
      <c r="BV785" s="4">
        <v>0</v>
      </c>
      <c r="BW785" s="4">
        <v>6</v>
      </c>
      <c r="BX785" s="4">
        <v>377</v>
      </c>
      <c r="BY785" s="4">
        <f t="shared" si="323"/>
        <v>384</v>
      </c>
      <c r="BZ785" s="4">
        <f t="shared" si="324"/>
        <v>12356</v>
      </c>
      <c r="CA785" s="4">
        <f t="shared" si="325"/>
        <v>6214</v>
      </c>
      <c r="CB785" s="4">
        <f t="shared" si="326"/>
        <v>7618</v>
      </c>
      <c r="CC785" s="4">
        <f t="shared" si="327"/>
        <v>680</v>
      </c>
      <c r="CD785" s="4">
        <f t="shared" si="328"/>
        <v>26868</v>
      </c>
      <c r="CE785" s="4">
        <f t="shared" si="329"/>
        <v>6</v>
      </c>
      <c r="CF785" s="4">
        <f t="shared" si="330"/>
        <v>845</v>
      </c>
      <c r="CG785" s="4">
        <f t="shared" si="331"/>
        <v>1104</v>
      </c>
      <c r="CH785" s="4">
        <f t="shared" si="332"/>
        <v>680</v>
      </c>
      <c r="CI785" s="4">
        <f t="shared" si="333"/>
        <v>2635</v>
      </c>
      <c r="CJ785" s="4">
        <v>3355</v>
      </c>
      <c r="CK785" s="4">
        <v>6200</v>
      </c>
      <c r="CL785" s="4">
        <v>623</v>
      </c>
      <c r="CM785" s="4">
        <v>0</v>
      </c>
      <c r="CN785" s="4">
        <v>2212</v>
      </c>
      <c r="CO785" s="4">
        <f t="shared" si="308"/>
        <v>12390</v>
      </c>
    </row>
    <row r="786" spans="1:93">
      <c r="A786" s="2">
        <v>2006</v>
      </c>
      <c r="B786" s="3" t="s">
        <v>97</v>
      </c>
      <c r="C786" s="4">
        <v>4142</v>
      </c>
      <c r="D786" s="4">
        <v>840</v>
      </c>
      <c r="E786" s="4">
        <v>479</v>
      </c>
      <c r="F786" s="4">
        <v>0</v>
      </c>
      <c r="G786" s="4">
        <f t="shared" si="309"/>
        <v>5461</v>
      </c>
      <c r="H786" s="4">
        <v>980</v>
      </c>
      <c r="I786" s="4">
        <v>9</v>
      </c>
      <c r="J786" s="4">
        <v>2572</v>
      </c>
      <c r="K786" s="4">
        <v>48</v>
      </c>
      <c r="L786" s="4">
        <f t="shared" si="310"/>
        <v>3609</v>
      </c>
      <c r="M786" s="4">
        <v>467</v>
      </c>
      <c r="N786" s="4">
        <v>0</v>
      </c>
      <c r="O786" s="4">
        <v>0</v>
      </c>
      <c r="P786" s="4">
        <v>0</v>
      </c>
      <c r="Q786" s="4">
        <f t="shared" si="311"/>
        <v>467</v>
      </c>
      <c r="R786" s="4">
        <v>793</v>
      </c>
      <c r="S786" s="4">
        <v>12</v>
      </c>
      <c r="T786" s="4">
        <v>0</v>
      </c>
      <c r="U786" s="4">
        <v>0</v>
      </c>
      <c r="V786" s="4">
        <f t="shared" si="312"/>
        <v>805</v>
      </c>
      <c r="W786" s="4">
        <v>6889</v>
      </c>
      <c r="X786" s="4">
        <v>0</v>
      </c>
      <c r="Y786" s="4">
        <v>28</v>
      </c>
      <c r="Z786" s="4">
        <v>0</v>
      </c>
      <c r="AA786" s="4">
        <f t="shared" si="313"/>
        <v>6917</v>
      </c>
      <c r="AB786" s="4">
        <v>1058</v>
      </c>
      <c r="AC786" s="4">
        <v>1</v>
      </c>
      <c r="AD786" s="4">
        <v>0</v>
      </c>
      <c r="AE786" s="4">
        <v>0</v>
      </c>
      <c r="AF786" s="4">
        <f t="shared" si="314"/>
        <v>1059</v>
      </c>
      <c r="AG786" s="4">
        <v>181</v>
      </c>
      <c r="AH786" s="4">
        <v>428</v>
      </c>
      <c r="AI786" s="4">
        <v>1213</v>
      </c>
      <c r="AJ786" s="4">
        <v>542</v>
      </c>
      <c r="AK786" s="4">
        <f t="shared" si="315"/>
        <v>2364</v>
      </c>
      <c r="AL786" s="4">
        <v>11091</v>
      </c>
      <c r="AM786" s="4">
        <v>1176</v>
      </c>
      <c r="AN786" s="4">
        <v>5138</v>
      </c>
      <c r="AO786" s="4">
        <v>1092</v>
      </c>
      <c r="AP786" s="4">
        <f t="shared" si="316"/>
        <v>18497</v>
      </c>
      <c r="AU786" s="4">
        <f t="shared" si="317"/>
        <v>0</v>
      </c>
      <c r="AV786" s="4">
        <v>0</v>
      </c>
      <c r="AW786" s="4">
        <v>0</v>
      </c>
      <c r="AX786" s="4">
        <v>0</v>
      </c>
      <c r="AY786" s="4">
        <v>48</v>
      </c>
      <c r="AZ786" s="4">
        <f t="shared" si="318"/>
        <v>48</v>
      </c>
      <c r="BA786" s="4">
        <v>0</v>
      </c>
      <c r="BB786" s="4">
        <v>0</v>
      </c>
      <c r="BC786" s="4">
        <v>0</v>
      </c>
      <c r="BD786" s="4">
        <v>0</v>
      </c>
      <c r="BE786" s="4">
        <f t="shared" si="319"/>
        <v>0</v>
      </c>
      <c r="BF786" s="4">
        <v>0</v>
      </c>
      <c r="BG786" s="4">
        <v>422</v>
      </c>
      <c r="BH786" s="4">
        <v>274</v>
      </c>
      <c r="BI786" s="4">
        <v>542</v>
      </c>
      <c r="BJ786" s="4">
        <f t="shared" si="320"/>
        <v>1238</v>
      </c>
      <c r="BK786" s="4">
        <v>0</v>
      </c>
      <c r="BL786" s="4">
        <v>0</v>
      </c>
      <c r="BM786" s="4">
        <v>0</v>
      </c>
      <c r="BN786" s="4">
        <v>129</v>
      </c>
      <c r="BO786" s="4">
        <f t="shared" si="321"/>
        <v>129</v>
      </c>
      <c r="BP786" s="4">
        <v>0</v>
      </c>
      <c r="BQ786" s="4">
        <v>0</v>
      </c>
      <c r="BR786" s="4">
        <v>0</v>
      </c>
      <c r="BS786" s="4">
        <v>142</v>
      </c>
      <c r="BT786" s="4">
        <f t="shared" si="334"/>
        <v>142</v>
      </c>
      <c r="BU786" s="4">
        <v>0</v>
      </c>
      <c r="BV786" s="4">
        <v>0</v>
      </c>
      <c r="BW786" s="4">
        <v>0</v>
      </c>
      <c r="BX786" s="4">
        <v>820</v>
      </c>
      <c r="BY786" s="4">
        <f t="shared" si="323"/>
        <v>820</v>
      </c>
      <c r="BZ786" s="4">
        <f t="shared" si="324"/>
        <v>25601</v>
      </c>
      <c r="CA786" s="4">
        <f t="shared" si="325"/>
        <v>2466</v>
      </c>
      <c r="CB786" s="4">
        <f t="shared" si="326"/>
        <v>9430</v>
      </c>
      <c r="CC786" s="4">
        <f t="shared" si="327"/>
        <v>1682</v>
      </c>
      <c r="CD786" s="4">
        <f t="shared" si="328"/>
        <v>39179</v>
      </c>
      <c r="CE786" s="4">
        <f t="shared" si="329"/>
        <v>0</v>
      </c>
      <c r="CF786" s="4">
        <f t="shared" si="330"/>
        <v>422</v>
      </c>
      <c r="CG786" s="4">
        <f t="shared" si="331"/>
        <v>274</v>
      </c>
      <c r="CH786" s="4">
        <f t="shared" si="332"/>
        <v>1681</v>
      </c>
      <c r="CI786" s="4">
        <f t="shared" si="333"/>
        <v>2377</v>
      </c>
      <c r="CJ786" s="4">
        <v>4004</v>
      </c>
      <c r="CK786" s="4">
        <v>10483</v>
      </c>
      <c r="CL786" s="4">
        <v>1391</v>
      </c>
      <c r="CM786" s="4">
        <v>0</v>
      </c>
      <c r="CN786" s="4">
        <v>2610</v>
      </c>
      <c r="CO786" s="4">
        <f t="shared" si="308"/>
        <v>18488</v>
      </c>
    </row>
    <row r="787" spans="1:93">
      <c r="A787" s="2">
        <v>2006</v>
      </c>
      <c r="B787" s="3" t="s">
        <v>98</v>
      </c>
      <c r="C787" s="4">
        <v>81.7</v>
      </c>
      <c r="D787" s="4">
        <v>1463.6</v>
      </c>
      <c r="E787" s="4">
        <v>11279</v>
      </c>
      <c r="F787" s="4">
        <v>0</v>
      </c>
      <c r="G787" s="4">
        <f t="shared" si="309"/>
        <v>12824.3</v>
      </c>
      <c r="H787" s="4">
        <v>1988.9</v>
      </c>
      <c r="I787" s="4">
        <v>19.899999999999999</v>
      </c>
      <c r="J787" s="4">
        <v>138.30000000000001</v>
      </c>
      <c r="K787" s="4">
        <v>66.599999999999994</v>
      </c>
      <c r="L787" s="4">
        <f t="shared" si="310"/>
        <v>2213.7000000000003</v>
      </c>
      <c r="M787" s="4">
        <v>237</v>
      </c>
      <c r="N787" s="4">
        <v>127.4</v>
      </c>
      <c r="O787" s="4">
        <v>37.9</v>
      </c>
      <c r="P787" s="4">
        <v>0</v>
      </c>
      <c r="Q787" s="4">
        <f t="shared" si="311"/>
        <v>402.29999999999995</v>
      </c>
      <c r="R787" s="4">
        <v>103.4</v>
      </c>
      <c r="S787" s="4">
        <v>15.4</v>
      </c>
      <c r="T787" s="4">
        <v>9.1</v>
      </c>
      <c r="U787" s="4">
        <v>0</v>
      </c>
      <c r="V787" s="4">
        <f t="shared" si="312"/>
        <v>127.9</v>
      </c>
      <c r="W787" s="4">
        <v>2219</v>
      </c>
      <c r="X787" s="4">
        <v>4698</v>
      </c>
      <c r="Y787" s="4">
        <v>1480</v>
      </c>
      <c r="Z787" s="4">
        <v>0</v>
      </c>
      <c r="AA787" s="4">
        <f t="shared" si="313"/>
        <v>8397</v>
      </c>
      <c r="AB787" s="4">
        <v>2012.3</v>
      </c>
      <c r="AC787" s="4">
        <v>96</v>
      </c>
      <c r="AD787" s="4">
        <v>79.2</v>
      </c>
      <c r="AE787" s="4">
        <v>1.5</v>
      </c>
      <c r="AF787" s="4">
        <f t="shared" si="314"/>
        <v>2189</v>
      </c>
      <c r="AG787" s="4">
        <v>0</v>
      </c>
      <c r="AH787" s="4">
        <v>1124</v>
      </c>
      <c r="AI787" s="4">
        <v>2022</v>
      </c>
      <c r="AJ787" s="4">
        <v>158</v>
      </c>
      <c r="AK787" s="4">
        <f t="shared" si="315"/>
        <v>3304</v>
      </c>
      <c r="AL787" s="4">
        <v>2605.8000000000002</v>
      </c>
      <c r="AM787" s="4">
        <v>3954.3</v>
      </c>
      <c r="AN787" s="4">
        <v>5489.7</v>
      </c>
      <c r="AO787" s="4">
        <v>221.3</v>
      </c>
      <c r="AP787" s="4">
        <f t="shared" si="316"/>
        <v>12271.099999999999</v>
      </c>
      <c r="AU787" s="4">
        <f t="shared" si="317"/>
        <v>0</v>
      </c>
      <c r="AV787" s="4">
        <v>129.30000000000001</v>
      </c>
      <c r="AW787" s="4">
        <v>0</v>
      </c>
      <c r="AX787" s="4">
        <v>0</v>
      </c>
      <c r="AY787" s="4">
        <v>66.599999999999994</v>
      </c>
      <c r="AZ787" s="4">
        <f t="shared" si="318"/>
        <v>195.9</v>
      </c>
      <c r="BA787" s="4">
        <v>64.7</v>
      </c>
      <c r="BB787" s="4">
        <v>0</v>
      </c>
      <c r="BC787" s="4">
        <v>0.2</v>
      </c>
      <c r="BD787" s="4">
        <v>1.5</v>
      </c>
      <c r="BE787" s="4">
        <f t="shared" si="319"/>
        <v>66.400000000000006</v>
      </c>
      <c r="BF787" s="4">
        <v>0</v>
      </c>
      <c r="BG787" s="4">
        <v>698</v>
      </c>
      <c r="BH787" s="4">
        <v>341</v>
      </c>
      <c r="BI787" s="4">
        <v>156</v>
      </c>
      <c r="BJ787" s="4">
        <f t="shared" si="320"/>
        <v>1195</v>
      </c>
      <c r="BK787" s="4">
        <v>0</v>
      </c>
      <c r="BL787" s="4">
        <v>130</v>
      </c>
      <c r="BM787" s="4">
        <v>23.5</v>
      </c>
      <c r="BN787" s="4">
        <v>0.6</v>
      </c>
      <c r="BO787" s="4">
        <f t="shared" si="321"/>
        <v>154.1</v>
      </c>
      <c r="BP787" s="4">
        <v>9.4</v>
      </c>
      <c r="BQ787" s="4">
        <v>10.8</v>
      </c>
      <c r="BR787" s="4">
        <v>67.8</v>
      </c>
      <c r="BS787" s="4">
        <v>48.7</v>
      </c>
      <c r="BT787" s="4">
        <f t="shared" si="334"/>
        <v>136.69999999999999</v>
      </c>
      <c r="BU787" s="4">
        <v>46</v>
      </c>
      <c r="BV787" s="4">
        <v>30</v>
      </c>
      <c r="BW787" s="4">
        <v>32</v>
      </c>
      <c r="BX787" s="4">
        <v>174</v>
      </c>
      <c r="BY787" s="4">
        <f t="shared" si="323"/>
        <v>282</v>
      </c>
      <c r="BZ787" s="4">
        <f t="shared" si="324"/>
        <v>9248.1</v>
      </c>
      <c r="CA787" s="4">
        <f t="shared" si="325"/>
        <v>11498.6</v>
      </c>
      <c r="CB787" s="4">
        <f t="shared" si="326"/>
        <v>20535.2</v>
      </c>
      <c r="CC787" s="4">
        <f t="shared" si="327"/>
        <v>447.4</v>
      </c>
      <c r="CD787" s="4">
        <f t="shared" si="328"/>
        <v>41729.300000000003</v>
      </c>
      <c r="CE787" s="4">
        <f t="shared" si="329"/>
        <v>249.4</v>
      </c>
      <c r="CF787" s="4">
        <f t="shared" si="330"/>
        <v>868.8</v>
      </c>
      <c r="CG787" s="4">
        <f t="shared" si="331"/>
        <v>464.5</v>
      </c>
      <c r="CH787" s="4">
        <f t="shared" si="332"/>
        <v>447.4</v>
      </c>
      <c r="CI787" s="4">
        <f t="shared" si="333"/>
        <v>2030.1</v>
      </c>
      <c r="CJ787" s="4">
        <v>1003</v>
      </c>
      <c r="CK787" s="4">
        <v>4184</v>
      </c>
      <c r="CL787" s="4">
        <v>1842</v>
      </c>
      <c r="CM787" s="4">
        <v>47</v>
      </c>
      <c r="CN787" s="4">
        <v>1190</v>
      </c>
      <c r="CO787" s="4">
        <f t="shared" si="308"/>
        <v>8266</v>
      </c>
    </row>
    <row r="788" spans="1:93">
      <c r="A788" s="2">
        <v>2006</v>
      </c>
      <c r="B788" s="3" t="s">
        <v>99</v>
      </c>
      <c r="C788" s="4">
        <v>6871</v>
      </c>
      <c r="D788" s="4">
        <v>590</v>
      </c>
      <c r="E788" s="4">
        <v>36</v>
      </c>
      <c r="F788" s="4">
        <v>7</v>
      </c>
      <c r="G788" s="4">
        <f t="shared" si="309"/>
        <v>7504</v>
      </c>
      <c r="H788" s="4">
        <v>2409</v>
      </c>
      <c r="I788" s="4">
        <v>4</v>
      </c>
      <c r="J788" s="4">
        <v>19</v>
      </c>
      <c r="K788" s="4">
        <v>141</v>
      </c>
      <c r="L788" s="4">
        <f t="shared" si="310"/>
        <v>2573</v>
      </c>
      <c r="M788" s="4">
        <v>34</v>
      </c>
      <c r="N788" s="4">
        <v>257</v>
      </c>
      <c r="O788" s="4">
        <v>0</v>
      </c>
      <c r="P788" s="4">
        <v>0</v>
      </c>
      <c r="Q788" s="4">
        <f t="shared" si="311"/>
        <v>291</v>
      </c>
      <c r="R788" s="4">
        <v>61</v>
      </c>
      <c r="S788" s="4">
        <v>0</v>
      </c>
      <c r="T788" s="4">
        <v>0</v>
      </c>
      <c r="U788" s="4">
        <v>0</v>
      </c>
      <c r="V788" s="4">
        <f t="shared" si="312"/>
        <v>61</v>
      </c>
      <c r="W788" s="4">
        <v>2704</v>
      </c>
      <c r="X788" s="4">
        <v>2833</v>
      </c>
      <c r="Y788" s="4">
        <v>0</v>
      </c>
      <c r="Z788" s="4">
        <v>0</v>
      </c>
      <c r="AA788" s="4">
        <f t="shared" si="313"/>
        <v>5537</v>
      </c>
      <c r="AB788" s="4">
        <v>403</v>
      </c>
      <c r="AC788" s="4">
        <v>3</v>
      </c>
      <c r="AD788" s="4">
        <v>14</v>
      </c>
      <c r="AE788" s="4">
        <v>13</v>
      </c>
      <c r="AF788" s="4">
        <f t="shared" si="314"/>
        <v>433</v>
      </c>
      <c r="AG788" s="4">
        <v>97</v>
      </c>
      <c r="AH788" s="4">
        <v>229</v>
      </c>
      <c r="AI788" s="4">
        <v>1954</v>
      </c>
      <c r="AJ788" s="4">
        <v>178</v>
      </c>
      <c r="AK788" s="4">
        <f t="shared" si="315"/>
        <v>2458</v>
      </c>
      <c r="AL788" s="4">
        <v>3538</v>
      </c>
      <c r="AM788" s="4">
        <v>1712</v>
      </c>
      <c r="AN788" s="4">
        <v>1495</v>
      </c>
      <c r="AO788" s="4">
        <v>155</v>
      </c>
      <c r="AP788" s="4">
        <f t="shared" si="316"/>
        <v>6900</v>
      </c>
      <c r="AU788" s="4">
        <f t="shared" si="317"/>
        <v>0</v>
      </c>
      <c r="AV788" s="4">
        <v>0</v>
      </c>
      <c r="AW788" s="4">
        <v>0</v>
      </c>
      <c r="AX788" s="4">
        <v>0</v>
      </c>
      <c r="AY788" s="4">
        <v>141</v>
      </c>
      <c r="AZ788" s="4">
        <f t="shared" si="318"/>
        <v>141</v>
      </c>
      <c r="BA788" s="4">
        <v>5</v>
      </c>
      <c r="BB788" s="4">
        <v>0</v>
      </c>
      <c r="BC788" s="4">
        <v>0</v>
      </c>
      <c r="BD788" s="4">
        <v>13</v>
      </c>
      <c r="BE788" s="4">
        <f t="shared" si="319"/>
        <v>18</v>
      </c>
      <c r="BF788" s="4">
        <v>0</v>
      </c>
      <c r="BG788" s="4">
        <v>11</v>
      </c>
      <c r="BH788" s="4">
        <v>624</v>
      </c>
      <c r="BI788" s="4">
        <v>178</v>
      </c>
      <c r="BJ788" s="4">
        <f t="shared" si="320"/>
        <v>813</v>
      </c>
      <c r="BK788" s="4">
        <v>0</v>
      </c>
      <c r="BL788" s="4">
        <v>0</v>
      </c>
      <c r="BM788" s="4">
        <v>0</v>
      </c>
      <c r="BN788" s="4">
        <v>0</v>
      </c>
      <c r="BO788" s="4">
        <f t="shared" si="321"/>
        <v>0</v>
      </c>
      <c r="BP788" s="4">
        <v>6</v>
      </c>
      <c r="BQ788" s="4">
        <v>7</v>
      </c>
      <c r="BR788" s="4">
        <v>21</v>
      </c>
      <c r="BS788" s="4">
        <v>10</v>
      </c>
      <c r="BT788" s="4">
        <f t="shared" si="334"/>
        <v>44</v>
      </c>
      <c r="BU788" s="4">
        <v>15</v>
      </c>
      <c r="BV788" s="4">
        <v>6</v>
      </c>
      <c r="BW788" s="4">
        <v>12</v>
      </c>
      <c r="BX788" s="4">
        <v>152</v>
      </c>
      <c r="BY788" s="4">
        <f t="shared" si="323"/>
        <v>185</v>
      </c>
      <c r="BZ788" s="4">
        <f t="shared" si="324"/>
        <v>16117</v>
      </c>
      <c r="CA788" s="4">
        <f t="shared" si="325"/>
        <v>5628</v>
      </c>
      <c r="CB788" s="4">
        <f t="shared" si="326"/>
        <v>3518</v>
      </c>
      <c r="CC788" s="4">
        <f t="shared" si="327"/>
        <v>494</v>
      </c>
      <c r="CD788" s="4">
        <f t="shared" si="328"/>
        <v>25757</v>
      </c>
      <c r="CE788" s="4">
        <f t="shared" si="329"/>
        <v>26</v>
      </c>
      <c r="CF788" s="4">
        <f t="shared" si="330"/>
        <v>24</v>
      </c>
      <c r="CG788" s="4">
        <f t="shared" si="331"/>
        <v>657</v>
      </c>
      <c r="CH788" s="4">
        <f t="shared" si="332"/>
        <v>494</v>
      </c>
      <c r="CI788" s="4">
        <f t="shared" si="333"/>
        <v>1201</v>
      </c>
      <c r="CJ788" s="4">
        <v>4464</v>
      </c>
      <c r="CK788" s="4">
        <v>6863</v>
      </c>
      <c r="CL788" s="4">
        <v>1062</v>
      </c>
      <c r="CM788" s="4">
        <v>56</v>
      </c>
      <c r="CN788" s="4">
        <v>3065</v>
      </c>
      <c r="CO788" s="4">
        <f t="shared" si="308"/>
        <v>15510</v>
      </c>
    </row>
    <row r="789" spans="1:93">
      <c r="A789" s="2">
        <v>2006</v>
      </c>
      <c r="B789" s="3" t="s">
        <v>100</v>
      </c>
      <c r="C789" s="4">
        <v>1836.9</v>
      </c>
      <c r="D789" s="4">
        <v>775.8</v>
      </c>
      <c r="E789" s="4">
        <v>335.7</v>
      </c>
      <c r="F789" s="4">
        <v>7.4</v>
      </c>
      <c r="G789" s="4">
        <f t="shared" si="309"/>
        <v>2955.7999999999997</v>
      </c>
      <c r="H789" s="4">
        <v>338.7</v>
      </c>
      <c r="I789" s="4">
        <v>188.5</v>
      </c>
      <c r="J789" s="4">
        <v>854.6</v>
      </c>
      <c r="K789" s="4">
        <v>13</v>
      </c>
      <c r="L789" s="4">
        <f t="shared" si="310"/>
        <v>1394.8000000000002</v>
      </c>
      <c r="M789" s="4">
        <v>1.2</v>
      </c>
      <c r="N789" s="4">
        <v>20.3</v>
      </c>
      <c r="O789" s="4">
        <v>0.3</v>
      </c>
      <c r="P789" s="4">
        <v>0</v>
      </c>
      <c r="Q789" s="4">
        <f t="shared" si="311"/>
        <v>21.8</v>
      </c>
      <c r="R789" s="4">
        <v>0</v>
      </c>
      <c r="S789" s="4">
        <v>0</v>
      </c>
      <c r="T789" s="4">
        <v>0</v>
      </c>
      <c r="U789" s="4">
        <v>0</v>
      </c>
      <c r="V789" s="4">
        <f t="shared" si="312"/>
        <v>0</v>
      </c>
      <c r="W789" s="4">
        <v>314.5</v>
      </c>
      <c r="X789" s="4">
        <v>2576.8000000000002</v>
      </c>
      <c r="Y789" s="4">
        <v>422.38</v>
      </c>
      <c r="Z789" s="4">
        <v>0</v>
      </c>
      <c r="AA789" s="4">
        <f t="shared" si="313"/>
        <v>3313.6800000000003</v>
      </c>
      <c r="AB789" s="4">
        <v>217.7</v>
      </c>
      <c r="AC789" s="4">
        <v>0.5</v>
      </c>
      <c r="AD789" s="4">
        <v>74.400000000000006</v>
      </c>
      <c r="AE789" s="4">
        <v>0</v>
      </c>
      <c r="AF789" s="4">
        <f t="shared" si="314"/>
        <v>292.60000000000002</v>
      </c>
      <c r="AG789" s="4">
        <v>0</v>
      </c>
      <c r="AH789" s="4">
        <v>755.2</v>
      </c>
      <c r="AI789" s="4">
        <v>601</v>
      </c>
      <c r="AJ789" s="4">
        <v>61.1</v>
      </c>
      <c r="AK789" s="4">
        <f t="shared" si="315"/>
        <v>1417.3</v>
      </c>
      <c r="AL789" s="4">
        <v>945</v>
      </c>
      <c r="AM789" s="4">
        <v>1510.4</v>
      </c>
      <c r="AN789" s="4">
        <v>997.1</v>
      </c>
      <c r="AO789" s="4">
        <v>163.19999999999999</v>
      </c>
      <c r="AP789" s="4">
        <f t="shared" si="316"/>
        <v>3615.7</v>
      </c>
      <c r="AU789" s="4">
        <f t="shared" si="317"/>
        <v>0</v>
      </c>
      <c r="AV789" s="4">
        <v>5.2</v>
      </c>
      <c r="AW789" s="4">
        <v>3.4</v>
      </c>
      <c r="AX789" s="4">
        <v>54.2</v>
      </c>
      <c r="AY789" s="4">
        <v>13</v>
      </c>
      <c r="AZ789" s="4">
        <f t="shared" si="318"/>
        <v>75.800000000000011</v>
      </c>
      <c r="BA789" s="4">
        <v>1.3</v>
      </c>
      <c r="BB789" s="4">
        <v>0</v>
      </c>
      <c r="BC789" s="4">
        <v>1</v>
      </c>
      <c r="BD789" s="4">
        <v>0</v>
      </c>
      <c r="BE789" s="4">
        <f t="shared" si="319"/>
        <v>2.2999999999999998</v>
      </c>
      <c r="BF789" s="4">
        <v>0</v>
      </c>
      <c r="BG789" s="4">
        <v>465.6</v>
      </c>
      <c r="BH789" s="4">
        <v>230.8</v>
      </c>
      <c r="BI789" s="4">
        <v>61.1</v>
      </c>
      <c r="BJ789" s="4">
        <f t="shared" si="320"/>
        <v>757.50000000000011</v>
      </c>
      <c r="BK789" s="4">
        <v>0</v>
      </c>
      <c r="BL789" s="4">
        <v>0</v>
      </c>
      <c r="BM789" s="4">
        <v>0</v>
      </c>
      <c r="BN789" s="4">
        <v>0.5</v>
      </c>
      <c r="BO789" s="4">
        <f t="shared" si="321"/>
        <v>0.5</v>
      </c>
      <c r="BP789" s="4">
        <v>0.1</v>
      </c>
      <c r="BQ789" s="4">
        <v>2.1</v>
      </c>
      <c r="BR789" s="4">
        <v>3.5</v>
      </c>
      <c r="BS789" s="4">
        <v>3.7</v>
      </c>
      <c r="BT789" s="4">
        <f t="shared" si="334"/>
        <v>9.4</v>
      </c>
      <c r="BU789" s="4">
        <v>5.5</v>
      </c>
      <c r="BV789" s="4">
        <v>29.6</v>
      </c>
      <c r="BW789" s="4">
        <v>34.119999999999997</v>
      </c>
      <c r="BX789" s="4">
        <v>166.49</v>
      </c>
      <c r="BY789" s="4">
        <f t="shared" si="323"/>
        <v>235.71</v>
      </c>
      <c r="BZ789" s="4">
        <f t="shared" si="324"/>
        <v>3653.9999999999995</v>
      </c>
      <c r="CA789" s="4">
        <f t="shared" si="325"/>
        <v>5827.5</v>
      </c>
      <c r="CB789" s="4">
        <f t="shared" si="326"/>
        <v>3285.48</v>
      </c>
      <c r="CC789" s="4">
        <f t="shared" si="327"/>
        <v>244.7</v>
      </c>
      <c r="CD789" s="4">
        <f t="shared" si="328"/>
        <v>13011.68</v>
      </c>
      <c r="CE789" s="4">
        <f t="shared" si="329"/>
        <v>12.1</v>
      </c>
      <c r="CF789" s="4">
        <f t="shared" si="330"/>
        <v>500.70000000000005</v>
      </c>
      <c r="CG789" s="4">
        <f t="shared" si="331"/>
        <v>323.62</v>
      </c>
      <c r="CH789" s="4">
        <f t="shared" si="332"/>
        <v>244.79000000000002</v>
      </c>
      <c r="CI789" s="4">
        <f t="shared" si="333"/>
        <v>1081.21</v>
      </c>
      <c r="CJ789" s="4">
        <v>2069</v>
      </c>
      <c r="CK789" s="4">
        <v>1246.0999999999999</v>
      </c>
      <c r="CL789" s="4">
        <v>412.1</v>
      </c>
      <c r="CM789" s="4">
        <v>145.69999999999999</v>
      </c>
      <c r="CN789" s="4">
        <v>459.7</v>
      </c>
      <c r="CO789" s="4">
        <f t="shared" si="308"/>
        <v>4332.5999999999995</v>
      </c>
    </row>
    <row r="790" spans="1:93">
      <c r="A790" s="2">
        <v>2006</v>
      </c>
      <c r="B790" s="3" t="s">
        <v>101</v>
      </c>
      <c r="C790" s="4">
        <v>2566</v>
      </c>
      <c r="D790" s="4">
        <v>852</v>
      </c>
      <c r="E790" s="4">
        <v>1334</v>
      </c>
      <c r="F790" s="4">
        <v>0</v>
      </c>
      <c r="G790" s="4">
        <f t="shared" si="309"/>
        <v>4752</v>
      </c>
      <c r="H790" s="4">
        <v>831</v>
      </c>
      <c r="I790" s="4">
        <v>3</v>
      </c>
      <c r="J790" s="4">
        <v>169</v>
      </c>
      <c r="K790" s="4">
        <v>0</v>
      </c>
      <c r="L790" s="4">
        <f t="shared" si="310"/>
        <v>1003</v>
      </c>
      <c r="M790" s="4">
        <v>17</v>
      </c>
      <c r="N790" s="4">
        <v>112</v>
      </c>
      <c r="O790" s="4">
        <v>0</v>
      </c>
      <c r="P790" s="4">
        <v>0</v>
      </c>
      <c r="Q790" s="4">
        <f t="shared" si="311"/>
        <v>129</v>
      </c>
      <c r="R790" s="4">
        <v>26</v>
      </c>
      <c r="S790" s="4">
        <v>0</v>
      </c>
      <c r="T790" s="4">
        <v>22</v>
      </c>
      <c r="U790" s="4">
        <v>0</v>
      </c>
      <c r="V790" s="4">
        <f t="shared" si="312"/>
        <v>48</v>
      </c>
      <c r="W790" s="4">
        <v>1328</v>
      </c>
      <c r="X790" s="4">
        <v>4024</v>
      </c>
      <c r="Y790" s="4">
        <v>1526</v>
      </c>
      <c r="Z790" s="4">
        <v>0</v>
      </c>
      <c r="AA790" s="4">
        <f t="shared" si="313"/>
        <v>6878</v>
      </c>
      <c r="AB790" s="4">
        <v>506</v>
      </c>
      <c r="AC790" s="4">
        <v>7</v>
      </c>
      <c r="AD790" s="4">
        <v>28</v>
      </c>
      <c r="AE790" s="4">
        <v>0</v>
      </c>
      <c r="AF790" s="4">
        <f t="shared" si="314"/>
        <v>541</v>
      </c>
      <c r="AG790" s="4">
        <v>11</v>
      </c>
      <c r="AH790" s="4">
        <v>67</v>
      </c>
      <c r="AI790" s="4">
        <v>1644</v>
      </c>
      <c r="AJ790" s="4">
        <v>372</v>
      </c>
      <c r="AK790" s="4">
        <f t="shared" si="315"/>
        <v>2094</v>
      </c>
      <c r="AL790" s="4">
        <v>1841</v>
      </c>
      <c r="AM790" s="4">
        <v>474</v>
      </c>
      <c r="AN790" s="4">
        <v>1918</v>
      </c>
      <c r="AO790" s="4">
        <v>11</v>
      </c>
      <c r="AP790" s="4">
        <f t="shared" si="316"/>
        <v>4244</v>
      </c>
      <c r="AU790" s="4">
        <f t="shared" si="317"/>
        <v>0</v>
      </c>
      <c r="AV790" s="4">
        <v>0</v>
      </c>
      <c r="AW790" s="4">
        <v>0</v>
      </c>
      <c r="AX790" s="4">
        <v>0</v>
      </c>
      <c r="AY790" s="4">
        <v>0</v>
      </c>
      <c r="AZ790" s="4">
        <f t="shared" si="318"/>
        <v>0</v>
      </c>
      <c r="BA790" s="4">
        <v>0</v>
      </c>
      <c r="BB790" s="4">
        <v>3</v>
      </c>
      <c r="BC790" s="4">
        <v>0</v>
      </c>
      <c r="BD790" s="4">
        <v>0</v>
      </c>
      <c r="BE790" s="4">
        <f t="shared" si="319"/>
        <v>3</v>
      </c>
      <c r="BF790" s="4">
        <v>0</v>
      </c>
      <c r="BG790" s="4">
        <v>0</v>
      </c>
      <c r="BH790" s="4">
        <v>1644</v>
      </c>
      <c r="BI790" s="4">
        <v>372</v>
      </c>
      <c r="BJ790" s="4">
        <f t="shared" si="320"/>
        <v>2016</v>
      </c>
      <c r="BK790" s="4">
        <v>0</v>
      </c>
      <c r="BL790" s="4">
        <v>0</v>
      </c>
      <c r="BM790" s="4">
        <v>0</v>
      </c>
      <c r="BN790" s="4">
        <v>0</v>
      </c>
      <c r="BO790" s="4">
        <f t="shared" si="321"/>
        <v>0</v>
      </c>
      <c r="BP790" s="4">
        <v>0</v>
      </c>
      <c r="BQ790" s="4">
        <v>0</v>
      </c>
      <c r="BR790" s="4">
        <v>7</v>
      </c>
      <c r="BS790" s="4">
        <v>11</v>
      </c>
      <c r="BT790" s="4">
        <f t="shared" si="334"/>
        <v>18</v>
      </c>
      <c r="BU790" s="4">
        <v>21</v>
      </c>
      <c r="BV790" s="4">
        <v>73</v>
      </c>
      <c r="BW790" s="4">
        <v>43</v>
      </c>
      <c r="BX790" s="4">
        <v>0</v>
      </c>
      <c r="BY790" s="4">
        <f t="shared" si="323"/>
        <v>137</v>
      </c>
      <c r="BZ790" s="4">
        <f t="shared" si="324"/>
        <v>7126</v>
      </c>
      <c r="CA790" s="4">
        <f t="shared" si="325"/>
        <v>5539</v>
      </c>
      <c r="CB790" s="4">
        <f t="shared" si="326"/>
        <v>6641</v>
      </c>
      <c r="CC790" s="4">
        <f t="shared" si="327"/>
        <v>383</v>
      </c>
      <c r="CD790" s="4">
        <f t="shared" si="328"/>
        <v>19689</v>
      </c>
      <c r="CE790" s="4">
        <f t="shared" si="329"/>
        <v>21</v>
      </c>
      <c r="CF790" s="4">
        <f t="shared" si="330"/>
        <v>76</v>
      </c>
      <c r="CG790" s="4">
        <f t="shared" si="331"/>
        <v>1694</v>
      </c>
      <c r="CH790" s="4">
        <f t="shared" si="332"/>
        <v>383</v>
      </c>
      <c r="CI790" s="4">
        <f t="shared" si="333"/>
        <v>2174</v>
      </c>
      <c r="CJ790" s="4">
        <v>1961.5</v>
      </c>
      <c r="CK790" s="4">
        <v>4578.8999999999996</v>
      </c>
      <c r="CL790" s="4">
        <v>404.7</v>
      </c>
      <c r="CM790" s="4">
        <v>0</v>
      </c>
      <c r="CN790" s="4">
        <v>387.1</v>
      </c>
      <c r="CO790" s="4">
        <f t="shared" si="308"/>
        <v>7332.2</v>
      </c>
    </row>
    <row r="791" spans="1:93">
      <c r="A791" s="2">
        <v>2006</v>
      </c>
      <c r="B791" s="3" t="s">
        <v>102</v>
      </c>
      <c r="C791" s="4">
        <v>539.06700000000001</v>
      </c>
      <c r="D791" s="4">
        <v>144.6</v>
      </c>
      <c r="E791" s="4">
        <v>73.63000000000001</v>
      </c>
      <c r="F791" s="4">
        <v>0</v>
      </c>
      <c r="G791" s="4">
        <f t="shared" si="309"/>
        <v>757.29700000000003</v>
      </c>
      <c r="H791" s="4">
        <v>154.30000000000001</v>
      </c>
      <c r="I791" s="4">
        <v>43.3</v>
      </c>
      <c r="J791" s="4">
        <v>265.89999999999998</v>
      </c>
      <c r="K791" s="4">
        <v>0</v>
      </c>
      <c r="L791" s="4">
        <f t="shared" si="310"/>
        <v>463.5</v>
      </c>
      <c r="M791" s="4">
        <v>14.2</v>
      </c>
      <c r="N791" s="4">
        <v>29</v>
      </c>
      <c r="O791" s="4">
        <v>0</v>
      </c>
      <c r="P791" s="4">
        <v>0</v>
      </c>
      <c r="Q791" s="4">
        <f t="shared" si="311"/>
        <v>43.2</v>
      </c>
      <c r="R791" s="4">
        <v>0</v>
      </c>
      <c r="S791" s="4">
        <v>0</v>
      </c>
      <c r="T791" s="4">
        <v>0</v>
      </c>
      <c r="U791" s="4">
        <v>0</v>
      </c>
      <c r="V791" s="4">
        <f t="shared" si="312"/>
        <v>0</v>
      </c>
      <c r="W791" s="4">
        <v>162.4</v>
      </c>
      <c r="X791" s="4">
        <v>522.1</v>
      </c>
      <c r="Y791" s="4">
        <v>34.9</v>
      </c>
      <c r="Z791" s="4">
        <v>0</v>
      </c>
      <c r="AA791" s="4">
        <f t="shared" si="313"/>
        <v>719.4</v>
      </c>
      <c r="AB791" s="4">
        <v>130.80000000000001</v>
      </c>
      <c r="AC791" s="4">
        <v>1.1000000000000001</v>
      </c>
      <c r="AD791" s="4">
        <v>8.6</v>
      </c>
      <c r="AE791" s="4">
        <v>0</v>
      </c>
      <c r="AF791" s="4">
        <f t="shared" si="314"/>
        <v>140.5</v>
      </c>
      <c r="AG791" s="4">
        <v>5.8</v>
      </c>
      <c r="AH791" s="4">
        <v>259</v>
      </c>
      <c r="AI791" s="4">
        <v>303.53099999999995</v>
      </c>
      <c r="AJ791" s="4">
        <v>0</v>
      </c>
      <c r="AK791" s="4">
        <f t="shared" si="315"/>
        <v>568.3309999999999</v>
      </c>
      <c r="AL791" s="4">
        <v>551</v>
      </c>
      <c r="AM791" s="4">
        <v>529.28</v>
      </c>
      <c r="AN791" s="4">
        <v>697.49</v>
      </c>
      <c r="AO791" s="4">
        <v>0</v>
      </c>
      <c r="AP791" s="4">
        <f t="shared" si="316"/>
        <v>1777.77</v>
      </c>
      <c r="AU791" s="4">
        <f t="shared" si="317"/>
        <v>0</v>
      </c>
      <c r="AV791" s="4">
        <v>0</v>
      </c>
      <c r="AW791" s="4">
        <v>0</v>
      </c>
      <c r="AX791" s="4">
        <v>0</v>
      </c>
      <c r="AY791" s="4">
        <v>0</v>
      </c>
      <c r="AZ791" s="4">
        <f t="shared" si="318"/>
        <v>0</v>
      </c>
      <c r="BA791" s="4">
        <v>0</v>
      </c>
      <c r="BB791" s="4">
        <v>0</v>
      </c>
      <c r="BC791" s="4">
        <v>0</v>
      </c>
      <c r="BD791" s="4">
        <v>0</v>
      </c>
      <c r="BE791" s="4">
        <f t="shared" si="319"/>
        <v>0</v>
      </c>
      <c r="BF791" s="4">
        <v>0</v>
      </c>
      <c r="BG791" s="4">
        <v>0</v>
      </c>
      <c r="BH791" s="4">
        <v>0</v>
      </c>
      <c r="BI791" s="4">
        <v>0</v>
      </c>
      <c r="BJ791" s="4">
        <f t="shared" si="320"/>
        <v>0</v>
      </c>
      <c r="BK791" s="4">
        <v>0</v>
      </c>
      <c r="BL791" s="4">
        <v>0</v>
      </c>
      <c r="BM791" s="4">
        <v>0</v>
      </c>
      <c r="BN791" s="4">
        <v>0</v>
      </c>
      <c r="BO791" s="4">
        <f t="shared" si="321"/>
        <v>0</v>
      </c>
      <c r="BP791" s="4">
        <v>0</v>
      </c>
      <c r="BQ791" s="4">
        <v>0</v>
      </c>
      <c r="BR791" s="4">
        <v>0</v>
      </c>
      <c r="BS791" s="4">
        <v>0</v>
      </c>
      <c r="BT791" s="4">
        <f t="shared" si="334"/>
        <v>0</v>
      </c>
      <c r="BU791" s="4">
        <v>0</v>
      </c>
      <c r="BV791" s="4">
        <v>0</v>
      </c>
      <c r="BW791" s="4">
        <v>0</v>
      </c>
      <c r="BX791" s="4">
        <v>0</v>
      </c>
      <c r="BY791" s="4">
        <f t="shared" si="323"/>
        <v>0</v>
      </c>
      <c r="BZ791" s="4">
        <f t="shared" si="324"/>
        <v>1557.567</v>
      </c>
      <c r="CA791" s="4">
        <f t="shared" si="325"/>
        <v>1528.38</v>
      </c>
      <c r="CB791" s="4">
        <f t="shared" si="326"/>
        <v>1384.0509999999999</v>
      </c>
      <c r="CC791" s="4">
        <f t="shared" si="327"/>
        <v>0</v>
      </c>
      <c r="CD791" s="4">
        <f t="shared" si="328"/>
        <v>4469.9979999999996</v>
      </c>
      <c r="CE791" s="4">
        <f t="shared" si="329"/>
        <v>0</v>
      </c>
      <c r="CF791" s="4">
        <f t="shared" si="330"/>
        <v>0</v>
      </c>
      <c r="CG791" s="4">
        <f t="shared" si="331"/>
        <v>0</v>
      </c>
      <c r="CH791" s="4">
        <f t="shared" si="332"/>
        <v>0</v>
      </c>
      <c r="CI791" s="4">
        <f t="shared" si="333"/>
        <v>0</v>
      </c>
      <c r="CJ791" s="4">
        <v>13</v>
      </c>
      <c r="CK791" s="4">
        <v>769</v>
      </c>
      <c r="CL791" s="4">
        <v>154</v>
      </c>
      <c r="CM791" s="4">
        <v>66</v>
      </c>
      <c r="CN791" s="4">
        <v>715</v>
      </c>
      <c r="CO791" s="4">
        <f t="shared" si="308"/>
        <v>1717</v>
      </c>
    </row>
    <row r="792" spans="1:93">
      <c r="A792" s="2">
        <v>2006</v>
      </c>
      <c r="B792" s="3" t="s">
        <v>103</v>
      </c>
      <c r="C792" s="4">
        <v>894.1</v>
      </c>
      <c r="D792" s="4">
        <v>249.5</v>
      </c>
      <c r="E792" s="4">
        <v>29.1</v>
      </c>
      <c r="F792" s="4">
        <v>0</v>
      </c>
      <c r="G792" s="4">
        <f t="shared" si="309"/>
        <v>1172.6999999999998</v>
      </c>
      <c r="H792" s="4">
        <v>549</v>
      </c>
      <c r="I792" s="4">
        <v>139.19999999999999</v>
      </c>
      <c r="J792" s="4">
        <v>993.9</v>
      </c>
      <c r="K792" s="4">
        <v>0</v>
      </c>
      <c r="L792" s="4">
        <f t="shared" si="310"/>
        <v>1682.1</v>
      </c>
      <c r="M792" s="4">
        <v>24.2</v>
      </c>
      <c r="N792" s="4">
        <v>34.4</v>
      </c>
      <c r="O792" s="4">
        <v>0</v>
      </c>
      <c r="P792" s="4">
        <v>0</v>
      </c>
      <c r="Q792" s="4">
        <f t="shared" si="311"/>
        <v>58.599999999999994</v>
      </c>
      <c r="R792" s="4">
        <v>6.7</v>
      </c>
      <c r="S792" s="4">
        <v>0.5</v>
      </c>
      <c r="T792" s="4">
        <v>0</v>
      </c>
      <c r="U792" s="4">
        <v>0</v>
      </c>
      <c r="V792" s="4">
        <f t="shared" si="312"/>
        <v>7.2</v>
      </c>
      <c r="W792" s="4">
        <v>578.70000000000005</v>
      </c>
      <c r="X792" s="4">
        <v>854.7</v>
      </c>
      <c r="Y792" s="4">
        <v>17.899999999999999</v>
      </c>
      <c r="Z792" s="4">
        <v>0</v>
      </c>
      <c r="AA792" s="4">
        <f t="shared" si="313"/>
        <v>1451.3000000000002</v>
      </c>
      <c r="AB792" s="4">
        <v>155.19999999999999</v>
      </c>
      <c r="AC792" s="4">
        <v>2.9</v>
      </c>
      <c r="AD792" s="4">
        <v>20.3</v>
      </c>
      <c r="AE792" s="4">
        <v>0</v>
      </c>
      <c r="AF792" s="4">
        <f t="shared" si="314"/>
        <v>178.4</v>
      </c>
      <c r="AG792" s="4">
        <v>0.5</v>
      </c>
      <c r="AH792" s="4">
        <v>269.8</v>
      </c>
      <c r="AI792" s="4">
        <v>418.1</v>
      </c>
      <c r="AJ792" s="4">
        <v>0</v>
      </c>
      <c r="AK792" s="4">
        <f t="shared" si="315"/>
        <v>688.40000000000009</v>
      </c>
      <c r="AL792" s="4">
        <v>707</v>
      </c>
      <c r="AM792" s="4">
        <v>751.8</v>
      </c>
      <c r="AN792" s="4">
        <v>1275.5999999999999</v>
      </c>
      <c r="AO792" s="4">
        <v>0</v>
      </c>
      <c r="AP792" s="4">
        <f t="shared" si="316"/>
        <v>2734.3999999999996</v>
      </c>
      <c r="AU792" s="4">
        <f t="shared" si="317"/>
        <v>0</v>
      </c>
      <c r="AV792" s="4">
        <v>8.3000000000000007</v>
      </c>
      <c r="AW792" s="4">
        <v>4</v>
      </c>
      <c r="AX792" s="4">
        <v>88.9</v>
      </c>
      <c r="AY792" s="4">
        <v>0</v>
      </c>
      <c r="AZ792" s="4">
        <f t="shared" si="318"/>
        <v>101.2</v>
      </c>
      <c r="BA792" s="4">
        <v>0.5</v>
      </c>
      <c r="BB792" s="4">
        <v>0</v>
      </c>
      <c r="BC792" s="4">
        <v>0.5</v>
      </c>
      <c r="BD792" s="4">
        <v>0</v>
      </c>
      <c r="BE792" s="4">
        <f t="shared" si="319"/>
        <v>1</v>
      </c>
      <c r="BF792" s="4">
        <v>0</v>
      </c>
      <c r="BG792" s="4">
        <v>265.39999999999998</v>
      </c>
      <c r="BH792" s="4">
        <v>359.7</v>
      </c>
      <c r="BI792" s="4">
        <v>0</v>
      </c>
      <c r="BJ792" s="4">
        <f t="shared" si="320"/>
        <v>625.09999999999991</v>
      </c>
      <c r="BK792" s="4">
        <v>0</v>
      </c>
      <c r="BL792" s="4">
        <v>0</v>
      </c>
      <c r="BM792" s="4">
        <v>0</v>
      </c>
      <c r="BN792" s="4">
        <v>0</v>
      </c>
      <c r="BO792" s="4">
        <f t="shared" si="321"/>
        <v>0</v>
      </c>
      <c r="BP792" s="4">
        <v>0</v>
      </c>
      <c r="BQ792" s="4">
        <v>0</v>
      </c>
      <c r="BR792" s="4">
        <v>0</v>
      </c>
      <c r="BS792" s="4">
        <v>0</v>
      </c>
      <c r="BT792" s="4">
        <f t="shared" si="334"/>
        <v>0</v>
      </c>
      <c r="BU792" s="4">
        <v>11</v>
      </c>
      <c r="BV792" s="4">
        <v>11.9</v>
      </c>
      <c r="BW792" s="4">
        <v>21</v>
      </c>
      <c r="BX792" s="4">
        <v>0</v>
      </c>
      <c r="BY792" s="4">
        <f t="shared" si="323"/>
        <v>43.9</v>
      </c>
      <c r="BZ792" s="4">
        <f t="shared" si="324"/>
        <v>2915.3999999999996</v>
      </c>
      <c r="CA792" s="4">
        <f t="shared" si="325"/>
        <v>2302.8000000000002</v>
      </c>
      <c r="CB792" s="4">
        <f t="shared" si="326"/>
        <v>2754.9</v>
      </c>
      <c r="CC792" s="4">
        <f t="shared" si="327"/>
        <v>0</v>
      </c>
      <c r="CD792" s="4">
        <f t="shared" si="328"/>
        <v>7973.1</v>
      </c>
      <c r="CE792" s="4">
        <f t="shared" si="329"/>
        <v>19.8</v>
      </c>
      <c r="CF792" s="4">
        <f t="shared" si="330"/>
        <v>281.29999999999995</v>
      </c>
      <c r="CG792" s="4">
        <f t="shared" si="331"/>
        <v>470.1</v>
      </c>
      <c r="CH792" s="4">
        <f t="shared" si="332"/>
        <v>0</v>
      </c>
      <c r="CI792" s="4">
        <f t="shared" si="333"/>
        <v>771.2</v>
      </c>
      <c r="CJ792" s="4">
        <v>1264</v>
      </c>
      <c r="CK792" s="4">
        <v>1545</v>
      </c>
      <c r="CL792" s="4">
        <v>262</v>
      </c>
      <c r="CM792" s="4">
        <v>1</v>
      </c>
      <c r="CN792" s="4">
        <v>280</v>
      </c>
      <c r="CO792" s="4">
        <f t="shared" si="308"/>
        <v>3352</v>
      </c>
    </row>
    <row r="793" spans="1:93">
      <c r="A793" s="2">
        <v>2006</v>
      </c>
      <c r="B793" s="3" t="s">
        <v>104</v>
      </c>
      <c r="C793" s="4">
        <v>824.09706300000005</v>
      </c>
      <c r="D793" s="4">
        <v>199.6</v>
      </c>
      <c r="E793" s="4">
        <v>161.21320779999999</v>
      </c>
      <c r="F793" s="4">
        <v>0</v>
      </c>
      <c r="G793" s="4">
        <f t="shared" si="309"/>
        <v>1184.9102708</v>
      </c>
      <c r="H793" s="4">
        <v>498.15099500000002</v>
      </c>
      <c r="I793" s="4">
        <v>0.1</v>
      </c>
      <c r="J793" s="4">
        <v>194.47323785</v>
      </c>
      <c r="K793" s="4">
        <v>3.7462738799999999</v>
      </c>
      <c r="L793" s="4">
        <f t="shared" si="310"/>
        <v>696.47050673000001</v>
      </c>
      <c r="M793" s="4">
        <v>20.128851000000001</v>
      </c>
      <c r="N793" s="4">
        <v>22.1</v>
      </c>
      <c r="O793" s="4">
        <v>0</v>
      </c>
      <c r="P793" s="4">
        <v>0</v>
      </c>
      <c r="Q793" s="4">
        <f t="shared" si="311"/>
        <v>42.228851000000006</v>
      </c>
      <c r="R793" s="4">
        <v>6.4624220000000001</v>
      </c>
      <c r="S793" s="4">
        <v>0</v>
      </c>
      <c r="T793" s="4">
        <v>0</v>
      </c>
      <c r="U793" s="4">
        <v>0</v>
      </c>
      <c r="V793" s="4">
        <f t="shared" si="312"/>
        <v>6.4624220000000001</v>
      </c>
      <c r="W793" s="4">
        <v>387.429417</v>
      </c>
      <c r="X793" s="4">
        <v>673.3</v>
      </c>
      <c r="Y793" s="4">
        <v>103.29595541</v>
      </c>
      <c r="Z793" s="4">
        <v>0</v>
      </c>
      <c r="AA793" s="4">
        <f t="shared" si="313"/>
        <v>1164.02537241</v>
      </c>
      <c r="AB793" s="4">
        <v>197.86497199999999</v>
      </c>
      <c r="AC793" s="4">
        <v>3.1960000000000002</v>
      </c>
      <c r="AD793" s="4">
        <v>49.179606560000003</v>
      </c>
      <c r="AE793" s="4">
        <v>6.6658467400000001</v>
      </c>
      <c r="AF793" s="4">
        <f t="shared" si="314"/>
        <v>256.90642529999997</v>
      </c>
      <c r="AG793" s="4">
        <v>16.561765009999998</v>
      </c>
      <c r="AH793" s="4">
        <v>222.87899999999999</v>
      </c>
      <c r="AI793" s="4">
        <v>265.29463952999998</v>
      </c>
      <c r="AJ793" s="4">
        <v>199.31453178999999</v>
      </c>
      <c r="AK793" s="4">
        <f t="shared" si="315"/>
        <v>704.04993633000004</v>
      </c>
      <c r="AL793" s="4">
        <v>940</v>
      </c>
      <c r="AM793" s="4">
        <v>624</v>
      </c>
      <c r="AN793" s="4">
        <v>1934</v>
      </c>
      <c r="AO793" s="4">
        <v>20</v>
      </c>
      <c r="AP793" s="4">
        <f t="shared" si="316"/>
        <v>3518</v>
      </c>
      <c r="AU793" s="4">
        <f t="shared" si="317"/>
        <v>0</v>
      </c>
      <c r="AV793" s="4">
        <v>47</v>
      </c>
      <c r="AW793" s="4">
        <v>0</v>
      </c>
      <c r="AX793" s="4">
        <v>5.7724667299999997</v>
      </c>
      <c r="AY793" s="4">
        <v>3.7462738799999999</v>
      </c>
      <c r="AZ793" s="4">
        <f t="shared" si="318"/>
        <v>56.518740609999995</v>
      </c>
      <c r="BA793" s="4">
        <v>0</v>
      </c>
      <c r="BB793" s="4">
        <v>0</v>
      </c>
      <c r="BC793" s="4">
        <v>0</v>
      </c>
      <c r="BD793" s="4">
        <v>6.6658467400000001</v>
      </c>
      <c r="BE793" s="4">
        <f t="shared" si="319"/>
        <v>6.6658467400000001</v>
      </c>
      <c r="BF793" s="4">
        <v>16.561765009999998</v>
      </c>
      <c r="BG793" s="4">
        <v>223</v>
      </c>
      <c r="BH793" s="4">
        <v>175.48971409000001</v>
      </c>
      <c r="BI793" s="4">
        <v>199.31453178999999</v>
      </c>
      <c r="BJ793" s="4">
        <f t="shared" si="320"/>
        <v>614.36601088999998</v>
      </c>
      <c r="BK793" s="4">
        <v>0</v>
      </c>
      <c r="BL793" s="4">
        <v>0</v>
      </c>
      <c r="BM793" s="4">
        <v>0</v>
      </c>
      <c r="BN793" s="4">
        <v>0</v>
      </c>
      <c r="BO793" s="4">
        <f t="shared" si="321"/>
        <v>0</v>
      </c>
      <c r="BP793" s="4">
        <v>0.11</v>
      </c>
      <c r="BQ793" s="4">
        <v>0</v>
      </c>
      <c r="BR793" s="4">
        <v>0</v>
      </c>
      <c r="BS793" s="4">
        <v>7.3</v>
      </c>
      <c r="BT793" s="4">
        <f t="shared" si="334"/>
        <v>7.41</v>
      </c>
      <c r="BU793" s="4">
        <v>5.7438038200000001</v>
      </c>
      <c r="BV793" s="4">
        <v>9.5735458100000006</v>
      </c>
      <c r="BW793" s="4">
        <v>38</v>
      </c>
      <c r="BX793" s="4">
        <v>13</v>
      </c>
      <c r="BY793" s="4">
        <f t="shared" si="323"/>
        <v>66.317349629999995</v>
      </c>
      <c r="BZ793" s="4">
        <f t="shared" si="324"/>
        <v>2890.6954850100001</v>
      </c>
      <c r="CA793" s="4">
        <f t="shared" si="325"/>
        <v>1745.175</v>
      </c>
      <c r="CB793" s="4">
        <f t="shared" si="326"/>
        <v>2707.4566471500002</v>
      </c>
      <c r="CC793" s="4">
        <f t="shared" si="327"/>
        <v>229.72665240999999</v>
      </c>
      <c r="CD793" s="4">
        <f t="shared" si="328"/>
        <v>7573.0537845700001</v>
      </c>
      <c r="CE793" s="4">
        <f t="shared" si="329"/>
        <v>69.415568829999998</v>
      </c>
      <c r="CF793" s="4">
        <f t="shared" si="330"/>
        <v>232.57354581000001</v>
      </c>
      <c r="CG793" s="4">
        <f t="shared" si="331"/>
        <v>219.26218082</v>
      </c>
      <c r="CH793" s="4">
        <f t="shared" si="332"/>
        <v>230.02665241</v>
      </c>
      <c r="CI793" s="4">
        <f t="shared" si="333"/>
        <v>751.27794787000005</v>
      </c>
      <c r="CJ793" s="4">
        <v>1005.054</v>
      </c>
      <c r="CK793" s="4">
        <v>0</v>
      </c>
      <c r="CL793" s="4">
        <v>0</v>
      </c>
      <c r="CM793" s="4">
        <v>838.09400000000005</v>
      </c>
      <c r="CN793" s="4">
        <v>1215.654</v>
      </c>
      <c r="CO793" s="4">
        <f t="shared" si="308"/>
        <v>3058.8020000000001</v>
      </c>
    </row>
    <row r="794" spans="1:93">
      <c r="A794" s="2">
        <v>2006</v>
      </c>
      <c r="B794" s="3" t="s">
        <v>105</v>
      </c>
      <c r="C794" s="4">
        <v>0</v>
      </c>
      <c r="D794" s="4">
        <v>159</v>
      </c>
      <c r="E794" s="4">
        <v>844</v>
      </c>
      <c r="F794" s="4">
        <v>3</v>
      </c>
      <c r="G794" s="4">
        <f t="shared" si="309"/>
        <v>1006</v>
      </c>
      <c r="H794" s="4">
        <v>119</v>
      </c>
      <c r="I794" s="4">
        <v>12</v>
      </c>
      <c r="J794" s="4">
        <v>51</v>
      </c>
      <c r="K794" s="4">
        <v>34</v>
      </c>
      <c r="L794" s="4">
        <f t="shared" si="310"/>
        <v>216</v>
      </c>
      <c r="M794" s="4">
        <v>26</v>
      </c>
      <c r="N794" s="4">
        <v>37</v>
      </c>
      <c r="O794" s="4">
        <v>0</v>
      </c>
      <c r="P794" s="4">
        <v>0</v>
      </c>
      <c r="Q794" s="4">
        <f t="shared" si="311"/>
        <v>63</v>
      </c>
      <c r="R794" s="4">
        <v>7</v>
      </c>
      <c r="S794" s="4">
        <v>0</v>
      </c>
      <c r="T794" s="4">
        <v>6</v>
      </c>
      <c r="U794" s="4">
        <v>0</v>
      </c>
      <c r="V794" s="4">
        <f t="shared" si="312"/>
        <v>13</v>
      </c>
      <c r="W794" s="4">
        <v>409</v>
      </c>
      <c r="X794" s="4">
        <v>553</v>
      </c>
      <c r="Y794" s="4">
        <v>153</v>
      </c>
      <c r="Z794" s="4">
        <v>0</v>
      </c>
      <c r="AA794" s="4">
        <f t="shared" si="313"/>
        <v>1115</v>
      </c>
      <c r="AB794" s="4">
        <v>88</v>
      </c>
      <c r="AC794" s="4">
        <v>1</v>
      </c>
      <c r="AD794" s="4">
        <v>3</v>
      </c>
      <c r="AE794" s="4">
        <v>1</v>
      </c>
      <c r="AF794" s="4">
        <f t="shared" si="314"/>
        <v>93</v>
      </c>
      <c r="AG794" s="4">
        <v>1</v>
      </c>
      <c r="AH794" s="4">
        <v>211</v>
      </c>
      <c r="AI794" s="4">
        <v>318</v>
      </c>
      <c r="AJ794" s="4">
        <v>0</v>
      </c>
      <c r="AK794" s="4">
        <f t="shared" si="315"/>
        <v>530</v>
      </c>
      <c r="AL794" s="4">
        <v>696</v>
      </c>
      <c r="AM794" s="4">
        <v>442</v>
      </c>
      <c r="AN794" s="4">
        <v>245</v>
      </c>
      <c r="AO794" s="4">
        <v>52</v>
      </c>
      <c r="AP794" s="4">
        <f t="shared" si="316"/>
        <v>1435</v>
      </c>
      <c r="AU794" s="4">
        <f t="shared" si="317"/>
        <v>0</v>
      </c>
      <c r="AV794" s="4">
        <v>0</v>
      </c>
      <c r="AW794" s="4">
        <v>0</v>
      </c>
      <c r="AX794" s="4">
        <v>0</v>
      </c>
      <c r="AY794" s="4">
        <v>34</v>
      </c>
      <c r="AZ794" s="4">
        <f t="shared" si="318"/>
        <v>34</v>
      </c>
      <c r="BA794" s="4">
        <v>0</v>
      </c>
      <c r="BB794" s="4">
        <v>0</v>
      </c>
      <c r="BC794" s="4">
        <v>0</v>
      </c>
      <c r="BD794" s="4">
        <v>1</v>
      </c>
      <c r="BE794" s="4">
        <f t="shared" si="319"/>
        <v>1</v>
      </c>
      <c r="BF794" s="4">
        <v>0</v>
      </c>
      <c r="BG794" s="4">
        <v>35</v>
      </c>
      <c r="BH794" s="4">
        <v>176</v>
      </c>
      <c r="BI794" s="4">
        <v>0</v>
      </c>
      <c r="BJ794" s="4">
        <f t="shared" si="320"/>
        <v>211</v>
      </c>
      <c r="BK794" s="4">
        <v>0</v>
      </c>
      <c r="BL794" s="4">
        <v>0</v>
      </c>
      <c r="BM794" s="4">
        <v>0</v>
      </c>
      <c r="BN794" s="4">
        <v>0</v>
      </c>
      <c r="BO794" s="4">
        <f t="shared" si="321"/>
        <v>0</v>
      </c>
      <c r="BP794" s="4">
        <v>0</v>
      </c>
      <c r="BQ794" s="4">
        <v>0</v>
      </c>
      <c r="BR794" s="4">
        <v>0</v>
      </c>
      <c r="BS794" s="4">
        <v>5</v>
      </c>
      <c r="BT794" s="4">
        <f t="shared" si="334"/>
        <v>5</v>
      </c>
      <c r="BU794" s="4">
        <v>0</v>
      </c>
      <c r="BV794" s="4">
        <v>0</v>
      </c>
      <c r="BW794" s="4">
        <v>0</v>
      </c>
      <c r="BX794" s="4">
        <v>50</v>
      </c>
      <c r="BY794" s="4">
        <f t="shared" si="323"/>
        <v>50</v>
      </c>
      <c r="BZ794" s="4">
        <f t="shared" si="324"/>
        <v>1346</v>
      </c>
      <c r="CA794" s="4">
        <f t="shared" si="325"/>
        <v>1415</v>
      </c>
      <c r="CB794" s="4">
        <f t="shared" si="326"/>
        <v>1620</v>
      </c>
      <c r="CC794" s="4">
        <f t="shared" si="327"/>
        <v>90</v>
      </c>
      <c r="CD794" s="4">
        <f t="shared" si="328"/>
        <v>4471</v>
      </c>
      <c r="CE794" s="4">
        <f t="shared" si="329"/>
        <v>0</v>
      </c>
      <c r="CF794" s="4">
        <f t="shared" si="330"/>
        <v>35</v>
      </c>
      <c r="CG794" s="4">
        <f t="shared" si="331"/>
        <v>176</v>
      </c>
      <c r="CH794" s="4">
        <f t="shared" si="332"/>
        <v>90</v>
      </c>
      <c r="CI794" s="4">
        <f t="shared" si="333"/>
        <v>301</v>
      </c>
      <c r="CJ794" s="4">
        <v>0</v>
      </c>
      <c r="CK794" s="4">
        <v>0</v>
      </c>
      <c r="CL794" s="4">
        <v>546</v>
      </c>
      <c r="CM794" s="4">
        <v>3</v>
      </c>
      <c r="CN794" s="4">
        <v>1633</v>
      </c>
      <c r="CO794" s="4">
        <f t="shared" si="308"/>
        <v>2182</v>
      </c>
    </row>
    <row r="795" spans="1:93">
      <c r="A795" s="2">
        <v>2006</v>
      </c>
      <c r="B795" s="3" t="s">
        <v>106</v>
      </c>
      <c r="C795" s="4">
        <v>9438</v>
      </c>
      <c r="D795" s="4">
        <v>811</v>
      </c>
      <c r="E795" s="4">
        <v>29</v>
      </c>
      <c r="F795" s="4">
        <v>0</v>
      </c>
      <c r="G795" s="4">
        <f t="shared" si="309"/>
        <v>10278</v>
      </c>
      <c r="H795" s="4">
        <v>2165</v>
      </c>
      <c r="I795" s="4">
        <v>21</v>
      </c>
      <c r="J795" s="4">
        <v>1111</v>
      </c>
      <c r="K795" s="4">
        <v>0</v>
      </c>
      <c r="L795" s="4">
        <f t="shared" si="310"/>
        <v>3297</v>
      </c>
      <c r="M795" s="4">
        <v>51</v>
      </c>
      <c r="N795" s="4">
        <v>85</v>
      </c>
      <c r="O795" s="4">
        <v>0</v>
      </c>
      <c r="P795" s="4">
        <v>0</v>
      </c>
      <c r="Q795" s="4">
        <f t="shared" si="311"/>
        <v>136</v>
      </c>
      <c r="R795" s="4">
        <v>220</v>
      </c>
      <c r="S795" s="4">
        <v>48</v>
      </c>
      <c r="T795" s="4">
        <v>0</v>
      </c>
      <c r="U795" s="4">
        <v>0</v>
      </c>
      <c r="V795" s="4">
        <f t="shared" si="312"/>
        <v>268</v>
      </c>
      <c r="W795" s="4">
        <v>4274</v>
      </c>
      <c r="X795" s="4">
        <v>4519</v>
      </c>
      <c r="Y795" s="4">
        <v>185</v>
      </c>
      <c r="Z795" s="4">
        <v>0</v>
      </c>
      <c r="AA795" s="4">
        <f t="shared" si="313"/>
        <v>8978</v>
      </c>
      <c r="AB795" s="4">
        <v>1401</v>
      </c>
      <c r="AC795" s="4">
        <v>18</v>
      </c>
      <c r="AD795" s="4">
        <v>98</v>
      </c>
      <c r="AE795" s="4">
        <v>0</v>
      </c>
      <c r="AF795" s="4">
        <f t="shared" si="314"/>
        <v>1517</v>
      </c>
      <c r="AG795" s="4">
        <v>1234</v>
      </c>
      <c r="AH795" s="4">
        <v>1506</v>
      </c>
      <c r="AI795" s="4">
        <v>316</v>
      </c>
      <c r="AJ795" s="4">
        <v>994</v>
      </c>
      <c r="AK795" s="4">
        <f t="shared" si="315"/>
        <v>4050</v>
      </c>
      <c r="AL795" s="4">
        <v>9250</v>
      </c>
      <c r="AM795" s="4">
        <v>1412</v>
      </c>
      <c r="AN795" s="4">
        <v>3052</v>
      </c>
      <c r="AO795" s="4">
        <v>66</v>
      </c>
      <c r="AP795" s="4">
        <f t="shared" si="316"/>
        <v>13780</v>
      </c>
      <c r="AU795" s="4">
        <f t="shared" si="317"/>
        <v>0</v>
      </c>
      <c r="AV795" s="4">
        <v>0</v>
      </c>
      <c r="AW795" s="4">
        <v>0</v>
      </c>
      <c r="AX795" s="4">
        <v>0</v>
      </c>
      <c r="AY795" s="4">
        <v>0</v>
      </c>
      <c r="AZ795" s="4">
        <f t="shared" si="318"/>
        <v>0</v>
      </c>
      <c r="BA795" s="4">
        <v>3</v>
      </c>
      <c r="BB795" s="4">
        <v>0</v>
      </c>
      <c r="BC795" s="4">
        <v>0</v>
      </c>
      <c r="BD795" s="4">
        <v>0</v>
      </c>
      <c r="BE795" s="4">
        <f t="shared" si="319"/>
        <v>3</v>
      </c>
      <c r="BF795" s="4">
        <v>805</v>
      </c>
      <c r="BG795" s="4">
        <v>1459</v>
      </c>
      <c r="BH795" s="4">
        <v>5</v>
      </c>
      <c r="BI795" s="4">
        <v>994</v>
      </c>
      <c r="BJ795" s="4">
        <f t="shared" si="320"/>
        <v>3263</v>
      </c>
      <c r="BK795" s="4">
        <v>0</v>
      </c>
      <c r="BL795" s="4">
        <v>0</v>
      </c>
      <c r="BM795" s="4">
        <v>0</v>
      </c>
      <c r="BN795" s="4">
        <v>0</v>
      </c>
      <c r="BO795" s="4">
        <f t="shared" si="321"/>
        <v>0</v>
      </c>
      <c r="BP795" s="4">
        <v>78</v>
      </c>
      <c r="BQ795" s="4">
        <v>0</v>
      </c>
      <c r="BR795" s="4">
        <v>0</v>
      </c>
      <c r="BS795" s="4">
        <v>40</v>
      </c>
      <c r="BT795" s="4">
        <f t="shared" si="334"/>
        <v>118</v>
      </c>
      <c r="BU795" s="4">
        <v>216</v>
      </c>
      <c r="BV795" s="4">
        <v>0</v>
      </c>
      <c r="BW795" s="4">
        <v>0</v>
      </c>
      <c r="BX795" s="4">
        <v>26</v>
      </c>
      <c r="BY795" s="4">
        <f t="shared" si="323"/>
        <v>242</v>
      </c>
      <c r="BZ795" s="4">
        <f t="shared" si="324"/>
        <v>28033</v>
      </c>
      <c r="CA795" s="4">
        <f t="shared" si="325"/>
        <v>8420</v>
      </c>
      <c r="CB795" s="4">
        <f t="shared" si="326"/>
        <v>4791</v>
      </c>
      <c r="CC795" s="4">
        <f t="shared" si="327"/>
        <v>1060</v>
      </c>
      <c r="CD795" s="4">
        <f t="shared" si="328"/>
        <v>42304</v>
      </c>
      <c r="CE795" s="4">
        <f t="shared" si="329"/>
        <v>1102</v>
      </c>
      <c r="CF795" s="4">
        <f t="shared" si="330"/>
        <v>1459</v>
      </c>
      <c r="CG795" s="4">
        <f t="shared" si="331"/>
        <v>5</v>
      </c>
      <c r="CH795" s="4">
        <f t="shared" si="332"/>
        <v>1060</v>
      </c>
      <c r="CI795" s="4">
        <f t="shared" si="333"/>
        <v>3626</v>
      </c>
      <c r="CJ795" s="4">
        <v>6853</v>
      </c>
      <c r="CK795" s="4">
        <v>10507</v>
      </c>
      <c r="CL795" s="4">
        <v>3162</v>
      </c>
      <c r="CM795" s="4">
        <v>867</v>
      </c>
      <c r="CN795" s="4">
        <v>7316</v>
      </c>
      <c r="CO795" s="4">
        <f t="shared" si="308"/>
        <v>28705</v>
      </c>
    </row>
    <row r="796" spans="1:93">
      <c r="A796" s="2">
        <v>2006</v>
      </c>
      <c r="B796" s="3" t="s">
        <v>107</v>
      </c>
      <c r="C796" s="4">
        <v>2290</v>
      </c>
      <c r="D796" s="4">
        <v>415</v>
      </c>
      <c r="E796" s="4">
        <v>47</v>
      </c>
      <c r="F796" s="4">
        <v>0</v>
      </c>
      <c r="G796" s="4">
        <f t="shared" si="309"/>
        <v>2752</v>
      </c>
      <c r="H796" s="4">
        <v>811</v>
      </c>
      <c r="I796" s="4">
        <v>510</v>
      </c>
      <c r="J796" s="4">
        <v>1137</v>
      </c>
      <c r="K796" s="4">
        <v>188</v>
      </c>
      <c r="L796" s="4">
        <f t="shared" si="310"/>
        <v>2646</v>
      </c>
      <c r="M796" s="4">
        <v>15</v>
      </c>
      <c r="N796" s="4">
        <v>87</v>
      </c>
      <c r="O796" s="4">
        <v>0</v>
      </c>
      <c r="P796" s="4">
        <v>0</v>
      </c>
      <c r="Q796" s="4">
        <f t="shared" si="311"/>
        <v>102</v>
      </c>
      <c r="R796" s="4">
        <v>7</v>
      </c>
      <c r="S796" s="4">
        <v>0</v>
      </c>
      <c r="T796" s="4">
        <v>0</v>
      </c>
      <c r="U796" s="4">
        <v>0</v>
      </c>
      <c r="V796" s="4">
        <f t="shared" si="312"/>
        <v>7</v>
      </c>
      <c r="W796" s="4">
        <v>703</v>
      </c>
      <c r="X796" s="4">
        <v>1810</v>
      </c>
      <c r="Y796" s="4">
        <v>51</v>
      </c>
      <c r="Z796" s="4">
        <v>0</v>
      </c>
      <c r="AA796" s="4">
        <f t="shared" si="313"/>
        <v>2564</v>
      </c>
      <c r="AB796" s="4">
        <v>228</v>
      </c>
      <c r="AC796" s="4">
        <v>3</v>
      </c>
      <c r="AD796" s="4">
        <v>19</v>
      </c>
      <c r="AE796" s="4">
        <v>1</v>
      </c>
      <c r="AF796" s="4">
        <f t="shared" si="314"/>
        <v>251</v>
      </c>
      <c r="AG796" s="4">
        <v>23</v>
      </c>
      <c r="AH796" s="4">
        <v>323</v>
      </c>
      <c r="AI796" s="4">
        <v>455</v>
      </c>
      <c r="AJ796" s="4">
        <v>259</v>
      </c>
      <c r="AK796" s="4">
        <f t="shared" si="315"/>
        <v>1060</v>
      </c>
      <c r="AL796" s="4">
        <v>1338</v>
      </c>
      <c r="AM796" s="4">
        <v>950</v>
      </c>
      <c r="AN796" s="4">
        <v>1185</v>
      </c>
      <c r="AO796" s="4">
        <v>42</v>
      </c>
      <c r="AP796" s="4">
        <f t="shared" si="316"/>
        <v>3515</v>
      </c>
      <c r="AU796" s="4">
        <f t="shared" si="317"/>
        <v>0</v>
      </c>
      <c r="AV796" s="4">
        <v>60</v>
      </c>
      <c r="AW796" s="4">
        <v>0</v>
      </c>
      <c r="AX796" s="4">
        <v>0</v>
      </c>
      <c r="AY796" s="4">
        <v>188</v>
      </c>
      <c r="AZ796" s="4">
        <f t="shared" si="318"/>
        <v>248</v>
      </c>
      <c r="BA796" s="4">
        <v>1</v>
      </c>
      <c r="BB796" s="4">
        <v>0</v>
      </c>
      <c r="BC796" s="4">
        <v>0</v>
      </c>
      <c r="BD796" s="4">
        <v>1</v>
      </c>
      <c r="BE796" s="4">
        <f t="shared" si="319"/>
        <v>2</v>
      </c>
      <c r="BF796" s="4">
        <v>19</v>
      </c>
      <c r="BG796" s="4">
        <v>0</v>
      </c>
      <c r="BH796" s="4">
        <v>0</v>
      </c>
      <c r="BI796" s="4">
        <v>259</v>
      </c>
      <c r="BJ796" s="4">
        <f t="shared" si="320"/>
        <v>278</v>
      </c>
      <c r="BK796" s="4">
        <v>0</v>
      </c>
      <c r="BL796" s="4">
        <v>0</v>
      </c>
      <c r="BM796" s="4">
        <v>0</v>
      </c>
      <c r="BN796" s="4">
        <v>0</v>
      </c>
      <c r="BO796" s="4">
        <f t="shared" si="321"/>
        <v>0</v>
      </c>
      <c r="BP796" s="4">
        <v>0</v>
      </c>
      <c r="BQ796" s="4">
        <v>0</v>
      </c>
      <c r="BR796" s="4">
        <v>0</v>
      </c>
      <c r="BS796" s="4">
        <v>29</v>
      </c>
      <c r="BT796" s="4">
        <f t="shared" si="334"/>
        <v>29</v>
      </c>
      <c r="BU796" s="4">
        <v>0</v>
      </c>
      <c r="BV796" s="4">
        <v>0</v>
      </c>
      <c r="BW796" s="4">
        <v>0</v>
      </c>
      <c r="BX796" s="4">
        <v>12.999999999999998</v>
      </c>
      <c r="BY796" s="4">
        <f t="shared" si="323"/>
        <v>12.999999999999998</v>
      </c>
      <c r="BZ796" s="4">
        <f t="shared" si="324"/>
        <v>5415</v>
      </c>
      <c r="CA796" s="4">
        <f t="shared" si="325"/>
        <v>4098</v>
      </c>
      <c r="CB796" s="4">
        <f t="shared" si="326"/>
        <v>2894</v>
      </c>
      <c r="CC796" s="4">
        <f t="shared" si="327"/>
        <v>490</v>
      </c>
      <c r="CD796" s="4">
        <f t="shared" si="328"/>
        <v>12897</v>
      </c>
      <c r="CE796" s="4">
        <f t="shared" si="329"/>
        <v>80</v>
      </c>
      <c r="CF796" s="4">
        <f t="shared" si="330"/>
        <v>0</v>
      </c>
      <c r="CG796" s="4">
        <f t="shared" si="331"/>
        <v>0</v>
      </c>
      <c r="CH796" s="4">
        <f t="shared" si="332"/>
        <v>490</v>
      </c>
      <c r="CI796" s="4">
        <f t="shared" si="333"/>
        <v>570</v>
      </c>
      <c r="CJ796" s="4">
        <v>1742</v>
      </c>
      <c r="CK796" s="4">
        <v>1124</v>
      </c>
      <c r="CL796" s="4">
        <v>377</v>
      </c>
      <c r="CM796" s="4">
        <v>57</v>
      </c>
      <c r="CN796" s="4">
        <v>2259</v>
      </c>
      <c r="CO796" s="4">
        <f t="shared" si="308"/>
        <v>5559</v>
      </c>
    </row>
    <row r="797" spans="1:93">
      <c r="A797" s="2">
        <v>2006</v>
      </c>
      <c r="B797" s="3" t="s">
        <v>108</v>
      </c>
      <c r="C797" s="4">
        <v>14991.665000000001</v>
      </c>
      <c r="D797" s="4">
        <v>3686.5570000000002</v>
      </c>
      <c r="E797" s="4">
        <v>2389.6439999999998</v>
      </c>
      <c r="F797" s="4">
        <v>5</v>
      </c>
      <c r="G797" s="4">
        <f t="shared" si="309"/>
        <v>21072.866000000002</v>
      </c>
      <c r="H797" s="4">
        <v>2894.6219999999998</v>
      </c>
      <c r="I797" s="4">
        <v>162.35599999999999</v>
      </c>
      <c r="J797" s="4">
        <v>3513.82</v>
      </c>
      <c r="K797" s="4">
        <v>366</v>
      </c>
      <c r="L797" s="4">
        <f t="shared" si="310"/>
        <v>6936.7980000000007</v>
      </c>
      <c r="M797" s="4">
        <v>243</v>
      </c>
      <c r="N797" s="4">
        <v>2097</v>
      </c>
      <c r="O797" s="4">
        <v>0</v>
      </c>
      <c r="P797" s="4">
        <v>0</v>
      </c>
      <c r="Q797" s="4">
        <f t="shared" si="311"/>
        <v>2340</v>
      </c>
      <c r="R797" s="4">
        <v>1008</v>
      </c>
      <c r="S797" s="4">
        <v>0</v>
      </c>
      <c r="T797" s="4">
        <v>0</v>
      </c>
      <c r="U797" s="4">
        <v>0</v>
      </c>
      <c r="V797" s="4">
        <f t="shared" si="312"/>
        <v>1008</v>
      </c>
      <c r="W797" s="4">
        <v>8291</v>
      </c>
      <c r="X797" s="4">
        <v>18687</v>
      </c>
      <c r="Y797" s="4">
        <v>3231.3980000000001</v>
      </c>
      <c r="Z797" s="4">
        <v>0</v>
      </c>
      <c r="AA797" s="4">
        <f t="shared" si="313"/>
        <v>30209.398000000001</v>
      </c>
      <c r="AB797" s="4">
        <v>2407.1430000000005</v>
      </c>
      <c r="AC797" s="4">
        <v>151.15199999999999</v>
      </c>
      <c r="AD797" s="4">
        <v>38.833999999999996</v>
      </c>
      <c r="AE797" s="4">
        <v>250</v>
      </c>
      <c r="AF797" s="4">
        <f t="shared" si="314"/>
        <v>2847.1290000000004</v>
      </c>
      <c r="AG797" s="4">
        <v>151.80500000000001</v>
      </c>
      <c r="AH797" s="4">
        <v>1448.963</v>
      </c>
      <c r="AI797" s="4">
        <v>3519.7069999999999</v>
      </c>
      <c r="AJ797" s="4">
        <v>445</v>
      </c>
      <c r="AK797" s="4">
        <f t="shared" si="315"/>
        <v>5565.4750000000004</v>
      </c>
      <c r="AL797" s="4">
        <v>16507.764999999999</v>
      </c>
      <c r="AM797" s="4">
        <v>8384.9720000000016</v>
      </c>
      <c r="AN797" s="4">
        <v>8679.5969999999979</v>
      </c>
      <c r="AO797" s="4">
        <v>789</v>
      </c>
      <c r="AP797" s="4">
        <f t="shared" si="316"/>
        <v>34361.334000000003</v>
      </c>
      <c r="AU797" s="4">
        <f t="shared" si="317"/>
        <v>0</v>
      </c>
      <c r="AV797" s="4">
        <v>0</v>
      </c>
      <c r="AW797" s="4">
        <v>0</v>
      </c>
      <c r="AX797" s="4">
        <v>59</v>
      </c>
      <c r="AY797" s="4">
        <v>366</v>
      </c>
      <c r="AZ797" s="4">
        <f t="shared" si="318"/>
        <v>425</v>
      </c>
      <c r="BA797" s="4">
        <v>0</v>
      </c>
      <c r="BB797" s="4">
        <v>4</v>
      </c>
      <c r="BC797" s="4">
        <v>3</v>
      </c>
      <c r="BD797" s="4">
        <v>250</v>
      </c>
      <c r="BE797" s="4">
        <f t="shared" si="319"/>
        <v>257</v>
      </c>
      <c r="BF797" s="4">
        <v>0</v>
      </c>
      <c r="BG797" s="4">
        <v>1393</v>
      </c>
      <c r="BH797" s="4">
        <v>1210</v>
      </c>
      <c r="BI797" s="4">
        <v>445</v>
      </c>
      <c r="BJ797" s="4">
        <f t="shared" si="320"/>
        <v>3048</v>
      </c>
      <c r="BK797" s="4">
        <v>0</v>
      </c>
      <c r="BL797" s="4">
        <v>2</v>
      </c>
      <c r="BM797" s="4">
        <v>2</v>
      </c>
      <c r="BN797" s="4">
        <v>129</v>
      </c>
      <c r="BO797" s="4">
        <f t="shared" si="321"/>
        <v>133</v>
      </c>
      <c r="BP797" s="4">
        <v>0</v>
      </c>
      <c r="BQ797" s="4">
        <v>137</v>
      </c>
      <c r="BR797" s="4">
        <v>103</v>
      </c>
      <c r="BS797" s="4">
        <v>247</v>
      </c>
      <c r="BT797" s="4">
        <f t="shared" si="334"/>
        <v>487</v>
      </c>
      <c r="BU797" s="4">
        <v>0</v>
      </c>
      <c r="BV797" s="4">
        <v>170</v>
      </c>
      <c r="BW797" s="4">
        <v>194</v>
      </c>
      <c r="BX797" s="4">
        <v>418</v>
      </c>
      <c r="BY797" s="4">
        <f t="shared" si="323"/>
        <v>782</v>
      </c>
      <c r="BZ797" s="4">
        <f t="shared" si="324"/>
        <v>46495</v>
      </c>
      <c r="CA797" s="4">
        <f t="shared" si="325"/>
        <v>34618</v>
      </c>
      <c r="CB797" s="4">
        <f t="shared" si="326"/>
        <v>21373</v>
      </c>
      <c r="CC797" s="4">
        <f t="shared" si="327"/>
        <v>1855</v>
      </c>
      <c r="CD797" s="4">
        <f t="shared" si="328"/>
        <v>104341</v>
      </c>
      <c r="CE797" s="4">
        <f t="shared" si="329"/>
        <v>0</v>
      </c>
      <c r="CF797" s="4">
        <f t="shared" si="330"/>
        <v>1706</v>
      </c>
      <c r="CG797" s="4">
        <f t="shared" si="331"/>
        <v>1571</v>
      </c>
      <c r="CH797" s="4">
        <f t="shared" si="332"/>
        <v>1855</v>
      </c>
      <c r="CI797" s="4">
        <f t="shared" si="333"/>
        <v>5132</v>
      </c>
      <c r="CJ797" s="4">
        <v>10593</v>
      </c>
      <c r="CK797" s="4">
        <v>30813</v>
      </c>
      <c r="CL797" s="4">
        <v>5084</v>
      </c>
      <c r="CM797" s="4">
        <v>23</v>
      </c>
      <c r="CN797" s="4">
        <v>2458</v>
      </c>
      <c r="CO797" s="4">
        <f t="shared" si="308"/>
        <v>48971</v>
      </c>
    </row>
    <row r="798" spans="1:93">
      <c r="A798" s="2">
        <v>2006</v>
      </c>
      <c r="B798" s="3" t="s">
        <v>109</v>
      </c>
      <c r="C798" s="4">
        <v>6867</v>
      </c>
      <c r="D798" s="4">
        <v>1143</v>
      </c>
      <c r="E798" s="4">
        <v>177</v>
      </c>
      <c r="F798" s="4">
        <v>0</v>
      </c>
      <c r="G798" s="4">
        <f t="shared" si="309"/>
        <v>8187</v>
      </c>
      <c r="H798" s="4">
        <v>3113</v>
      </c>
      <c r="I798" s="4">
        <v>42</v>
      </c>
      <c r="J798" s="4">
        <v>1647</v>
      </c>
      <c r="K798" s="4">
        <v>300</v>
      </c>
      <c r="L798" s="4">
        <f t="shared" si="310"/>
        <v>5102</v>
      </c>
      <c r="M798" s="4">
        <v>70</v>
      </c>
      <c r="N798" s="4">
        <v>196</v>
      </c>
      <c r="O798" s="4">
        <v>0</v>
      </c>
      <c r="P798" s="4">
        <v>0</v>
      </c>
      <c r="Q798" s="4">
        <f t="shared" si="311"/>
        <v>266</v>
      </c>
      <c r="R798" s="4">
        <v>0</v>
      </c>
      <c r="S798" s="4">
        <v>0</v>
      </c>
      <c r="T798" s="4">
        <v>0</v>
      </c>
      <c r="U798" s="4">
        <v>0</v>
      </c>
      <c r="V798" s="4">
        <f t="shared" si="312"/>
        <v>0</v>
      </c>
      <c r="W798" s="4">
        <v>2508</v>
      </c>
      <c r="X798" s="4">
        <v>5466</v>
      </c>
      <c r="Y798" s="4">
        <v>865</v>
      </c>
      <c r="Z798" s="4">
        <v>0</v>
      </c>
      <c r="AA798" s="4">
        <f t="shared" si="313"/>
        <v>8839</v>
      </c>
      <c r="AB798" s="4">
        <v>1077</v>
      </c>
      <c r="AC798" s="4">
        <v>4</v>
      </c>
      <c r="AD798" s="4">
        <v>125</v>
      </c>
      <c r="AE798" s="4">
        <v>0</v>
      </c>
      <c r="AF798" s="4">
        <f t="shared" si="314"/>
        <v>1206</v>
      </c>
      <c r="AG798" s="4">
        <v>0</v>
      </c>
      <c r="AH798" s="4">
        <v>982</v>
      </c>
      <c r="AI798" s="4">
        <v>2345</v>
      </c>
      <c r="AJ798" s="4">
        <v>0</v>
      </c>
      <c r="AK798" s="4">
        <f t="shared" si="315"/>
        <v>3327</v>
      </c>
      <c r="AL798" s="4">
        <v>3561</v>
      </c>
      <c r="AM798" s="4">
        <v>2330</v>
      </c>
      <c r="AN798" s="4">
        <v>2078</v>
      </c>
      <c r="AO798" s="4">
        <v>70</v>
      </c>
      <c r="AP798" s="4">
        <f t="shared" si="316"/>
        <v>8039</v>
      </c>
      <c r="AU798" s="4">
        <f t="shared" si="317"/>
        <v>0</v>
      </c>
      <c r="AV798" s="4">
        <v>142</v>
      </c>
      <c r="AW798" s="4">
        <v>0</v>
      </c>
      <c r="AX798" s="4">
        <v>0</v>
      </c>
      <c r="AY798" s="4">
        <v>300</v>
      </c>
      <c r="AZ798" s="4">
        <f t="shared" si="318"/>
        <v>442</v>
      </c>
      <c r="BA798" s="4">
        <v>0</v>
      </c>
      <c r="BB798" s="4">
        <v>0</v>
      </c>
      <c r="BC798" s="4">
        <v>0</v>
      </c>
      <c r="BD798" s="4">
        <v>0</v>
      </c>
      <c r="BE798" s="4">
        <f t="shared" si="319"/>
        <v>0</v>
      </c>
      <c r="BF798" s="4">
        <v>0</v>
      </c>
      <c r="BG798" s="4">
        <v>0</v>
      </c>
      <c r="BH798" s="4">
        <v>0</v>
      </c>
      <c r="BI798" s="4">
        <v>0</v>
      </c>
      <c r="BJ798" s="4">
        <f t="shared" si="320"/>
        <v>0</v>
      </c>
      <c r="BK798" s="4">
        <v>0</v>
      </c>
      <c r="BL798" s="4">
        <v>0</v>
      </c>
      <c r="BM798" s="4">
        <v>0</v>
      </c>
      <c r="BN798" s="4">
        <v>0</v>
      </c>
      <c r="BO798" s="4">
        <f t="shared" si="321"/>
        <v>0</v>
      </c>
      <c r="BP798" s="4">
        <v>19</v>
      </c>
      <c r="BQ798" s="4">
        <v>0</v>
      </c>
      <c r="BR798" s="4">
        <v>0</v>
      </c>
      <c r="BS798" s="4">
        <v>70</v>
      </c>
      <c r="BT798" s="4">
        <f t="shared" si="334"/>
        <v>89</v>
      </c>
      <c r="BU798" s="4">
        <v>19</v>
      </c>
      <c r="BV798" s="4">
        <v>0</v>
      </c>
      <c r="BW798" s="4">
        <v>0</v>
      </c>
      <c r="BX798" s="4">
        <v>0</v>
      </c>
      <c r="BY798" s="4">
        <f t="shared" si="323"/>
        <v>19</v>
      </c>
      <c r="BZ798" s="4">
        <f t="shared" si="324"/>
        <v>17196</v>
      </c>
      <c r="CA798" s="4">
        <f t="shared" si="325"/>
        <v>10163</v>
      </c>
      <c r="CB798" s="4">
        <f t="shared" si="326"/>
        <v>7237</v>
      </c>
      <c r="CC798" s="4">
        <f t="shared" si="327"/>
        <v>370</v>
      </c>
      <c r="CD798" s="4">
        <f t="shared" si="328"/>
        <v>34966</v>
      </c>
      <c r="CE798" s="4">
        <f t="shared" si="329"/>
        <v>180</v>
      </c>
      <c r="CF798" s="4">
        <f t="shared" si="330"/>
        <v>0</v>
      </c>
      <c r="CG798" s="4">
        <f t="shared" si="331"/>
        <v>0</v>
      </c>
      <c r="CH798" s="4">
        <f t="shared" si="332"/>
        <v>370</v>
      </c>
      <c r="CI798" s="4">
        <f t="shared" si="333"/>
        <v>550</v>
      </c>
      <c r="CJ798" s="4">
        <v>4893.8999999999996</v>
      </c>
      <c r="CK798" s="4">
        <v>9400.2000000000007</v>
      </c>
      <c r="CL798" s="4">
        <v>1204.0999999999999</v>
      </c>
      <c r="CM798" s="4">
        <v>0</v>
      </c>
      <c r="CN798" s="4">
        <v>1522.5</v>
      </c>
      <c r="CO798" s="4">
        <f t="shared" si="308"/>
        <v>17020.7</v>
      </c>
    </row>
    <row r="799" spans="1:93">
      <c r="A799" s="2">
        <v>2006</v>
      </c>
      <c r="B799" s="3" t="s">
        <v>110</v>
      </c>
      <c r="C799" s="4">
        <v>322</v>
      </c>
      <c r="D799" s="4">
        <v>125</v>
      </c>
      <c r="E799" s="4">
        <v>37</v>
      </c>
      <c r="F799" s="4">
        <v>0</v>
      </c>
      <c r="G799" s="4">
        <f t="shared" si="309"/>
        <v>484</v>
      </c>
      <c r="H799" s="4">
        <v>217</v>
      </c>
      <c r="I799" s="4">
        <v>148</v>
      </c>
      <c r="J799" s="4">
        <v>356</v>
      </c>
      <c r="K799" s="4">
        <v>20</v>
      </c>
      <c r="L799" s="4">
        <f t="shared" si="310"/>
        <v>741</v>
      </c>
      <c r="M799" s="4">
        <v>4</v>
      </c>
      <c r="N799" s="4">
        <v>1</v>
      </c>
      <c r="O799" s="4">
        <v>6</v>
      </c>
      <c r="P799" s="4">
        <v>0</v>
      </c>
      <c r="Q799" s="4">
        <f t="shared" si="311"/>
        <v>11</v>
      </c>
      <c r="R799" s="4">
        <v>0</v>
      </c>
      <c r="S799" s="4">
        <v>0</v>
      </c>
      <c r="T799" s="4">
        <v>0</v>
      </c>
      <c r="U799" s="4">
        <v>0</v>
      </c>
      <c r="V799" s="4">
        <f t="shared" si="312"/>
        <v>0</v>
      </c>
      <c r="W799" s="4">
        <v>162</v>
      </c>
      <c r="X799" s="4">
        <v>342</v>
      </c>
      <c r="Y799" s="4">
        <v>5</v>
      </c>
      <c r="Z799" s="4">
        <v>0</v>
      </c>
      <c r="AA799" s="4">
        <f t="shared" si="313"/>
        <v>509</v>
      </c>
      <c r="AB799" s="4">
        <v>50</v>
      </c>
      <c r="AC799" s="4">
        <v>6</v>
      </c>
      <c r="AD799" s="4">
        <v>7</v>
      </c>
      <c r="AE799" s="4">
        <v>2</v>
      </c>
      <c r="AF799" s="4">
        <f t="shared" si="314"/>
        <v>65</v>
      </c>
      <c r="AG799" s="4">
        <v>0</v>
      </c>
      <c r="AH799" s="4">
        <v>274</v>
      </c>
      <c r="AI799" s="4">
        <v>164</v>
      </c>
      <c r="AJ799" s="4">
        <v>13</v>
      </c>
      <c r="AK799" s="4">
        <f t="shared" si="315"/>
        <v>451</v>
      </c>
      <c r="AL799" s="4">
        <v>211</v>
      </c>
      <c r="AM799" s="4">
        <v>367</v>
      </c>
      <c r="AN799" s="4">
        <v>442</v>
      </c>
      <c r="AO799" s="4">
        <v>14</v>
      </c>
      <c r="AP799" s="4">
        <f t="shared" si="316"/>
        <v>1034</v>
      </c>
      <c r="AU799" s="4">
        <f t="shared" si="317"/>
        <v>0</v>
      </c>
      <c r="AV799" s="4">
        <v>6</v>
      </c>
      <c r="AW799" s="4">
        <v>0</v>
      </c>
      <c r="AX799" s="4">
        <v>14</v>
      </c>
      <c r="AY799" s="4">
        <v>20</v>
      </c>
      <c r="AZ799" s="4">
        <f t="shared" si="318"/>
        <v>40</v>
      </c>
      <c r="BA799" s="4">
        <v>0</v>
      </c>
      <c r="BB799" s="4">
        <v>0</v>
      </c>
      <c r="BC799" s="4">
        <v>0</v>
      </c>
      <c r="BD799" s="4">
        <v>2</v>
      </c>
      <c r="BE799" s="4">
        <f t="shared" si="319"/>
        <v>2</v>
      </c>
      <c r="BF799" s="4">
        <v>0</v>
      </c>
      <c r="BG799" s="4">
        <v>228</v>
      </c>
      <c r="BH799" s="4">
        <v>56</v>
      </c>
      <c r="BI799" s="4">
        <v>13</v>
      </c>
      <c r="BJ799" s="4">
        <f t="shared" si="320"/>
        <v>297</v>
      </c>
      <c r="BK799" s="4">
        <v>0</v>
      </c>
      <c r="BL799" s="4">
        <v>0</v>
      </c>
      <c r="BM799" s="4">
        <v>0</v>
      </c>
      <c r="BN799" s="4">
        <v>0</v>
      </c>
      <c r="BO799" s="4">
        <f t="shared" si="321"/>
        <v>0</v>
      </c>
      <c r="BP799" s="4">
        <v>0</v>
      </c>
      <c r="BQ799" s="4">
        <v>5</v>
      </c>
      <c r="BR799" s="4">
        <v>16</v>
      </c>
      <c r="BS799" s="4">
        <v>0</v>
      </c>
      <c r="BT799" s="4">
        <f t="shared" si="334"/>
        <v>21</v>
      </c>
      <c r="BU799" s="4">
        <v>5</v>
      </c>
      <c r="BV799" s="4">
        <v>10</v>
      </c>
      <c r="BW799" s="4">
        <v>23</v>
      </c>
      <c r="BX799" s="4">
        <v>14</v>
      </c>
      <c r="BY799" s="4">
        <f t="shared" si="323"/>
        <v>52</v>
      </c>
      <c r="BZ799" s="4">
        <f t="shared" si="324"/>
        <v>966</v>
      </c>
      <c r="CA799" s="4">
        <f t="shared" si="325"/>
        <v>1263</v>
      </c>
      <c r="CB799" s="4">
        <f t="shared" si="326"/>
        <v>1017</v>
      </c>
      <c r="CC799" s="4">
        <f t="shared" si="327"/>
        <v>49</v>
      </c>
      <c r="CD799" s="4">
        <f t="shared" si="328"/>
        <v>3295</v>
      </c>
      <c r="CE799" s="4">
        <f t="shared" si="329"/>
        <v>11</v>
      </c>
      <c r="CF799" s="4">
        <f t="shared" si="330"/>
        <v>243</v>
      </c>
      <c r="CG799" s="4">
        <f t="shared" si="331"/>
        <v>109</v>
      </c>
      <c r="CH799" s="4">
        <f t="shared" si="332"/>
        <v>49</v>
      </c>
      <c r="CI799" s="4">
        <f t="shared" si="333"/>
        <v>412</v>
      </c>
      <c r="CJ799" s="4">
        <v>456</v>
      </c>
      <c r="CK799" s="4">
        <v>273</v>
      </c>
      <c r="CL799" s="4">
        <v>112</v>
      </c>
      <c r="CM799" s="4">
        <v>9</v>
      </c>
      <c r="CN799" s="4">
        <v>244</v>
      </c>
      <c r="CO799" s="4">
        <f t="shared" si="308"/>
        <v>1094</v>
      </c>
    </row>
    <row r="800" spans="1:93">
      <c r="A800" s="2">
        <v>2006</v>
      </c>
      <c r="B800" s="3" t="s">
        <v>111</v>
      </c>
      <c r="C800" s="4">
        <v>6861</v>
      </c>
      <c r="D800" s="4">
        <v>1620</v>
      </c>
      <c r="E800" s="4">
        <v>1060</v>
      </c>
      <c r="F800" s="4">
        <v>578</v>
      </c>
      <c r="G800" s="4">
        <f t="shared" si="309"/>
        <v>10119</v>
      </c>
      <c r="H800" s="4">
        <v>2462</v>
      </c>
      <c r="I800" s="4">
        <v>26</v>
      </c>
      <c r="J800" s="4">
        <v>7</v>
      </c>
      <c r="K800" s="4">
        <v>274</v>
      </c>
      <c r="L800" s="4">
        <f t="shared" si="310"/>
        <v>2769</v>
      </c>
      <c r="M800" s="4">
        <v>106</v>
      </c>
      <c r="N800" s="4">
        <v>207</v>
      </c>
      <c r="O800" s="4">
        <v>23</v>
      </c>
      <c r="P800" s="4">
        <v>0</v>
      </c>
      <c r="Q800" s="4">
        <f t="shared" si="311"/>
        <v>336</v>
      </c>
      <c r="R800" s="4">
        <v>23</v>
      </c>
      <c r="S800" s="4">
        <v>0</v>
      </c>
      <c r="T800" s="4">
        <v>0</v>
      </c>
      <c r="U800" s="4">
        <v>0</v>
      </c>
      <c r="V800" s="4">
        <f t="shared" si="312"/>
        <v>23</v>
      </c>
      <c r="W800" s="4">
        <v>9991</v>
      </c>
      <c r="X800" s="4">
        <v>1987</v>
      </c>
      <c r="Y800" s="4">
        <v>1461</v>
      </c>
      <c r="Z800" s="4">
        <v>0</v>
      </c>
      <c r="AA800" s="4">
        <f t="shared" si="313"/>
        <v>13439</v>
      </c>
      <c r="AB800" s="4">
        <v>1713</v>
      </c>
      <c r="AC800" s="4">
        <v>25</v>
      </c>
      <c r="AD800" s="4">
        <v>173</v>
      </c>
      <c r="AE800" s="4">
        <v>56</v>
      </c>
      <c r="AF800" s="4">
        <f t="shared" si="314"/>
        <v>1967</v>
      </c>
      <c r="AG800" s="4">
        <v>26</v>
      </c>
      <c r="AH800" s="4">
        <v>1141</v>
      </c>
      <c r="AI800" s="4">
        <v>2683</v>
      </c>
      <c r="AJ800" s="4">
        <v>261</v>
      </c>
      <c r="AK800" s="4">
        <f t="shared" si="315"/>
        <v>4111</v>
      </c>
      <c r="AL800" s="4">
        <v>3684</v>
      </c>
      <c r="AM800" s="4">
        <v>3610</v>
      </c>
      <c r="AN800" s="4">
        <v>13129</v>
      </c>
      <c r="AO800" s="4">
        <v>261</v>
      </c>
      <c r="AP800" s="4">
        <f t="shared" si="316"/>
        <v>20684</v>
      </c>
      <c r="AU800" s="4">
        <f t="shared" si="317"/>
        <v>0</v>
      </c>
      <c r="AV800" s="4">
        <v>0</v>
      </c>
      <c r="AW800" s="4">
        <v>0</v>
      </c>
      <c r="AX800" s="4">
        <v>0</v>
      </c>
      <c r="AY800" s="4">
        <v>274</v>
      </c>
      <c r="AZ800" s="4">
        <f t="shared" si="318"/>
        <v>274</v>
      </c>
      <c r="BA800" s="4">
        <v>0</v>
      </c>
      <c r="BB800" s="4">
        <v>0</v>
      </c>
      <c r="BC800" s="4">
        <v>0</v>
      </c>
      <c r="BD800" s="4">
        <v>56</v>
      </c>
      <c r="BE800" s="4">
        <f t="shared" si="319"/>
        <v>56</v>
      </c>
      <c r="BF800" s="4">
        <v>3</v>
      </c>
      <c r="BG800" s="4">
        <v>1141</v>
      </c>
      <c r="BH800" s="4">
        <v>746</v>
      </c>
      <c r="BI800" s="4">
        <v>261</v>
      </c>
      <c r="BJ800" s="4">
        <f t="shared" si="320"/>
        <v>2151</v>
      </c>
      <c r="BK800" s="4">
        <v>0</v>
      </c>
      <c r="BL800" s="4">
        <v>130</v>
      </c>
      <c r="BM800" s="4">
        <v>24</v>
      </c>
      <c r="BN800" s="4">
        <v>1</v>
      </c>
      <c r="BO800" s="4">
        <f t="shared" si="321"/>
        <v>155</v>
      </c>
      <c r="BP800" s="4">
        <v>1</v>
      </c>
      <c r="BQ800" s="4">
        <v>0</v>
      </c>
      <c r="BR800" s="4">
        <v>0</v>
      </c>
      <c r="BS800" s="4">
        <v>133</v>
      </c>
      <c r="BT800" s="4">
        <f t="shared" si="334"/>
        <v>134</v>
      </c>
      <c r="BU800" s="4">
        <v>0</v>
      </c>
      <c r="BV800" s="4">
        <v>0</v>
      </c>
      <c r="BW800" s="4">
        <v>280</v>
      </c>
      <c r="BX800" s="4">
        <v>705</v>
      </c>
      <c r="BY800" s="4">
        <f t="shared" si="323"/>
        <v>985</v>
      </c>
      <c r="BZ800" s="4">
        <f t="shared" si="324"/>
        <v>24866</v>
      </c>
      <c r="CA800" s="4">
        <f t="shared" si="325"/>
        <v>8616</v>
      </c>
      <c r="CB800" s="4">
        <f t="shared" si="326"/>
        <v>18536</v>
      </c>
      <c r="CC800" s="4">
        <f t="shared" si="327"/>
        <v>1430</v>
      </c>
      <c r="CD800" s="4">
        <f t="shared" si="328"/>
        <v>53448</v>
      </c>
      <c r="CE800" s="4">
        <f t="shared" si="329"/>
        <v>4</v>
      </c>
      <c r="CF800" s="4">
        <f t="shared" si="330"/>
        <v>1271</v>
      </c>
      <c r="CG800" s="4">
        <f t="shared" si="331"/>
        <v>1050</v>
      </c>
      <c r="CH800" s="4">
        <f t="shared" si="332"/>
        <v>1430</v>
      </c>
      <c r="CI800" s="4">
        <f t="shared" si="333"/>
        <v>3755</v>
      </c>
      <c r="CJ800" s="4">
        <v>7368</v>
      </c>
      <c r="CK800" s="4">
        <v>8786</v>
      </c>
      <c r="CL800" s="4">
        <v>1055</v>
      </c>
      <c r="CM800" s="4">
        <v>0</v>
      </c>
      <c r="CN800" s="4">
        <v>8637</v>
      </c>
      <c r="CO800" s="4">
        <f t="shared" si="308"/>
        <v>25846</v>
      </c>
    </row>
    <row r="801" spans="1:93">
      <c r="A801" s="2">
        <v>2006</v>
      </c>
      <c r="B801" s="3" t="s">
        <v>112</v>
      </c>
      <c r="C801" s="4">
        <v>2175</v>
      </c>
      <c r="D801" s="4">
        <v>563</v>
      </c>
      <c r="E801" s="4">
        <v>642</v>
      </c>
      <c r="F801" s="4">
        <v>0</v>
      </c>
      <c r="G801" s="4">
        <f t="shared" si="309"/>
        <v>3380</v>
      </c>
      <c r="H801" s="4">
        <v>804</v>
      </c>
      <c r="I801" s="4">
        <v>506</v>
      </c>
      <c r="J801" s="4">
        <v>1179</v>
      </c>
      <c r="K801" s="4">
        <v>227</v>
      </c>
      <c r="L801" s="4">
        <f t="shared" si="310"/>
        <v>2716</v>
      </c>
      <c r="M801" s="4">
        <v>54</v>
      </c>
      <c r="N801" s="4">
        <v>148</v>
      </c>
      <c r="O801" s="4">
        <v>0</v>
      </c>
      <c r="P801" s="4">
        <v>0</v>
      </c>
      <c r="Q801" s="4">
        <f t="shared" si="311"/>
        <v>202</v>
      </c>
      <c r="R801" s="4">
        <v>28</v>
      </c>
      <c r="S801" s="4">
        <v>0</v>
      </c>
      <c r="T801" s="4">
        <v>0</v>
      </c>
      <c r="U801" s="4">
        <v>0</v>
      </c>
      <c r="V801" s="4">
        <f t="shared" si="312"/>
        <v>28</v>
      </c>
      <c r="W801" s="4">
        <v>827</v>
      </c>
      <c r="X801" s="4">
        <v>1952</v>
      </c>
      <c r="Y801" s="4">
        <v>210</v>
      </c>
      <c r="Z801" s="4">
        <v>0</v>
      </c>
      <c r="AA801" s="4">
        <f t="shared" si="313"/>
        <v>2989</v>
      </c>
      <c r="AB801" s="4">
        <v>414</v>
      </c>
      <c r="AC801" s="4">
        <v>6</v>
      </c>
      <c r="AD801" s="4">
        <v>38</v>
      </c>
      <c r="AE801" s="4">
        <v>0</v>
      </c>
      <c r="AF801" s="4">
        <f t="shared" si="314"/>
        <v>458</v>
      </c>
      <c r="AG801" s="4">
        <v>7</v>
      </c>
      <c r="AH801" s="4">
        <v>532</v>
      </c>
      <c r="AI801" s="4">
        <v>656</v>
      </c>
      <c r="AJ801" s="4">
        <v>0</v>
      </c>
      <c r="AK801" s="4">
        <f t="shared" si="315"/>
        <v>1195</v>
      </c>
      <c r="AL801" s="4">
        <v>1013</v>
      </c>
      <c r="AM801" s="4">
        <v>1629</v>
      </c>
      <c r="AN801" s="4">
        <v>2716</v>
      </c>
      <c r="AO801" s="4">
        <v>50</v>
      </c>
      <c r="AP801" s="4">
        <f t="shared" si="316"/>
        <v>5408</v>
      </c>
      <c r="AU801" s="4">
        <f t="shared" si="317"/>
        <v>0</v>
      </c>
      <c r="AV801" s="4">
        <v>32</v>
      </c>
      <c r="AW801" s="4">
        <v>39</v>
      </c>
      <c r="AX801" s="4">
        <v>243</v>
      </c>
      <c r="AY801" s="4">
        <v>227</v>
      </c>
      <c r="AZ801" s="4">
        <f t="shared" si="318"/>
        <v>541</v>
      </c>
      <c r="BA801" s="4">
        <v>0</v>
      </c>
      <c r="BB801" s="4">
        <v>0</v>
      </c>
      <c r="BC801" s="4">
        <v>0</v>
      </c>
      <c r="BD801" s="4">
        <v>0</v>
      </c>
      <c r="BE801" s="4">
        <f t="shared" si="319"/>
        <v>0</v>
      </c>
      <c r="BF801" s="4">
        <v>0</v>
      </c>
      <c r="BG801" s="4">
        <v>532</v>
      </c>
      <c r="BH801" s="4">
        <v>316</v>
      </c>
      <c r="BI801" s="4">
        <v>75</v>
      </c>
      <c r="BJ801" s="4">
        <f t="shared" si="320"/>
        <v>923</v>
      </c>
      <c r="BK801" s="4">
        <v>0</v>
      </c>
      <c r="BL801" s="4">
        <v>0</v>
      </c>
      <c r="BM801" s="4">
        <v>0</v>
      </c>
      <c r="BN801" s="4">
        <v>0</v>
      </c>
      <c r="BO801" s="4">
        <f t="shared" si="321"/>
        <v>0</v>
      </c>
      <c r="BP801" s="4">
        <v>3</v>
      </c>
      <c r="BQ801" s="4">
        <v>6</v>
      </c>
      <c r="BR801" s="4">
        <v>82</v>
      </c>
      <c r="BS801" s="4">
        <v>0</v>
      </c>
      <c r="BT801" s="4">
        <f t="shared" si="334"/>
        <v>91</v>
      </c>
      <c r="BU801" s="4">
        <v>16</v>
      </c>
      <c r="BV801" s="4">
        <v>18</v>
      </c>
      <c r="BW801" s="4">
        <v>48</v>
      </c>
      <c r="BX801" s="4">
        <v>534</v>
      </c>
      <c r="BY801" s="4">
        <f t="shared" si="323"/>
        <v>616</v>
      </c>
      <c r="BZ801" s="4">
        <f t="shared" si="324"/>
        <v>5322</v>
      </c>
      <c r="CA801" s="4">
        <f t="shared" si="325"/>
        <v>5336</v>
      </c>
      <c r="CB801" s="4">
        <f t="shared" si="326"/>
        <v>5441</v>
      </c>
      <c r="CC801" s="4">
        <f t="shared" si="327"/>
        <v>277</v>
      </c>
      <c r="CD801" s="4">
        <f t="shared" si="328"/>
        <v>16376</v>
      </c>
      <c r="CE801" s="4">
        <f t="shared" si="329"/>
        <v>51</v>
      </c>
      <c r="CF801" s="4">
        <f t="shared" si="330"/>
        <v>595</v>
      </c>
      <c r="CG801" s="4">
        <f t="shared" si="331"/>
        <v>689</v>
      </c>
      <c r="CH801" s="4">
        <f t="shared" si="332"/>
        <v>836</v>
      </c>
      <c r="CI801" s="4">
        <f t="shared" si="333"/>
        <v>2171</v>
      </c>
      <c r="CJ801" s="4">
        <v>1570.4</v>
      </c>
      <c r="CK801" s="4">
        <v>2379.6</v>
      </c>
      <c r="CL801" s="4">
        <v>265.10000000000002</v>
      </c>
      <c r="CM801" s="4">
        <v>16.8</v>
      </c>
      <c r="CN801" s="4">
        <v>1499.2</v>
      </c>
      <c r="CO801" s="4">
        <f t="shared" si="308"/>
        <v>5731.1</v>
      </c>
    </row>
    <row r="802" spans="1:93">
      <c r="A802" s="2">
        <v>2006</v>
      </c>
      <c r="B802" s="3" t="s">
        <v>113</v>
      </c>
      <c r="C802" s="4">
        <v>2525</v>
      </c>
      <c r="D802" s="4">
        <v>529</v>
      </c>
      <c r="E802" s="4">
        <v>266</v>
      </c>
      <c r="F802" s="4">
        <v>0</v>
      </c>
      <c r="G802" s="4">
        <f t="shared" si="309"/>
        <v>3320</v>
      </c>
      <c r="H802" s="4">
        <v>692</v>
      </c>
      <c r="I802" s="4">
        <v>403</v>
      </c>
      <c r="J802" s="4">
        <v>1173</v>
      </c>
      <c r="K802" s="4">
        <v>85</v>
      </c>
      <c r="L802" s="4">
        <f t="shared" si="310"/>
        <v>2353</v>
      </c>
      <c r="M802" s="4">
        <v>46</v>
      </c>
      <c r="N802" s="4">
        <v>68</v>
      </c>
      <c r="O802" s="4">
        <v>4</v>
      </c>
      <c r="P802" s="4">
        <v>0</v>
      </c>
      <c r="Q802" s="4">
        <f t="shared" si="311"/>
        <v>118</v>
      </c>
      <c r="R802" s="4">
        <v>0</v>
      </c>
      <c r="S802" s="4">
        <v>4</v>
      </c>
      <c r="T802" s="4">
        <v>0</v>
      </c>
      <c r="U802" s="4">
        <v>0</v>
      </c>
      <c r="V802" s="4">
        <f t="shared" si="312"/>
        <v>4</v>
      </c>
      <c r="W802" s="4">
        <v>914</v>
      </c>
      <c r="X802" s="4">
        <v>1941</v>
      </c>
      <c r="Y802" s="4">
        <v>307</v>
      </c>
      <c r="Z802" s="4">
        <v>0</v>
      </c>
      <c r="AA802" s="4">
        <f t="shared" si="313"/>
        <v>3162</v>
      </c>
      <c r="AB802" s="4">
        <v>641</v>
      </c>
      <c r="AC802" s="4">
        <v>13</v>
      </c>
      <c r="AD802" s="4">
        <v>34</v>
      </c>
      <c r="AE802" s="4">
        <v>60</v>
      </c>
      <c r="AF802" s="4">
        <f t="shared" si="314"/>
        <v>748</v>
      </c>
      <c r="AG802" s="4">
        <v>5</v>
      </c>
      <c r="AH802" s="4">
        <v>27</v>
      </c>
      <c r="AI802" s="4">
        <v>1238</v>
      </c>
      <c r="AJ802" s="4">
        <v>3</v>
      </c>
      <c r="AK802" s="4">
        <f t="shared" si="315"/>
        <v>1273</v>
      </c>
      <c r="AL802" s="4">
        <v>1262</v>
      </c>
      <c r="AM802" s="4">
        <v>1519</v>
      </c>
      <c r="AN802" s="4">
        <v>6402</v>
      </c>
      <c r="AO802" s="4">
        <v>61</v>
      </c>
      <c r="AP802" s="4">
        <f t="shared" si="316"/>
        <v>9244</v>
      </c>
      <c r="AU802" s="4">
        <f t="shared" si="317"/>
        <v>0</v>
      </c>
      <c r="AV802" s="4">
        <v>15</v>
      </c>
      <c r="AW802" s="4">
        <v>0</v>
      </c>
      <c r="AX802" s="4">
        <v>49</v>
      </c>
      <c r="AY802" s="4">
        <v>85</v>
      </c>
      <c r="AZ802" s="4">
        <f t="shared" si="318"/>
        <v>149</v>
      </c>
      <c r="BA802" s="4">
        <v>0</v>
      </c>
      <c r="BB802" s="4">
        <v>0</v>
      </c>
      <c r="BC802" s="4">
        <v>0</v>
      </c>
      <c r="BD802" s="4">
        <v>60</v>
      </c>
      <c r="BE802" s="4">
        <f t="shared" si="319"/>
        <v>60</v>
      </c>
      <c r="BF802" s="4">
        <v>0</v>
      </c>
      <c r="BG802" s="4">
        <v>0</v>
      </c>
      <c r="BH802" s="4">
        <v>0</v>
      </c>
      <c r="BI802" s="4">
        <v>3</v>
      </c>
      <c r="BJ802" s="4">
        <f t="shared" si="320"/>
        <v>3</v>
      </c>
      <c r="BK802" s="4">
        <v>0</v>
      </c>
      <c r="BL802" s="4">
        <v>0</v>
      </c>
      <c r="BM802" s="4">
        <v>0</v>
      </c>
      <c r="BN802" s="4">
        <v>0</v>
      </c>
      <c r="BO802" s="4">
        <f t="shared" si="321"/>
        <v>0</v>
      </c>
      <c r="BP802" s="4">
        <v>0</v>
      </c>
      <c r="BQ802" s="4">
        <v>0</v>
      </c>
      <c r="BR802" s="4">
        <v>0</v>
      </c>
      <c r="BS802" s="4">
        <v>0</v>
      </c>
      <c r="BT802" s="4">
        <f t="shared" si="334"/>
        <v>0</v>
      </c>
      <c r="BU802" s="4">
        <v>0</v>
      </c>
      <c r="BV802" s="4">
        <v>5</v>
      </c>
      <c r="BW802" s="4">
        <v>11</v>
      </c>
      <c r="BX802" s="4">
        <v>61</v>
      </c>
      <c r="BY802" s="4">
        <f t="shared" si="323"/>
        <v>77</v>
      </c>
      <c r="BZ802" s="4">
        <f t="shared" si="324"/>
        <v>6085</v>
      </c>
      <c r="CA802" s="4">
        <f t="shared" si="325"/>
        <v>4504</v>
      </c>
      <c r="CB802" s="4">
        <f t="shared" si="326"/>
        <v>9424</v>
      </c>
      <c r="CC802" s="4">
        <f t="shared" si="327"/>
        <v>209</v>
      </c>
      <c r="CD802" s="4">
        <f t="shared" si="328"/>
        <v>20222</v>
      </c>
      <c r="CE802" s="4">
        <f t="shared" si="329"/>
        <v>15</v>
      </c>
      <c r="CF802" s="4">
        <f t="shared" si="330"/>
        <v>5</v>
      </c>
      <c r="CG802" s="4">
        <f t="shared" si="331"/>
        <v>60</v>
      </c>
      <c r="CH802" s="4">
        <f t="shared" si="332"/>
        <v>209</v>
      </c>
      <c r="CI802" s="4">
        <f t="shared" si="333"/>
        <v>289</v>
      </c>
      <c r="CJ802" s="4">
        <v>0</v>
      </c>
      <c r="CK802" s="4">
        <v>5444</v>
      </c>
      <c r="CL802" s="4">
        <v>438</v>
      </c>
      <c r="CM802" s="4">
        <v>0</v>
      </c>
      <c r="CN802" s="4">
        <v>430</v>
      </c>
      <c r="CO802" s="4">
        <f t="shared" si="308"/>
        <v>6312</v>
      </c>
    </row>
    <row r="803" spans="1:93">
      <c r="A803" s="2">
        <v>2006</v>
      </c>
      <c r="B803" s="3" t="s">
        <v>114</v>
      </c>
      <c r="C803" s="4">
        <v>8132</v>
      </c>
      <c r="D803" s="4">
        <v>1904</v>
      </c>
      <c r="E803" s="4">
        <v>15</v>
      </c>
      <c r="F803" s="4">
        <v>0</v>
      </c>
      <c r="G803" s="4">
        <f t="shared" si="309"/>
        <v>10051</v>
      </c>
      <c r="H803" s="4">
        <v>1904</v>
      </c>
      <c r="I803" s="4">
        <v>5</v>
      </c>
      <c r="J803" s="4">
        <v>55</v>
      </c>
      <c r="K803" s="4">
        <v>185</v>
      </c>
      <c r="L803" s="4">
        <f t="shared" si="310"/>
        <v>2149</v>
      </c>
      <c r="M803" s="4">
        <v>314</v>
      </c>
      <c r="N803" s="4">
        <v>253</v>
      </c>
      <c r="O803" s="4">
        <v>0</v>
      </c>
      <c r="P803" s="4">
        <v>0</v>
      </c>
      <c r="Q803" s="4">
        <f t="shared" si="311"/>
        <v>567</v>
      </c>
      <c r="R803" s="4">
        <v>245</v>
      </c>
      <c r="S803" s="4">
        <v>315</v>
      </c>
      <c r="T803" s="4">
        <v>27</v>
      </c>
      <c r="U803" s="4">
        <v>0</v>
      </c>
      <c r="V803" s="4">
        <f t="shared" si="312"/>
        <v>587</v>
      </c>
      <c r="W803" s="4">
        <v>6111</v>
      </c>
      <c r="X803" s="4">
        <v>9106</v>
      </c>
      <c r="Y803" s="4">
        <v>2005</v>
      </c>
      <c r="Z803" s="4">
        <v>0</v>
      </c>
      <c r="AA803" s="4">
        <f t="shared" si="313"/>
        <v>17222</v>
      </c>
      <c r="AB803" s="4">
        <v>1575</v>
      </c>
      <c r="AC803" s="4">
        <v>85</v>
      </c>
      <c r="AD803" s="4">
        <v>66</v>
      </c>
      <c r="AE803" s="4">
        <v>134</v>
      </c>
      <c r="AF803" s="4">
        <f t="shared" si="314"/>
        <v>1860</v>
      </c>
      <c r="AG803" s="4">
        <v>325</v>
      </c>
      <c r="AH803" s="4">
        <v>1541</v>
      </c>
      <c r="AI803" s="4">
        <v>3193</v>
      </c>
      <c r="AJ803" s="4">
        <v>150</v>
      </c>
      <c r="AK803" s="4">
        <f t="shared" si="315"/>
        <v>5209</v>
      </c>
      <c r="AL803" s="4">
        <v>6059</v>
      </c>
      <c r="AM803" s="4">
        <v>4096</v>
      </c>
      <c r="AN803" s="4">
        <v>5901</v>
      </c>
      <c r="AO803" s="4">
        <v>211</v>
      </c>
      <c r="AP803" s="4">
        <f t="shared" si="316"/>
        <v>16267</v>
      </c>
      <c r="AU803" s="4">
        <f t="shared" si="317"/>
        <v>0</v>
      </c>
      <c r="AV803" s="4">
        <v>0</v>
      </c>
      <c r="AW803" s="4">
        <v>0</v>
      </c>
      <c r="AX803" s="4">
        <v>0</v>
      </c>
      <c r="AY803" s="4">
        <v>185</v>
      </c>
      <c r="AZ803" s="4">
        <f t="shared" si="318"/>
        <v>185</v>
      </c>
      <c r="BA803" s="4">
        <v>0</v>
      </c>
      <c r="BB803" s="4">
        <v>0</v>
      </c>
      <c r="BC803" s="4">
        <v>0</v>
      </c>
      <c r="BD803" s="4">
        <v>134</v>
      </c>
      <c r="BE803" s="4">
        <f t="shared" si="319"/>
        <v>134</v>
      </c>
      <c r="BF803" s="4">
        <v>0</v>
      </c>
      <c r="BG803" s="4">
        <v>0</v>
      </c>
      <c r="BH803" s="4">
        <v>0</v>
      </c>
      <c r="BI803" s="4">
        <v>150</v>
      </c>
      <c r="BJ803" s="4">
        <f t="shared" si="320"/>
        <v>150</v>
      </c>
      <c r="BK803" s="4">
        <v>0</v>
      </c>
      <c r="BL803" s="4">
        <v>0</v>
      </c>
      <c r="BM803" s="4">
        <v>0</v>
      </c>
      <c r="BN803" s="4">
        <v>0</v>
      </c>
      <c r="BO803" s="4">
        <f t="shared" si="321"/>
        <v>0</v>
      </c>
      <c r="BP803" s="4">
        <v>0</v>
      </c>
      <c r="BQ803" s="4">
        <v>0</v>
      </c>
      <c r="BR803" s="4">
        <v>0</v>
      </c>
      <c r="BS803" s="4">
        <v>10</v>
      </c>
      <c r="BT803" s="4">
        <f t="shared" si="334"/>
        <v>10</v>
      </c>
      <c r="BU803" s="4">
        <v>0</v>
      </c>
      <c r="BV803" s="4">
        <v>0</v>
      </c>
      <c r="BW803" s="4">
        <v>0</v>
      </c>
      <c r="BX803" s="4">
        <v>201</v>
      </c>
      <c r="BY803" s="4">
        <f t="shared" si="323"/>
        <v>201</v>
      </c>
      <c r="BZ803" s="4">
        <f t="shared" si="324"/>
        <v>24665</v>
      </c>
      <c r="CA803" s="4">
        <f t="shared" si="325"/>
        <v>17305</v>
      </c>
      <c r="CB803" s="4">
        <f t="shared" si="326"/>
        <v>11262</v>
      </c>
      <c r="CC803" s="4">
        <f t="shared" si="327"/>
        <v>680</v>
      </c>
      <c r="CD803" s="4">
        <f t="shared" si="328"/>
        <v>53912</v>
      </c>
      <c r="CE803" s="4">
        <f t="shared" si="329"/>
        <v>0</v>
      </c>
      <c r="CF803" s="4">
        <f t="shared" si="330"/>
        <v>0</v>
      </c>
      <c r="CG803" s="4">
        <f t="shared" si="331"/>
        <v>0</v>
      </c>
      <c r="CH803" s="4">
        <f t="shared" si="332"/>
        <v>680</v>
      </c>
      <c r="CI803" s="4">
        <f t="shared" si="333"/>
        <v>680</v>
      </c>
      <c r="CJ803" s="4">
        <v>8334</v>
      </c>
      <c r="CK803" s="4">
        <v>9524</v>
      </c>
      <c r="CL803" s="4">
        <v>2302</v>
      </c>
      <c r="CM803" s="10">
        <v>0</v>
      </c>
      <c r="CN803" s="4">
        <v>5694</v>
      </c>
      <c r="CO803" s="4">
        <f t="shared" si="308"/>
        <v>25854</v>
      </c>
    </row>
    <row r="804" spans="1:93">
      <c r="A804" s="2">
        <v>2006</v>
      </c>
      <c r="B804" s="3" t="s">
        <v>127</v>
      </c>
      <c r="G804" s="4">
        <f t="shared" si="309"/>
        <v>0</v>
      </c>
      <c r="L804" s="4">
        <f t="shared" si="310"/>
        <v>0</v>
      </c>
      <c r="Q804" s="4">
        <f t="shared" si="311"/>
        <v>0</v>
      </c>
      <c r="V804" s="4">
        <f t="shared" si="312"/>
        <v>0</v>
      </c>
      <c r="AA804" s="4">
        <f t="shared" si="313"/>
        <v>0</v>
      </c>
      <c r="AF804" s="4">
        <f t="shared" si="314"/>
        <v>0</v>
      </c>
      <c r="AK804" s="4">
        <f t="shared" si="315"/>
        <v>0</v>
      </c>
      <c r="AP804" s="4">
        <f t="shared" si="316"/>
        <v>0</v>
      </c>
      <c r="AU804" s="4">
        <f t="shared" si="317"/>
        <v>0</v>
      </c>
      <c r="AZ804" s="4">
        <f t="shared" si="318"/>
        <v>0</v>
      </c>
      <c r="BE804" s="4">
        <f t="shared" si="319"/>
        <v>0</v>
      </c>
      <c r="BJ804" s="4">
        <f t="shared" si="320"/>
        <v>0</v>
      </c>
      <c r="BO804" s="4">
        <f t="shared" si="321"/>
        <v>0</v>
      </c>
      <c r="BT804" s="4">
        <f t="shared" si="334"/>
        <v>0</v>
      </c>
      <c r="BY804" s="4">
        <f t="shared" si="323"/>
        <v>0</v>
      </c>
      <c r="BZ804" s="4">
        <f t="shared" si="324"/>
        <v>0</v>
      </c>
      <c r="CA804" s="4">
        <f t="shared" si="325"/>
        <v>0</v>
      </c>
      <c r="CB804" s="4">
        <f t="shared" si="326"/>
        <v>0</v>
      </c>
      <c r="CC804" s="4">
        <f t="shared" si="327"/>
        <v>0</v>
      </c>
      <c r="CD804" s="4">
        <f t="shared" si="328"/>
        <v>0</v>
      </c>
      <c r="CE804" s="4">
        <f t="shared" si="329"/>
        <v>0</v>
      </c>
      <c r="CF804" s="4">
        <f t="shared" si="330"/>
        <v>0</v>
      </c>
      <c r="CG804" s="4">
        <f t="shared" si="331"/>
        <v>0</v>
      </c>
      <c r="CH804" s="4">
        <f t="shared" si="332"/>
        <v>0</v>
      </c>
      <c r="CI804" s="4">
        <f t="shared" si="333"/>
        <v>0</v>
      </c>
      <c r="CO804" s="4">
        <f t="shared" si="308"/>
        <v>0</v>
      </c>
    </row>
    <row r="805" spans="1:93">
      <c r="A805" s="2">
        <v>2006</v>
      </c>
      <c r="B805" s="3" t="s">
        <v>115</v>
      </c>
      <c r="C805" s="4">
        <v>834.2</v>
      </c>
      <c r="D805" s="4">
        <v>180</v>
      </c>
      <c r="E805" s="4">
        <v>3.7080000000000002</v>
      </c>
      <c r="F805" s="4">
        <v>3</v>
      </c>
      <c r="G805" s="4">
        <f t="shared" si="309"/>
        <v>1020.908</v>
      </c>
      <c r="H805" s="4">
        <v>180.4</v>
      </c>
      <c r="I805" s="4">
        <v>1.3</v>
      </c>
      <c r="J805" s="4">
        <v>498.36200000000002</v>
      </c>
      <c r="K805" s="4">
        <v>17</v>
      </c>
      <c r="L805" s="4">
        <f t="shared" si="310"/>
        <v>697.06200000000001</v>
      </c>
      <c r="M805" s="4">
        <v>16.2</v>
      </c>
      <c r="N805" s="4">
        <v>51.1</v>
      </c>
      <c r="O805" s="4">
        <v>0</v>
      </c>
      <c r="P805" s="4">
        <v>0</v>
      </c>
      <c r="Q805" s="4">
        <f t="shared" si="311"/>
        <v>67.3</v>
      </c>
      <c r="R805" s="4">
        <v>70</v>
      </c>
      <c r="S805" s="4">
        <v>39</v>
      </c>
      <c r="T805" s="4">
        <v>0</v>
      </c>
      <c r="U805" s="4">
        <v>0</v>
      </c>
      <c r="V805" s="4">
        <f t="shared" si="312"/>
        <v>109</v>
      </c>
      <c r="W805" s="4">
        <v>775</v>
      </c>
      <c r="X805" s="4">
        <v>917</v>
      </c>
      <c r="Y805" s="4">
        <v>0</v>
      </c>
      <c r="Z805" s="4">
        <v>0</v>
      </c>
      <c r="AA805" s="4">
        <f t="shared" si="313"/>
        <v>1692</v>
      </c>
      <c r="AB805" s="4">
        <v>151</v>
      </c>
      <c r="AC805" s="4">
        <v>9</v>
      </c>
      <c r="AD805" s="4">
        <v>1.702</v>
      </c>
      <c r="AE805" s="4">
        <v>0</v>
      </c>
      <c r="AF805" s="4">
        <f t="shared" si="314"/>
        <v>161.702</v>
      </c>
      <c r="AG805" s="4">
        <v>0</v>
      </c>
      <c r="AH805" s="4">
        <v>259</v>
      </c>
      <c r="AI805" s="4">
        <v>143.69999999999999</v>
      </c>
      <c r="AJ805" s="4">
        <v>44</v>
      </c>
      <c r="AK805" s="4">
        <f t="shared" si="315"/>
        <v>446.7</v>
      </c>
      <c r="AL805" s="4">
        <v>1046.6000000000001</v>
      </c>
      <c r="AM805" s="4">
        <v>524.9</v>
      </c>
      <c r="AN805" s="4">
        <v>805.32799999999986</v>
      </c>
      <c r="AO805" s="4">
        <v>69</v>
      </c>
      <c r="AP805" s="4">
        <f t="shared" si="316"/>
        <v>2445.828</v>
      </c>
      <c r="AU805" s="4">
        <f t="shared" si="317"/>
        <v>0</v>
      </c>
      <c r="AV805" s="4">
        <v>0</v>
      </c>
      <c r="AW805" s="4">
        <v>0</v>
      </c>
      <c r="AX805" s="4">
        <v>20</v>
      </c>
      <c r="AY805" s="4">
        <v>17</v>
      </c>
      <c r="AZ805" s="4">
        <f t="shared" si="318"/>
        <v>37</v>
      </c>
      <c r="BA805" s="4">
        <v>0</v>
      </c>
      <c r="BB805" s="4">
        <v>6</v>
      </c>
      <c r="BC805" s="4">
        <v>1</v>
      </c>
      <c r="BD805" s="4">
        <v>0</v>
      </c>
      <c r="BE805" s="4">
        <f t="shared" si="319"/>
        <v>7</v>
      </c>
      <c r="BF805" s="4">
        <v>0</v>
      </c>
      <c r="BG805" s="4">
        <v>194</v>
      </c>
      <c r="BH805" s="4">
        <v>6</v>
      </c>
      <c r="BI805" s="4">
        <v>44</v>
      </c>
      <c r="BJ805" s="4">
        <f t="shared" si="320"/>
        <v>244</v>
      </c>
      <c r="BK805" s="4">
        <v>0</v>
      </c>
      <c r="BL805" s="4">
        <v>0</v>
      </c>
      <c r="BM805" s="4">
        <v>0</v>
      </c>
      <c r="BN805" s="4">
        <v>0</v>
      </c>
      <c r="BO805" s="4">
        <f t="shared" si="321"/>
        <v>0</v>
      </c>
      <c r="BP805" s="4">
        <v>2</v>
      </c>
      <c r="BQ805" s="4">
        <v>8</v>
      </c>
      <c r="BR805" s="4">
        <v>2</v>
      </c>
      <c r="BS805" s="4">
        <v>18</v>
      </c>
      <c r="BT805" s="4">
        <f t="shared" si="334"/>
        <v>30</v>
      </c>
      <c r="BU805" s="4">
        <v>1</v>
      </c>
      <c r="BV805" s="4">
        <v>0</v>
      </c>
      <c r="BW805" s="4">
        <v>65</v>
      </c>
      <c r="BX805" s="4">
        <v>54</v>
      </c>
      <c r="BY805" s="4">
        <f t="shared" si="323"/>
        <v>120</v>
      </c>
      <c r="BZ805" s="4">
        <f t="shared" si="324"/>
        <v>3073.4</v>
      </c>
      <c r="CA805" s="4">
        <f t="shared" si="325"/>
        <v>1981.3000000000002</v>
      </c>
      <c r="CB805" s="4">
        <f t="shared" si="326"/>
        <v>1452.7999999999997</v>
      </c>
      <c r="CC805" s="4">
        <f t="shared" si="327"/>
        <v>133</v>
      </c>
      <c r="CD805" s="4">
        <f t="shared" si="328"/>
        <v>6640.5</v>
      </c>
      <c r="CE805" s="4">
        <f t="shared" si="329"/>
        <v>3</v>
      </c>
      <c r="CF805" s="4">
        <f t="shared" si="330"/>
        <v>208</v>
      </c>
      <c r="CG805" s="4">
        <f t="shared" si="331"/>
        <v>94</v>
      </c>
      <c r="CH805" s="4">
        <f t="shared" si="332"/>
        <v>133</v>
      </c>
      <c r="CI805" s="4">
        <f t="shared" si="333"/>
        <v>438</v>
      </c>
      <c r="CJ805" s="4">
        <v>869.16293099999996</v>
      </c>
      <c r="CK805" s="4">
        <v>996.79229799999996</v>
      </c>
      <c r="CL805" s="4">
        <v>165.054033</v>
      </c>
      <c r="CM805" s="4">
        <v>327.38930099999999</v>
      </c>
      <c r="CN805" s="4">
        <v>782.09775999999965</v>
      </c>
      <c r="CO805" s="4">
        <f t="shared" si="308"/>
        <v>3140.4963229999998</v>
      </c>
    </row>
    <row r="806" spans="1:93">
      <c r="A806" s="2">
        <v>2006</v>
      </c>
      <c r="B806" s="3" t="s">
        <v>116</v>
      </c>
      <c r="C806" s="4">
        <v>2046</v>
      </c>
      <c r="D806" s="4">
        <v>684</v>
      </c>
      <c r="E806" s="4">
        <v>735</v>
      </c>
      <c r="F806" s="4">
        <v>0</v>
      </c>
      <c r="G806" s="4">
        <f t="shared" si="309"/>
        <v>3465</v>
      </c>
      <c r="H806" s="4">
        <v>760</v>
      </c>
      <c r="I806" s="4">
        <v>499</v>
      </c>
      <c r="J806" s="4">
        <v>2293</v>
      </c>
      <c r="K806" s="4">
        <v>115</v>
      </c>
      <c r="L806" s="4">
        <f t="shared" si="310"/>
        <v>3667</v>
      </c>
      <c r="M806" s="4">
        <v>12</v>
      </c>
      <c r="N806" s="4">
        <v>26</v>
      </c>
      <c r="O806" s="4">
        <v>0</v>
      </c>
      <c r="P806" s="4">
        <v>0</v>
      </c>
      <c r="Q806" s="4">
        <f t="shared" si="311"/>
        <v>38</v>
      </c>
      <c r="R806" s="4">
        <v>13</v>
      </c>
      <c r="S806" s="4">
        <v>0</v>
      </c>
      <c r="T806" s="4">
        <v>12</v>
      </c>
      <c r="U806" s="4">
        <v>0</v>
      </c>
      <c r="V806" s="4">
        <f t="shared" si="312"/>
        <v>25</v>
      </c>
      <c r="W806" s="4">
        <v>721</v>
      </c>
      <c r="X806" s="4">
        <v>2695</v>
      </c>
      <c r="Y806" s="4">
        <v>488</v>
      </c>
      <c r="Z806" s="4">
        <v>0</v>
      </c>
      <c r="AA806" s="4">
        <f t="shared" si="313"/>
        <v>3904</v>
      </c>
      <c r="AB806" s="4">
        <v>403</v>
      </c>
      <c r="AC806" s="4">
        <v>18</v>
      </c>
      <c r="AD806" s="4">
        <v>111</v>
      </c>
      <c r="AE806" s="4">
        <v>1</v>
      </c>
      <c r="AF806" s="4">
        <f t="shared" si="314"/>
        <v>533</v>
      </c>
      <c r="AG806" s="4">
        <v>0</v>
      </c>
      <c r="AH806" s="4">
        <v>770</v>
      </c>
      <c r="AI806" s="4">
        <v>1146</v>
      </c>
      <c r="AJ806" s="4">
        <v>0</v>
      </c>
      <c r="AK806" s="4">
        <f t="shared" si="315"/>
        <v>1916</v>
      </c>
      <c r="AL806" s="4">
        <v>1685</v>
      </c>
      <c r="AM806" s="4">
        <v>1829</v>
      </c>
      <c r="AN806" s="4">
        <v>895</v>
      </c>
      <c r="AO806" s="4">
        <v>3</v>
      </c>
      <c r="AP806" s="4">
        <f t="shared" si="316"/>
        <v>4412</v>
      </c>
      <c r="AU806" s="4">
        <f t="shared" si="317"/>
        <v>0</v>
      </c>
      <c r="AV806" s="4">
        <v>4</v>
      </c>
      <c r="AW806" s="4">
        <v>1</v>
      </c>
      <c r="AX806" s="4">
        <v>172</v>
      </c>
      <c r="AY806" s="4">
        <v>115</v>
      </c>
      <c r="AZ806" s="4">
        <f t="shared" si="318"/>
        <v>292</v>
      </c>
      <c r="BA806" s="4">
        <v>0</v>
      </c>
      <c r="BB806" s="4">
        <v>6</v>
      </c>
      <c r="BC806" s="4">
        <v>1</v>
      </c>
      <c r="BD806" s="4">
        <v>1</v>
      </c>
      <c r="BE806" s="4">
        <f t="shared" si="319"/>
        <v>8</v>
      </c>
      <c r="BF806" s="4">
        <v>3</v>
      </c>
      <c r="BG806" s="4">
        <v>0</v>
      </c>
      <c r="BH806" s="4">
        <v>8</v>
      </c>
      <c r="BI806" s="4">
        <v>0</v>
      </c>
      <c r="BJ806" s="4">
        <f t="shared" si="320"/>
        <v>11</v>
      </c>
      <c r="BK806" s="4">
        <v>0</v>
      </c>
      <c r="BL806" s="4">
        <v>0</v>
      </c>
      <c r="BM806" s="4">
        <v>0</v>
      </c>
      <c r="BN806" s="4">
        <v>0</v>
      </c>
      <c r="BO806" s="4">
        <f t="shared" si="321"/>
        <v>0</v>
      </c>
      <c r="BP806" s="4">
        <v>0</v>
      </c>
      <c r="BQ806" s="4">
        <v>18</v>
      </c>
      <c r="BR806" s="4">
        <v>10</v>
      </c>
      <c r="BS806" s="4">
        <v>0</v>
      </c>
      <c r="BT806" s="4">
        <f t="shared" si="334"/>
        <v>28</v>
      </c>
      <c r="BU806" s="4">
        <v>13</v>
      </c>
      <c r="BV806" s="4">
        <v>18</v>
      </c>
      <c r="BW806" s="4">
        <v>18</v>
      </c>
      <c r="BX806" s="4">
        <v>3</v>
      </c>
      <c r="BY806" s="4">
        <f t="shared" si="323"/>
        <v>52</v>
      </c>
      <c r="BZ806" s="4">
        <f t="shared" si="324"/>
        <v>5640</v>
      </c>
      <c r="CA806" s="4">
        <f t="shared" si="325"/>
        <v>6521</v>
      </c>
      <c r="CB806" s="4">
        <f t="shared" si="326"/>
        <v>5680</v>
      </c>
      <c r="CC806" s="4">
        <f t="shared" si="327"/>
        <v>119</v>
      </c>
      <c r="CD806" s="4">
        <f t="shared" si="328"/>
        <v>17960</v>
      </c>
      <c r="CE806" s="4">
        <f t="shared" si="329"/>
        <v>20</v>
      </c>
      <c r="CF806" s="4">
        <f t="shared" si="330"/>
        <v>43</v>
      </c>
      <c r="CG806" s="4">
        <f t="shared" si="331"/>
        <v>209</v>
      </c>
      <c r="CH806" s="4">
        <f t="shared" si="332"/>
        <v>119</v>
      </c>
      <c r="CI806" s="4">
        <f t="shared" si="333"/>
        <v>391</v>
      </c>
      <c r="CJ806" s="4">
        <v>2545</v>
      </c>
      <c r="CK806" s="4">
        <v>2608</v>
      </c>
      <c r="CL806" s="4">
        <v>258</v>
      </c>
      <c r="CM806" s="4">
        <v>0</v>
      </c>
      <c r="CN806" s="4">
        <v>815</v>
      </c>
      <c r="CO806" s="4">
        <f t="shared" si="308"/>
        <v>6226</v>
      </c>
    </row>
    <row r="807" spans="1:93">
      <c r="A807" s="2">
        <v>2006</v>
      </c>
      <c r="B807" s="3" t="s">
        <v>117</v>
      </c>
      <c r="C807" s="4">
        <v>339</v>
      </c>
      <c r="D807" s="4">
        <v>147</v>
      </c>
      <c r="E807" s="4">
        <v>3</v>
      </c>
      <c r="F807" s="4">
        <v>0</v>
      </c>
      <c r="G807" s="4">
        <f t="shared" si="309"/>
        <v>489</v>
      </c>
      <c r="H807" s="4">
        <v>172</v>
      </c>
      <c r="I807" s="4">
        <v>80</v>
      </c>
      <c r="J807" s="4">
        <v>240</v>
      </c>
      <c r="K807" s="4">
        <v>13</v>
      </c>
      <c r="L807" s="4">
        <f t="shared" si="310"/>
        <v>505</v>
      </c>
      <c r="M807" s="4">
        <v>8</v>
      </c>
      <c r="N807" s="4">
        <v>21</v>
      </c>
      <c r="O807" s="4">
        <v>0</v>
      </c>
      <c r="P807" s="4">
        <v>0</v>
      </c>
      <c r="Q807" s="4">
        <f t="shared" si="311"/>
        <v>29</v>
      </c>
      <c r="R807" s="4">
        <v>0</v>
      </c>
      <c r="S807" s="4">
        <v>0</v>
      </c>
      <c r="T807" s="4">
        <v>0</v>
      </c>
      <c r="U807" s="4">
        <v>0</v>
      </c>
      <c r="V807" s="4">
        <f t="shared" si="312"/>
        <v>0</v>
      </c>
      <c r="W807" s="4">
        <v>209</v>
      </c>
      <c r="X807" s="4">
        <v>431</v>
      </c>
      <c r="Y807" s="4">
        <v>0</v>
      </c>
      <c r="Z807" s="4">
        <v>0</v>
      </c>
      <c r="AA807" s="4">
        <f t="shared" si="313"/>
        <v>640</v>
      </c>
      <c r="AB807" s="4">
        <v>70</v>
      </c>
      <c r="AC807" s="4">
        <v>13</v>
      </c>
      <c r="AD807" s="4">
        <v>9</v>
      </c>
      <c r="AE807" s="4">
        <v>0</v>
      </c>
      <c r="AF807" s="4">
        <f t="shared" si="314"/>
        <v>92</v>
      </c>
      <c r="AG807" s="4">
        <v>0</v>
      </c>
      <c r="AH807" s="4">
        <v>250</v>
      </c>
      <c r="AI807" s="4">
        <v>224</v>
      </c>
      <c r="AJ807" s="4">
        <v>0</v>
      </c>
      <c r="AK807" s="4">
        <f t="shared" si="315"/>
        <v>474</v>
      </c>
      <c r="AL807" s="4">
        <v>208</v>
      </c>
      <c r="AM807" s="4">
        <v>235</v>
      </c>
      <c r="AN807" s="4">
        <v>300</v>
      </c>
      <c r="AO807" s="4">
        <v>7</v>
      </c>
      <c r="AP807" s="4">
        <f t="shared" si="316"/>
        <v>750</v>
      </c>
      <c r="AU807" s="4">
        <f t="shared" si="317"/>
        <v>0</v>
      </c>
      <c r="AV807" s="4">
        <v>0</v>
      </c>
      <c r="AW807" s="4">
        <v>0</v>
      </c>
      <c r="AX807" s="4">
        <v>0</v>
      </c>
      <c r="AY807" s="4">
        <v>13</v>
      </c>
      <c r="AZ807" s="4">
        <f t="shared" si="318"/>
        <v>13</v>
      </c>
      <c r="BA807" s="4">
        <v>0</v>
      </c>
      <c r="BB807" s="4">
        <v>0</v>
      </c>
      <c r="BC807" s="4">
        <v>0</v>
      </c>
      <c r="BD807" s="4">
        <v>0</v>
      </c>
      <c r="BE807" s="4">
        <f t="shared" si="319"/>
        <v>0</v>
      </c>
      <c r="BF807" s="4">
        <v>0</v>
      </c>
      <c r="BG807" s="4">
        <v>1</v>
      </c>
      <c r="BH807" s="4">
        <v>44</v>
      </c>
      <c r="BI807" s="4">
        <v>0</v>
      </c>
      <c r="BJ807" s="4">
        <f t="shared" si="320"/>
        <v>45</v>
      </c>
      <c r="BK807" s="4">
        <v>0</v>
      </c>
      <c r="BL807" s="4">
        <v>0</v>
      </c>
      <c r="BM807" s="4">
        <v>0</v>
      </c>
      <c r="BN807" s="4">
        <v>0</v>
      </c>
      <c r="BO807" s="4">
        <f t="shared" si="321"/>
        <v>0</v>
      </c>
      <c r="BP807" s="4">
        <v>0</v>
      </c>
      <c r="BQ807" s="4">
        <v>0</v>
      </c>
      <c r="BR807" s="4">
        <v>0</v>
      </c>
      <c r="BS807" s="4">
        <v>0</v>
      </c>
      <c r="BT807" s="4">
        <f t="shared" si="334"/>
        <v>0</v>
      </c>
      <c r="BU807" s="4">
        <v>29</v>
      </c>
      <c r="BV807" s="4">
        <v>7</v>
      </c>
      <c r="BW807" s="4">
        <v>77</v>
      </c>
      <c r="BX807" s="4">
        <v>7</v>
      </c>
      <c r="BY807" s="4">
        <f t="shared" si="323"/>
        <v>120</v>
      </c>
      <c r="BZ807" s="4">
        <f t="shared" si="324"/>
        <v>1006</v>
      </c>
      <c r="CA807" s="4">
        <f t="shared" si="325"/>
        <v>1177</v>
      </c>
      <c r="CB807" s="4">
        <f t="shared" si="326"/>
        <v>776</v>
      </c>
      <c r="CC807" s="4">
        <f t="shared" si="327"/>
        <v>20</v>
      </c>
      <c r="CD807" s="4">
        <f t="shared" si="328"/>
        <v>2979</v>
      </c>
      <c r="CE807" s="4">
        <f t="shared" si="329"/>
        <v>29</v>
      </c>
      <c r="CF807" s="4">
        <f t="shared" si="330"/>
        <v>8</v>
      </c>
      <c r="CG807" s="4">
        <f t="shared" si="331"/>
        <v>121</v>
      </c>
      <c r="CH807" s="4">
        <f t="shared" si="332"/>
        <v>20</v>
      </c>
      <c r="CI807" s="4">
        <f t="shared" si="333"/>
        <v>178</v>
      </c>
      <c r="CJ807" s="4">
        <v>576.9</v>
      </c>
      <c r="CK807" s="4">
        <v>0</v>
      </c>
      <c r="CL807" s="4">
        <v>0</v>
      </c>
      <c r="CM807" s="4">
        <v>0</v>
      </c>
      <c r="CN807" s="4">
        <v>480</v>
      </c>
      <c r="CO807" s="4">
        <f t="shared" si="308"/>
        <v>1056.9000000000001</v>
      </c>
    </row>
    <row r="808" spans="1:93">
      <c r="A808" s="2">
        <v>2006</v>
      </c>
      <c r="B808" s="3" t="s">
        <v>118</v>
      </c>
      <c r="C808" s="4">
        <v>3136</v>
      </c>
      <c r="D808" s="4">
        <v>834</v>
      </c>
      <c r="E808" s="4">
        <v>37</v>
      </c>
      <c r="F808" s="4">
        <v>0</v>
      </c>
      <c r="G808" s="4">
        <f t="shared" si="309"/>
        <v>4007</v>
      </c>
      <c r="H808" s="4">
        <v>1368</v>
      </c>
      <c r="I808" s="4">
        <v>185</v>
      </c>
      <c r="J808" s="4">
        <v>1371</v>
      </c>
      <c r="K808" s="4">
        <v>163</v>
      </c>
      <c r="L808" s="4">
        <f t="shared" si="310"/>
        <v>3087</v>
      </c>
      <c r="M808" s="4">
        <v>38</v>
      </c>
      <c r="N808" s="4">
        <v>107</v>
      </c>
      <c r="O808" s="4">
        <v>3</v>
      </c>
      <c r="P808" s="4">
        <v>0</v>
      </c>
      <c r="Q808" s="4">
        <f t="shared" si="311"/>
        <v>148</v>
      </c>
      <c r="R808" s="4">
        <v>0</v>
      </c>
      <c r="S808" s="4">
        <v>0</v>
      </c>
      <c r="T808" s="4">
        <v>0</v>
      </c>
      <c r="U808" s="4">
        <v>0</v>
      </c>
      <c r="V808" s="4">
        <f t="shared" si="312"/>
        <v>0</v>
      </c>
      <c r="W808" s="4">
        <v>2058</v>
      </c>
      <c r="X808" s="4">
        <v>4458</v>
      </c>
      <c r="Y808" s="4">
        <v>400</v>
      </c>
      <c r="Z808" s="4">
        <v>0</v>
      </c>
      <c r="AA808" s="4">
        <f t="shared" si="313"/>
        <v>6916</v>
      </c>
      <c r="AB808" s="4">
        <v>541</v>
      </c>
      <c r="AC808" s="4">
        <v>1</v>
      </c>
      <c r="AD808" s="4">
        <v>34</v>
      </c>
      <c r="AE808" s="4">
        <v>73</v>
      </c>
      <c r="AF808" s="4">
        <f t="shared" si="314"/>
        <v>649</v>
      </c>
      <c r="AG808" s="4">
        <v>0</v>
      </c>
      <c r="AH808" s="4">
        <v>616</v>
      </c>
      <c r="AI808" s="4">
        <v>828</v>
      </c>
      <c r="AJ808" s="4">
        <v>0</v>
      </c>
      <c r="AK808" s="4">
        <f t="shared" si="315"/>
        <v>1444</v>
      </c>
      <c r="AL808" s="4">
        <v>2280</v>
      </c>
      <c r="AM808" s="4">
        <v>2936</v>
      </c>
      <c r="AN808" s="4">
        <v>1890</v>
      </c>
      <c r="AO808" s="4">
        <v>21</v>
      </c>
      <c r="AP808" s="4">
        <f t="shared" si="316"/>
        <v>7127</v>
      </c>
      <c r="AU808" s="4">
        <f t="shared" si="317"/>
        <v>0</v>
      </c>
      <c r="AV808" s="4">
        <v>36</v>
      </c>
      <c r="AW808" s="4">
        <v>0</v>
      </c>
      <c r="AX808" s="4">
        <v>12</v>
      </c>
      <c r="AY808" s="4">
        <v>163</v>
      </c>
      <c r="AZ808" s="4">
        <f t="shared" si="318"/>
        <v>211</v>
      </c>
      <c r="BA808" s="4">
        <v>0</v>
      </c>
      <c r="BB808" s="4">
        <v>0</v>
      </c>
      <c r="BC808" s="4">
        <v>18</v>
      </c>
      <c r="BD808" s="4">
        <v>73</v>
      </c>
      <c r="BE808" s="4">
        <f t="shared" si="319"/>
        <v>91</v>
      </c>
      <c r="BF808" s="4">
        <v>0</v>
      </c>
      <c r="BG808" s="4">
        <v>996</v>
      </c>
      <c r="BH808" s="4">
        <v>366</v>
      </c>
      <c r="BI808" s="4">
        <v>156</v>
      </c>
      <c r="BJ808" s="4">
        <f t="shared" si="320"/>
        <v>1518</v>
      </c>
      <c r="BK808" s="4">
        <v>0</v>
      </c>
      <c r="BL808" s="4">
        <v>0</v>
      </c>
      <c r="BM808" s="4">
        <v>0</v>
      </c>
      <c r="BN808" s="4">
        <v>0</v>
      </c>
      <c r="BO808" s="4">
        <f t="shared" si="321"/>
        <v>0</v>
      </c>
      <c r="BP808" s="4">
        <v>0</v>
      </c>
      <c r="BQ808" s="4">
        <v>0</v>
      </c>
      <c r="BR808" s="4">
        <v>0</v>
      </c>
      <c r="BS808" s="4">
        <v>0</v>
      </c>
      <c r="BT808" s="4">
        <f t="shared" si="334"/>
        <v>0</v>
      </c>
      <c r="BU808" s="4">
        <v>33</v>
      </c>
      <c r="BV808" s="4">
        <v>33</v>
      </c>
      <c r="BW808" s="4">
        <v>1</v>
      </c>
      <c r="BX808" s="4">
        <v>21</v>
      </c>
      <c r="BY808" s="4">
        <f t="shared" si="323"/>
        <v>88</v>
      </c>
      <c r="BZ808" s="4">
        <f t="shared" si="324"/>
        <v>9421</v>
      </c>
      <c r="CA808" s="4">
        <f t="shared" si="325"/>
        <v>9137</v>
      </c>
      <c r="CB808" s="4">
        <f t="shared" si="326"/>
        <v>4563</v>
      </c>
      <c r="CC808" s="4">
        <f t="shared" si="327"/>
        <v>257</v>
      </c>
      <c r="CD808" s="4">
        <f t="shared" si="328"/>
        <v>23378</v>
      </c>
      <c r="CE808" s="4">
        <f t="shared" si="329"/>
        <v>69</v>
      </c>
      <c r="CF808" s="4">
        <f t="shared" si="330"/>
        <v>1029</v>
      </c>
      <c r="CG808" s="4">
        <f t="shared" si="331"/>
        <v>397</v>
      </c>
      <c r="CH808" s="4">
        <f t="shared" si="332"/>
        <v>413</v>
      </c>
      <c r="CI808" s="4">
        <f t="shared" si="333"/>
        <v>1908</v>
      </c>
      <c r="CJ808" s="4">
        <v>6225</v>
      </c>
      <c r="CK808" s="4">
        <v>140</v>
      </c>
      <c r="CL808" s="4">
        <v>763</v>
      </c>
      <c r="CM808" s="4">
        <v>0</v>
      </c>
      <c r="CN808" s="4">
        <v>2386</v>
      </c>
      <c r="CO808" s="4">
        <f t="shared" si="308"/>
        <v>9514</v>
      </c>
    </row>
    <row r="809" spans="1:93">
      <c r="A809" s="2">
        <v>2006</v>
      </c>
      <c r="B809" s="3" t="s">
        <v>119</v>
      </c>
      <c r="C809" s="4">
        <v>13107</v>
      </c>
      <c r="D809" s="4">
        <v>4013</v>
      </c>
      <c r="E809" s="4">
        <v>1772</v>
      </c>
      <c r="F809" s="4">
        <v>39</v>
      </c>
      <c r="G809" s="4">
        <f t="shared" si="309"/>
        <v>18931</v>
      </c>
      <c r="H809" s="4">
        <v>6529</v>
      </c>
      <c r="I809" s="4">
        <v>167</v>
      </c>
      <c r="J809" s="4">
        <v>2447</v>
      </c>
      <c r="K809" s="4">
        <v>1141</v>
      </c>
      <c r="L809" s="4">
        <f t="shared" si="310"/>
        <v>10284</v>
      </c>
      <c r="M809" s="4">
        <v>67</v>
      </c>
      <c r="N809" s="4">
        <v>63</v>
      </c>
      <c r="O809" s="4">
        <v>0</v>
      </c>
      <c r="P809" s="4">
        <v>0</v>
      </c>
      <c r="Q809" s="4">
        <f t="shared" si="311"/>
        <v>130</v>
      </c>
      <c r="R809" s="4">
        <v>0</v>
      </c>
      <c r="S809" s="4">
        <v>0</v>
      </c>
      <c r="T809" s="4">
        <v>0</v>
      </c>
      <c r="U809" s="4">
        <v>0</v>
      </c>
      <c r="V809" s="4">
        <f t="shared" si="312"/>
        <v>0</v>
      </c>
      <c r="W809" s="4">
        <v>6216</v>
      </c>
      <c r="X809" s="4">
        <v>10782</v>
      </c>
      <c r="Y809" s="4">
        <v>856</v>
      </c>
      <c r="Z809" s="4">
        <v>0</v>
      </c>
      <c r="AA809" s="4">
        <f t="shared" si="313"/>
        <v>17854</v>
      </c>
      <c r="AB809" s="4">
        <v>2677</v>
      </c>
      <c r="AC809" s="4">
        <v>47</v>
      </c>
      <c r="AD809" s="4">
        <v>91</v>
      </c>
      <c r="AE809" s="4">
        <v>31</v>
      </c>
      <c r="AF809" s="4">
        <f t="shared" si="314"/>
        <v>2846</v>
      </c>
      <c r="AG809" s="4">
        <v>8</v>
      </c>
      <c r="AH809" s="4">
        <v>2976</v>
      </c>
      <c r="AI809" s="4">
        <v>4462</v>
      </c>
      <c r="AJ809" s="4">
        <v>1350</v>
      </c>
      <c r="AK809" s="4">
        <f t="shared" si="315"/>
        <v>8796</v>
      </c>
      <c r="AL809" s="4">
        <v>6262</v>
      </c>
      <c r="AM809" s="4">
        <v>6662</v>
      </c>
      <c r="AN809" s="4">
        <v>756</v>
      </c>
      <c r="AO809" s="4">
        <v>849</v>
      </c>
      <c r="AP809" s="4">
        <f t="shared" si="316"/>
        <v>14529</v>
      </c>
      <c r="AU809" s="4">
        <f t="shared" si="317"/>
        <v>0</v>
      </c>
      <c r="AV809" s="4">
        <v>175</v>
      </c>
      <c r="AW809" s="4">
        <v>0</v>
      </c>
      <c r="AX809" s="4">
        <v>0</v>
      </c>
      <c r="AY809" s="4">
        <v>1141</v>
      </c>
      <c r="AZ809" s="4">
        <f t="shared" si="318"/>
        <v>1316</v>
      </c>
      <c r="BA809" s="4">
        <v>0</v>
      </c>
      <c r="BB809" s="4">
        <v>0</v>
      </c>
      <c r="BC809" s="4">
        <v>0</v>
      </c>
      <c r="BD809" s="4">
        <v>31</v>
      </c>
      <c r="BE809" s="4">
        <f t="shared" si="319"/>
        <v>31</v>
      </c>
      <c r="BF809" s="4">
        <v>0</v>
      </c>
      <c r="BG809" s="4">
        <v>0</v>
      </c>
      <c r="BH809" s="4">
        <v>4898</v>
      </c>
      <c r="BI809" s="4">
        <v>0</v>
      </c>
      <c r="BJ809" s="4">
        <f t="shared" si="320"/>
        <v>4898</v>
      </c>
      <c r="BK809" s="4">
        <v>0</v>
      </c>
      <c r="BL809" s="4">
        <v>0</v>
      </c>
      <c r="BM809" s="4">
        <v>0</v>
      </c>
      <c r="BN809" s="4">
        <v>0</v>
      </c>
      <c r="BO809" s="4">
        <f t="shared" si="321"/>
        <v>0</v>
      </c>
      <c r="BP809" s="4">
        <v>17</v>
      </c>
      <c r="BQ809" s="4">
        <v>2</v>
      </c>
      <c r="BR809" s="4">
        <v>1</v>
      </c>
      <c r="BS809" s="4">
        <v>6</v>
      </c>
      <c r="BT809" s="4">
        <f t="shared" si="334"/>
        <v>26</v>
      </c>
      <c r="BU809" s="4">
        <v>0</v>
      </c>
      <c r="BV809" s="4">
        <v>0</v>
      </c>
      <c r="BW809" s="4">
        <v>0</v>
      </c>
      <c r="BX809" s="4">
        <v>0</v>
      </c>
      <c r="BY809" s="4">
        <f t="shared" si="323"/>
        <v>0</v>
      </c>
      <c r="BZ809" s="4">
        <f t="shared" si="324"/>
        <v>34866</v>
      </c>
      <c r="CA809" s="4">
        <f t="shared" si="325"/>
        <v>24710</v>
      </c>
      <c r="CB809" s="4">
        <f t="shared" si="326"/>
        <v>10384</v>
      </c>
      <c r="CC809" s="4">
        <f t="shared" si="327"/>
        <v>3410</v>
      </c>
      <c r="CD809" s="4">
        <f t="shared" si="328"/>
        <v>73370</v>
      </c>
      <c r="CE809" s="4">
        <f t="shared" si="329"/>
        <v>192</v>
      </c>
      <c r="CF809" s="4">
        <f t="shared" si="330"/>
        <v>2</v>
      </c>
      <c r="CG809" s="4">
        <f t="shared" si="331"/>
        <v>4899</v>
      </c>
      <c r="CH809" s="4">
        <f t="shared" si="332"/>
        <v>1178</v>
      </c>
      <c r="CI809" s="4">
        <f t="shared" si="333"/>
        <v>6271</v>
      </c>
      <c r="CJ809" s="4">
        <v>18201</v>
      </c>
      <c r="CK809" s="10">
        <v>0</v>
      </c>
      <c r="CL809" s="10">
        <v>0</v>
      </c>
      <c r="CM809" s="4">
        <v>0</v>
      </c>
      <c r="CN809" s="4">
        <v>18474</v>
      </c>
      <c r="CO809" s="4">
        <f t="shared" si="308"/>
        <v>36675</v>
      </c>
    </row>
    <row r="810" spans="1:93">
      <c r="A810" s="2">
        <v>2006</v>
      </c>
      <c r="B810" s="3" t="s">
        <v>120</v>
      </c>
      <c r="C810" s="4">
        <v>1873</v>
      </c>
      <c r="D810" s="4">
        <v>372</v>
      </c>
      <c r="E810" s="4">
        <v>50</v>
      </c>
      <c r="F810" s="4">
        <v>0</v>
      </c>
      <c r="G810" s="4">
        <f t="shared" si="309"/>
        <v>2295</v>
      </c>
      <c r="H810" s="4">
        <v>722</v>
      </c>
      <c r="I810" s="4">
        <v>10</v>
      </c>
      <c r="J810" s="4">
        <v>320</v>
      </c>
      <c r="K810" s="4">
        <v>0</v>
      </c>
      <c r="L810" s="4">
        <f t="shared" si="310"/>
        <v>1052</v>
      </c>
      <c r="M810" s="4">
        <v>22</v>
      </c>
      <c r="N810" s="4">
        <v>71</v>
      </c>
      <c r="O810" s="4">
        <v>0</v>
      </c>
      <c r="P810" s="4">
        <v>0</v>
      </c>
      <c r="Q810" s="4">
        <f t="shared" si="311"/>
        <v>93</v>
      </c>
      <c r="R810" s="4">
        <v>10</v>
      </c>
      <c r="S810" s="4">
        <v>0</v>
      </c>
      <c r="T810" s="4">
        <v>0</v>
      </c>
      <c r="U810" s="4">
        <v>0</v>
      </c>
      <c r="V810" s="4">
        <f t="shared" si="312"/>
        <v>10</v>
      </c>
      <c r="W810" s="4">
        <v>301</v>
      </c>
      <c r="X810" s="4">
        <v>1028</v>
      </c>
      <c r="Y810" s="4">
        <v>185</v>
      </c>
      <c r="Z810" s="4">
        <v>0</v>
      </c>
      <c r="AA810" s="4">
        <f t="shared" si="313"/>
        <v>1514</v>
      </c>
      <c r="AB810" s="4">
        <v>291</v>
      </c>
      <c r="AC810" s="4">
        <v>4</v>
      </c>
      <c r="AD810" s="4">
        <v>20</v>
      </c>
      <c r="AE810" s="4">
        <v>0</v>
      </c>
      <c r="AF810" s="4">
        <f t="shared" si="314"/>
        <v>315</v>
      </c>
      <c r="AG810" s="4">
        <v>120</v>
      </c>
      <c r="AH810" s="4">
        <v>322</v>
      </c>
      <c r="AI810" s="4">
        <v>526</v>
      </c>
      <c r="AJ810" s="4">
        <v>0</v>
      </c>
      <c r="AK810" s="4">
        <f t="shared" si="315"/>
        <v>968</v>
      </c>
      <c r="AL810" s="4">
        <v>884</v>
      </c>
      <c r="AM810" s="4">
        <v>594</v>
      </c>
      <c r="AN810" s="4">
        <v>1174</v>
      </c>
      <c r="AO810" s="4">
        <v>5</v>
      </c>
      <c r="AP810" s="4">
        <f t="shared" si="316"/>
        <v>2657</v>
      </c>
      <c r="AU810" s="4">
        <f t="shared" si="317"/>
        <v>0</v>
      </c>
      <c r="AV810" s="4">
        <v>31</v>
      </c>
      <c r="AW810" s="4">
        <v>0</v>
      </c>
      <c r="AX810" s="4">
        <v>0</v>
      </c>
      <c r="AY810" s="4">
        <v>0</v>
      </c>
      <c r="AZ810" s="4">
        <f t="shared" si="318"/>
        <v>31</v>
      </c>
      <c r="BA810" s="4">
        <v>13</v>
      </c>
      <c r="BB810" s="4">
        <v>1</v>
      </c>
      <c r="BC810" s="4">
        <v>0</v>
      </c>
      <c r="BD810" s="4">
        <v>0</v>
      </c>
      <c r="BE810" s="4">
        <f t="shared" si="319"/>
        <v>14</v>
      </c>
      <c r="BF810" s="4">
        <v>120</v>
      </c>
      <c r="BG810" s="4">
        <v>262</v>
      </c>
      <c r="BH810" s="4">
        <v>328</v>
      </c>
      <c r="BI810" s="4">
        <v>0</v>
      </c>
      <c r="BJ810" s="4">
        <f t="shared" si="320"/>
        <v>710</v>
      </c>
      <c r="BK810" s="4">
        <v>0</v>
      </c>
      <c r="BL810" s="4">
        <v>0</v>
      </c>
      <c r="BM810" s="4">
        <v>0</v>
      </c>
      <c r="BN810" s="4">
        <v>0</v>
      </c>
      <c r="BO810" s="4">
        <f t="shared" si="321"/>
        <v>0</v>
      </c>
      <c r="BP810" s="4">
        <v>0</v>
      </c>
      <c r="BQ810" s="4">
        <v>0</v>
      </c>
      <c r="BR810" s="4">
        <v>0</v>
      </c>
      <c r="BS810" s="4">
        <v>0</v>
      </c>
      <c r="BT810" s="4">
        <f t="shared" si="334"/>
        <v>0</v>
      </c>
      <c r="BU810" s="4">
        <v>96</v>
      </c>
      <c r="BV810" s="4">
        <v>4</v>
      </c>
      <c r="BW810" s="4">
        <v>17</v>
      </c>
      <c r="BX810" s="4">
        <v>5</v>
      </c>
      <c r="BY810" s="4">
        <f t="shared" si="323"/>
        <v>122</v>
      </c>
      <c r="BZ810" s="4">
        <f t="shared" si="324"/>
        <v>4223</v>
      </c>
      <c r="CA810" s="4">
        <f t="shared" si="325"/>
        <v>2401</v>
      </c>
      <c r="CB810" s="4">
        <f t="shared" si="326"/>
        <v>2275</v>
      </c>
      <c r="CC810" s="4">
        <f t="shared" si="327"/>
        <v>5</v>
      </c>
      <c r="CD810" s="4">
        <f t="shared" si="328"/>
        <v>8904</v>
      </c>
      <c r="CE810" s="4">
        <f t="shared" si="329"/>
        <v>260</v>
      </c>
      <c r="CF810" s="4">
        <f t="shared" si="330"/>
        <v>267</v>
      </c>
      <c r="CG810" s="4">
        <f t="shared" si="331"/>
        <v>345</v>
      </c>
      <c r="CH810" s="4">
        <f t="shared" si="332"/>
        <v>5</v>
      </c>
      <c r="CI810" s="4">
        <f t="shared" si="333"/>
        <v>877</v>
      </c>
      <c r="CJ810" s="4">
        <v>1806</v>
      </c>
      <c r="CK810" s="4">
        <v>2288</v>
      </c>
      <c r="CL810" s="4">
        <v>378</v>
      </c>
      <c r="CM810" s="4">
        <v>0</v>
      </c>
      <c r="CN810" s="4">
        <v>392</v>
      </c>
      <c r="CO810" s="4">
        <f t="shared" si="308"/>
        <v>4864</v>
      </c>
    </row>
    <row r="811" spans="1:93">
      <c r="A811" s="2">
        <v>2006</v>
      </c>
      <c r="B811" s="3" t="s">
        <v>121</v>
      </c>
      <c r="C811" s="4">
        <v>22</v>
      </c>
      <c r="D811" s="4">
        <v>111</v>
      </c>
      <c r="E811" s="4">
        <v>1127</v>
      </c>
      <c r="F811" s="4">
        <v>7</v>
      </c>
      <c r="G811" s="4">
        <f t="shared" si="309"/>
        <v>1267</v>
      </c>
      <c r="H811" s="4">
        <v>79</v>
      </c>
      <c r="I811" s="4">
        <v>0</v>
      </c>
      <c r="J811" s="4">
        <v>3</v>
      </c>
      <c r="K811" s="4">
        <v>4</v>
      </c>
      <c r="L811" s="4">
        <f t="shared" si="310"/>
        <v>86</v>
      </c>
      <c r="M811" s="4">
        <v>14</v>
      </c>
      <c r="N811" s="4">
        <v>24</v>
      </c>
      <c r="O811" s="4">
        <v>2</v>
      </c>
      <c r="P811" s="4">
        <v>0</v>
      </c>
      <c r="Q811" s="4">
        <f t="shared" si="311"/>
        <v>40</v>
      </c>
      <c r="R811" s="4">
        <v>15</v>
      </c>
      <c r="S811" s="4">
        <v>25</v>
      </c>
      <c r="T811" s="4">
        <v>4</v>
      </c>
      <c r="U811" s="4">
        <v>0</v>
      </c>
      <c r="V811" s="4">
        <f t="shared" si="312"/>
        <v>44</v>
      </c>
      <c r="W811" s="4">
        <v>168</v>
      </c>
      <c r="X811" s="4">
        <v>529</v>
      </c>
      <c r="Y811" s="4">
        <v>193</v>
      </c>
      <c r="Z811" s="4">
        <v>0</v>
      </c>
      <c r="AA811" s="4">
        <f t="shared" si="313"/>
        <v>890</v>
      </c>
      <c r="AB811" s="4">
        <v>103</v>
      </c>
      <c r="AC811" s="4">
        <v>3</v>
      </c>
      <c r="AD811" s="4">
        <v>6</v>
      </c>
      <c r="AE811" s="4">
        <v>2</v>
      </c>
      <c r="AF811" s="4">
        <f t="shared" si="314"/>
        <v>114</v>
      </c>
      <c r="AG811" s="4">
        <v>0</v>
      </c>
      <c r="AH811" s="4">
        <v>149</v>
      </c>
      <c r="AI811" s="4">
        <v>188</v>
      </c>
      <c r="AJ811" s="4">
        <v>0</v>
      </c>
      <c r="AK811" s="4">
        <f t="shared" si="315"/>
        <v>337</v>
      </c>
      <c r="AL811" s="4">
        <v>735</v>
      </c>
      <c r="AM811" s="4">
        <v>373</v>
      </c>
      <c r="AN811" s="4">
        <v>1030</v>
      </c>
      <c r="AO811" s="4">
        <v>30</v>
      </c>
      <c r="AP811" s="4">
        <f t="shared" si="316"/>
        <v>2168</v>
      </c>
      <c r="AU811" s="4">
        <f t="shared" si="317"/>
        <v>0</v>
      </c>
      <c r="AV811" s="4">
        <v>0</v>
      </c>
      <c r="AW811" s="4">
        <v>0</v>
      </c>
      <c r="AX811" s="4">
        <v>0</v>
      </c>
      <c r="AY811" s="4">
        <v>4</v>
      </c>
      <c r="AZ811" s="4">
        <f t="shared" si="318"/>
        <v>4</v>
      </c>
      <c r="BA811" s="4">
        <v>0</v>
      </c>
      <c r="BB811" s="4">
        <v>0</v>
      </c>
      <c r="BC811" s="4">
        <v>0</v>
      </c>
      <c r="BD811" s="4">
        <v>2</v>
      </c>
      <c r="BE811" s="4">
        <f t="shared" si="319"/>
        <v>2</v>
      </c>
      <c r="BF811" s="4">
        <v>0</v>
      </c>
      <c r="BG811" s="4">
        <v>121</v>
      </c>
      <c r="BH811" s="4">
        <v>40</v>
      </c>
      <c r="BI811" s="4">
        <v>0</v>
      </c>
      <c r="BJ811" s="4">
        <f t="shared" si="320"/>
        <v>161</v>
      </c>
      <c r="BK811" s="4">
        <v>0</v>
      </c>
      <c r="BL811" s="4">
        <v>0</v>
      </c>
      <c r="BM811" s="4">
        <v>0</v>
      </c>
      <c r="BN811" s="4">
        <v>2</v>
      </c>
      <c r="BO811" s="4">
        <f t="shared" si="321"/>
        <v>2</v>
      </c>
      <c r="BP811" s="4">
        <v>0</v>
      </c>
      <c r="BQ811" s="4">
        <v>0</v>
      </c>
      <c r="BR811" s="4">
        <v>0</v>
      </c>
      <c r="BS811" s="4">
        <v>9</v>
      </c>
      <c r="BT811" s="4">
        <f t="shared" si="334"/>
        <v>9</v>
      </c>
      <c r="BU811" s="4">
        <v>0</v>
      </c>
      <c r="BV811" s="4">
        <v>0</v>
      </c>
      <c r="BW811" s="4">
        <v>0</v>
      </c>
      <c r="BX811" s="4">
        <v>26</v>
      </c>
      <c r="BY811" s="4">
        <f t="shared" si="323"/>
        <v>26</v>
      </c>
      <c r="BZ811" s="4">
        <f t="shared" si="324"/>
        <v>1136</v>
      </c>
      <c r="CA811" s="4">
        <f t="shared" si="325"/>
        <v>1214</v>
      </c>
      <c r="CB811" s="4">
        <f t="shared" si="326"/>
        <v>2553</v>
      </c>
      <c r="CC811" s="4">
        <f t="shared" si="327"/>
        <v>43</v>
      </c>
      <c r="CD811" s="4">
        <f t="shared" si="328"/>
        <v>4946</v>
      </c>
      <c r="CE811" s="4">
        <f t="shared" si="329"/>
        <v>0</v>
      </c>
      <c r="CF811" s="4">
        <f t="shared" si="330"/>
        <v>121</v>
      </c>
      <c r="CG811" s="4">
        <f t="shared" si="331"/>
        <v>40</v>
      </c>
      <c r="CH811" s="4">
        <f t="shared" si="332"/>
        <v>43</v>
      </c>
      <c r="CI811" s="4">
        <f t="shared" si="333"/>
        <v>204</v>
      </c>
      <c r="CJ811" s="4">
        <v>217</v>
      </c>
      <c r="CK811" s="4">
        <v>542</v>
      </c>
      <c r="CL811" s="4">
        <v>76</v>
      </c>
      <c r="CM811" s="4">
        <v>0</v>
      </c>
      <c r="CN811" s="4">
        <v>277</v>
      </c>
      <c r="CO811" s="4">
        <f t="shared" si="308"/>
        <v>1112</v>
      </c>
    </row>
    <row r="812" spans="1:93">
      <c r="A812" s="2">
        <v>2006</v>
      </c>
      <c r="B812" s="3" t="s">
        <v>122</v>
      </c>
      <c r="C812" s="4">
        <v>5029.5</v>
      </c>
      <c r="D812" s="4">
        <v>570.4</v>
      </c>
      <c r="E812" s="4">
        <v>130.4</v>
      </c>
      <c r="F812" s="4">
        <v>0</v>
      </c>
      <c r="G812" s="4">
        <f t="shared" si="309"/>
        <v>5730.2999999999993</v>
      </c>
      <c r="H812" s="4">
        <v>1573.8</v>
      </c>
      <c r="I812" s="4">
        <v>590.5</v>
      </c>
      <c r="J812" s="4">
        <v>1711.6</v>
      </c>
      <c r="K812" s="4">
        <v>444.6</v>
      </c>
      <c r="L812" s="4">
        <f t="shared" si="310"/>
        <v>4320.5</v>
      </c>
      <c r="M812" s="4">
        <v>50.8</v>
      </c>
      <c r="N812" s="4">
        <v>67.2</v>
      </c>
      <c r="O812" s="4">
        <v>0</v>
      </c>
      <c r="P812" s="4">
        <v>0</v>
      </c>
      <c r="Q812" s="4">
        <f t="shared" si="311"/>
        <v>118</v>
      </c>
      <c r="R812" s="4">
        <v>12.3</v>
      </c>
      <c r="S812" s="4">
        <v>47.4</v>
      </c>
      <c r="T812" s="4">
        <v>0.2</v>
      </c>
      <c r="U812" s="4">
        <v>0</v>
      </c>
      <c r="V812" s="4">
        <f t="shared" si="312"/>
        <v>59.900000000000006</v>
      </c>
      <c r="W812" s="4">
        <v>2393.4</v>
      </c>
      <c r="X812" s="4">
        <v>2377.8000000000002</v>
      </c>
      <c r="Y812" s="4">
        <v>1.5</v>
      </c>
      <c r="Z812" s="4">
        <v>0</v>
      </c>
      <c r="AA812" s="4">
        <f t="shared" si="313"/>
        <v>4772.7000000000007</v>
      </c>
      <c r="AB812" s="4">
        <v>1165.5999999999999</v>
      </c>
      <c r="AC812" s="4">
        <v>38.1</v>
      </c>
      <c r="AD812" s="4">
        <v>18.5</v>
      </c>
      <c r="AE812" s="4">
        <v>173.2</v>
      </c>
      <c r="AF812" s="4">
        <f t="shared" si="314"/>
        <v>1395.3999999999999</v>
      </c>
      <c r="AG812" s="4">
        <v>185.2</v>
      </c>
      <c r="AH812" s="4">
        <v>527.20000000000005</v>
      </c>
      <c r="AI812" s="4">
        <v>2734.9</v>
      </c>
      <c r="AJ812" s="4">
        <v>79.8</v>
      </c>
      <c r="AK812" s="4">
        <f t="shared" si="315"/>
        <v>3527.1000000000004</v>
      </c>
      <c r="AL812" s="4">
        <v>4101.5</v>
      </c>
      <c r="AM812" s="4">
        <v>1741.8</v>
      </c>
      <c r="AN812" s="4">
        <v>5959.6</v>
      </c>
      <c r="AO812" s="4">
        <v>195</v>
      </c>
      <c r="AP812" s="4">
        <f t="shared" si="316"/>
        <v>11997.900000000001</v>
      </c>
      <c r="AU812" s="4">
        <f t="shared" si="317"/>
        <v>0</v>
      </c>
      <c r="AV812" s="4">
        <v>57.6</v>
      </c>
      <c r="AW812" s="4">
        <v>2.4</v>
      </c>
      <c r="AX812" s="4">
        <v>160.5</v>
      </c>
      <c r="AY812" s="4">
        <v>439</v>
      </c>
      <c r="AZ812" s="4">
        <f t="shared" si="318"/>
        <v>659.5</v>
      </c>
      <c r="BA812" s="4">
        <v>8.3000000000000007</v>
      </c>
      <c r="BB812" s="4">
        <v>10.8</v>
      </c>
      <c r="BC812" s="4">
        <v>2.4</v>
      </c>
      <c r="BD812" s="4">
        <v>173.2</v>
      </c>
      <c r="BE812" s="4">
        <f t="shared" si="319"/>
        <v>194.7</v>
      </c>
      <c r="BF812" s="4">
        <v>0</v>
      </c>
      <c r="BG812" s="4">
        <v>0</v>
      </c>
      <c r="BH812" s="4">
        <v>48.6</v>
      </c>
      <c r="BI812" s="4">
        <v>4.0999999999999996</v>
      </c>
      <c r="BJ812" s="4">
        <f t="shared" si="320"/>
        <v>52.7</v>
      </c>
      <c r="BK812" s="4">
        <v>0</v>
      </c>
      <c r="BL812" s="4">
        <v>0</v>
      </c>
      <c r="BM812" s="4">
        <v>0</v>
      </c>
      <c r="BN812" s="4">
        <v>0</v>
      </c>
      <c r="BO812" s="4">
        <f t="shared" si="321"/>
        <v>0</v>
      </c>
      <c r="BP812" s="4">
        <v>9.6999999999999993</v>
      </c>
      <c r="BQ812" s="4">
        <v>3.2</v>
      </c>
      <c r="BR812" s="4">
        <v>14.2</v>
      </c>
      <c r="BS812" s="4">
        <v>39.200000000000003</v>
      </c>
      <c r="BT812" s="4">
        <f t="shared" si="334"/>
        <v>66.3</v>
      </c>
      <c r="BU812" s="4">
        <v>6.6</v>
      </c>
      <c r="BV812" s="4">
        <v>7.4</v>
      </c>
      <c r="BW812" s="4">
        <v>8.1</v>
      </c>
      <c r="BX812" s="4">
        <v>61.4</v>
      </c>
      <c r="BY812" s="4">
        <f t="shared" si="323"/>
        <v>83.5</v>
      </c>
      <c r="BZ812" s="4">
        <f t="shared" si="324"/>
        <v>14512.100000000002</v>
      </c>
      <c r="CA812" s="4">
        <f t="shared" si="325"/>
        <v>5960.4000000000005</v>
      </c>
      <c r="CB812" s="4">
        <f t="shared" si="326"/>
        <v>10556.7</v>
      </c>
      <c r="CC812" s="4">
        <f t="shared" si="327"/>
        <v>892.59999999999991</v>
      </c>
      <c r="CD812" s="4">
        <f t="shared" si="328"/>
        <v>31921.800000000003</v>
      </c>
      <c r="CE812" s="4">
        <f t="shared" si="329"/>
        <v>82.2</v>
      </c>
      <c r="CF812" s="4">
        <f t="shared" si="330"/>
        <v>23.800000000000004</v>
      </c>
      <c r="CG812" s="4">
        <f t="shared" si="331"/>
        <v>233.79999999999998</v>
      </c>
      <c r="CH812" s="4">
        <f t="shared" si="332"/>
        <v>716.9</v>
      </c>
      <c r="CI812" s="4">
        <f t="shared" si="333"/>
        <v>1056.6999999999998</v>
      </c>
      <c r="CJ812" s="4">
        <v>2812.7</v>
      </c>
      <c r="CK812" s="4">
        <v>9308.6</v>
      </c>
      <c r="CL812" s="4">
        <v>871.6</v>
      </c>
      <c r="CM812" s="10">
        <v>0</v>
      </c>
      <c r="CN812" s="4">
        <v>1841</v>
      </c>
      <c r="CO812" s="4">
        <f t="shared" si="308"/>
        <v>14833.9</v>
      </c>
    </row>
    <row r="813" spans="1:93">
      <c r="A813" s="2">
        <v>2006</v>
      </c>
      <c r="B813" s="3" t="s">
        <v>123</v>
      </c>
      <c r="C813" s="4">
        <v>5373</v>
      </c>
      <c r="D813" s="4">
        <v>682</v>
      </c>
      <c r="E813" s="4">
        <v>566</v>
      </c>
      <c r="F813" s="4">
        <v>56</v>
      </c>
      <c r="G813" s="4">
        <f t="shared" si="309"/>
        <v>6677</v>
      </c>
      <c r="H813" s="4">
        <v>1442</v>
      </c>
      <c r="I813" s="4">
        <v>6</v>
      </c>
      <c r="J813" s="4">
        <v>1959</v>
      </c>
      <c r="K813" s="4">
        <v>332</v>
      </c>
      <c r="L813" s="4">
        <f t="shared" si="310"/>
        <v>3739</v>
      </c>
      <c r="M813" s="4">
        <v>173</v>
      </c>
      <c r="N813" s="4">
        <v>113</v>
      </c>
      <c r="O813" s="4">
        <v>0</v>
      </c>
      <c r="P813" s="4">
        <v>0</v>
      </c>
      <c r="Q813" s="4">
        <f t="shared" si="311"/>
        <v>286</v>
      </c>
      <c r="R813" s="4">
        <v>103</v>
      </c>
      <c r="S813" s="4">
        <v>2</v>
      </c>
      <c r="T813" s="4">
        <v>0</v>
      </c>
      <c r="U813" s="4">
        <v>0</v>
      </c>
      <c r="V813" s="4">
        <f t="shared" si="312"/>
        <v>105</v>
      </c>
      <c r="W813" s="4">
        <v>2956</v>
      </c>
      <c r="X813" s="4">
        <v>3103</v>
      </c>
      <c r="Y813" s="4">
        <v>0</v>
      </c>
      <c r="Z813" s="4">
        <v>0</v>
      </c>
      <c r="AA813" s="4">
        <f t="shared" si="313"/>
        <v>6059</v>
      </c>
      <c r="AB813" s="4">
        <v>778</v>
      </c>
      <c r="AC813" s="4">
        <v>5</v>
      </c>
      <c r="AD813" s="4">
        <v>33</v>
      </c>
      <c r="AE813" s="4">
        <v>86</v>
      </c>
      <c r="AF813" s="4">
        <f t="shared" si="314"/>
        <v>902</v>
      </c>
      <c r="AG813" s="4">
        <v>2</v>
      </c>
      <c r="AH813" s="4">
        <v>403</v>
      </c>
      <c r="AI813" s="4">
        <v>1012</v>
      </c>
      <c r="AJ813" s="4">
        <v>602</v>
      </c>
      <c r="AK813" s="4">
        <f t="shared" si="315"/>
        <v>2019</v>
      </c>
      <c r="AL813" s="4">
        <v>2796</v>
      </c>
      <c r="AM813" s="4">
        <v>1783</v>
      </c>
      <c r="AN813" s="4">
        <v>3310</v>
      </c>
      <c r="AO813" s="4">
        <v>163</v>
      </c>
      <c r="AP813" s="4">
        <f t="shared" si="316"/>
        <v>8052</v>
      </c>
      <c r="AU813" s="4">
        <f t="shared" si="317"/>
        <v>0</v>
      </c>
      <c r="AV813" s="4">
        <v>0</v>
      </c>
      <c r="AW813" s="4">
        <v>0</v>
      </c>
      <c r="AX813" s="4">
        <v>122</v>
      </c>
      <c r="AY813" s="4">
        <v>332</v>
      </c>
      <c r="AZ813" s="4">
        <f t="shared" si="318"/>
        <v>454</v>
      </c>
      <c r="BA813" s="4">
        <v>0</v>
      </c>
      <c r="BB813" s="4">
        <v>1</v>
      </c>
      <c r="BC813" s="4">
        <v>1</v>
      </c>
      <c r="BD813" s="4">
        <v>86</v>
      </c>
      <c r="BE813" s="4">
        <f t="shared" si="319"/>
        <v>88</v>
      </c>
      <c r="BF813" s="4">
        <v>0</v>
      </c>
      <c r="BG813" s="4">
        <v>377</v>
      </c>
      <c r="BH813" s="4">
        <v>312</v>
      </c>
      <c r="BI813" s="4">
        <v>602</v>
      </c>
      <c r="BJ813" s="4">
        <f t="shared" si="320"/>
        <v>1291</v>
      </c>
      <c r="BK813" s="4">
        <v>0</v>
      </c>
      <c r="BL813" s="4">
        <v>0</v>
      </c>
      <c r="BM813" s="4">
        <v>4</v>
      </c>
      <c r="BN813" s="4">
        <v>42</v>
      </c>
      <c r="BO813" s="4">
        <f t="shared" si="321"/>
        <v>46</v>
      </c>
      <c r="BP813" s="4">
        <v>0</v>
      </c>
      <c r="BQ813" s="4">
        <v>64</v>
      </c>
      <c r="BR813" s="4">
        <v>287</v>
      </c>
      <c r="BS813" s="4">
        <v>45</v>
      </c>
      <c r="BT813" s="4">
        <f t="shared" si="334"/>
        <v>396</v>
      </c>
      <c r="BU813" s="4">
        <v>0</v>
      </c>
      <c r="BV813" s="4">
        <v>33</v>
      </c>
      <c r="BW813" s="4">
        <v>252</v>
      </c>
      <c r="BX813" s="4">
        <v>132</v>
      </c>
      <c r="BY813" s="4">
        <f t="shared" si="323"/>
        <v>417</v>
      </c>
      <c r="BZ813" s="4">
        <f t="shared" si="324"/>
        <v>13623</v>
      </c>
      <c r="CA813" s="4">
        <f t="shared" si="325"/>
        <v>6097</v>
      </c>
      <c r="CB813" s="4">
        <f t="shared" si="326"/>
        <v>6880</v>
      </c>
      <c r="CC813" s="4">
        <f t="shared" si="327"/>
        <v>1239</v>
      </c>
      <c r="CD813" s="4">
        <f t="shared" si="328"/>
        <v>27839</v>
      </c>
      <c r="CE813" s="4">
        <f t="shared" si="329"/>
        <v>0</v>
      </c>
      <c r="CF813" s="4">
        <f t="shared" si="330"/>
        <v>475</v>
      </c>
      <c r="CG813" s="4">
        <f t="shared" si="331"/>
        <v>978</v>
      </c>
      <c r="CH813" s="4">
        <f t="shared" si="332"/>
        <v>1239</v>
      </c>
      <c r="CI813" s="4">
        <f t="shared" si="333"/>
        <v>2692</v>
      </c>
      <c r="CJ813" s="4">
        <v>7357</v>
      </c>
      <c r="CK813" s="4">
        <v>0</v>
      </c>
      <c r="CL813" s="4">
        <v>0</v>
      </c>
      <c r="CM813" s="4">
        <v>0</v>
      </c>
      <c r="CN813" s="4">
        <v>5782</v>
      </c>
      <c r="CO813" s="4">
        <f t="shared" si="308"/>
        <v>13139</v>
      </c>
    </row>
    <row r="814" spans="1:93">
      <c r="A814" s="2">
        <v>2006</v>
      </c>
      <c r="B814" s="3" t="s">
        <v>124</v>
      </c>
      <c r="C814" s="4">
        <v>1684</v>
      </c>
      <c r="D814" s="4">
        <v>337</v>
      </c>
      <c r="E814" s="4">
        <v>44</v>
      </c>
      <c r="F814" s="4">
        <v>72</v>
      </c>
      <c r="G814" s="4">
        <f t="shared" si="309"/>
        <v>2137</v>
      </c>
      <c r="H814" s="4">
        <v>430</v>
      </c>
      <c r="I814" s="4">
        <v>195</v>
      </c>
      <c r="J814" s="4">
        <v>902</v>
      </c>
      <c r="K814" s="4">
        <v>118</v>
      </c>
      <c r="L814" s="4">
        <f t="shared" si="310"/>
        <v>1645</v>
      </c>
      <c r="M814" s="4">
        <v>26</v>
      </c>
      <c r="N814" s="4">
        <v>91</v>
      </c>
      <c r="O814" s="4">
        <v>0</v>
      </c>
      <c r="P814" s="4">
        <v>0</v>
      </c>
      <c r="Q814" s="4">
        <f t="shared" si="311"/>
        <v>117</v>
      </c>
      <c r="R814" s="4">
        <v>1</v>
      </c>
      <c r="S814" s="4">
        <v>0</v>
      </c>
      <c r="T814" s="4">
        <v>0</v>
      </c>
      <c r="U814" s="4">
        <v>0</v>
      </c>
      <c r="V814" s="4">
        <f t="shared" si="312"/>
        <v>1</v>
      </c>
      <c r="W814" s="4">
        <v>315</v>
      </c>
      <c r="X814" s="4">
        <v>1542</v>
      </c>
      <c r="Y814" s="4">
        <v>258</v>
      </c>
      <c r="Z814" s="4">
        <v>0</v>
      </c>
      <c r="AA814" s="4">
        <f t="shared" si="313"/>
        <v>2115</v>
      </c>
      <c r="AB814" s="4">
        <v>150</v>
      </c>
      <c r="AC814" s="4">
        <v>1</v>
      </c>
      <c r="AD814" s="4">
        <v>9</v>
      </c>
      <c r="AE814" s="4">
        <v>23</v>
      </c>
      <c r="AF814" s="4">
        <f t="shared" si="314"/>
        <v>183</v>
      </c>
      <c r="AG814" s="4">
        <v>7</v>
      </c>
      <c r="AH814" s="4">
        <v>419</v>
      </c>
      <c r="AI814" s="4">
        <v>609</v>
      </c>
      <c r="AJ814" s="4">
        <v>0</v>
      </c>
      <c r="AK814" s="4">
        <f t="shared" si="315"/>
        <v>1035</v>
      </c>
      <c r="AL814" s="4">
        <v>946</v>
      </c>
      <c r="AM814" s="4">
        <v>692</v>
      </c>
      <c r="AN814" s="4">
        <v>11532</v>
      </c>
      <c r="AO814" s="4">
        <v>0</v>
      </c>
      <c r="AP814" s="4">
        <f t="shared" si="316"/>
        <v>13170</v>
      </c>
      <c r="AU814" s="4">
        <f t="shared" si="317"/>
        <v>0</v>
      </c>
      <c r="AV814" s="4">
        <v>0</v>
      </c>
      <c r="AW814" s="4">
        <v>0</v>
      </c>
      <c r="AX814" s="4">
        <v>236</v>
      </c>
      <c r="AY814" s="4">
        <v>118</v>
      </c>
      <c r="AZ814" s="4">
        <f t="shared" si="318"/>
        <v>354</v>
      </c>
      <c r="BA814" s="4">
        <v>2</v>
      </c>
      <c r="BB814" s="4">
        <v>0</v>
      </c>
      <c r="BC814" s="4">
        <v>1</v>
      </c>
      <c r="BD814" s="4">
        <v>23</v>
      </c>
      <c r="BE814" s="4">
        <f t="shared" si="319"/>
        <v>26</v>
      </c>
      <c r="BF814" s="4">
        <v>4</v>
      </c>
      <c r="BG814" s="4">
        <v>412</v>
      </c>
      <c r="BH814" s="4">
        <v>265</v>
      </c>
      <c r="BI814" s="4">
        <v>0</v>
      </c>
      <c r="BJ814" s="4">
        <f t="shared" si="320"/>
        <v>681</v>
      </c>
      <c r="BK814" s="4">
        <v>0</v>
      </c>
      <c r="BL814" s="4">
        <v>0</v>
      </c>
      <c r="BM814" s="4">
        <v>0</v>
      </c>
      <c r="BN814" s="4">
        <v>0</v>
      </c>
      <c r="BO814" s="4">
        <f t="shared" si="321"/>
        <v>0</v>
      </c>
      <c r="BP814" s="4">
        <v>0</v>
      </c>
      <c r="BQ814" s="4">
        <v>16</v>
      </c>
      <c r="BR814" s="4">
        <v>19</v>
      </c>
      <c r="BS814" s="4">
        <v>0</v>
      </c>
      <c r="BT814" s="4">
        <f t="shared" si="334"/>
        <v>35</v>
      </c>
      <c r="BU814" s="4">
        <v>12</v>
      </c>
      <c r="BV814" s="4">
        <v>29</v>
      </c>
      <c r="BW814" s="4">
        <v>37</v>
      </c>
      <c r="BX814" s="4">
        <v>0</v>
      </c>
      <c r="BY814" s="4">
        <f t="shared" si="323"/>
        <v>78</v>
      </c>
      <c r="BZ814" s="4">
        <f t="shared" si="324"/>
        <v>3559</v>
      </c>
      <c r="CA814" s="4">
        <f t="shared" si="325"/>
        <v>3277</v>
      </c>
      <c r="CB814" s="4">
        <f t="shared" si="326"/>
        <v>13354</v>
      </c>
      <c r="CC814" s="4">
        <f t="shared" si="327"/>
        <v>213</v>
      </c>
      <c r="CD814" s="4">
        <f t="shared" si="328"/>
        <v>20403</v>
      </c>
      <c r="CE814" s="4">
        <f t="shared" si="329"/>
        <v>18</v>
      </c>
      <c r="CF814" s="4">
        <f t="shared" si="330"/>
        <v>457</v>
      </c>
      <c r="CG814" s="4">
        <f t="shared" si="331"/>
        <v>558</v>
      </c>
      <c r="CH814" s="4">
        <f t="shared" si="332"/>
        <v>141</v>
      </c>
      <c r="CI814" s="4">
        <f t="shared" si="333"/>
        <v>1174</v>
      </c>
      <c r="CJ814" s="4">
        <v>1012</v>
      </c>
      <c r="CK814" s="4">
        <v>1298</v>
      </c>
      <c r="CL814" s="4">
        <v>348</v>
      </c>
      <c r="CM814" s="4">
        <v>0</v>
      </c>
      <c r="CN814" s="4">
        <v>1004</v>
      </c>
      <c r="CO814" s="4">
        <f t="shared" si="308"/>
        <v>3662</v>
      </c>
    </row>
    <row r="815" spans="1:93">
      <c r="A815" s="2">
        <v>2006</v>
      </c>
      <c r="B815" s="3" t="s">
        <v>125</v>
      </c>
      <c r="C815" s="4">
        <v>5669</v>
      </c>
      <c r="D815" s="4">
        <v>660</v>
      </c>
      <c r="E815" s="4">
        <v>68</v>
      </c>
      <c r="F815" s="4">
        <v>0</v>
      </c>
      <c r="G815" s="4">
        <f t="shared" si="309"/>
        <v>6397</v>
      </c>
      <c r="H815" s="4">
        <v>1262</v>
      </c>
      <c r="I815" s="4">
        <v>965</v>
      </c>
      <c r="J815" s="4">
        <v>2017</v>
      </c>
      <c r="K815" s="4">
        <v>0</v>
      </c>
      <c r="L815" s="4">
        <f t="shared" si="310"/>
        <v>4244</v>
      </c>
      <c r="M815" s="4">
        <v>30</v>
      </c>
      <c r="N815" s="4">
        <v>22</v>
      </c>
      <c r="O815" s="4">
        <v>0</v>
      </c>
      <c r="P815" s="4">
        <v>0</v>
      </c>
      <c r="Q815" s="4">
        <f t="shared" si="311"/>
        <v>52</v>
      </c>
      <c r="R815" s="4">
        <v>3</v>
      </c>
      <c r="S815" s="4">
        <v>62</v>
      </c>
      <c r="T815" s="4">
        <v>0</v>
      </c>
      <c r="U815" s="4">
        <v>0</v>
      </c>
      <c r="V815" s="4">
        <f t="shared" si="312"/>
        <v>65</v>
      </c>
      <c r="W815" s="4">
        <v>1380</v>
      </c>
      <c r="X815" s="4">
        <v>2693</v>
      </c>
      <c r="Y815" s="4">
        <v>421</v>
      </c>
      <c r="Z815" s="4">
        <v>0</v>
      </c>
      <c r="AA815" s="4">
        <f t="shared" si="313"/>
        <v>4494</v>
      </c>
      <c r="AB815" s="4">
        <v>956</v>
      </c>
      <c r="AC815" s="4">
        <v>2</v>
      </c>
      <c r="AD815" s="4">
        <v>133</v>
      </c>
      <c r="AE815" s="4">
        <v>0</v>
      </c>
      <c r="AF815" s="4">
        <f t="shared" si="314"/>
        <v>1091</v>
      </c>
      <c r="AG815" s="4">
        <v>41</v>
      </c>
      <c r="AH815" s="4">
        <v>736</v>
      </c>
      <c r="AI815" s="4">
        <v>1346</v>
      </c>
      <c r="AJ815" s="4">
        <v>0</v>
      </c>
      <c r="AK815" s="4">
        <f t="shared" si="315"/>
        <v>2123</v>
      </c>
      <c r="AL815" s="4">
        <v>3045</v>
      </c>
      <c r="AM815" s="4">
        <v>2026</v>
      </c>
      <c r="AN815" s="4">
        <v>9945</v>
      </c>
      <c r="AO815" s="4">
        <v>0</v>
      </c>
      <c r="AP815" s="4">
        <f t="shared" si="316"/>
        <v>15016</v>
      </c>
      <c r="AU815" s="4">
        <f t="shared" si="317"/>
        <v>0</v>
      </c>
      <c r="AV815" s="4">
        <v>0</v>
      </c>
      <c r="AW815" s="4">
        <v>0</v>
      </c>
      <c r="AX815" s="4">
        <v>0</v>
      </c>
      <c r="AY815" s="4">
        <v>0</v>
      </c>
      <c r="AZ815" s="4">
        <f t="shared" si="318"/>
        <v>0</v>
      </c>
      <c r="BA815" s="4">
        <v>0</v>
      </c>
      <c r="BB815" s="4">
        <v>0</v>
      </c>
      <c r="BC815" s="4">
        <v>0</v>
      </c>
      <c r="BD815" s="4">
        <v>0</v>
      </c>
      <c r="BE815" s="4">
        <f t="shared" si="319"/>
        <v>0</v>
      </c>
      <c r="BF815" s="4">
        <v>0</v>
      </c>
      <c r="BG815" s="4">
        <v>0</v>
      </c>
      <c r="BH815" s="4">
        <v>0</v>
      </c>
      <c r="BI815" s="4">
        <v>0</v>
      </c>
      <c r="BJ815" s="4">
        <f t="shared" si="320"/>
        <v>0</v>
      </c>
      <c r="BK815" s="4">
        <v>0</v>
      </c>
      <c r="BL815" s="4">
        <v>0</v>
      </c>
      <c r="BM815" s="4">
        <v>0</v>
      </c>
      <c r="BN815" s="4">
        <v>0</v>
      </c>
      <c r="BO815" s="4">
        <f t="shared" si="321"/>
        <v>0</v>
      </c>
      <c r="BP815" s="4">
        <v>0</v>
      </c>
      <c r="BQ815" s="4">
        <v>0</v>
      </c>
      <c r="BR815" s="4">
        <v>0</v>
      </c>
      <c r="BS815" s="4">
        <v>0</v>
      </c>
      <c r="BT815" s="4">
        <f t="shared" ref="BT815:BT832" si="335">SUM(BP815:BS815)</f>
        <v>0</v>
      </c>
      <c r="BU815" s="4">
        <v>0</v>
      </c>
      <c r="BV815" s="4">
        <v>0</v>
      </c>
      <c r="BW815" s="4">
        <v>0</v>
      </c>
      <c r="BX815" s="4">
        <v>0</v>
      </c>
      <c r="BY815" s="4">
        <f t="shared" si="323"/>
        <v>0</v>
      </c>
      <c r="BZ815" s="4">
        <f t="shared" si="324"/>
        <v>12386</v>
      </c>
      <c r="CA815" s="4">
        <f t="shared" si="325"/>
        <v>7166</v>
      </c>
      <c r="CB815" s="4">
        <f t="shared" si="326"/>
        <v>13930</v>
      </c>
      <c r="CC815" s="4">
        <f t="shared" si="327"/>
        <v>0</v>
      </c>
      <c r="CD815" s="4">
        <f t="shared" si="328"/>
        <v>33482</v>
      </c>
      <c r="CE815" s="4">
        <f t="shared" si="329"/>
        <v>0</v>
      </c>
      <c r="CF815" s="4">
        <f t="shared" si="330"/>
        <v>0</v>
      </c>
      <c r="CG815" s="4">
        <f t="shared" si="331"/>
        <v>0</v>
      </c>
      <c r="CH815" s="4">
        <f t="shared" si="332"/>
        <v>0</v>
      </c>
      <c r="CI815" s="4">
        <f t="shared" si="333"/>
        <v>0</v>
      </c>
      <c r="CJ815" s="4">
        <v>4128</v>
      </c>
      <c r="CK815" s="4">
        <v>6144</v>
      </c>
      <c r="CL815" s="4">
        <v>780</v>
      </c>
      <c r="CM815" s="4">
        <v>0</v>
      </c>
      <c r="CN815" s="4">
        <v>978</v>
      </c>
      <c r="CO815" s="4">
        <f t="shared" si="308"/>
        <v>12030</v>
      </c>
    </row>
    <row r="816" spans="1:93">
      <c r="A816" s="2">
        <v>2006</v>
      </c>
      <c r="B816" s="3" t="s">
        <v>126</v>
      </c>
      <c r="C816" s="4">
        <v>8</v>
      </c>
      <c r="D816" s="4">
        <v>104</v>
      </c>
      <c r="E816" s="4">
        <v>491</v>
      </c>
      <c r="F816" s="4">
        <v>0</v>
      </c>
      <c r="G816" s="4">
        <f t="shared" si="309"/>
        <v>603</v>
      </c>
      <c r="H816" s="4">
        <v>280</v>
      </c>
      <c r="I816" s="4">
        <v>1</v>
      </c>
      <c r="J816" s="4">
        <v>5</v>
      </c>
      <c r="K816" s="4">
        <v>0</v>
      </c>
      <c r="L816" s="4">
        <f t="shared" si="310"/>
        <v>286</v>
      </c>
      <c r="M816" s="4">
        <v>37</v>
      </c>
      <c r="N816" s="4">
        <v>74</v>
      </c>
      <c r="O816" s="4">
        <v>0</v>
      </c>
      <c r="P816" s="4">
        <v>0</v>
      </c>
      <c r="Q816" s="4">
        <f t="shared" si="311"/>
        <v>111</v>
      </c>
      <c r="R816" s="4">
        <v>0</v>
      </c>
      <c r="S816" s="4">
        <v>0</v>
      </c>
      <c r="T816" s="4">
        <v>0</v>
      </c>
      <c r="U816" s="4">
        <v>0</v>
      </c>
      <c r="V816" s="4">
        <f t="shared" si="312"/>
        <v>0</v>
      </c>
      <c r="W816" s="4">
        <v>136</v>
      </c>
      <c r="X816" s="4">
        <v>273</v>
      </c>
      <c r="Y816" s="4">
        <v>0</v>
      </c>
      <c r="Z816" s="4">
        <v>0</v>
      </c>
      <c r="AA816" s="4">
        <f t="shared" si="313"/>
        <v>409</v>
      </c>
      <c r="AB816" s="4">
        <v>103</v>
      </c>
      <c r="AC816" s="4">
        <v>1</v>
      </c>
      <c r="AD816" s="4">
        <v>4</v>
      </c>
      <c r="AE816" s="4">
        <v>0</v>
      </c>
      <c r="AF816" s="4">
        <f t="shared" si="314"/>
        <v>108</v>
      </c>
      <c r="AG816" s="4">
        <v>249</v>
      </c>
      <c r="AH816" s="4">
        <v>5</v>
      </c>
      <c r="AI816" s="4">
        <v>286</v>
      </c>
      <c r="AJ816" s="4">
        <v>0</v>
      </c>
      <c r="AK816" s="4">
        <f t="shared" si="315"/>
        <v>540</v>
      </c>
      <c r="AL816" s="4">
        <v>1070</v>
      </c>
      <c r="AM816" s="4">
        <v>908</v>
      </c>
      <c r="AN816" s="4">
        <v>1575</v>
      </c>
      <c r="AO816" s="4">
        <v>0</v>
      </c>
      <c r="AP816" s="4">
        <f t="shared" si="316"/>
        <v>3553</v>
      </c>
      <c r="AU816" s="4">
        <f t="shared" si="317"/>
        <v>0</v>
      </c>
      <c r="AV816" s="4">
        <v>9</v>
      </c>
      <c r="AW816" s="4">
        <v>5</v>
      </c>
      <c r="AX816" s="4">
        <v>9</v>
      </c>
      <c r="AY816" s="4">
        <v>0</v>
      </c>
      <c r="AZ816" s="4">
        <f t="shared" si="318"/>
        <v>23</v>
      </c>
      <c r="BA816" s="4">
        <v>9</v>
      </c>
      <c r="BB816" s="4">
        <v>5</v>
      </c>
      <c r="BC816" s="4">
        <v>8</v>
      </c>
      <c r="BD816" s="4">
        <v>0</v>
      </c>
      <c r="BE816" s="4">
        <f t="shared" si="319"/>
        <v>22</v>
      </c>
      <c r="BF816" s="4">
        <v>83</v>
      </c>
      <c r="BG816" s="4">
        <v>48</v>
      </c>
      <c r="BH816" s="4">
        <v>78</v>
      </c>
      <c r="BI816" s="4">
        <v>0</v>
      </c>
      <c r="BJ816" s="4">
        <f t="shared" si="320"/>
        <v>209</v>
      </c>
      <c r="BK816" s="4">
        <v>0</v>
      </c>
      <c r="BL816" s="4">
        <v>0</v>
      </c>
      <c r="BM816" s="4">
        <v>0</v>
      </c>
      <c r="BN816" s="4">
        <v>0</v>
      </c>
      <c r="BO816" s="4">
        <f t="shared" si="321"/>
        <v>0</v>
      </c>
      <c r="BP816" s="4">
        <v>0</v>
      </c>
      <c r="BQ816" s="4">
        <v>0</v>
      </c>
      <c r="BR816" s="4">
        <v>0</v>
      </c>
      <c r="BS816" s="4">
        <v>0</v>
      </c>
      <c r="BT816" s="4">
        <f t="shared" si="335"/>
        <v>0</v>
      </c>
      <c r="BU816" s="4">
        <v>16</v>
      </c>
      <c r="BV816" s="4">
        <v>9</v>
      </c>
      <c r="BW816" s="4">
        <v>17</v>
      </c>
      <c r="BX816" s="4">
        <v>0</v>
      </c>
      <c r="BY816" s="4">
        <f t="shared" si="323"/>
        <v>42</v>
      </c>
      <c r="BZ816" s="4">
        <f t="shared" si="324"/>
        <v>1883</v>
      </c>
      <c r="CA816" s="4">
        <f t="shared" si="325"/>
        <v>1366</v>
      </c>
      <c r="CB816" s="4">
        <f t="shared" si="326"/>
        <v>2361</v>
      </c>
      <c r="CC816" s="4">
        <f t="shared" si="327"/>
        <v>0</v>
      </c>
      <c r="CD816" s="4">
        <f t="shared" si="328"/>
        <v>5610</v>
      </c>
      <c r="CE816" s="4">
        <f t="shared" si="329"/>
        <v>117</v>
      </c>
      <c r="CF816" s="4">
        <f t="shared" si="330"/>
        <v>67</v>
      </c>
      <c r="CG816" s="4">
        <f t="shared" si="331"/>
        <v>112</v>
      </c>
      <c r="CH816" s="4">
        <f t="shared" si="332"/>
        <v>0</v>
      </c>
      <c r="CI816" s="4">
        <f t="shared" si="333"/>
        <v>296</v>
      </c>
      <c r="CJ816" s="4">
        <v>392</v>
      </c>
      <c r="CK816" s="10">
        <v>0</v>
      </c>
      <c r="CL816" s="10">
        <v>0</v>
      </c>
      <c r="CM816" s="10">
        <v>0</v>
      </c>
      <c r="CN816" s="4">
        <v>555</v>
      </c>
      <c r="CO816" s="4">
        <f t="shared" si="308"/>
        <v>947</v>
      </c>
    </row>
    <row r="817" spans="1:93">
      <c r="A817" s="2">
        <v>2007</v>
      </c>
      <c r="B817" s="3" t="s">
        <v>77</v>
      </c>
      <c r="C817" s="4">
        <v>4064</v>
      </c>
      <c r="D817" s="4">
        <v>797</v>
      </c>
      <c r="E817" s="4">
        <v>150</v>
      </c>
      <c r="F817" s="4">
        <v>0</v>
      </c>
      <c r="G817" s="4">
        <f t="shared" si="309"/>
        <v>5011</v>
      </c>
      <c r="H817" s="4">
        <v>1713</v>
      </c>
      <c r="I817" s="4">
        <v>917</v>
      </c>
      <c r="J817" s="4">
        <v>1257</v>
      </c>
      <c r="K817" s="4">
        <v>0</v>
      </c>
      <c r="L817" s="4">
        <f t="shared" si="310"/>
        <v>3887</v>
      </c>
      <c r="M817" s="4">
        <v>4</v>
      </c>
      <c r="N817" s="4">
        <v>36</v>
      </c>
      <c r="O817" s="4">
        <v>6</v>
      </c>
      <c r="P817" s="4">
        <v>0</v>
      </c>
      <c r="Q817" s="4">
        <f t="shared" si="311"/>
        <v>46</v>
      </c>
      <c r="R817" s="4">
        <v>0</v>
      </c>
      <c r="S817" s="4">
        <v>0</v>
      </c>
      <c r="T817" s="4">
        <v>0</v>
      </c>
      <c r="U817" s="4">
        <v>0</v>
      </c>
      <c r="V817" s="4">
        <f t="shared" si="312"/>
        <v>0</v>
      </c>
      <c r="W817" s="4">
        <v>491</v>
      </c>
      <c r="X817" s="4">
        <v>3107</v>
      </c>
      <c r="Y817" s="4">
        <v>956</v>
      </c>
      <c r="Z817" s="4">
        <v>0</v>
      </c>
      <c r="AA817" s="4">
        <f t="shared" si="313"/>
        <v>4554</v>
      </c>
      <c r="AB817" s="4">
        <v>453</v>
      </c>
      <c r="AC817" s="4">
        <v>14</v>
      </c>
      <c r="AD817" s="4">
        <v>80</v>
      </c>
      <c r="AE817" s="4">
        <v>3</v>
      </c>
      <c r="AF817" s="4">
        <f t="shared" si="314"/>
        <v>550</v>
      </c>
      <c r="AG817" s="4">
        <v>0</v>
      </c>
      <c r="AH817" s="4">
        <v>748</v>
      </c>
      <c r="AI817" s="4">
        <v>479</v>
      </c>
      <c r="AJ817" s="4">
        <v>27</v>
      </c>
      <c r="AK817" s="4">
        <f t="shared" si="315"/>
        <v>1254</v>
      </c>
      <c r="AL817" s="4">
        <v>8082</v>
      </c>
      <c r="AM817" s="4">
        <v>5041</v>
      </c>
      <c r="AN817" s="4">
        <v>8438</v>
      </c>
      <c r="AO817" s="4">
        <v>247</v>
      </c>
      <c r="AP817" s="4">
        <f t="shared" si="316"/>
        <v>21808</v>
      </c>
      <c r="AU817" s="4">
        <f t="shared" si="317"/>
        <v>0</v>
      </c>
      <c r="AV817" s="4">
        <v>0</v>
      </c>
      <c r="AW817" s="4">
        <v>0</v>
      </c>
      <c r="AX817" s="4">
        <v>0</v>
      </c>
      <c r="AY817" s="4">
        <v>0</v>
      </c>
      <c r="AZ817" s="4">
        <f t="shared" si="318"/>
        <v>0</v>
      </c>
      <c r="BA817" s="4">
        <v>3</v>
      </c>
      <c r="BB817" s="4">
        <v>0</v>
      </c>
      <c r="BC817" s="4">
        <v>1</v>
      </c>
      <c r="BD817" s="4">
        <v>1</v>
      </c>
      <c r="BE817" s="4">
        <f t="shared" si="319"/>
        <v>5</v>
      </c>
      <c r="BF817" s="4">
        <v>0</v>
      </c>
      <c r="BG817" s="4">
        <v>475</v>
      </c>
      <c r="BH817" s="4">
        <v>110</v>
      </c>
      <c r="BI817" s="4">
        <v>27</v>
      </c>
      <c r="BJ817" s="4">
        <f t="shared" si="320"/>
        <v>612</v>
      </c>
      <c r="BL817" s="4">
        <v>0</v>
      </c>
      <c r="BM817" s="4">
        <v>0</v>
      </c>
      <c r="BN817" s="4">
        <v>0</v>
      </c>
      <c r="BO817" s="4">
        <f t="shared" si="321"/>
        <v>0</v>
      </c>
      <c r="BP817" s="4">
        <v>0</v>
      </c>
      <c r="BQ817" s="4">
        <v>0</v>
      </c>
      <c r="BR817" s="4">
        <v>29</v>
      </c>
      <c r="BS817" s="4">
        <v>8</v>
      </c>
      <c r="BT817" s="4">
        <f t="shared" si="335"/>
        <v>37</v>
      </c>
      <c r="BU817" s="4">
        <v>35</v>
      </c>
      <c r="BV817" s="4">
        <v>0</v>
      </c>
      <c r="BW817" s="4">
        <v>24</v>
      </c>
      <c r="BX817" s="4">
        <v>239</v>
      </c>
      <c r="BY817" s="4">
        <f t="shared" si="323"/>
        <v>298</v>
      </c>
      <c r="BZ817" s="4">
        <f t="shared" si="324"/>
        <v>14807</v>
      </c>
      <c r="CA817" s="4">
        <f t="shared" si="325"/>
        <v>10660</v>
      </c>
      <c r="CB817" s="4">
        <f t="shared" si="326"/>
        <v>11366</v>
      </c>
      <c r="CC817" s="4">
        <f t="shared" si="327"/>
        <v>277</v>
      </c>
      <c r="CD817" s="4">
        <f t="shared" si="328"/>
        <v>37110</v>
      </c>
      <c r="CE817" s="4">
        <f t="shared" si="329"/>
        <v>38</v>
      </c>
      <c r="CF817" s="4">
        <f t="shared" si="330"/>
        <v>475</v>
      </c>
      <c r="CG817" s="4">
        <f t="shared" si="331"/>
        <v>164</v>
      </c>
      <c r="CH817" s="4">
        <f t="shared" si="332"/>
        <v>275</v>
      </c>
      <c r="CI817" s="4">
        <f t="shared" si="333"/>
        <v>952</v>
      </c>
      <c r="CJ817" s="4">
        <v>2087</v>
      </c>
      <c r="CK817" s="4">
        <v>2938</v>
      </c>
      <c r="CL817" s="4">
        <v>456</v>
      </c>
      <c r="CM817" s="4">
        <v>3</v>
      </c>
      <c r="CN817" s="4">
        <v>2005</v>
      </c>
      <c r="CO817" s="4">
        <f t="shared" si="308"/>
        <v>7489</v>
      </c>
    </row>
    <row r="818" spans="1:93">
      <c r="A818" s="2">
        <v>2007</v>
      </c>
      <c r="B818" s="3" t="s">
        <v>78</v>
      </c>
      <c r="C818" s="4">
        <v>989</v>
      </c>
      <c r="D818" s="4">
        <v>184</v>
      </c>
      <c r="E818" s="4">
        <v>112</v>
      </c>
      <c r="F818" s="4">
        <v>0</v>
      </c>
      <c r="G818" s="4">
        <f t="shared" si="309"/>
        <v>1285</v>
      </c>
      <c r="H818" s="4">
        <v>307</v>
      </c>
      <c r="I818" s="4">
        <v>121</v>
      </c>
      <c r="J818" s="4">
        <v>323</v>
      </c>
      <c r="K818" s="4">
        <v>94</v>
      </c>
      <c r="L818" s="4">
        <f t="shared" si="310"/>
        <v>845</v>
      </c>
      <c r="M818" s="4">
        <v>16</v>
      </c>
      <c r="N818" s="4">
        <v>9</v>
      </c>
      <c r="O818" s="4">
        <v>2</v>
      </c>
      <c r="P818" s="4">
        <v>0</v>
      </c>
      <c r="Q818" s="4">
        <f t="shared" si="311"/>
        <v>27</v>
      </c>
      <c r="R818" s="4">
        <v>59</v>
      </c>
      <c r="S818" s="4">
        <v>1</v>
      </c>
      <c r="T818" s="4">
        <v>19</v>
      </c>
      <c r="U818" s="4">
        <v>0</v>
      </c>
      <c r="V818" s="4">
        <f t="shared" si="312"/>
        <v>79</v>
      </c>
      <c r="W818" s="4">
        <v>374</v>
      </c>
      <c r="X818" s="4">
        <v>658</v>
      </c>
      <c r="Y818" s="4">
        <v>27</v>
      </c>
      <c r="Z818" s="4">
        <v>0</v>
      </c>
      <c r="AA818" s="4">
        <f t="shared" si="313"/>
        <v>1059</v>
      </c>
      <c r="AB818" s="4">
        <v>248</v>
      </c>
      <c r="AC818" s="4">
        <v>5</v>
      </c>
      <c r="AD818" s="4">
        <v>23</v>
      </c>
      <c r="AE818" s="4">
        <v>0</v>
      </c>
      <c r="AF818" s="4">
        <f t="shared" si="314"/>
        <v>276</v>
      </c>
      <c r="AG818" s="4">
        <v>676</v>
      </c>
      <c r="AH818" s="4">
        <v>1022</v>
      </c>
      <c r="AI818" s="4">
        <v>369</v>
      </c>
      <c r="AJ818" s="4">
        <v>150</v>
      </c>
      <c r="AK818" s="4">
        <f t="shared" si="315"/>
        <v>2217</v>
      </c>
      <c r="AL818" s="4">
        <v>1666</v>
      </c>
      <c r="AM818" s="4">
        <v>1004</v>
      </c>
      <c r="AN818" s="4">
        <v>3028</v>
      </c>
      <c r="AO818" s="4">
        <v>56</v>
      </c>
      <c r="AP818" s="4">
        <f t="shared" si="316"/>
        <v>5754</v>
      </c>
      <c r="AU818" s="4">
        <f t="shared" si="317"/>
        <v>0</v>
      </c>
      <c r="AV818" s="4">
        <v>17</v>
      </c>
      <c r="AW818" s="4">
        <v>2</v>
      </c>
      <c r="AX818" s="4">
        <v>3</v>
      </c>
      <c r="AY818" s="4">
        <v>94</v>
      </c>
      <c r="AZ818" s="4">
        <f t="shared" si="318"/>
        <v>116</v>
      </c>
      <c r="BA818" s="4">
        <v>6</v>
      </c>
      <c r="BB818" s="4">
        <v>0</v>
      </c>
      <c r="BC818" s="4">
        <v>0</v>
      </c>
      <c r="BD818" s="4">
        <v>0</v>
      </c>
      <c r="BE818" s="4">
        <f t="shared" si="319"/>
        <v>6</v>
      </c>
      <c r="BF818" s="4">
        <v>453</v>
      </c>
      <c r="BG818" s="4">
        <v>1020</v>
      </c>
      <c r="BH818" s="4">
        <v>102</v>
      </c>
      <c r="BI818" s="4">
        <v>150</v>
      </c>
      <c r="BJ818" s="4">
        <f t="shared" si="320"/>
        <v>1725</v>
      </c>
      <c r="BK818" s="4">
        <v>0</v>
      </c>
      <c r="BL818" s="4">
        <v>28</v>
      </c>
      <c r="BM818" s="4">
        <v>29</v>
      </c>
      <c r="BN818" s="4">
        <v>0</v>
      </c>
      <c r="BO818" s="4">
        <f t="shared" si="321"/>
        <v>57</v>
      </c>
      <c r="BP818" s="4">
        <v>30</v>
      </c>
      <c r="BQ818" s="4">
        <v>75</v>
      </c>
      <c r="BR818" s="4">
        <v>1</v>
      </c>
      <c r="BS818" s="4">
        <v>0</v>
      </c>
      <c r="BT818" s="4">
        <f t="shared" si="335"/>
        <v>106</v>
      </c>
      <c r="BU818" s="4">
        <v>427</v>
      </c>
      <c r="BV818" s="4">
        <v>198</v>
      </c>
      <c r="BW818" s="4">
        <v>54</v>
      </c>
      <c r="BX818" s="4">
        <v>56</v>
      </c>
      <c r="BY818" s="4">
        <f t="shared" si="323"/>
        <v>735</v>
      </c>
      <c r="BZ818" s="4">
        <f t="shared" si="324"/>
        <v>4335</v>
      </c>
      <c r="CA818" s="4">
        <f t="shared" si="325"/>
        <v>3004</v>
      </c>
      <c r="CB818" s="4">
        <f t="shared" si="326"/>
        <v>3903</v>
      </c>
      <c r="CC818" s="4">
        <f t="shared" si="327"/>
        <v>300</v>
      </c>
      <c r="CD818" s="4">
        <f t="shared" si="328"/>
        <v>11542</v>
      </c>
      <c r="CE818" s="4">
        <f t="shared" si="329"/>
        <v>933</v>
      </c>
      <c r="CF818" s="4">
        <f t="shared" si="330"/>
        <v>1323</v>
      </c>
      <c r="CG818" s="4">
        <f t="shared" si="331"/>
        <v>189</v>
      </c>
      <c r="CH818" s="4">
        <f t="shared" si="332"/>
        <v>300</v>
      </c>
      <c r="CI818" s="4">
        <f t="shared" si="333"/>
        <v>2745</v>
      </c>
      <c r="CJ818" s="4">
        <v>156</v>
      </c>
      <c r="CK818" s="4">
        <v>0</v>
      </c>
      <c r="CL818" s="4">
        <v>771</v>
      </c>
      <c r="CM818" s="4">
        <v>3</v>
      </c>
      <c r="CN818" s="4">
        <v>4171</v>
      </c>
      <c r="CO818" s="4">
        <f t="shared" si="308"/>
        <v>5101</v>
      </c>
    </row>
    <row r="819" spans="1:93">
      <c r="A819" s="2">
        <v>2007</v>
      </c>
      <c r="B819" s="3" t="s">
        <v>79</v>
      </c>
      <c r="C819" s="4">
        <v>4709</v>
      </c>
      <c r="D819" s="4">
        <v>885</v>
      </c>
      <c r="E819" s="4">
        <v>1244</v>
      </c>
      <c r="F819" s="4">
        <v>106</v>
      </c>
      <c r="G819" s="4">
        <f t="shared" si="309"/>
        <v>6944</v>
      </c>
      <c r="H819" s="4">
        <v>1122.4000000000001</v>
      </c>
      <c r="I819" s="4">
        <v>544.5</v>
      </c>
      <c r="J819" s="4">
        <v>605.1</v>
      </c>
      <c r="K819" s="4">
        <v>169</v>
      </c>
      <c r="L819" s="4">
        <f t="shared" si="310"/>
        <v>2441</v>
      </c>
      <c r="M819" s="4">
        <v>42</v>
      </c>
      <c r="N819" s="4">
        <v>79</v>
      </c>
      <c r="O819" s="4">
        <v>0</v>
      </c>
      <c r="P819" s="4">
        <v>0</v>
      </c>
      <c r="Q819" s="4">
        <f t="shared" si="311"/>
        <v>121</v>
      </c>
      <c r="R819" s="4">
        <v>2</v>
      </c>
      <c r="S819" s="4">
        <v>1</v>
      </c>
      <c r="T819" s="4">
        <v>0</v>
      </c>
      <c r="U819" s="4">
        <v>0</v>
      </c>
      <c r="V819" s="4">
        <f t="shared" si="312"/>
        <v>3</v>
      </c>
      <c r="W819" s="4">
        <v>1178</v>
      </c>
      <c r="X819" s="4">
        <v>3546</v>
      </c>
      <c r="Y819" s="4">
        <v>519</v>
      </c>
      <c r="Z819" s="4">
        <v>0</v>
      </c>
      <c r="AA819" s="4">
        <f t="shared" si="313"/>
        <v>5243</v>
      </c>
      <c r="AB819" s="4">
        <v>821</v>
      </c>
      <c r="AC819" s="4">
        <v>1</v>
      </c>
      <c r="AD819" s="4">
        <v>90</v>
      </c>
      <c r="AE819" s="4">
        <v>0</v>
      </c>
      <c r="AF819" s="4">
        <f t="shared" si="314"/>
        <v>912</v>
      </c>
      <c r="AG819" s="4">
        <v>0</v>
      </c>
      <c r="AH819" s="4">
        <v>382</v>
      </c>
      <c r="AI819" s="4">
        <v>786</v>
      </c>
      <c r="AJ819" s="4">
        <v>170</v>
      </c>
      <c r="AK819" s="4">
        <f t="shared" si="315"/>
        <v>1338</v>
      </c>
      <c r="AL819" s="4">
        <v>2200</v>
      </c>
      <c r="AM819" s="4">
        <v>1789</v>
      </c>
      <c r="AN819" s="4">
        <v>2336</v>
      </c>
      <c r="AO819" s="4">
        <v>0</v>
      </c>
      <c r="AP819" s="4">
        <f t="shared" si="316"/>
        <v>6325</v>
      </c>
      <c r="AU819" s="4">
        <f t="shared" si="317"/>
        <v>0</v>
      </c>
      <c r="AV819" s="4">
        <v>34.700000000000003</v>
      </c>
      <c r="AW819" s="4">
        <v>12.1</v>
      </c>
      <c r="AX819" s="4">
        <v>14.3</v>
      </c>
      <c r="AY819" s="4">
        <v>157</v>
      </c>
      <c r="AZ819" s="4">
        <f t="shared" si="318"/>
        <v>218.10000000000002</v>
      </c>
      <c r="BA819" s="4">
        <v>1</v>
      </c>
      <c r="BB819" s="4">
        <v>0</v>
      </c>
      <c r="BC819" s="4">
        <v>1</v>
      </c>
      <c r="BD819" s="4">
        <v>1</v>
      </c>
      <c r="BE819" s="4">
        <f t="shared" si="319"/>
        <v>3</v>
      </c>
      <c r="BF819" s="4">
        <v>0</v>
      </c>
      <c r="BG819" s="4">
        <v>382</v>
      </c>
      <c r="BH819" s="4">
        <v>394</v>
      </c>
      <c r="BI819" s="4">
        <v>170</v>
      </c>
      <c r="BJ819" s="4">
        <f t="shared" si="320"/>
        <v>946</v>
      </c>
      <c r="BK819" s="4">
        <v>0</v>
      </c>
      <c r="BL819" s="4">
        <v>0</v>
      </c>
      <c r="BM819" s="4">
        <v>0</v>
      </c>
      <c r="BN819" s="4">
        <v>0</v>
      </c>
      <c r="BO819" s="4">
        <f t="shared" si="321"/>
        <v>0</v>
      </c>
      <c r="BP819" s="4">
        <v>0</v>
      </c>
      <c r="BQ819" s="4">
        <v>0</v>
      </c>
      <c r="BR819" s="4">
        <v>0</v>
      </c>
      <c r="BS819" s="4">
        <v>0</v>
      </c>
      <c r="BT819" s="4">
        <f t="shared" si="335"/>
        <v>0</v>
      </c>
      <c r="BU819" s="4">
        <v>1</v>
      </c>
      <c r="BV819" s="4">
        <v>2</v>
      </c>
      <c r="BW819" s="38">
        <v>2</v>
      </c>
      <c r="BX819" s="4">
        <v>0</v>
      </c>
      <c r="BY819" s="4">
        <f t="shared" si="323"/>
        <v>5</v>
      </c>
      <c r="BZ819" s="4">
        <f t="shared" si="324"/>
        <v>10074.4</v>
      </c>
      <c r="CA819" s="4">
        <f t="shared" si="325"/>
        <v>7227.5</v>
      </c>
      <c r="CB819" s="4">
        <f t="shared" si="326"/>
        <v>5580.1</v>
      </c>
      <c r="CC819" s="4">
        <f t="shared" si="327"/>
        <v>445</v>
      </c>
      <c r="CD819" s="4">
        <f t="shared" si="328"/>
        <v>23327</v>
      </c>
      <c r="CE819" s="4">
        <f t="shared" si="329"/>
        <v>36.700000000000003</v>
      </c>
      <c r="CF819" s="4">
        <f t="shared" si="330"/>
        <v>396.1</v>
      </c>
      <c r="CG819" s="4">
        <f t="shared" si="331"/>
        <v>411.3</v>
      </c>
      <c r="CH819" s="4">
        <f t="shared" si="332"/>
        <v>328</v>
      </c>
      <c r="CI819" s="4">
        <f t="shared" si="333"/>
        <v>1172.0999999999999</v>
      </c>
      <c r="CJ819" s="4">
        <v>4533</v>
      </c>
      <c r="CK819" s="4">
        <v>3736</v>
      </c>
      <c r="CL819" s="4">
        <v>986</v>
      </c>
      <c r="CM819" s="4">
        <v>0</v>
      </c>
      <c r="CN819" s="4">
        <v>298</v>
      </c>
      <c r="CO819" s="4">
        <f t="shared" si="308"/>
        <v>9553</v>
      </c>
    </row>
    <row r="820" spans="1:93">
      <c r="A820" s="2">
        <v>2007</v>
      </c>
      <c r="B820" s="3" t="s">
        <v>80</v>
      </c>
      <c r="C820" s="4">
        <v>1771</v>
      </c>
      <c r="D820" s="4">
        <v>472</v>
      </c>
      <c r="E820" s="4">
        <v>811</v>
      </c>
      <c r="F820" s="4">
        <v>0</v>
      </c>
      <c r="G820" s="4">
        <f t="shared" si="309"/>
        <v>3054</v>
      </c>
      <c r="H820" s="4">
        <v>682</v>
      </c>
      <c r="I820" s="4">
        <v>1</v>
      </c>
      <c r="J820" s="4">
        <v>1934</v>
      </c>
      <c r="K820" s="4">
        <v>0</v>
      </c>
      <c r="L820" s="4">
        <f t="shared" si="310"/>
        <v>2617</v>
      </c>
      <c r="M820" s="4">
        <v>13</v>
      </c>
      <c r="N820" s="4">
        <v>66</v>
      </c>
      <c r="O820" s="4">
        <v>0</v>
      </c>
      <c r="P820" s="4">
        <v>0</v>
      </c>
      <c r="Q820" s="4">
        <f t="shared" si="311"/>
        <v>79</v>
      </c>
      <c r="R820" s="4">
        <v>125</v>
      </c>
      <c r="S820" s="4">
        <v>221</v>
      </c>
      <c r="T820" s="4">
        <v>15</v>
      </c>
      <c r="U820" s="4">
        <v>0</v>
      </c>
      <c r="V820" s="4">
        <f t="shared" si="312"/>
        <v>361</v>
      </c>
      <c r="W820" s="4">
        <v>652</v>
      </c>
      <c r="X820" s="4">
        <v>2297</v>
      </c>
      <c r="Y820" s="4">
        <v>255</v>
      </c>
      <c r="Z820" s="4">
        <v>0</v>
      </c>
      <c r="AA820" s="4">
        <f t="shared" si="313"/>
        <v>3204</v>
      </c>
      <c r="AB820" s="4">
        <v>313</v>
      </c>
      <c r="AC820" s="4">
        <v>1</v>
      </c>
      <c r="AD820" s="4">
        <v>40</v>
      </c>
      <c r="AE820" s="4">
        <v>0</v>
      </c>
      <c r="AF820" s="4">
        <f t="shared" si="314"/>
        <v>354</v>
      </c>
      <c r="AG820" s="4">
        <v>0</v>
      </c>
      <c r="AH820" s="4">
        <v>488</v>
      </c>
      <c r="AI820" s="4">
        <v>417</v>
      </c>
      <c r="AJ820" s="4">
        <v>0</v>
      </c>
      <c r="AK820" s="4">
        <f t="shared" si="315"/>
        <v>905</v>
      </c>
      <c r="AL820" s="4">
        <v>470</v>
      </c>
      <c r="AM820" s="4">
        <v>1048</v>
      </c>
      <c r="AN820" s="4">
        <v>3967</v>
      </c>
      <c r="AO820" s="4">
        <v>54</v>
      </c>
      <c r="AP820" s="4">
        <f t="shared" si="316"/>
        <v>5539</v>
      </c>
      <c r="AU820" s="4">
        <f t="shared" si="317"/>
        <v>0</v>
      </c>
      <c r="AV820" s="4">
        <v>0</v>
      </c>
      <c r="AW820" s="4">
        <v>0</v>
      </c>
      <c r="AX820" s="4">
        <v>12</v>
      </c>
      <c r="AY820" s="4">
        <v>0</v>
      </c>
      <c r="AZ820" s="4">
        <f t="shared" si="318"/>
        <v>12</v>
      </c>
      <c r="BA820" s="4">
        <v>0</v>
      </c>
      <c r="BB820" s="4">
        <v>0</v>
      </c>
      <c r="BC820" s="4">
        <v>1</v>
      </c>
      <c r="BD820" s="4">
        <v>0</v>
      </c>
      <c r="BE820" s="4">
        <f t="shared" si="319"/>
        <v>1</v>
      </c>
      <c r="BF820" s="4">
        <v>0</v>
      </c>
      <c r="BG820" s="4">
        <v>0</v>
      </c>
      <c r="BH820" s="4">
        <v>0</v>
      </c>
      <c r="BI820" s="4">
        <v>0</v>
      </c>
      <c r="BJ820" s="4">
        <f t="shared" si="320"/>
        <v>0</v>
      </c>
      <c r="BK820" s="4">
        <v>0</v>
      </c>
      <c r="BL820" s="4">
        <v>0</v>
      </c>
      <c r="BM820" s="4">
        <v>0</v>
      </c>
      <c r="BN820" s="4">
        <v>0</v>
      </c>
      <c r="BO820" s="4">
        <f t="shared" si="321"/>
        <v>0</v>
      </c>
      <c r="BP820" s="4">
        <v>0</v>
      </c>
      <c r="BQ820" s="4">
        <v>0</v>
      </c>
      <c r="BR820" s="4">
        <v>0</v>
      </c>
      <c r="BS820" s="4">
        <v>0</v>
      </c>
      <c r="BT820" s="4">
        <f t="shared" si="335"/>
        <v>0</v>
      </c>
      <c r="BU820" s="4">
        <v>0</v>
      </c>
      <c r="BV820" s="4">
        <v>37</v>
      </c>
      <c r="BW820" s="4">
        <v>35</v>
      </c>
      <c r="BX820" s="4">
        <v>15</v>
      </c>
      <c r="BY820" s="4">
        <f t="shared" si="323"/>
        <v>87</v>
      </c>
      <c r="BZ820" s="4">
        <f t="shared" si="324"/>
        <v>4026</v>
      </c>
      <c r="CA820" s="4">
        <f t="shared" si="325"/>
        <v>4594</v>
      </c>
      <c r="CB820" s="4">
        <f t="shared" si="326"/>
        <v>7439</v>
      </c>
      <c r="CC820" s="4">
        <f t="shared" si="327"/>
        <v>54</v>
      </c>
      <c r="CD820" s="4">
        <f t="shared" si="328"/>
        <v>16113</v>
      </c>
      <c r="CE820" s="4">
        <f t="shared" si="329"/>
        <v>0</v>
      </c>
      <c r="CF820" s="4">
        <f t="shared" si="330"/>
        <v>37</v>
      </c>
      <c r="CG820" s="4">
        <f t="shared" si="331"/>
        <v>48</v>
      </c>
      <c r="CH820" s="4">
        <f t="shared" si="332"/>
        <v>15</v>
      </c>
      <c r="CI820" s="4">
        <f t="shared" si="333"/>
        <v>100</v>
      </c>
      <c r="CJ820" s="4">
        <v>2188</v>
      </c>
      <c r="CK820" s="4">
        <v>2536</v>
      </c>
      <c r="CL820" s="4">
        <v>391</v>
      </c>
      <c r="CM820" s="4">
        <v>8</v>
      </c>
      <c r="CN820" s="4">
        <v>317</v>
      </c>
      <c r="CO820" s="4">
        <f t="shared" si="308"/>
        <v>5440</v>
      </c>
    </row>
    <row r="821" spans="1:93">
      <c r="A821" s="2">
        <v>2007</v>
      </c>
      <c r="B821" s="3" t="s">
        <v>81</v>
      </c>
      <c r="C821" s="4">
        <v>36854</v>
      </c>
      <c r="D821" s="4">
        <v>5838</v>
      </c>
      <c r="E821" s="4">
        <v>-10</v>
      </c>
      <c r="F821" s="4">
        <v>2217</v>
      </c>
      <c r="G821" s="4">
        <f t="shared" si="309"/>
        <v>44899</v>
      </c>
      <c r="H821" s="4">
        <v>10494</v>
      </c>
      <c r="I821" s="4">
        <v>5979</v>
      </c>
      <c r="J821" s="4">
        <v>37</v>
      </c>
      <c r="K821" s="4">
        <v>0</v>
      </c>
      <c r="L821" s="4">
        <f t="shared" si="310"/>
        <v>16510</v>
      </c>
      <c r="M821" s="4">
        <v>2018</v>
      </c>
      <c r="N821" s="4">
        <v>2909</v>
      </c>
      <c r="O821" s="4">
        <v>20</v>
      </c>
      <c r="P821" s="4">
        <v>0</v>
      </c>
      <c r="Q821" s="4">
        <f t="shared" si="311"/>
        <v>4947</v>
      </c>
      <c r="R821" s="4">
        <v>4254</v>
      </c>
      <c r="S821" s="4">
        <v>673</v>
      </c>
      <c r="T821" s="4">
        <v>15</v>
      </c>
      <c r="U821" s="4">
        <v>0</v>
      </c>
      <c r="V821" s="4">
        <f t="shared" si="312"/>
        <v>4942</v>
      </c>
      <c r="W821" s="4">
        <v>14110</v>
      </c>
      <c r="X821" s="4">
        <v>21335</v>
      </c>
      <c r="Y821" s="4">
        <v>582</v>
      </c>
      <c r="Z821" s="4">
        <v>0</v>
      </c>
      <c r="AA821" s="4">
        <f t="shared" si="313"/>
        <v>36027</v>
      </c>
      <c r="AB821" s="4">
        <v>8677</v>
      </c>
      <c r="AC821" s="4">
        <v>121</v>
      </c>
      <c r="AD821" s="4">
        <v>20</v>
      </c>
      <c r="AE821" s="4">
        <v>0</v>
      </c>
      <c r="AF821" s="4">
        <f t="shared" si="314"/>
        <v>8818</v>
      </c>
      <c r="AG821" s="4">
        <v>2630</v>
      </c>
      <c r="AH821" s="4">
        <v>3081</v>
      </c>
      <c r="AI821" s="4">
        <v>3733</v>
      </c>
      <c r="AJ821" s="4">
        <v>0</v>
      </c>
      <c r="AK821" s="4">
        <f t="shared" si="315"/>
        <v>9444</v>
      </c>
      <c r="AL821" s="4">
        <v>22376</v>
      </c>
      <c r="AM821" s="4">
        <v>12999</v>
      </c>
      <c r="AN821" s="4">
        <v>18157</v>
      </c>
      <c r="AO821" s="4">
        <v>3784</v>
      </c>
      <c r="AP821" s="4">
        <f t="shared" si="316"/>
        <v>57316</v>
      </c>
      <c r="AU821" s="4">
        <f t="shared" si="317"/>
        <v>0</v>
      </c>
      <c r="AV821" s="4">
        <v>0</v>
      </c>
      <c r="AW821" s="4">
        <v>0</v>
      </c>
      <c r="AX821" s="4">
        <v>0</v>
      </c>
      <c r="AY821" s="4">
        <v>1143</v>
      </c>
      <c r="AZ821" s="4">
        <f t="shared" si="318"/>
        <v>1143</v>
      </c>
      <c r="BA821" s="4">
        <v>66</v>
      </c>
      <c r="BB821" s="4">
        <v>0</v>
      </c>
      <c r="BC821" s="4">
        <v>0</v>
      </c>
      <c r="BD821" s="4">
        <v>0</v>
      </c>
      <c r="BE821" s="4">
        <f t="shared" si="319"/>
        <v>66</v>
      </c>
      <c r="BF821" s="4">
        <v>0</v>
      </c>
      <c r="BG821" s="4">
        <v>1530</v>
      </c>
      <c r="BH821" s="4">
        <v>1997</v>
      </c>
      <c r="BI821" s="4">
        <v>0</v>
      </c>
      <c r="BJ821" s="4">
        <f t="shared" si="320"/>
        <v>3527</v>
      </c>
      <c r="BK821" s="4">
        <v>0</v>
      </c>
      <c r="BL821" s="4">
        <v>0</v>
      </c>
      <c r="BM821" s="4">
        <v>0</v>
      </c>
      <c r="BN821" s="4">
        <v>0</v>
      </c>
      <c r="BO821" s="4">
        <f t="shared" si="321"/>
        <v>0</v>
      </c>
      <c r="BP821" s="4">
        <v>219</v>
      </c>
      <c r="BQ821" s="4">
        <v>4</v>
      </c>
      <c r="BR821" s="4">
        <v>12</v>
      </c>
      <c r="BS821" s="4">
        <v>159</v>
      </c>
      <c r="BT821" s="4">
        <f t="shared" si="335"/>
        <v>394</v>
      </c>
      <c r="BU821" s="4">
        <v>15</v>
      </c>
      <c r="BV821" s="4">
        <v>128</v>
      </c>
      <c r="BW821" s="4">
        <v>-589</v>
      </c>
      <c r="BX821" s="4">
        <v>37</v>
      </c>
      <c r="BY821" s="4">
        <f t="shared" si="323"/>
        <v>-409</v>
      </c>
      <c r="BZ821" s="4">
        <f t="shared" si="324"/>
        <v>101413</v>
      </c>
      <c r="CA821" s="4">
        <f t="shared" si="325"/>
        <v>52935</v>
      </c>
      <c r="CB821" s="4">
        <f t="shared" si="326"/>
        <v>22554</v>
      </c>
      <c r="CC821" s="4">
        <f t="shared" si="327"/>
        <v>6001</v>
      </c>
      <c r="CD821" s="4">
        <f t="shared" si="328"/>
        <v>182903</v>
      </c>
      <c r="CE821" s="4">
        <f t="shared" si="329"/>
        <v>300</v>
      </c>
      <c r="CF821" s="4">
        <f t="shared" si="330"/>
        <v>1662</v>
      </c>
      <c r="CG821" s="4">
        <f t="shared" si="331"/>
        <v>1420</v>
      </c>
      <c r="CH821" s="4">
        <f t="shared" si="332"/>
        <v>1339</v>
      </c>
      <c r="CI821" s="4">
        <f t="shared" si="333"/>
        <v>4721</v>
      </c>
      <c r="CJ821" s="4">
        <v>27445</v>
      </c>
      <c r="CK821" s="4">
        <v>51971</v>
      </c>
      <c r="CL821" s="4">
        <v>11158</v>
      </c>
      <c r="CM821" s="4">
        <v>2</v>
      </c>
      <c r="CN821" s="4">
        <v>4893</v>
      </c>
      <c r="CO821" s="4">
        <f t="shared" si="308"/>
        <v>95469</v>
      </c>
    </row>
    <row r="822" spans="1:93">
      <c r="A822" s="2">
        <v>2007</v>
      </c>
      <c r="B822" s="3" t="s">
        <v>82</v>
      </c>
      <c r="C822" s="9">
        <v>3293.7950000000001</v>
      </c>
      <c r="D822" s="4">
        <v>529.14300000000003</v>
      </c>
      <c r="E822" s="4">
        <v>3143.3069999999998</v>
      </c>
      <c r="F822" s="4">
        <v>0</v>
      </c>
      <c r="G822" s="4">
        <f t="shared" si="309"/>
        <v>6966.2449999999999</v>
      </c>
      <c r="H822" s="4">
        <v>729.01599999999996</v>
      </c>
      <c r="I822" s="4">
        <v>249.58600000000001</v>
      </c>
      <c r="J822" s="4">
        <v>2364.9360000000001</v>
      </c>
      <c r="K822" s="4">
        <v>0</v>
      </c>
      <c r="L822" s="4">
        <f t="shared" si="310"/>
        <v>3343.538</v>
      </c>
      <c r="M822" s="4">
        <v>0</v>
      </c>
      <c r="N822" s="4">
        <v>31.6</v>
      </c>
      <c r="O822" s="4">
        <v>12.7</v>
      </c>
      <c r="P822" s="4">
        <v>0</v>
      </c>
      <c r="Q822" s="4">
        <f t="shared" si="311"/>
        <v>44.3</v>
      </c>
      <c r="R822" s="4">
        <v>0</v>
      </c>
      <c r="S822" s="4">
        <v>2.7</v>
      </c>
      <c r="T822" s="4">
        <v>1</v>
      </c>
      <c r="U822" s="4">
        <v>0</v>
      </c>
      <c r="V822" s="4">
        <f t="shared" si="312"/>
        <v>3.7</v>
      </c>
      <c r="W822" s="4">
        <v>1227</v>
      </c>
      <c r="X822" s="4">
        <v>1296</v>
      </c>
      <c r="Y822" s="4">
        <v>59</v>
      </c>
      <c r="Z822" s="4">
        <v>0</v>
      </c>
      <c r="AA822" s="4">
        <f t="shared" si="313"/>
        <v>2582</v>
      </c>
      <c r="AB822" s="4">
        <v>577.49199999999996</v>
      </c>
      <c r="AC822" s="4">
        <v>4.9080000000000004</v>
      </c>
      <c r="AD822" s="4">
        <v>77.543000000000006</v>
      </c>
      <c r="AE822" s="4">
        <v>0</v>
      </c>
      <c r="AF822" s="4">
        <f t="shared" si="314"/>
        <v>659.94299999999998</v>
      </c>
      <c r="AG822" s="4">
        <v>0</v>
      </c>
      <c r="AH822" s="4">
        <v>428.74799999999999</v>
      </c>
      <c r="AI822" s="4">
        <v>977.82100000000003</v>
      </c>
      <c r="AJ822" s="4">
        <v>0</v>
      </c>
      <c r="AK822" s="4">
        <f t="shared" si="315"/>
        <v>1406.569</v>
      </c>
      <c r="AL822" s="4">
        <v>1717.0359999999998</v>
      </c>
      <c r="AM822" s="4">
        <v>1843.2469999999998</v>
      </c>
      <c r="AN822" s="4">
        <v>5230.7490000000007</v>
      </c>
      <c r="AO822" s="4">
        <v>0</v>
      </c>
      <c r="AP822" s="4">
        <f t="shared" si="316"/>
        <v>8791.0319999999992</v>
      </c>
      <c r="AU822" s="4">
        <f t="shared" si="317"/>
        <v>0</v>
      </c>
      <c r="AV822" s="4">
        <v>35.201999999999998</v>
      </c>
      <c r="AW822" s="4">
        <v>0</v>
      </c>
      <c r="AX822" s="4">
        <v>203.71199999999999</v>
      </c>
      <c r="AY822" s="4">
        <v>0</v>
      </c>
      <c r="AZ822" s="4">
        <f t="shared" si="318"/>
        <v>238.91399999999999</v>
      </c>
      <c r="BA822" s="4">
        <v>1.8620000000000001</v>
      </c>
      <c r="BB822" s="4">
        <v>0</v>
      </c>
      <c r="BC822" s="4">
        <v>15.78</v>
      </c>
      <c r="BD822" s="4">
        <v>0</v>
      </c>
      <c r="BE822" s="4">
        <f t="shared" si="319"/>
        <v>17.641999999999999</v>
      </c>
      <c r="BF822" s="4">
        <v>0</v>
      </c>
      <c r="BG822" s="4">
        <v>0</v>
      </c>
      <c r="BH822" s="4">
        <v>766.33399999999995</v>
      </c>
      <c r="BI822" s="4">
        <v>0</v>
      </c>
      <c r="BJ822" s="4">
        <f t="shared" si="320"/>
        <v>766.33399999999995</v>
      </c>
      <c r="BK822" s="4">
        <v>0</v>
      </c>
      <c r="BL822" s="4">
        <v>0</v>
      </c>
      <c r="BM822" s="4">
        <v>0</v>
      </c>
      <c r="BN822" s="4">
        <v>0</v>
      </c>
      <c r="BO822" s="4">
        <f t="shared" si="321"/>
        <v>0</v>
      </c>
      <c r="BP822" s="4">
        <v>0</v>
      </c>
      <c r="BQ822" s="4">
        <v>0</v>
      </c>
      <c r="BR822" s="4">
        <v>0</v>
      </c>
      <c r="BS822" s="4">
        <v>0</v>
      </c>
      <c r="BT822" s="4">
        <f t="shared" si="335"/>
        <v>0</v>
      </c>
      <c r="BU822" s="4">
        <v>602.15500000000009</v>
      </c>
      <c r="BV822" s="4">
        <v>0</v>
      </c>
      <c r="BW822" s="4">
        <v>76.261000000000081</v>
      </c>
      <c r="BX822" s="4">
        <v>0</v>
      </c>
      <c r="BY822" s="4">
        <f t="shared" si="323"/>
        <v>678.41600000000017</v>
      </c>
      <c r="BZ822" s="4">
        <f t="shared" si="324"/>
        <v>7544.3389999999999</v>
      </c>
      <c r="CA822" s="4">
        <f t="shared" si="325"/>
        <v>4385.9319999999998</v>
      </c>
      <c r="CB822" s="4">
        <f t="shared" si="326"/>
        <v>11867.056</v>
      </c>
      <c r="CC822" s="4">
        <f t="shared" si="327"/>
        <v>0</v>
      </c>
      <c r="CD822" s="4">
        <f t="shared" si="328"/>
        <v>23797.327000000001</v>
      </c>
      <c r="CE822" s="4">
        <f t="shared" si="329"/>
        <v>639.21900000000005</v>
      </c>
      <c r="CF822" s="4">
        <f t="shared" si="330"/>
        <v>0</v>
      </c>
      <c r="CG822" s="4">
        <f t="shared" si="331"/>
        <v>1062.087</v>
      </c>
      <c r="CH822" s="4">
        <f t="shared" si="332"/>
        <v>0</v>
      </c>
      <c r="CI822" s="4">
        <f t="shared" si="333"/>
        <v>1701.306</v>
      </c>
      <c r="CJ822" s="4">
        <v>2209.6</v>
      </c>
      <c r="CK822" s="4">
        <v>4870.8999999999996</v>
      </c>
      <c r="CL822" s="4">
        <v>497.9</v>
      </c>
      <c r="CM822" s="4">
        <v>6.5</v>
      </c>
      <c r="CN822" s="4">
        <v>350.1</v>
      </c>
      <c r="CO822" s="4">
        <f t="shared" si="308"/>
        <v>7935</v>
      </c>
    </row>
    <row r="823" spans="1:93">
      <c r="A823" s="2">
        <v>2007</v>
      </c>
      <c r="B823" s="3" t="s">
        <v>83</v>
      </c>
      <c r="C823" s="39">
        <v>2312</v>
      </c>
      <c r="D823" s="4">
        <v>416</v>
      </c>
      <c r="E823" s="4">
        <v>4</v>
      </c>
      <c r="F823" s="4">
        <v>672</v>
      </c>
      <c r="G823" s="4">
        <f t="shared" si="309"/>
        <v>3404</v>
      </c>
      <c r="H823" s="4">
        <v>677</v>
      </c>
      <c r="I823" s="4">
        <v>217</v>
      </c>
      <c r="J823" s="4">
        <v>1571</v>
      </c>
      <c r="K823" s="4">
        <v>243</v>
      </c>
      <c r="L823" s="4">
        <f t="shared" si="310"/>
        <v>2708</v>
      </c>
      <c r="M823" s="4">
        <v>112</v>
      </c>
      <c r="N823" s="4">
        <v>267</v>
      </c>
      <c r="O823" s="4">
        <v>0</v>
      </c>
      <c r="P823" s="4">
        <v>0</v>
      </c>
      <c r="Q823" s="4">
        <f t="shared" si="311"/>
        <v>379</v>
      </c>
      <c r="R823" s="4">
        <v>97</v>
      </c>
      <c r="S823" s="4">
        <v>0</v>
      </c>
      <c r="T823" s="4">
        <v>0</v>
      </c>
      <c r="U823" s="4">
        <v>0</v>
      </c>
      <c r="V823" s="4">
        <f t="shared" si="312"/>
        <v>97</v>
      </c>
      <c r="W823" s="4">
        <v>3152</v>
      </c>
      <c r="X823" s="4">
        <v>0</v>
      </c>
      <c r="Y823" s="4">
        <v>775</v>
      </c>
      <c r="Z823" s="4">
        <v>0</v>
      </c>
      <c r="AA823" s="4">
        <f t="shared" si="313"/>
        <v>3927</v>
      </c>
      <c r="AB823" s="4">
        <v>631</v>
      </c>
      <c r="AC823" s="4">
        <v>3</v>
      </c>
      <c r="AD823" s="4">
        <v>0</v>
      </c>
      <c r="AE823" s="4">
        <v>13</v>
      </c>
      <c r="AF823" s="4">
        <f t="shared" si="314"/>
        <v>647</v>
      </c>
      <c r="AG823" s="4">
        <v>2</v>
      </c>
      <c r="AH823" s="4">
        <v>397</v>
      </c>
      <c r="AI823" s="4">
        <v>543</v>
      </c>
      <c r="AJ823" s="4">
        <v>789</v>
      </c>
      <c r="AK823" s="4">
        <f t="shared" si="315"/>
        <v>1731</v>
      </c>
      <c r="AL823" s="4">
        <v>8311</v>
      </c>
      <c r="AM823" s="4">
        <v>240</v>
      </c>
      <c r="AN823" s="4">
        <v>1079</v>
      </c>
      <c r="AO823" s="4">
        <v>371</v>
      </c>
      <c r="AP823" s="4">
        <f t="shared" si="316"/>
        <v>10001</v>
      </c>
      <c r="AU823" s="4">
        <f t="shared" si="317"/>
        <v>0</v>
      </c>
      <c r="AV823" s="4">
        <v>0</v>
      </c>
      <c r="AW823" s="4">
        <v>0</v>
      </c>
      <c r="AX823" s="4">
        <v>0</v>
      </c>
      <c r="AY823" s="4">
        <v>243</v>
      </c>
      <c r="AZ823" s="4">
        <f t="shared" si="318"/>
        <v>243</v>
      </c>
      <c r="BA823" s="4">
        <v>0</v>
      </c>
      <c r="BB823" s="4">
        <v>0</v>
      </c>
      <c r="BC823" s="4">
        <v>0</v>
      </c>
      <c r="BD823" s="4">
        <v>13</v>
      </c>
      <c r="BE823" s="4">
        <f t="shared" si="319"/>
        <v>13</v>
      </c>
      <c r="BF823" s="4">
        <v>0</v>
      </c>
      <c r="BG823" s="4">
        <v>0</v>
      </c>
      <c r="BH823" s="4">
        <v>0</v>
      </c>
      <c r="BI823" s="4">
        <v>789</v>
      </c>
      <c r="BJ823" s="4">
        <f t="shared" si="320"/>
        <v>789</v>
      </c>
      <c r="BK823" s="4">
        <v>0</v>
      </c>
      <c r="BL823" s="4">
        <v>0</v>
      </c>
      <c r="BM823" s="4">
        <v>0</v>
      </c>
      <c r="BN823" s="4">
        <v>17</v>
      </c>
      <c r="BO823" s="4">
        <f t="shared" si="321"/>
        <v>17</v>
      </c>
      <c r="BP823" s="4">
        <v>0</v>
      </c>
      <c r="BQ823" s="4">
        <v>0</v>
      </c>
      <c r="BR823" s="4">
        <v>0</v>
      </c>
      <c r="BS823" s="4">
        <v>136</v>
      </c>
      <c r="BT823" s="4">
        <f t="shared" si="335"/>
        <v>136</v>
      </c>
      <c r="BU823" s="4">
        <v>0</v>
      </c>
      <c r="BV823" s="4">
        <v>0</v>
      </c>
      <c r="BW823" s="4">
        <v>0</v>
      </c>
      <c r="BX823" s="4">
        <v>890</v>
      </c>
      <c r="BY823" s="4">
        <f t="shared" si="323"/>
        <v>890</v>
      </c>
      <c r="BZ823" s="4">
        <f t="shared" si="324"/>
        <v>15294</v>
      </c>
      <c r="CA823" s="4">
        <f t="shared" si="325"/>
        <v>1540</v>
      </c>
      <c r="CB823" s="4">
        <f t="shared" si="326"/>
        <v>3972</v>
      </c>
      <c r="CC823" s="4">
        <f t="shared" si="327"/>
        <v>2088</v>
      </c>
      <c r="CD823" s="4">
        <f t="shared" si="328"/>
        <v>22894</v>
      </c>
      <c r="CE823" s="4">
        <f t="shared" si="329"/>
        <v>0</v>
      </c>
      <c r="CF823" s="4">
        <f t="shared" si="330"/>
        <v>0</v>
      </c>
      <c r="CG823" s="4">
        <f t="shared" si="331"/>
        <v>0</v>
      </c>
      <c r="CH823" s="4">
        <f t="shared" si="332"/>
        <v>2088</v>
      </c>
      <c r="CI823" s="4">
        <f t="shared" si="333"/>
        <v>2088</v>
      </c>
      <c r="CJ823" s="4">
        <v>3496</v>
      </c>
      <c r="CK823" s="4">
        <v>6749</v>
      </c>
      <c r="CL823" s="4">
        <v>891</v>
      </c>
      <c r="CM823" s="4">
        <v>714</v>
      </c>
      <c r="CN823" s="4">
        <v>3893</v>
      </c>
      <c r="CO823" s="4">
        <f t="shared" si="308"/>
        <v>15743</v>
      </c>
    </row>
    <row r="824" spans="1:93">
      <c r="A824" s="2">
        <v>2007</v>
      </c>
      <c r="B824" s="3" t="s">
        <v>84</v>
      </c>
      <c r="C824" s="4">
        <v>1088</v>
      </c>
      <c r="D824" s="4">
        <v>142</v>
      </c>
      <c r="E824" s="4">
        <v>461</v>
      </c>
      <c r="F824" s="4">
        <v>207</v>
      </c>
      <c r="G824" s="4">
        <f t="shared" si="309"/>
        <v>1898</v>
      </c>
      <c r="H824" s="4">
        <v>254</v>
      </c>
      <c r="I824" s="4">
        <v>28</v>
      </c>
      <c r="J824" s="4">
        <v>61</v>
      </c>
      <c r="K824" s="4">
        <v>3</v>
      </c>
      <c r="L824" s="4">
        <f t="shared" si="310"/>
        <v>346</v>
      </c>
      <c r="M824" s="4">
        <v>2</v>
      </c>
      <c r="N824" s="4">
        <v>15</v>
      </c>
      <c r="O824" s="4">
        <v>1</v>
      </c>
      <c r="P824" s="4">
        <v>0</v>
      </c>
      <c r="Q824" s="4">
        <f t="shared" si="311"/>
        <v>18</v>
      </c>
      <c r="R824" s="4">
        <v>5</v>
      </c>
      <c r="S824" s="4">
        <v>0</v>
      </c>
      <c r="T824" s="4">
        <v>1</v>
      </c>
      <c r="U824" s="4">
        <v>0</v>
      </c>
      <c r="V824" s="4">
        <f t="shared" si="312"/>
        <v>6</v>
      </c>
      <c r="W824" s="4">
        <v>486</v>
      </c>
      <c r="X824" s="4">
        <v>490</v>
      </c>
      <c r="Y824" s="4">
        <v>0</v>
      </c>
      <c r="Z824" s="4">
        <v>0</v>
      </c>
      <c r="AA824" s="4">
        <f t="shared" si="313"/>
        <v>976</v>
      </c>
      <c r="AB824" s="4">
        <v>252</v>
      </c>
      <c r="AC824" s="4">
        <v>1</v>
      </c>
      <c r="AD824" s="4">
        <v>5</v>
      </c>
      <c r="AE824" s="4">
        <v>0</v>
      </c>
      <c r="AF824" s="4">
        <f t="shared" si="314"/>
        <v>258</v>
      </c>
      <c r="AG824" s="4">
        <v>2</v>
      </c>
      <c r="AH824" s="4">
        <v>115</v>
      </c>
      <c r="AI824" s="4">
        <v>608</v>
      </c>
      <c r="AJ824" s="4">
        <v>0</v>
      </c>
      <c r="AK824" s="4">
        <f t="shared" si="315"/>
        <v>725</v>
      </c>
      <c r="AL824" s="4">
        <v>1301</v>
      </c>
      <c r="AM824" s="4">
        <v>264</v>
      </c>
      <c r="AN824" s="4">
        <v>1995</v>
      </c>
      <c r="AO824" s="4">
        <v>12</v>
      </c>
      <c r="AP824" s="4">
        <f t="shared" si="316"/>
        <v>3572</v>
      </c>
      <c r="AU824" s="4">
        <f t="shared" si="317"/>
        <v>0</v>
      </c>
      <c r="AV824" s="4">
        <v>4</v>
      </c>
      <c r="AW824" s="4">
        <v>0</v>
      </c>
      <c r="AX824" s="4">
        <v>0</v>
      </c>
      <c r="AY824" s="4">
        <v>3</v>
      </c>
      <c r="AZ824" s="4">
        <f t="shared" si="318"/>
        <v>7</v>
      </c>
      <c r="BA824" s="4">
        <v>2</v>
      </c>
      <c r="BB824" s="4">
        <v>0</v>
      </c>
      <c r="BC824" s="4">
        <v>5</v>
      </c>
      <c r="BD824" s="4">
        <v>0</v>
      </c>
      <c r="BE824" s="4">
        <f t="shared" si="319"/>
        <v>7</v>
      </c>
      <c r="BF824" s="4">
        <v>0</v>
      </c>
      <c r="BG824" s="4">
        <v>104</v>
      </c>
      <c r="BH824" s="4">
        <v>184</v>
      </c>
      <c r="BI824" s="4">
        <v>0</v>
      </c>
      <c r="BJ824" s="4">
        <f t="shared" si="320"/>
        <v>288</v>
      </c>
      <c r="BK824" s="4">
        <v>0</v>
      </c>
      <c r="BL824" s="4">
        <v>0</v>
      </c>
      <c r="BM824" s="4">
        <v>0</v>
      </c>
      <c r="BN824" s="4">
        <v>0</v>
      </c>
      <c r="BO824" s="4">
        <f t="shared" si="321"/>
        <v>0</v>
      </c>
      <c r="BP824" s="4">
        <v>11</v>
      </c>
      <c r="BQ824" s="4">
        <v>0</v>
      </c>
      <c r="BR824" s="4">
        <v>0</v>
      </c>
      <c r="BS824" s="4">
        <v>4</v>
      </c>
      <c r="BT824" s="4">
        <f t="shared" si="335"/>
        <v>15</v>
      </c>
      <c r="BU824" s="4">
        <v>192</v>
      </c>
      <c r="BV824" s="4">
        <v>0</v>
      </c>
      <c r="BW824" s="4">
        <v>0</v>
      </c>
      <c r="BX824" s="4">
        <v>0</v>
      </c>
      <c r="BY824" s="4">
        <f t="shared" si="323"/>
        <v>192</v>
      </c>
      <c r="BZ824" s="4">
        <f t="shared" si="324"/>
        <v>3390</v>
      </c>
      <c r="CA824" s="4">
        <f t="shared" si="325"/>
        <v>1055</v>
      </c>
      <c r="CB824" s="4">
        <f t="shared" si="326"/>
        <v>3132</v>
      </c>
      <c r="CC824" s="4">
        <f t="shared" si="327"/>
        <v>222</v>
      </c>
      <c r="CD824" s="4">
        <f t="shared" si="328"/>
        <v>7799</v>
      </c>
      <c r="CE824" s="4">
        <f t="shared" si="329"/>
        <v>209</v>
      </c>
      <c r="CF824" s="4">
        <f t="shared" si="330"/>
        <v>104</v>
      </c>
      <c r="CG824" s="4">
        <f t="shared" si="331"/>
        <v>189</v>
      </c>
      <c r="CH824" s="4">
        <f t="shared" si="332"/>
        <v>7</v>
      </c>
      <c r="CI824" s="4">
        <f t="shared" si="333"/>
        <v>509</v>
      </c>
      <c r="CJ824" s="4">
        <v>0</v>
      </c>
      <c r="CK824" s="4">
        <v>1008</v>
      </c>
      <c r="CL824" s="4">
        <v>140</v>
      </c>
      <c r="CM824" s="4">
        <v>0</v>
      </c>
      <c r="CN824" s="4">
        <v>2142</v>
      </c>
      <c r="CO824" s="4">
        <f t="shared" si="308"/>
        <v>3290</v>
      </c>
    </row>
    <row r="825" spans="1:93">
      <c r="A825" s="2">
        <v>2007</v>
      </c>
      <c r="B825" s="15" t="s">
        <v>85</v>
      </c>
      <c r="C825" s="4">
        <v>9967</v>
      </c>
      <c r="D825" s="4">
        <v>2491</v>
      </c>
      <c r="E825" s="4">
        <v>583</v>
      </c>
      <c r="F825" s="4">
        <v>0</v>
      </c>
      <c r="G825" s="4">
        <f t="shared" si="309"/>
        <v>13041</v>
      </c>
      <c r="H825" s="4">
        <v>4098</v>
      </c>
      <c r="I825" s="4">
        <v>61</v>
      </c>
      <c r="J825" s="4">
        <v>917</v>
      </c>
      <c r="K825" s="4">
        <v>843</v>
      </c>
      <c r="L825" s="4">
        <f t="shared" si="310"/>
        <v>5919</v>
      </c>
      <c r="M825" s="4">
        <v>149</v>
      </c>
      <c r="N825" s="4">
        <v>8</v>
      </c>
      <c r="O825" s="4">
        <v>0</v>
      </c>
      <c r="P825" s="4">
        <v>0</v>
      </c>
      <c r="Q825" s="4">
        <f t="shared" si="311"/>
        <v>157</v>
      </c>
      <c r="R825" s="4">
        <v>0</v>
      </c>
      <c r="S825" s="4">
        <v>0</v>
      </c>
      <c r="T825" s="4">
        <v>0</v>
      </c>
      <c r="U825" s="4">
        <v>0</v>
      </c>
      <c r="V825" s="4">
        <f t="shared" si="312"/>
        <v>0</v>
      </c>
      <c r="W825" s="4">
        <v>4131</v>
      </c>
      <c r="X825" s="4">
        <v>8069</v>
      </c>
      <c r="Y825" s="4">
        <v>2170</v>
      </c>
      <c r="Z825" s="4">
        <v>0</v>
      </c>
      <c r="AA825" s="4">
        <f t="shared" si="313"/>
        <v>14370</v>
      </c>
      <c r="AB825" s="4">
        <v>2707</v>
      </c>
      <c r="AC825" s="4">
        <v>79</v>
      </c>
      <c r="AD825" s="4">
        <v>127</v>
      </c>
      <c r="AE825" s="4">
        <v>0</v>
      </c>
      <c r="AF825" s="4">
        <f t="shared" si="314"/>
        <v>2913</v>
      </c>
      <c r="AG825" s="4">
        <v>1</v>
      </c>
      <c r="AH825" s="4">
        <v>2210</v>
      </c>
      <c r="AI825" s="4">
        <v>4875</v>
      </c>
      <c r="AJ825" s="4">
        <v>672</v>
      </c>
      <c r="AK825" s="4">
        <f t="shared" si="315"/>
        <v>7758</v>
      </c>
      <c r="AL825" s="4">
        <v>6627</v>
      </c>
      <c r="AM825" s="4">
        <v>5968</v>
      </c>
      <c r="AN825" s="4">
        <v>7555</v>
      </c>
      <c r="AO825" s="4">
        <v>1804</v>
      </c>
      <c r="AP825" s="4">
        <f t="shared" si="316"/>
        <v>21954</v>
      </c>
      <c r="AU825" s="4">
        <f t="shared" si="317"/>
        <v>0</v>
      </c>
      <c r="AV825" s="4">
        <v>32</v>
      </c>
      <c r="AW825" s="4">
        <v>0</v>
      </c>
      <c r="AX825" s="4">
        <v>157</v>
      </c>
      <c r="AY825" s="4">
        <v>843</v>
      </c>
      <c r="AZ825" s="4">
        <f t="shared" si="318"/>
        <v>1032</v>
      </c>
      <c r="BA825" s="4">
        <v>149</v>
      </c>
      <c r="BB825" s="4">
        <v>4</v>
      </c>
      <c r="BC825" s="4">
        <v>2</v>
      </c>
      <c r="BD825" s="4">
        <v>0</v>
      </c>
      <c r="BE825" s="4">
        <f t="shared" si="319"/>
        <v>155</v>
      </c>
      <c r="BF825" s="4">
        <v>0</v>
      </c>
      <c r="BG825" s="4">
        <v>2210</v>
      </c>
      <c r="BH825" s="4">
        <v>3889</v>
      </c>
      <c r="BI825" s="4">
        <v>672</v>
      </c>
      <c r="BJ825" s="4">
        <f t="shared" si="320"/>
        <v>6771</v>
      </c>
      <c r="BK825" s="4">
        <v>0</v>
      </c>
      <c r="BL825" s="4">
        <v>0</v>
      </c>
      <c r="BM825" s="4">
        <v>433</v>
      </c>
      <c r="BN825" s="4">
        <v>0</v>
      </c>
      <c r="BO825" s="4">
        <f t="shared" si="321"/>
        <v>433</v>
      </c>
      <c r="BP825" s="4">
        <v>850</v>
      </c>
      <c r="BQ825" s="4">
        <v>353</v>
      </c>
      <c r="BR825" s="4">
        <v>994</v>
      </c>
      <c r="BS825" s="4">
        <v>384</v>
      </c>
      <c r="BT825" s="4">
        <f t="shared" si="335"/>
        <v>2581</v>
      </c>
      <c r="BU825" s="4">
        <v>180</v>
      </c>
      <c r="BV825" s="4">
        <v>0</v>
      </c>
      <c r="BW825" s="4">
        <v>1521</v>
      </c>
      <c r="BX825" s="4">
        <v>1420</v>
      </c>
      <c r="BY825" s="4">
        <f t="shared" si="323"/>
        <v>3121</v>
      </c>
      <c r="BZ825" s="4">
        <f t="shared" si="324"/>
        <v>27680</v>
      </c>
      <c r="CA825" s="4">
        <f t="shared" si="325"/>
        <v>18886</v>
      </c>
      <c r="CB825" s="4">
        <f t="shared" si="326"/>
        <v>16227</v>
      </c>
      <c r="CC825" s="4">
        <f t="shared" si="327"/>
        <v>3319</v>
      </c>
      <c r="CD825" s="4">
        <f t="shared" si="328"/>
        <v>66112</v>
      </c>
      <c r="CE825" s="4">
        <f t="shared" si="329"/>
        <v>1211</v>
      </c>
      <c r="CF825" s="4">
        <f t="shared" si="330"/>
        <v>2567</v>
      </c>
      <c r="CG825" s="4">
        <f t="shared" si="331"/>
        <v>6996</v>
      </c>
      <c r="CH825" s="4">
        <f t="shared" si="332"/>
        <v>3319</v>
      </c>
      <c r="CI825" s="4">
        <f t="shared" si="333"/>
        <v>14093</v>
      </c>
      <c r="CJ825" s="4">
        <v>19435.2</v>
      </c>
      <c r="CK825" s="4">
        <v>0</v>
      </c>
      <c r="CL825" s="4">
        <v>2443.6999999999998</v>
      </c>
      <c r="CM825" s="4">
        <v>32</v>
      </c>
      <c r="CN825" s="4">
        <v>4493.1999999999971</v>
      </c>
      <c r="CO825" s="4">
        <f t="shared" si="308"/>
        <v>26404.1</v>
      </c>
    </row>
    <row r="826" spans="1:93">
      <c r="A826" s="2">
        <v>2007</v>
      </c>
      <c r="B826" s="3" t="s">
        <v>86</v>
      </c>
      <c r="C826" s="4">
        <v>7392</v>
      </c>
      <c r="D826" s="4">
        <v>1567</v>
      </c>
      <c r="E826" s="4">
        <v>0</v>
      </c>
      <c r="F826" s="4">
        <v>443</v>
      </c>
      <c r="G826" s="4">
        <f t="shared" si="309"/>
        <v>9402</v>
      </c>
      <c r="H826" s="4">
        <v>2254</v>
      </c>
      <c r="I826" s="4">
        <v>58</v>
      </c>
      <c r="J826" s="4">
        <v>0</v>
      </c>
      <c r="K826" s="4">
        <v>355</v>
      </c>
      <c r="L826" s="4">
        <f t="shared" si="310"/>
        <v>2667</v>
      </c>
      <c r="M826" s="4">
        <v>170</v>
      </c>
      <c r="N826" s="4">
        <v>345</v>
      </c>
      <c r="O826" s="4">
        <v>0</v>
      </c>
      <c r="P826" s="4">
        <v>0</v>
      </c>
      <c r="Q826" s="4">
        <f t="shared" si="311"/>
        <v>515</v>
      </c>
      <c r="R826" s="4">
        <v>0</v>
      </c>
      <c r="S826" s="4">
        <v>0</v>
      </c>
      <c r="T826" s="4">
        <v>0</v>
      </c>
      <c r="U826" s="4">
        <v>0</v>
      </c>
      <c r="V826" s="4">
        <f t="shared" si="312"/>
        <v>0</v>
      </c>
      <c r="W826" s="4">
        <v>2211</v>
      </c>
      <c r="X826" s="4">
        <v>4472</v>
      </c>
      <c r="Y826" s="4">
        <v>730</v>
      </c>
      <c r="Z826" s="4">
        <v>0</v>
      </c>
      <c r="AA826" s="4">
        <f t="shared" si="313"/>
        <v>7413</v>
      </c>
      <c r="AB826" s="4">
        <v>1047</v>
      </c>
      <c r="AC826" s="4">
        <v>18</v>
      </c>
      <c r="AD826" s="4">
        <v>47</v>
      </c>
      <c r="AE826" s="4">
        <v>19</v>
      </c>
      <c r="AF826" s="4">
        <f t="shared" si="314"/>
        <v>1131</v>
      </c>
      <c r="AG826" s="4">
        <v>17</v>
      </c>
      <c r="AH826" s="4">
        <v>1530</v>
      </c>
      <c r="AI826" s="4">
        <v>858</v>
      </c>
      <c r="AJ826" s="4">
        <v>682</v>
      </c>
      <c r="AK826" s="4">
        <f t="shared" si="315"/>
        <v>3087</v>
      </c>
      <c r="AL826" s="4">
        <v>5005</v>
      </c>
      <c r="AM826" s="4">
        <v>2583</v>
      </c>
      <c r="AN826" s="4">
        <v>3219</v>
      </c>
      <c r="AO826" s="4">
        <v>171</v>
      </c>
      <c r="AP826" s="4">
        <f t="shared" si="316"/>
        <v>10978</v>
      </c>
      <c r="AU826" s="4">
        <f t="shared" si="317"/>
        <v>0</v>
      </c>
      <c r="AV826" s="4">
        <v>0</v>
      </c>
      <c r="AW826" s="4">
        <v>0</v>
      </c>
      <c r="AX826" s="4">
        <v>0</v>
      </c>
      <c r="AY826" s="4">
        <v>355</v>
      </c>
      <c r="AZ826" s="4">
        <f t="shared" si="318"/>
        <v>355</v>
      </c>
      <c r="BA826" s="4">
        <v>1</v>
      </c>
      <c r="BB826" s="4">
        <v>0</v>
      </c>
      <c r="BC826" s="4">
        <v>0</v>
      </c>
      <c r="BD826" s="4">
        <v>19</v>
      </c>
      <c r="BE826" s="4">
        <f t="shared" si="319"/>
        <v>20</v>
      </c>
      <c r="BF826" s="4">
        <v>0</v>
      </c>
      <c r="BG826" s="4">
        <v>1125</v>
      </c>
      <c r="BH826" s="4">
        <v>1015</v>
      </c>
      <c r="BI826" s="4">
        <v>251</v>
      </c>
      <c r="BJ826" s="4">
        <f t="shared" si="320"/>
        <v>2391</v>
      </c>
      <c r="BK826" s="4">
        <v>0</v>
      </c>
      <c r="BL826" s="4">
        <v>0</v>
      </c>
      <c r="BM826" s="4">
        <v>0</v>
      </c>
      <c r="BN826" s="4">
        <v>0</v>
      </c>
      <c r="BO826" s="4">
        <f t="shared" si="321"/>
        <v>0</v>
      </c>
      <c r="BP826" s="4">
        <v>6</v>
      </c>
      <c r="BQ826" s="4">
        <v>7</v>
      </c>
      <c r="BR826" s="4">
        <v>0</v>
      </c>
      <c r="BS826" s="4">
        <v>56</v>
      </c>
      <c r="BT826" s="4">
        <f t="shared" si="335"/>
        <v>69</v>
      </c>
      <c r="BU826" s="4">
        <v>0</v>
      </c>
      <c r="BV826" s="4">
        <v>0</v>
      </c>
      <c r="BW826" s="4">
        <v>0</v>
      </c>
      <c r="BX826" s="4">
        <v>558</v>
      </c>
      <c r="BY826" s="4">
        <f t="shared" si="323"/>
        <v>558</v>
      </c>
      <c r="BZ826" s="4">
        <f t="shared" si="324"/>
        <v>18096</v>
      </c>
      <c r="CA826" s="4">
        <f t="shared" si="325"/>
        <v>10573</v>
      </c>
      <c r="CB826" s="4">
        <f t="shared" si="326"/>
        <v>4854</v>
      </c>
      <c r="CC826" s="4">
        <f t="shared" si="327"/>
        <v>1670</v>
      </c>
      <c r="CD826" s="4">
        <f t="shared" si="328"/>
        <v>35193</v>
      </c>
      <c r="CE826" s="4">
        <f t="shared" si="329"/>
        <v>7</v>
      </c>
      <c r="CF826" s="4">
        <f t="shared" si="330"/>
        <v>1132</v>
      </c>
      <c r="CG826" s="4">
        <f t="shared" si="331"/>
        <v>1015</v>
      </c>
      <c r="CH826" s="4">
        <f t="shared" si="332"/>
        <v>1239</v>
      </c>
      <c r="CI826" s="4">
        <f t="shared" si="333"/>
        <v>3393</v>
      </c>
      <c r="CJ826" s="4">
        <v>5915</v>
      </c>
      <c r="CK826" s="4">
        <v>8820</v>
      </c>
      <c r="CL826" s="4">
        <v>1019</v>
      </c>
      <c r="CM826" s="4">
        <v>0</v>
      </c>
      <c r="CN826" s="4">
        <v>3086</v>
      </c>
      <c r="CO826" s="4">
        <f t="shared" si="308"/>
        <v>18840</v>
      </c>
    </row>
    <row r="827" spans="1:93">
      <c r="A827" s="2">
        <v>2007</v>
      </c>
      <c r="B827" s="3" t="s">
        <v>87</v>
      </c>
      <c r="C827" s="4">
        <v>2027.6</v>
      </c>
      <c r="D827" s="4">
        <v>240.5</v>
      </c>
      <c r="E827" s="4">
        <v>199.1</v>
      </c>
      <c r="F827" s="4">
        <v>0</v>
      </c>
      <c r="G827" s="4">
        <f t="shared" si="309"/>
        <v>2467.1999999999998</v>
      </c>
      <c r="H827" s="4">
        <v>665.7</v>
      </c>
      <c r="I827" s="4">
        <v>22</v>
      </c>
      <c r="J827" s="4">
        <v>283</v>
      </c>
      <c r="K827" s="4">
        <v>68.97</v>
      </c>
      <c r="L827" s="4">
        <f t="shared" si="310"/>
        <v>1039.67</v>
      </c>
      <c r="M827" s="4">
        <v>10</v>
      </c>
      <c r="N827" s="4">
        <v>33</v>
      </c>
      <c r="O827" s="4">
        <v>0</v>
      </c>
      <c r="P827" s="4">
        <v>0</v>
      </c>
      <c r="Q827" s="4">
        <f t="shared" si="311"/>
        <v>43</v>
      </c>
      <c r="R827" s="4">
        <v>39</v>
      </c>
      <c r="S827" s="4">
        <v>0</v>
      </c>
      <c r="T827" s="4">
        <v>0</v>
      </c>
      <c r="U827" s="4">
        <v>0</v>
      </c>
      <c r="V827" s="4">
        <f t="shared" si="312"/>
        <v>39</v>
      </c>
      <c r="W827" s="4">
        <v>440</v>
      </c>
      <c r="X827" s="4">
        <v>616</v>
      </c>
      <c r="Y827" s="4">
        <v>6</v>
      </c>
      <c r="Z827" s="4">
        <v>0</v>
      </c>
      <c r="AA827" s="4">
        <f t="shared" si="313"/>
        <v>1062</v>
      </c>
      <c r="AB827" s="4">
        <v>200.6</v>
      </c>
      <c r="AC827" s="4">
        <v>1.9</v>
      </c>
      <c r="AD827" s="4">
        <v>11.5</v>
      </c>
      <c r="AE827" s="4">
        <v>0</v>
      </c>
      <c r="AF827" s="4">
        <f t="shared" si="314"/>
        <v>214</v>
      </c>
      <c r="AG827" s="4">
        <v>0</v>
      </c>
      <c r="AH827" s="4">
        <v>182.3</v>
      </c>
      <c r="AI827" s="4">
        <v>741.3</v>
      </c>
      <c r="AJ827" s="4">
        <v>69</v>
      </c>
      <c r="AK827" s="4">
        <f t="shared" si="315"/>
        <v>992.59999999999991</v>
      </c>
      <c r="AL827" s="4">
        <v>1970</v>
      </c>
      <c r="AM827" s="4">
        <v>552</v>
      </c>
      <c r="AN827" s="4">
        <v>1911.9</v>
      </c>
      <c r="AO827" s="4">
        <v>336</v>
      </c>
      <c r="AP827" s="4">
        <f t="shared" si="316"/>
        <v>4769.8999999999996</v>
      </c>
      <c r="AU827" s="4">
        <f t="shared" si="317"/>
        <v>0</v>
      </c>
      <c r="AV827" s="4">
        <v>42.5</v>
      </c>
      <c r="AW827" s="4">
        <v>0</v>
      </c>
      <c r="AX827" s="4">
        <v>0</v>
      </c>
      <c r="AY827" s="4">
        <v>68.97</v>
      </c>
      <c r="AZ827" s="4">
        <f t="shared" si="318"/>
        <v>111.47</v>
      </c>
      <c r="BA827" s="4">
        <v>0</v>
      </c>
      <c r="BB827" s="4">
        <v>0</v>
      </c>
      <c r="BC827" s="4">
        <v>0</v>
      </c>
      <c r="BD827" s="4">
        <v>0</v>
      </c>
      <c r="BE827" s="4">
        <f t="shared" si="319"/>
        <v>0</v>
      </c>
      <c r="BF827" s="4">
        <v>0</v>
      </c>
      <c r="BG827" s="4">
        <v>144.30000000000001</v>
      </c>
      <c r="BH827" s="4">
        <v>76.7</v>
      </c>
      <c r="BI827" s="4">
        <v>68.97</v>
      </c>
      <c r="BJ827" s="4">
        <f t="shared" si="320"/>
        <v>289.97000000000003</v>
      </c>
      <c r="BK827" s="4">
        <v>0</v>
      </c>
      <c r="BL827" s="4">
        <v>0</v>
      </c>
      <c r="BM827" s="4">
        <v>0</v>
      </c>
      <c r="BN827" s="4">
        <v>0</v>
      </c>
      <c r="BO827" s="4">
        <f t="shared" si="321"/>
        <v>0</v>
      </c>
      <c r="BP827" s="4">
        <v>0</v>
      </c>
      <c r="BQ827" s="4">
        <v>0</v>
      </c>
      <c r="BR827" s="4">
        <v>0</v>
      </c>
      <c r="BS827" s="4">
        <v>0</v>
      </c>
      <c r="BT827" s="4">
        <f t="shared" si="335"/>
        <v>0</v>
      </c>
      <c r="BU827" s="4">
        <v>0</v>
      </c>
      <c r="BV827" s="4">
        <v>8.6999999999999993</v>
      </c>
      <c r="BW827" s="4">
        <v>158.69999999999999</v>
      </c>
      <c r="BX827" s="4">
        <v>335.6</v>
      </c>
      <c r="BY827" s="4">
        <f t="shared" si="323"/>
        <v>503</v>
      </c>
      <c r="BZ827" s="4">
        <f t="shared" si="324"/>
        <v>5352.9</v>
      </c>
      <c r="CA827" s="4">
        <f t="shared" si="325"/>
        <v>1647.7</v>
      </c>
      <c r="CB827" s="4">
        <f t="shared" si="326"/>
        <v>3152.8</v>
      </c>
      <c r="CC827" s="4">
        <f t="shared" si="327"/>
        <v>473.97</v>
      </c>
      <c r="CD827" s="4">
        <f t="shared" si="328"/>
        <v>10627.369999999999</v>
      </c>
      <c r="CE827" s="4">
        <f t="shared" si="329"/>
        <v>42.5</v>
      </c>
      <c r="CF827" s="4">
        <f t="shared" si="330"/>
        <v>153</v>
      </c>
      <c r="CG827" s="4">
        <f t="shared" si="331"/>
        <v>235.39999999999998</v>
      </c>
      <c r="CH827" s="4">
        <f t="shared" si="332"/>
        <v>473.54</v>
      </c>
      <c r="CI827" s="4">
        <f t="shared" si="333"/>
        <v>904.44</v>
      </c>
      <c r="CJ827" s="4">
        <v>2558</v>
      </c>
      <c r="CK827" s="4">
        <v>1560</v>
      </c>
      <c r="CL827" s="4">
        <v>82</v>
      </c>
      <c r="CM827" s="4">
        <v>0</v>
      </c>
      <c r="CN827" s="4">
        <v>942</v>
      </c>
      <c r="CO827" s="4">
        <f t="shared" si="308"/>
        <v>5142</v>
      </c>
    </row>
    <row r="828" spans="1:93">
      <c r="A828" s="2">
        <v>2007</v>
      </c>
      <c r="B828" s="3" t="s">
        <v>88</v>
      </c>
      <c r="C828" s="4">
        <v>1316</v>
      </c>
      <c r="D828" s="4">
        <v>195</v>
      </c>
      <c r="E828" s="4">
        <v>60</v>
      </c>
      <c r="F828" s="4">
        <v>0</v>
      </c>
      <c r="G828" s="4">
        <f t="shared" si="309"/>
        <v>1571</v>
      </c>
      <c r="H828" s="4">
        <v>321</v>
      </c>
      <c r="I828" s="4">
        <v>3</v>
      </c>
      <c r="J828" s="4">
        <v>153</v>
      </c>
      <c r="K828" s="4">
        <v>5</v>
      </c>
      <c r="L828" s="4">
        <f t="shared" si="310"/>
        <v>482</v>
      </c>
      <c r="M828" s="4">
        <v>0</v>
      </c>
      <c r="N828" s="4">
        <v>7</v>
      </c>
      <c r="O828" s="4">
        <v>0</v>
      </c>
      <c r="P828" s="4">
        <v>0</v>
      </c>
      <c r="Q828" s="4">
        <f t="shared" si="311"/>
        <v>7</v>
      </c>
      <c r="R828" s="4">
        <v>9</v>
      </c>
      <c r="S828" s="4">
        <v>0</v>
      </c>
      <c r="T828" s="4">
        <v>0</v>
      </c>
      <c r="U828" s="4">
        <v>0</v>
      </c>
      <c r="V828" s="4">
        <f t="shared" si="312"/>
        <v>9</v>
      </c>
      <c r="W828" s="9">
        <v>340</v>
      </c>
      <c r="X828" s="4">
        <v>771</v>
      </c>
      <c r="Y828" s="4">
        <v>88</v>
      </c>
      <c r="Z828" s="4">
        <v>0</v>
      </c>
      <c r="AA828" s="4">
        <f t="shared" si="313"/>
        <v>1199</v>
      </c>
      <c r="AB828" s="4">
        <v>175</v>
      </c>
      <c r="AC828" s="4">
        <v>6</v>
      </c>
      <c r="AD828" s="4">
        <v>50</v>
      </c>
      <c r="AE828" s="4">
        <v>3</v>
      </c>
      <c r="AF828" s="4">
        <f t="shared" si="314"/>
        <v>234</v>
      </c>
      <c r="AG828" s="4">
        <v>0</v>
      </c>
      <c r="AH828" s="4">
        <v>243</v>
      </c>
      <c r="AI828" s="4">
        <v>380</v>
      </c>
      <c r="AJ828" s="4">
        <v>0</v>
      </c>
      <c r="AK828" s="4">
        <f t="shared" si="315"/>
        <v>623</v>
      </c>
      <c r="AL828" s="4">
        <v>447</v>
      </c>
      <c r="AM828" s="4">
        <v>638</v>
      </c>
      <c r="AN828" s="4">
        <v>326</v>
      </c>
      <c r="AO828" s="4">
        <v>2</v>
      </c>
      <c r="AP828" s="4">
        <f t="shared" si="316"/>
        <v>1413</v>
      </c>
      <c r="AU828" s="4">
        <f t="shared" si="317"/>
        <v>0</v>
      </c>
      <c r="AV828" s="4">
        <v>0</v>
      </c>
      <c r="AW828" s="4">
        <v>0</v>
      </c>
      <c r="AX828" s="4">
        <v>18</v>
      </c>
      <c r="AY828" s="4">
        <v>5</v>
      </c>
      <c r="AZ828" s="4">
        <f t="shared" si="318"/>
        <v>23</v>
      </c>
      <c r="BA828" s="4">
        <v>0</v>
      </c>
      <c r="BB828" s="4">
        <v>0</v>
      </c>
      <c r="BC828" s="4">
        <v>23</v>
      </c>
      <c r="BD828" s="4">
        <v>3</v>
      </c>
      <c r="BE828" s="4">
        <f t="shared" si="319"/>
        <v>26</v>
      </c>
      <c r="BF828" s="4">
        <v>0</v>
      </c>
      <c r="BG828" s="4">
        <v>220</v>
      </c>
      <c r="BH828" s="4">
        <v>87</v>
      </c>
      <c r="BI828" s="4">
        <v>0</v>
      </c>
      <c r="BJ828" s="4">
        <f t="shared" si="320"/>
        <v>307</v>
      </c>
      <c r="BK828" s="4">
        <v>0</v>
      </c>
      <c r="BL828" s="4">
        <v>0</v>
      </c>
      <c r="BM828" s="4">
        <v>0</v>
      </c>
      <c r="BN828" s="4">
        <v>0</v>
      </c>
      <c r="BO828" s="4">
        <f t="shared" si="321"/>
        <v>0</v>
      </c>
      <c r="BP828" s="4">
        <v>0</v>
      </c>
      <c r="BQ828" s="4">
        <v>0</v>
      </c>
      <c r="BR828" s="4">
        <v>0</v>
      </c>
      <c r="BS828" s="4">
        <v>0</v>
      </c>
      <c r="BT828" s="4">
        <f t="shared" si="335"/>
        <v>0</v>
      </c>
      <c r="BU828" s="4">
        <v>0</v>
      </c>
      <c r="BV828" s="4">
        <v>0</v>
      </c>
      <c r="BW828" s="4">
        <v>12</v>
      </c>
      <c r="BX828" s="4">
        <v>2</v>
      </c>
      <c r="BY828" s="4">
        <f t="shared" si="323"/>
        <v>14</v>
      </c>
      <c r="BZ828" s="4">
        <f t="shared" si="324"/>
        <v>2608</v>
      </c>
      <c r="CA828" s="4">
        <f t="shared" si="325"/>
        <v>1863</v>
      </c>
      <c r="CB828" s="4">
        <f t="shared" si="326"/>
        <v>1057</v>
      </c>
      <c r="CC828" s="4">
        <f t="shared" si="327"/>
        <v>10</v>
      </c>
      <c r="CD828" s="4">
        <f t="shared" si="328"/>
        <v>5538</v>
      </c>
      <c r="CE828" s="4">
        <f t="shared" si="329"/>
        <v>0</v>
      </c>
      <c r="CF828" s="4">
        <f t="shared" si="330"/>
        <v>220</v>
      </c>
      <c r="CG828" s="4">
        <f t="shared" si="331"/>
        <v>140</v>
      </c>
      <c r="CH828" s="4">
        <f t="shared" si="332"/>
        <v>10</v>
      </c>
      <c r="CI828" s="4">
        <f t="shared" si="333"/>
        <v>370</v>
      </c>
      <c r="CJ828" s="4">
        <v>1077</v>
      </c>
      <c r="CK828" s="4">
        <v>1400</v>
      </c>
      <c r="CL828" s="4">
        <v>190</v>
      </c>
      <c r="CM828" s="4">
        <v>0</v>
      </c>
      <c r="CN828" s="4">
        <v>144</v>
      </c>
      <c r="CO828" s="4">
        <f t="shared" si="308"/>
        <v>2811</v>
      </c>
    </row>
    <row r="829" spans="1:93">
      <c r="A829" s="2">
        <v>2007</v>
      </c>
      <c r="B829" s="3" t="s">
        <v>89</v>
      </c>
      <c r="C829" s="4">
        <v>7360.3943593600006</v>
      </c>
      <c r="D829" s="4">
        <v>1872.8865815499998</v>
      </c>
      <c r="E829" s="4">
        <v>29.716126819999996</v>
      </c>
      <c r="F829" s="4">
        <v>33.188705909999996</v>
      </c>
      <c r="G829" s="4">
        <f t="shared" si="309"/>
        <v>9296.1857736400016</v>
      </c>
      <c r="H829" s="4">
        <v>2285</v>
      </c>
      <c r="I829" s="4">
        <v>308</v>
      </c>
      <c r="J829" s="4">
        <v>163</v>
      </c>
      <c r="K829" s="4">
        <v>114</v>
      </c>
      <c r="L829" s="4">
        <f t="shared" si="310"/>
        <v>2870</v>
      </c>
      <c r="M829" s="4">
        <v>43.985873000000005</v>
      </c>
      <c r="N829" s="4">
        <v>64.463671000000005</v>
      </c>
      <c r="O829" s="4">
        <v>0</v>
      </c>
      <c r="P829" s="4">
        <v>0</v>
      </c>
      <c r="Q829" s="4">
        <f t="shared" si="311"/>
        <v>108.449544</v>
      </c>
      <c r="R829" s="4">
        <v>40.723655219999998</v>
      </c>
      <c r="S829" s="4">
        <v>1.26940556</v>
      </c>
      <c r="T829" s="4">
        <v>0</v>
      </c>
      <c r="U829" s="4">
        <v>0</v>
      </c>
      <c r="V829" s="4">
        <f t="shared" si="312"/>
        <v>41.99306078</v>
      </c>
      <c r="W829" s="4">
        <v>4235.1776953600011</v>
      </c>
      <c r="X829" s="4">
        <v>5977.3633193400001</v>
      </c>
      <c r="Y829" s="4">
        <v>2336.4899868400003</v>
      </c>
      <c r="Z829" s="4">
        <v>0</v>
      </c>
      <c r="AA829" s="4">
        <f t="shared" si="313"/>
        <v>12549.031001540001</v>
      </c>
      <c r="AB829" s="4">
        <v>1230</v>
      </c>
      <c r="AC829" s="4">
        <v>0</v>
      </c>
      <c r="AD829" s="4">
        <v>90</v>
      </c>
      <c r="AE829" s="4">
        <v>20.40163781</v>
      </c>
      <c r="AF829" s="4">
        <f t="shared" si="314"/>
        <v>1340.40163781</v>
      </c>
      <c r="AG829" s="4">
        <v>116.535876</v>
      </c>
      <c r="AH829" s="4">
        <v>152.788498</v>
      </c>
      <c r="AI829" s="4">
        <v>3668.918091</v>
      </c>
      <c r="AJ829" s="4">
        <v>126.95064499999999</v>
      </c>
      <c r="AK829" s="4">
        <f t="shared" si="315"/>
        <v>4065.1931100000002</v>
      </c>
      <c r="AL829" s="4">
        <v>5535</v>
      </c>
      <c r="AM829" s="4">
        <v>3021</v>
      </c>
      <c r="AN829" s="4">
        <v>7074</v>
      </c>
      <c r="AO829" s="4">
        <v>321</v>
      </c>
      <c r="AP829" s="4">
        <f t="shared" si="316"/>
        <v>15951</v>
      </c>
      <c r="AU829" s="4">
        <f t="shared" si="317"/>
        <v>0</v>
      </c>
      <c r="AV829" s="4">
        <v>0</v>
      </c>
      <c r="AW829" s="4">
        <v>0</v>
      </c>
      <c r="AX829" s="4">
        <v>0</v>
      </c>
      <c r="AY829" s="4">
        <v>114.11985726000005</v>
      </c>
      <c r="AZ829" s="4">
        <f t="shared" si="318"/>
        <v>114.11985726000005</v>
      </c>
      <c r="BA829" s="4">
        <v>0</v>
      </c>
      <c r="BB829" s="4">
        <v>0</v>
      </c>
      <c r="BC829" s="4">
        <v>0</v>
      </c>
      <c r="BD829" s="4">
        <v>20.40163781</v>
      </c>
      <c r="BE829" s="4">
        <f t="shared" si="319"/>
        <v>20.40163781</v>
      </c>
      <c r="BF829" s="4">
        <v>0</v>
      </c>
      <c r="BG829" s="4">
        <v>150.78778964999998</v>
      </c>
      <c r="BH829" s="4">
        <v>1937.5557510000001</v>
      </c>
      <c r="BI829" s="4">
        <v>127.27035458000002</v>
      </c>
      <c r="BJ829" s="4">
        <f t="shared" si="320"/>
        <v>2215.6138952300003</v>
      </c>
      <c r="BK829" s="4">
        <v>0</v>
      </c>
      <c r="BL829" s="4">
        <v>0</v>
      </c>
      <c r="BM829" s="4">
        <v>0</v>
      </c>
      <c r="BN829" s="4">
        <v>0</v>
      </c>
      <c r="BO829" s="4">
        <f t="shared" si="321"/>
        <v>0</v>
      </c>
      <c r="BP829" s="4">
        <v>0</v>
      </c>
      <c r="BQ829" s="4">
        <v>6.2976946600000003</v>
      </c>
      <c r="BR829" s="4">
        <v>237.38979726999995</v>
      </c>
      <c r="BS829" s="4">
        <v>43.432311799999994</v>
      </c>
      <c r="BT829" s="4">
        <f t="shared" si="335"/>
        <v>287.11980372999994</v>
      </c>
      <c r="BU829" s="4">
        <v>0</v>
      </c>
      <c r="BV829" s="4">
        <v>0</v>
      </c>
      <c r="BW829" s="4">
        <v>27.989436640000005</v>
      </c>
      <c r="BX829" s="4">
        <v>310.11084362000014</v>
      </c>
      <c r="BY829" s="4">
        <f t="shared" si="323"/>
        <v>338.10028026000015</v>
      </c>
      <c r="BZ829" s="4">
        <f t="shared" si="324"/>
        <v>20846.817458940001</v>
      </c>
      <c r="CA829" s="4">
        <f t="shared" si="325"/>
        <v>11397.771475449999</v>
      </c>
      <c r="CB829" s="4">
        <f t="shared" si="326"/>
        <v>13362.12420466</v>
      </c>
      <c r="CC829" s="4">
        <f t="shared" si="327"/>
        <v>615.54098872000009</v>
      </c>
      <c r="CD829" s="4">
        <f t="shared" si="328"/>
        <v>46222.25412777</v>
      </c>
      <c r="CE829" s="4">
        <f t="shared" si="329"/>
        <v>0</v>
      </c>
      <c r="CF829" s="4">
        <f t="shared" si="330"/>
        <v>157.08548430999997</v>
      </c>
      <c r="CG829" s="4">
        <f t="shared" si="331"/>
        <v>2202.9349849099999</v>
      </c>
      <c r="CH829" s="4">
        <f t="shared" si="332"/>
        <v>615.33500507000019</v>
      </c>
      <c r="CI829" s="4">
        <f t="shared" si="333"/>
        <v>2975.3554742900001</v>
      </c>
      <c r="CJ829" s="4">
        <v>7136</v>
      </c>
      <c r="CK829" s="4">
        <v>9409</v>
      </c>
      <c r="CL829" s="4">
        <v>1750</v>
      </c>
      <c r="CM829" s="4">
        <v>685</v>
      </c>
      <c r="CN829" s="4">
        <v>4953</v>
      </c>
      <c r="CO829" s="4">
        <f t="shared" si="308"/>
        <v>23933</v>
      </c>
    </row>
    <row r="830" spans="1:93">
      <c r="A830" s="2">
        <v>2007</v>
      </c>
      <c r="B830" s="3" t="s">
        <v>90</v>
      </c>
      <c r="C830" s="4">
        <v>4638</v>
      </c>
      <c r="D830" s="4">
        <v>826</v>
      </c>
      <c r="E830" s="4">
        <v>18</v>
      </c>
      <c r="F830" s="4">
        <v>0</v>
      </c>
      <c r="G830" s="4">
        <f t="shared" si="309"/>
        <v>5482</v>
      </c>
      <c r="H830" s="4">
        <v>1608</v>
      </c>
      <c r="I830" s="4">
        <v>3</v>
      </c>
      <c r="J830" s="4">
        <v>9</v>
      </c>
      <c r="K830" s="4">
        <v>37</v>
      </c>
      <c r="L830" s="4">
        <f t="shared" si="310"/>
        <v>1657</v>
      </c>
      <c r="M830" s="4">
        <v>40</v>
      </c>
      <c r="N830" s="4">
        <v>137</v>
      </c>
      <c r="O830" s="4">
        <v>4</v>
      </c>
      <c r="P830" s="4">
        <v>0</v>
      </c>
      <c r="Q830" s="4">
        <f t="shared" si="311"/>
        <v>181</v>
      </c>
      <c r="R830" s="4">
        <v>43</v>
      </c>
      <c r="S830" s="4">
        <v>153</v>
      </c>
      <c r="T830" s="4">
        <v>0</v>
      </c>
      <c r="U830" s="4">
        <v>0</v>
      </c>
      <c r="V830" s="4">
        <f t="shared" si="312"/>
        <v>196</v>
      </c>
      <c r="W830" s="4">
        <v>1461</v>
      </c>
      <c r="X830" s="4">
        <v>3117</v>
      </c>
      <c r="Y830" s="4">
        <v>415</v>
      </c>
      <c r="Z830" s="4">
        <v>0</v>
      </c>
      <c r="AA830" s="4">
        <f t="shared" si="313"/>
        <v>4993</v>
      </c>
      <c r="AB830" s="4">
        <v>645</v>
      </c>
      <c r="AC830" s="4">
        <v>0</v>
      </c>
      <c r="AD830" s="4">
        <v>75</v>
      </c>
      <c r="AE830" s="4">
        <v>0</v>
      </c>
      <c r="AF830" s="4">
        <f t="shared" si="314"/>
        <v>720</v>
      </c>
      <c r="AG830" s="4">
        <v>1</v>
      </c>
      <c r="AH830" s="4">
        <v>883</v>
      </c>
      <c r="AI830" s="4">
        <v>1505</v>
      </c>
      <c r="AJ830" s="4">
        <v>0</v>
      </c>
      <c r="AK830" s="4">
        <f t="shared" si="315"/>
        <v>2389</v>
      </c>
      <c r="AL830" s="4">
        <v>3811</v>
      </c>
      <c r="AM830" s="4">
        <v>1988</v>
      </c>
      <c r="AN830" s="4">
        <v>1380</v>
      </c>
      <c r="AO830" s="4">
        <v>0</v>
      </c>
      <c r="AP830" s="4">
        <f t="shared" si="316"/>
        <v>7179</v>
      </c>
      <c r="AU830" s="4">
        <f t="shared" si="317"/>
        <v>0</v>
      </c>
      <c r="AV830" s="4">
        <v>31</v>
      </c>
      <c r="AW830" s="4">
        <v>0</v>
      </c>
      <c r="AX830" s="4">
        <v>0</v>
      </c>
      <c r="AY830" s="4">
        <v>37</v>
      </c>
      <c r="AZ830" s="4">
        <f t="shared" si="318"/>
        <v>68</v>
      </c>
      <c r="BA830" s="4">
        <v>56</v>
      </c>
      <c r="BB830" s="4">
        <v>0</v>
      </c>
      <c r="BC830" s="4">
        <v>12</v>
      </c>
      <c r="BD830" s="4">
        <v>0</v>
      </c>
      <c r="BE830" s="4">
        <f t="shared" si="319"/>
        <v>68</v>
      </c>
      <c r="BF830" s="4">
        <v>1</v>
      </c>
      <c r="BG830" s="4">
        <v>0</v>
      </c>
      <c r="BH830" s="4">
        <v>0</v>
      </c>
      <c r="BI830" s="4">
        <v>0</v>
      </c>
      <c r="BJ830" s="4">
        <f t="shared" si="320"/>
        <v>1</v>
      </c>
      <c r="BK830" s="4">
        <v>0</v>
      </c>
      <c r="BL830" s="4">
        <v>0</v>
      </c>
      <c r="BM830" s="4">
        <v>0</v>
      </c>
      <c r="BN830" s="4">
        <v>0</v>
      </c>
      <c r="BO830" s="4">
        <f t="shared" si="321"/>
        <v>0</v>
      </c>
      <c r="BP830" s="4">
        <v>35</v>
      </c>
      <c r="BQ830" s="4">
        <v>0</v>
      </c>
      <c r="BR830" s="4">
        <v>1.5</v>
      </c>
      <c r="BS830" s="4">
        <v>0</v>
      </c>
      <c r="BT830" s="4">
        <f t="shared" si="335"/>
        <v>36.5</v>
      </c>
      <c r="BU830" s="4">
        <v>102</v>
      </c>
      <c r="BV830" s="4">
        <v>0</v>
      </c>
      <c r="BW830" s="4">
        <v>19</v>
      </c>
      <c r="BX830" s="4">
        <v>0</v>
      </c>
      <c r="BY830" s="4">
        <f t="shared" si="323"/>
        <v>121</v>
      </c>
      <c r="BZ830" s="4">
        <f t="shared" si="324"/>
        <v>12247</v>
      </c>
      <c r="CA830" s="4">
        <f t="shared" si="325"/>
        <v>7107</v>
      </c>
      <c r="CB830" s="4">
        <f t="shared" si="326"/>
        <v>3406</v>
      </c>
      <c r="CC830" s="4">
        <f t="shared" si="327"/>
        <v>37</v>
      </c>
      <c r="CD830" s="4">
        <f t="shared" si="328"/>
        <v>22797</v>
      </c>
      <c r="CE830" s="4">
        <f t="shared" si="329"/>
        <v>225</v>
      </c>
      <c r="CF830" s="4">
        <f t="shared" si="330"/>
        <v>0</v>
      </c>
      <c r="CG830" s="4">
        <f t="shared" si="331"/>
        <v>32.5</v>
      </c>
      <c r="CH830" s="4">
        <f t="shared" si="332"/>
        <v>37</v>
      </c>
      <c r="CI830" s="4">
        <f t="shared" si="333"/>
        <v>294.5</v>
      </c>
      <c r="CJ830" s="4">
        <v>5379</v>
      </c>
      <c r="CK830" s="4">
        <v>4616</v>
      </c>
      <c r="CL830" s="4">
        <v>987</v>
      </c>
      <c r="CM830" s="4">
        <v>625</v>
      </c>
      <c r="CN830" s="4">
        <v>1019</v>
      </c>
      <c r="CO830" s="4">
        <f t="shared" si="308"/>
        <v>12626</v>
      </c>
    </row>
    <row r="831" spans="1:93">
      <c r="A831" s="2">
        <v>2007</v>
      </c>
      <c r="B831" s="3" t="s">
        <v>91</v>
      </c>
      <c r="C831" s="4">
        <v>2329</v>
      </c>
      <c r="D831" s="4">
        <v>385</v>
      </c>
      <c r="E831" s="4">
        <v>12</v>
      </c>
      <c r="F831" s="4">
        <v>0</v>
      </c>
      <c r="G831" s="4">
        <f t="shared" si="309"/>
        <v>2726</v>
      </c>
      <c r="H831" s="4">
        <v>828</v>
      </c>
      <c r="I831" s="4">
        <v>432</v>
      </c>
      <c r="J831" s="4">
        <v>2508</v>
      </c>
      <c r="K831" s="4">
        <v>8</v>
      </c>
      <c r="L831" s="4">
        <f t="shared" si="310"/>
        <v>3776</v>
      </c>
      <c r="M831" s="4">
        <v>44</v>
      </c>
      <c r="N831" s="4">
        <v>50</v>
      </c>
      <c r="O831" s="4">
        <v>11</v>
      </c>
      <c r="P831" s="4">
        <v>0</v>
      </c>
      <c r="Q831" s="4">
        <f t="shared" si="311"/>
        <v>105</v>
      </c>
      <c r="R831" s="4">
        <v>18</v>
      </c>
      <c r="S831" s="4">
        <v>0</v>
      </c>
      <c r="T831" s="4">
        <v>0</v>
      </c>
      <c r="U831" s="4">
        <v>0</v>
      </c>
      <c r="V831" s="4">
        <f t="shared" si="312"/>
        <v>18</v>
      </c>
      <c r="W831" s="4">
        <v>679</v>
      </c>
      <c r="X831" s="4">
        <v>1505</v>
      </c>
      <c r="Y831" s="4">
        <v>491</v>
      </c>
      <c r="Z831" s="4">
        <v>0</v>
      </c>
      <c r="AA831" s="4">
        <f t="shared" si="313"/>
        <v>2675</v>
      </c>
      <c r="AB831" s="4">
        <v>319</v>
      </c>
      <c r="AC831" s="4">
        <v>1</v>
      </c>
      <c r="AD831" s="4">
        <v>74</v>
      </c>
      <c r="AE831" s="4">
        <v>13</v>
      </c>
      <c r="AF831" s="4">
        <f t="shared" si="314"/>
        <v>407</v>
      </c>
      <c r="AG831" s="4">
        <v>1</v>
      </c>
      <c r="AH831" s="4">
        <v>390</v>
      </c>
      <c r="AI831" s="4">
        <v>710</v>
      </c>
      <c r="AJ831" s="4">
        <v>0</v>
      </c>
      <c r="AK831" s="4">
        <f t="shared" si="315"/>
        <v>1101</v>
      </c>
      <c r="AL831" s="4">
        <v>1145</v>
      </c>
      <c r="AM831" s="4">
        <v>1196</v>
      </c>
      <c r="AN831" s="4">
        <v>1647</v>
      </c>
      <c r="AO831" s="4">
        <v>48</v>
      </c>
      <c r="AP831" s="4">
        <f t="shared" si="316"/>
        <v>4036</v>
      </c>
      <c r="AU831" s="4">
        <f t="shared" si="317"/>
        <v>0</v>
      </c>
      <c r="AV831" s="4">
        <v>0</v>
      </c>
      <c r="AW831" s="4">
        <v>0</v>
      </c>
      <c r="AX831" s="4">
        <v>19</v>
      </c>
      <c r="AY831" s="4">
        <v>8</v>
      </c>
      <c r="AZ831" s="4">
        <f t="shared" si="318"/>
        <v>27</v>
      </c>
      <c r="BA831" s="4">
        <v>0</v>
      </c>
      <c r="BB831" s="4">
        <v>0</v>
      </c>
      <c r="BC831" s="4">
        <v>1</v>
      </c>
      <c r="BD831" s="4">
        <v>13</v>
      </c>
      <c r="BE831" s="4">
        <f t="shared" si="319"/>
        <v>14</v>
      </c>
      <c r="BF831" s="4">
        <v>0</v>
      </c>
      <c r="BG831" s="4">
        <v>265</v>
      </c>
      <c r="BH831" s="4">
        <v>259</v>
      </c>
      <c r="BI831" s="4">
        <v>0</v>
      </c>
      <c r="BJ831" s="4">
        <f t="shared" si="320"/>
        <v>524</v>
      </c>
      <c r="BK831" s="4">
        <v>0</v>
      </c>
      <c r="BL831" s="4">
        <v>0</v>
      </c>
      <c r="BM831" s="4">
        <v>0</v>
      </c>
      <c r="BN831" s="4">
        <v>0</v>
      </c>
      <c r="BO831" s="4">
        <f t="shared" si="321"/>
        <v>0</v>
      </c>
      <c r="BP831" s="4">
        <v>0</v>
      </c>
      <c r="BQ831" s="4">
        <v>0</v>
      </c>
      <c r="BR831" s="4">
        <v>16</v>
      </c>
      <c r="BS831" s="4">
        <v>1</v>
      </c>
      <c r="BT831" s="4">
        <f t="shared" si="335"/>
        <v>17</v>
      </c>
      <c r="BU831" s="4">
        <v>0</v>
      </c>
      <c r="BV831" s="4">
        <v>0</v>
      </c>
      <c r="BW831" s="4">
        <v>34</v>
      </c>
      <c r="BX831" s="4">
        <v>32</v>
      </c>
      <c r="BY831" s="4">
        <f t="shared" si="323"/>
        <v>66</v>
      </c>
      <c r="BZ831" s="4">
        <f t="shared" si="324"/>
        <v>5363</v>
      </c>
      <c r="CA831" s="4">
        <f t="shared" si="325"/>
        <v>3959</v>
      </c>
      <c r="CB831" s="4">
        <f t="shared" si="326"/>
        <v>5453</v>
      </c>
      <c r="CC831" s="4">
        <f t="shared" si="327"/>
        <v>69</v>
      </c>
      <c r="CD831" s="4">
        <f t="shared" si="328"/>
        <v>14844</v>
      </c>
      <c r="CE831" s="4">
        <f t="shared" si="329"/>
        <v>0</v>
      </c>
      <c r="CF831" s="4">
        <f t="shared" si="330"/>
        <v>265</v>
      </c>
      <c r="CG831" s="4">
        <f t="shared" si="331"/>
        <v>329</v>
      </c>
      <c r="CH831" s="4">
        <f t="shared" si="332"/>
        <v>54</v>
      </c>
      <c r="CI831" s="4">
        <f t="shared" si="333"/>
        <v>648</v>
      </c>
      <c r="CJ831" s="4">
        <v>1863</v>
      </c>
      <c r="CK831" s="4">
        <v>2667</v>
      </c>
      <c r="CL831" s="4">
        <v>325</v>
      </c>
      <c r="CM831" s="4">
        <v>117</v>
      </c>
      <c r="CN831" s="4">
        <v>674</v>
      </c>
      <c r="CO831" s="4">
        <f t="shared" si="308"/>
        <v>5646</v>
      </c>
    </row>
    <row r="832" spans="1:93">
      <c r="A832" s="2">
        <v>2007</v>
      </c>
      <c r="B832" s="3" t="s">
        <v>92</v>
      </c>
      <c r="C832" s="4">
        <v>2830</v>
      </c>
      <c r="D832" s="4">
        <v>386</v>
      </c>
      <c r="E832" s="4">
        <v>99</v>
      </c>
      <c r="F832" s="4">
        <v>0</v>
      </c>
      <c r="G832" s="4">
        <f t="shared" si="309"/>
        <v>3315</v>
      </c>
      <c r="H832" s="4">
        <v>782</v>
      </c>
      <c r="I832" s="4">
        <v>361</v>
      </c>
      <c r="J832" s="4">
        <v>858</v>
      </c>
      <c r="K832" s="4">
        <v>49</v>
      </c>
      <c r="L832" s="4">
        <f t="shared" si="310"/>
        <v>2050</v>
      </c>
      <c r="M832" s="4">
        <v>30</v>
      </c>
      <c r="N832" s="4">
        <v>27</v>
      </c>
      <c r="O832" s="4">
        <v>0</v>
      </c>
      <c r="P832" s="4">
        <v>0</v>
      </c>
      <c r="Q832" s="4">
        <f t="shared" si="311"/>
        <v>57</v>
      </c>
      <c r="R832" s="4">
        <v>9</v>
      </c>
      <c r="S832" s="4">
        <v>0</v>
      </c>
      <c r="T832" s="4">
        <v>0</v>
      </c>
      <c r="U832" s="4">
        <v>0</v>
      </c>
      <c r="V832" s="4">
        <f t="shared" si="312"/>
        <v>9</v>
      </c>
      <c r="W832" s="38">
        <v>835</v>
      </c>
      <c r="X832" s="4">
        <v>1310</v>
      </c>
      <c r="Y832" s="4">
        <v>86</v>
      </c>
      <c r="Z832" s="4">
        <v>0</v>
      </c>
      <c r="AA832" s="4">
        <f t="shared" si="313"/>
        <v>2231</v>
      </c>
      <c r="AB832" s="4">
        <v>310</v>
      </c>
      <c r="AC832" s="4">
        <v>3</v>
      </c>
      <c r="AD832" s="4">
        <v>43</v>
      </c>
      <c r="AE832" s="4">
        <v>11</v>
      </c>
      <c r="AF832" s="4">
        <f t="shared" si="314"/>
        <v>367</v>
      </c>
      <c r="AG832" s="4">
        <v>5</v>
      </c>
      <c r="AH832" s="4">
        <v>372</v>
      </c>
      <c r="AI832" s="4">
        <v>859</v>
      </c>
      <c r="AJ832" s="4">
        <v>122</v>
      </c>
      <c r="AK832" s="4">
        <f t="shared" si="315"/>
        <v>1358</v>
      </c>
      <c r="AL832" s="4">
        <v>807</v>
      </c>
      <c r="AM832" s="4">
        <v>672</v>
      </c>
      <c r="AN832" s="4">
        <v>1040</v>
      </c>
      <c r="AO832" s="4">
        <v>63</v>
      </c>
      <c r="AP832" s="4">
        <f t="shared" si="316"/>
        <v>2582</v>
      </c>
      <c r="AU832" s="4">
        <f t="shared" si="317"/>
        <v>0</v>
      </c>
      <c r="AV832" s="4">
        <v>3</v>
      </c>
      <c r="AW832" s="4">
        <v>3</v>
      </c>
      <c r="AX832" s="4">
        <v>50</v>
      </c>
      <c r="AY832" s="4">
        <v>21</v>
      </c>
      <c r="AZ832" s="4">
        <f t="shared" si="318"/>
        <v>77</v>
      </c>
      <c r="BA832" s="4">
        <v>3</v>
      </c>
      <c r="BB832" s="4">
        <v>0</v>
      </c>
      <c r="BC832" s="4">
        <v>2</v>
      </c>
      <c r="BD832" s="4">
        <v>7</v>
      </c>
      <c r="BE832" s="4">
        <f t="shared" si="319"/>
        <v>12</v>
      </c>
      <c r="BF832" s="4">
        <v>0</v>
      </c>
      <c r="BG832" s="4">
        <v>339</v>
      </c>
      <c r="BH832" s="4">
        <v>489</v>
      </c>
      <c r="BI832" s="4">
        <v>53</v>
      </c>
      <c r="BJ832" s="4">
        <f t="shared" si="320"/>
        <v>881</v>
      </c>
      <c r="BK832" s="4">
        <v>0</v>
      </c>
      <c r="BL832" s="4">
        <v>0</v>
      </c>
      <c r="BM832" s="4">
        <v>0</v>
      </c>
      <c r="BN832" s="4">
        <v>0</v>
      </c>
      <c r="BO832" s="4">
        <f t="shared" si="321"/>
        <v>0</v>
      </c>
      <c r="BP832" s="4">
        <v>0</v>
      </c>
      <c r="BQ832" s="4">
        <v>0</v>
      </c>
      <c r="BR832" s="4">
        <v>0</v>
      </c>
      <c r="BS832" s="4">
        <v>0</v>
      </c>
      <c r="BT832" s="4">
        <f t="shared" si="335"/>
        <v>0</v>
      </c>
      <c r="BU832" s="4">
        <v>15</v>
      </c>
      <c r="BV832" s="4">
        <v>18</v>
      </c>
      <c r="BW832" s="4">
        <v>0</v>
      </c>
      <c r="BX832" s="4">
        <v>10</v>
      </c>
      <c r="BY832" s="4">
        <f t="shared" si="323"/>
        <v>43</v>
      </c>
      <c r="BZ832" s="4">
        <f t="shared" si="324"/>
        <v>5608</v>
      </c>
      <c r="CA832" s="4">
        <f t="shared" si="325"/>
        <v>3131</v>
      </c>
      <c r="CB832" s="4">
        <f t="shared" si="326"/>
        <v>2985</v>
      </c>
      <c r="CC832" s="4">
        <f t="shared" si="327"/>
        <v>245</v>
      </c>
      <c r="CD832" s="4">
        <f t="shared" si="328"/>
        <v>11969</v>
      </c>
      <c r="CE832" s="4">
        <f t="shared" si="329"/>
        <v>21</v>
      </c>
      <c r="CF832" s="4">
        <f t="shared" si="330"/>
        <v>360</v>
      </c>
      <c r="CG832" s="4">
        <f t="shared" si="331"/>
        <v>541</v>
      </c>
      <c r="CH832" s="4">
        <f t="shared" si="332"/>
        <v>91</v>
      </c>
      <c r="CI832" s="4">
        <f t="shared" si="333"/>
        <v>1013</v>
      </c>
      <c r="CJ832" s="4">
        <v>2052</v>
      </c>
      <c r="CK832" s="4">
        <v>2709</v>
      </c>
      <c r="CL832" s="4">
        <v>442</v>
      </c>
      <c r="CM832" s="4">
        <v>0</v>
      </c>
      <c r="CN832" s="4">
        <v>591</v>
      </c>
      <c r="CO832" s="4">
        <f t="shared" ref="CO832:CO895" si="336">SUM(CJ832:CN832)</f>
        <v>5794</v>
      </c>
    </row>
    <row r="833" spans="1:93">
      <c r="A833" s="2">
        <v>2007</v>
      </c>
      <c r="B833" s="3" t="s">
        <v>93</v>
      </c>
      <c r="C833" s="4">
        <v>3769</v>
      </c>
      <c r="D833" s="4">
        <v>697</v>
      </c>
      <c r="E833" s="4">
        <v>19</v>
      </c>
      <c r="F833" s="4">
        <v>0</v>
      </c>
      <c r="G833" s="4">
        <f t="shared" si="309"/>
        <v>4485</v>
      </c>
      <c r="H833" s="4">
        <v>1284</v>
      </c>
      <c r="I833" s="4">
        <v>652</v>
      </c>
      <c r="J833" s="4">
        <v>2664</v>
      </c>
      <c r="K833" s="4">
        <v>0</v>
      </c>
      <c r="L833" s="4">
        <f t="shared" si="310"/>
        <v>4600</v>
      </c>
      <c r="M833" s="4">
        <v>72</v>
      </c>
      <c r="N833" s="4">
        <v>99</v>
      </c>
      <c r="O833" s="4">
        <v>0</v>
      </c>
      <c r="P833" s="4">
        <v>0</v>
      </c>
      <c r="Q833" s="4">
        <f t="shared" si="311"/>
        <v>171</v>
      </c>
      <c r="R833" s="4">
        <v>0</v>
      </c>
      <c r="S833" s="4">
        <v>0</v>
      </c>
      <c r="T833" s="4">
        <v>0</v>
      </c>
      <c r="U833" s="4">
        <v>0</v>
      </c>
      <c r="V833" s="4">
        <f t="shared" si="312"/>
        <v>0</v>
      </c>
      <c r="W833" s="4">
        <v>982</v>
      </c>
      <c r="X833" s="4">
        <v>3107</v>
      </c>
      <c r="Y833" s="4">
        <v>442</v>
      </c>
      <c r="Z833" s="4">
        <v>0</v>
      </c>
      <c r="AA833" s="4">
        <f t="shared" si="313"/>
        <v>4531</v>
      </c>
      <c r="AB833" s="4">
        <v>465</v>
      </c>
      <c r="AC833" s="4">
        <v>16</v>
      </c>
      <c r="AD833" s="4">
        <v>45</v>
      </c>
      <c r="AE833" s="4">
        <v>0</v>
      </c>
      <c r="AF833" s="4">
        <f t="shared" si="314"/>
        <v>526</v>
      </c>
      <c r="AG833" s="4">
        <v>8</v>
      </c>
      <c r="AH833" s="4">
        <v>759</v>
      </c>
      <c r="AI833" s="4">
        <v>1387</v>
      </c>
      <c r="AJ833" s="4">
        <v>0</v>
      </c>
      <c r="AK833" s="4">
        <f t="shared" si="315"/>
        <v>2154</v>
      </c>
      <c r="AL833" s="4">
        <v>2201</v>
      </c>
      <c r="AM833" s="4">
        <v>1721</v>
      </c>
      <c r="AN833" s="4">
        <v>1891</v>
      </c>
      <c r="AO833" s="4">
        <v>0</v>
      </c>
      <c r="AP833" s="4">
        <f t="shared" si="316"/>
        <v>5813</v>
      </c>
      <c r="AU833" s="4">
        <f t="shared" si="317"/>
        <v>0</v>
      </c>
      <c r="AV833" s="4">
        <v>0</v>
      </c>
      <c r="AW833" s="4">
        <v>0</v>
      </c>
      <c r="AX833" s="4">
        <v>221</v>
      </c>
      <c r="AY833" s="4">
        <v>0</v>
      </c>
      <c r="AZ833" s="4">
        <f t="shared" si="318"/>
        <v>221</v>
      </c>
      <c r="BA833" s="4">
        <v>0</v>
      </c>
      <c r="BB833" s="4">
        <v>0</v>
      </c>
      <c r="BC833" s="4">
        <v>9</v>
      </c>
      <c r="BD833" s="4">
        <v>0</v>
      </c>
      <c r="BE833" s="4">
        <f t="shared" si="319"/>
        <v>9</v>
      </c>
      <c r="BF833" s="4">
        <v>0</v>
      </c>
      <c r="BG833" s="4">
        <v>0</v>
      </c>
      <c r="BH833" s="4">
        <v>10</v>
      </c>
      <c r="BI833" s="4">
        <v>0</v>
      </c>
      <c r="BJ833" s="4">
        <f t="shared" si="320"/>
        <v>10</v>
      </c>
      <c r="BK833" s="4">
        <v>0</v>
      </c>
      <c r="BL833" s="4">
        <v>0</v>
      </c>
      <c r="BM833" s="4">
        <v>0</v>
      </c>
      <c r="BN833" s="4">
        <v>0</v>
      </c>
      <c r="BO833" s="4">
        <f t="shared" si="321"/>
        <v>0</v>
      </c>
      <c r="BP833" s="4">
        <v>0</v>
      </c>
      <c r="BQ833" s="4">
        <v>0</v>
      </c>
      <c r="BR833" s="4">
        <v>3</v>
      </c>
      <c r="BS833" s="4">
        <v>0</v>
      </c>
      <c r="BT833" s="4">
        <v>3</v>
      </c>
      <c r="BU833" s="4">
        <v>0</v>
      </c>
      <c r="BV833" s="4">
        <v>0</v>
      </c>
      <c r="BW833" s="4">
        <v>390</v>
      </c>
      <c r="BX833" s="4">
        <v>0</v>
      </c>
      <c r="BY833" s="4">
        <f t="shared" si="323"/>
        <v>390</v>
      </c>
      <c r="BZ833" s="4">
        <f t="shared" si="324"/>
        <v>8781</v>
      </c>
      <c r="CA833" s="4">
        <f t="shared" si="325"/>
        <v>7051</v>
      </c>
      <c r="CB833" s="4">
        <f t="shared" si="326"/>
        <v>6448</v>
      </c>
      <c r="CC833" s="4">
        <f t="shared" si="327"/>
        <v>0</v>
      </c>
      <c r="CD833" s="4">
        <f t="shared" si="328"/>
        <v>22280</v>
      </c>
      <c r="CE833" s="4">
        <f t="shared" si="329"/>
        <v>0</v>
      </c>
      <c r="CF833" s="4">
        <f t="shared" si="330"/>
        <v>0</v>
      </c>
      <c r="CG833" s="4">
        <f t="shared" si="331"/>
        <v>633</v>
      </c>
      <c r="CH833" s="4">
        <f t="shared" si="332"/>
        <v>0</v>
      </c>
      <c r="CI833" s="4">
        <f t="shared" si="333"/>
        <v>633</v>
      </c>
      <c r="CJ833" s="4">
        <v>2818</v>
      </c>
      <c r="CK833" s="4">
        <v>3042</v>
      </c>
      <c r="CL833" s="4">
        <v>988</v>
      </c>
      <c r="CM833" s="4">
        <v>0</v>
      </c>
      <c r="CN833" s="4">
        <v>1706</v>
      </c>
      <c r="CO833" s="4">
        <f t="shared" si="336"/>
        <v>8554</v>
      </c>
    </row>
    <row r="834" spans="1:93">
      <c r="A834" s="2">
        <v>2007</v>
      </c>
      <c r="B834" s="3" t="s">
        <v>94</v>
      </c>
      <c r="C834" s="4">
        <v>2753</v>
      </c>
      <c r="D834" s="4">
        <v>1216</v>
      </c>
      <c r="E834" s="4">
        <v>296</v>
      </c>
      <c r="F834" s="4">
        <v>0</v>
      </c>
      <c r="G834" s="4">
        <f t="shared" ref="G834:G897" si="337">SUM(C834:F834)</f>
        <v>4265</v>
      </c>
      <c r="H834" s="4">
        <v>1278</v>
      </c>
      <c r="I834" s="4">
        <v>137</v>
      </c>
      <c r="J834" s="4">
        <v>1231</v>
      </c>
      <c r="K834" s="4">
        <v>37</v>
      </c>
      <c r="L834" s="4">
        <f t="shared" ref="L834:L897" si="338">SUM(H834:K834)</f>
        <v>2683</v>
      </c>
      <c r="M834" s="4">
        <v>27</v>
      </c>
      <c r="N834" s="4">
        <v>160</v>
      </c>
      <c r="O834" s="4">
        <v>0</v>
      </c>
      <c r="P834" s="4">
        <v>0</v>
      </c>
      <c r="Q834" s="4">
        <f t="shared" ref="Q834:Q897" si="339">SUM(M834:P834)</f>
        <v>187</v>
      </c>
      <c r="R834" s="4">
        <v>0</v>
      </c>
      <c r="S834" s="4">
        <v>0</v>
      </c>
      <c r="T834" s="4">
        <v>0</v>
      </c>
      <c r="U834" s="4">
        <v>0</v>
      </c>
      <c r="V834" s="4">
        <f t="shared" ref="V834:V897" si="340">SUM(R834:U834)</f>
        <v>0</v>
      </c>
      <c r="W834" s="4">
        <v>737</v>
      </c>
      <c r="X834" s="4">
        <v>3840</v>
      </c>
      <c r="Y834" s="4">
        <v>597</v>
      </c>
      <c r="Z834" s="4">
        <v>0</v>
      </c>
      <c r="AA834" s="4">
        <f t="shared" ref="AA834:AA897" si="341">SUM(W834:Z834)</f>
        <v>5174</v>
      </c>
      <c r="AB834" s="4">
        <v>654</v>
      </c>
      <c r="AC834" s="4">
        <v>16</v>
      </c>
      <c r="AD834" s="4">
        <v>58</v>
      </c>
      <c r="AE834" s="4">
        <v>2</v>
      </c>
      <c r="AF834" s="4">
        <f t="shared" ref="AF834:AF897" si="342">SUM(AB834:AE834)</f>
        <v>730</v>
      </c>
      <c r="AG834" s="4">
        <v>647</v>
      </c>
      <c r="AH834" s="4">
        <v>24</v>
      </c>
      <c r="AI834" s="4">
        <v>1396</v>
      </c>
      <c r="AJ834" s="4">
        <v>70</v>
      </c>
      <c r="AK834" s="4">
        <f t="shared" ref="AK834:AK897" si="343">SUM(AG834:AJ834)</f>
        <v>2137</v>
      </c>
      <c r="AL834" s="4">
        <v>3231</v>
      </c>
      <c r="AM834" s="4">
        <v>5758</v>
      </c>
      <c r="AN834" s="4">
        <v>1679</v>
      </c>
      <c r="AO834" s="4">
        <v>124</v>
      </c>
      <c r="AP834" s="4">
        <f t="shared" ref="AP834:AP897" si="344">SUM(AL834:AO834)</f>
        <v>10792</v>
      </c>
      <c r="AU834" s="4">
        <f t="shared" ref="AU834:AU897" si="345">SUM(AQ834:AT834)</f>
        <v>0</v>
      </c>
      <c r="AV834" s="4">
        <v>14</v>
      </c>
      <c r="AW834" s="4">
        <v>0</v>
      </c>
      <c r="AX834" s="4">
        <v>19</v>
      </c>
      <c r="AY834" s="4">
        <v>37</v>
      </c>
      <c r="AZ834" s="4">
        <f t="shared" ref="AZ834:AZ897" si="346">SUM(AV834:AY834)</f>
        <v>70</v>
      </c>
      <c r="BA834" s="4">
        <v>0</v>
      </c>
      <c r="BB834" s="4">
        <v>14</v>
      </c>
      <c r="BC834" s="4">
        <v>1</v>
      </c>
      <c r="BD834" s="4">
        <v>2</v>
      </c>
      <c r="BE834" s="4">
        <f t="shared" ref="BE834:BE897" si="347">SUM(BA834:BD834)</f>
        <v>17</v>
      </c>
      <c r="BF834" s="4">
        <v>643</v>
      </c>
      <c r="BG834" s="4">
        <v>5</v>
      </c>
      <c r="BH834" s="4">
        <v>973</v>
      </c>
      <c r="BI834" s="4">
        <v>70</v>
      </c>
      <c r="BJ834" s="4">
        <f t="shared" ref="BJ834:BJ897" si="348">SUM(BF834:BI834)</f>
        <v>1691</v>
      </c>
      <c r="BK834" s="4">
        <v>0</v>
      </c>
      <c r="BL834" s="4">
        <v>0</v>
      </c>
      <c r="BM834" s="4">
        <v>0</v>
      </c>
      <c r="BN834" s="4">
        <v>0</v>
      </c>
      <c r="BO834" s="4">
        <f t="shared" ref="BO834:BO897" si="349">SUM(BK834:BN834)</f>
        <v>0</v>
      </c>
      <c r="BP834" s="4">
        <v>0</v>
      </c>
      <c r="BQ834" s="4">
        <v>0</v>
      </c>
      <c r="BR834" s="4">
        <v>0</v>
      </c>
      <c r="BS834" s="4">
        <v>0</v>
      </c>
      <c r="BT834" s="4">
        <f t="shared" ref="BT834:BT897" si="350">SUM(BP834:BS834)</f>
        <v>0</v>
      </c>
      <c r="BU834" s="4">
        <v>14</v>
      </c>
      <c r="BV834" s="4">
        <v>127</v>
      </c>
      <c r="BW834" s="4">
        <v>138</v>
      </c>
      <c r="BX834" s="4">
        <v>124</v>
      </c>
      <c r="BY834" s="4">
        <f t="shared" ref="BY834:BY897" si="351">SUM(BU834:BX834)</f>
        <v>403</v>
      </c>
      <c r="BZ834" s="4">
        <f t="shared" ref="BZ834:BZ897" si="352">+C834+H834+M834+R834+W834+AB834+AG834+AL834</f>
        <v>9327</v>
      </c>
      <c r="CA834" s="4">
        <f t="shared" ref="CA834:CA897" si="353">+D834+I834+N834+S834+X834+AC834+AH834+AM834</f>
        <v>11151</v>
      </c>
      <c r="CB834" s="4">
        <f t="shared" ref="CB834:CB897" si="354">+E834+J834+O834+T834+Y834+AD834+AI834+AN834</f>
        <v>5257</v>
      </c>
      <c r="CC834" s="4">
        <f t="shared" ref="CC834:CC897" si="355">+F834+K834+P834+U834+Z834+AE834+AJ834+AO834</f>
        <v>233</v>
      </c>
      <c r="CD834" s="4">
        <f t="shared" ref="CD834:CD897" si="356">SUM(BZ834:CC834)</f>
        <v>25968</v>
      </c>
      <c r="CE834" s="4">
        <f t="shared" ref="CE834:CE897" si="357">BF834+BA834+AV834+BK834+BP834+BU834+AQ834</f>
        <v>671</v>
      </c>
      <c r="CF834" s="4">
        <f t="shared" ref="CF834:CF897" si="358">BG834+BB834+AW834+BL834+BQ834+BV834+AR834</f>
        <v>146</v>
      </c>
      <c r="CG834" s="4">
        <f t="shared" ref="CG834:CG897" si="359">BH834+BC834+AX834+BM834+BR834+BW834+AS834</f>
        <v>1131</v>
      </c>
      <c r="CH834" s="4">
        <f t="shared" ref="CH834:CH897" si="360">BI834+BD834+AY834+BN834+BS834+BX834+AT834</f>
        <v>233</v>
      </c>
      <c r="CI834" s="4">
        <f t="shared" ref="CI834:CI897" si="361">SUM(CE834:CH834)</f>
        <v>2181</v>
      </c>
      <c r="CJ834" s="4">
        <v>3156</v>
      </c>
      <c r="CK834" s="4">
        <v>3257</v>
      </c>
      <c r="CL834" s="4">
        <v>1052</v>
      </c>
      <c r="CM834" s="4">
        <v>413</v>
      </c>
      <c r="CN834" s="4">
        <v>1802</v>
      </c>
      <c r="CO834" s="4">
        <f t="shared" si="336"/>
        <v>9680</v>
      </c>
    </row>
    <row r="835" spans="1:93">
      <c r="A835" s="2">
        <v>2007</v>
      </c>
      <c r="B835" s="3" t="s">
        <v>95</v>
      </c>
      <c r="C835" s="4">
        <v>1170</v>
      </c>
      <c r="D835" s="4">
        <v>185</v>
      </c>
      <c r="E835" s="4">
        <v>4</v>
      </c>
      <c r="F835" s="4">
        <v>0</v>
      </c>
      <c r="G835" s="4">
        <f t="shared" si="337"/>
        <v>1359</v>
      </c>
      <c r="H835" s="4">
        <v>249</v>
      </c>
      <c r="I835" s="4">
        <v>0</v>
      </c>
      <c r="J835" s="4">
        <v>3</v>
      </c>
      <c r="K835" s="4">
        <v>8</v>
      </c>
      <c r="L835" s="4">
        <f t="shared" si="338"/>
        <v>260</v>
      </c>
      <c r="M835" s="4">
        <v>28</v>
      </c>
      <c r="N835" s="4">
        <v>35</v>
      </c>
      <c r="O835" s="4">
        <v>89</v>
      </c>
      <c r="P835" s="4">
        <v>0</v>
      </c>
      <c r="Q835" s="4">
        <f t="shared" si="339"/>
        <v>152</v>
      </c>
      <c r="R835" s="4">
        <v>12</v>
      </c>
      <c r="S835" s="4">
        <v>1</v>
      </c>
      <c r="T835" s="4">
        <v>0</v>
      </c>
      <c r="U835" s="4">
        <v>0</v>
      </c>
      <c r="V835" s="4">
        <f t="shared" si="340"/>
        <v>13</v>
      </c>
      <c r="W835" s="4">
        <v>660</v>
      </c>
      <c r="X835" s="4">
        <v>1342</v>
      </c>
      <c r="Y835" s="4">
        <v>169</v>
      </c>
      <c r="Z835" s="4">
        <v>0</v>
      </c>
      <c r="AA835" s="4">
        <f t="shared" si="341"/>
        <v>2171</v>
      </c>
      <c r="AB835" s="4">
        <v>138</v>
      </c>
      <c r="AC835" s="4">
        <v>3</v>
      </c>
      <c r="AD835" s="4">
        <v>3</v>
      </c>
      <c r="AE835" s="4">
        <v>0</v>
      </c>
      <c r="AF835" s="4">
        <f t="shared" si="342"/>
        <v>144</v>
      </c>
      <c r="AG835" s="4">
        <v>0</v>
      </c>
      <c r="AH835" s="4">
        <v>169</v>
      </c>
      <c r="AI835" s="4">
        <v>333</v>
      </c>
      <c r="AJ835" s="4">
        <v>39</v>
      </c>
      <c r="AK835" s="4">
        <f t="shared" si="343"/>
        <v>541</v>
      </c>
      <c r="AL835" s="4">
        <v>766</v>
      </c>
      <c r="AM835" s="4">
        <v>455</v>
      </c>
      <c r="AN835" s="4">
        <v>1311</v>
      </c>
      <c r="AO835" s="4">
        <v>23</v>
      </c>
      <c r="AP835" s="4">
        <f t="shared" si="344"/>
        <v>2555</v>
      </c>
      <c r="AU835" s="4">
        <f t="shared" si="345"/>
        <v>0</v>
      </c>
      <c r="AV835" s="4">
        <v>0</v>
      </c>
      <c r="AW835" s="4">
        <v>0</v>
      </c>
      <c r="AX835" s="4">
        <v>0</v>
      </c>
      <c r="AY835" s="4">
        <v>0</v>
      </c>
      <c r="AZ835" s="4">
        <f t="shared" si="346"/>
        <v>0</v>
      </c>
      <c r="BA835" s="4">
        <v>0</v>
      </c>
      <c r="BB835" s="4">
        <v>0</v>
      </c>
      <c r="BC835" s="4">
        <v>0</v>
      </c>
      <c r="BD835" s="4">
        <v>0</v>
      </c>
      <c r="BE835" s="4">
        <f t="shared" si="347"/>
        <v>0</v>
      </c>
      <c r="BF835" s="4">
        <v>0</v>
      </c>
      <c r="BG835" s="4">
        <v>118</v>
      </c>
      <c r="BH835" s="4">
        <v>65</v>
      </c>
      <c r="BI835" s="4">
        <v>30</v>
      </c>
      <c r="BJ835" s="4">
        <f t="shared" si="348"/>
        <v>213</v>
      </c>
      <c r="BK835" s="4">
        <v>0</v>
      </c>
      <c r="BL835" s="4">
        <v>0</v>
      </c>
      <c r="BM835" s="4">
        <v>0</v>
      </c>
      <c r="BN835" s="4">
        <v>0</v>
      </c>
      <c r="BO835" s="4">
        <f t="shared" si="349"/>
        <v>0</v>
      </c>
      <c r="BP835" s="4">
        <v>0</v>
      </c>
      <c r="BQ835" s="4">
        <v>0</v>
      </c>
      <c r="BR835" s="4">
        <v>0</v>
      </c>
      <c r="BS835" s="4">
        <v>0</v>
      </c>
      <c r="BT835" s="4">
        <f t="shared" si="350"/>
        <v>0</v>
      </c>
      <c r="BU835" s="4">
        <v>3</v>
      </c>
      <c r="BV835" s="4">
        <v>14</v>
      </c>
      <c r="BW835" s="4">
        <v>4</v>
      </c>
      <c r="BX835" s="4">
        <v>6</v>
      </c>
      <c r="BY835" s="4">
        <f t="shared" si="351"/>
        <v>27</v>
      </c>
      <c r="BZ835" s="4">
        <f t="shared" si="352"/>
        <v>3023</v>
      </c>
      <c r="CA835" s="4">
        <f t="shared" si="353"/>
        <v>2190</v>
      </c>
      <c r="CB835" s="4">
        <f t="shared" si="354"/>
        <v>1912</v>
      </c>
      <c r="CC835" s="4">
        <f t="shared" si="355"/>
        <v>70</v>
      </c>
      <c r="CD835" s="4">
        <f t="shared" si="356"/>
        <v>7195</v>
      </c>
      <c r="CE835" s="4">
        <f t="shared" si="357"/>
        <v>3</v>
      </c>
      <c r="CF835" s="4">
        <f t="shared" si="358"/>
        <v>132</v>
      </c>
      <c r="CG835" s="4">
        <f t="shared" si="359"/>
        <v>69</v>
      </c>
      <c r="CH835" s="4">
        <f t="shared" si="360"/>
        <v>36</v>
      </c>
      <c r="CI835" s="4">
        <f t="shared" si="361"/>
        <v>240</v>
      </c>
      <c r="CJ835" s="4">
        <v>1021</v>
      </c>
      <c r="CK835" s="4">
        <v>1354</v>
      </c>
      <c r="CL835" s="4">
        <v>184</v>
      </c>
      <c r="CM835" s="4">
        <v>0</v>
      </c>
      <c r="CN835" s="4">
        <v>461</v>
      </c>
      <c r="CO835" s="4">
        <f t="shared" si="336"/>
        <v>3020</v>
      </c>
    </row>
    <row r="836" spans="1:93">
      <c r="A836" s="2">
        <v>2007</v>
      </c>
      <c r="B836" s="3" t="s">
        <v>96</v>
      </c>
      <c r="C836" s="4">
        <v>4644</v>
      </c>
      <c r="D836" s="4">
        <v>867</v>
      </c>
      <c r="E836" s="4">
        <v>10</v>
      </c>
      <c r="F836" s="4">
        <v>0</v>
      </c>
      <c r="G836" s="4">
        <f t="shared" si="337"/>
        <v>5521</v>
      </c>
      <c r="H836" s="4">
        <v>1455</v>
      </c>
      <c r="I836" s="4">
        <v>220</v>
      </c>
      <c r="J836" s="4">
        <v>2203</v>
      </c>
      <c r="K836" s="4">
        <v>235</v>
      </c>
      <c r="L836" s="4">
        <f t="shared" si="338"/>
        <v>4113</v>
      </c>
      <c r="M836" s="4">
        <v>13</v>
      </c>
      <c r="N836" s="4">
        <v>79</v>
      </c>
      <c r="O836" s="4">
        <v>6</v>
      </c>
      <c r="P836" s="4">
        <v>0</v>
      </c>
      <c r="Q836" s="4">
        <f t="shared" si="339"/>
        <v>98</v>
      </c>
      <c r="R836" s="4">
        <v>31</v>
      </c>
      <c r="S836" s="4">
        <v>354</v>
      </c>
      <c r="T836" s="4">
        <v>7</v>
      </c>
      <c r="U836" s="4">
        <v>0</v>
      </c>
      <c r="V836" s="4">
        <f t="shared" si="340"/>
        <v>392</v>
      </c>
      <c r="W836" s="4">
        <v>2562</v>
      </c>
      <c r="X836" s="4">
        <v>2775</v>
      </c>
      <c r="Y836" s="4">
        <v>112</v>
      </c>
      <c r="Z836" s="4">
        <v>0</v>
      </c>
      <c r="AA836" s="4">
        <f t="shared" si="341"/>
        <v>5449</v>
      </c>
      <c r="AB836" s="4">
        <v>1169</v>
      </c>
      <c r="AC836" s="4">
        <v>20</v>
      </c>
      <c r="AD836" s="4">
        <v>114</v>
      </c>
      <c r="AE836" s="4">
        <v>0</v>
      </c>
      <c r="AF836" s="4">
        <f t="shared" si="342"/>
        <v>1303</v>
      </c>
      <c r="AG836" s="4">
        <v>0</v>
      </c>
      <c r="AH836" s="4">
        <v>780</v>
      </c>
      <c r="AI836" s="4">
        <v>2673</v>
      </c>
      <c r="AJ836" s="4">
        <v>0</v>
      </c>
      <c r="AK836" s="4">
        <f t="shared" si="343"/>
        <v>3453</v>
      </c>
      <c r="AL836" s="4">
        <v>4330</v>
      </c>
      <c r="AM836" s="4">
        <v>1268</v>
      </c>
      <c r="AN836" s="4">
        <v>3064</v>
      </c>
      <c r="AO836" s="4">
        <v>0</v>
      </c>
      <c r="AP836" s="4">
        <f t="shared" si="344"/>
        <v>8662</v>
      </c>
      <c r="AU836" s="4">
        <f t="shared" si="345"/>
        <v>0</v>
      </c>
      <c r="AV836" s="4">
        <v>19</v>
      </c>
      <c r="AW836" s="4">
        <v>0</v>
      </c>
      <c r="AX836" s="4">
        <v>25</v>
      </c>
      <c r="AY836" s="4">
        <v>235</v>
      </c>
      <c r="AZ836" s="4">
        <f t="shared" si="346"/>
        <v>279</v>
      </c>
      <c r="BA836" s="4">
        <v>1</v>
      </c>
      <c r="BB836" s="4">
        <v>0</v>
      </c>
      <c r="BC836" s="4">
        <v>36</v>
      </c>
      <c r="BD836" s="4">
        <v>4</v>
      </c>
      <c r="BE836" s="4">
        <f t="shared" si="347"/>
        <v>41</v>
      </c>
      <c r="BF836" s="4">
        <v>0</v>
      </c>
      <c r="BG836" s="4">
        <v>707</v>
      </c>
      <c r="BH836" s="4">
        <v>795</v>
      </c>
      <c r="BI836" s="4">
        <v>0</v>
      </c>
      <c r="BJ836" s="4">
        <f t="shared" si="348"/>
        <v>1502</v>
      </c>
      <c r="BK836" s="4">
        <v>39</v>
      </c>
      <c r="BL836" s="4">
        <v>17</v>
      </c>
      <c r="BM836" s="4">
        <v>23</v>
      </c>
      <c r="BN836" s="4">
        <v>1</v>
      </c>
      <c r="BO836" s="4">
        <f t="shared" si="349"/>
        <v>80</v>
      </c>
      <c r="BP836" s="4">
        <v>15</v>
      </c>
      <c r="BQ836" s="4">
        <v>47</v>
      </c>
      <c r="BR836" s="4">
        <v>532</v>
      </c>
      <c r="BS836" s="4">
        <v>43</v>
      </c>
      <c r="BT836" s="4">
        <f t="shared" si="350"/>
        <v>637</v>
      </c>
      <c r="BU836" s="4">
        <v>75</v>
      </c>
      <c r="BV836" s="4">
        <v>13</v>
      </c>
      <c r="BW836" s="4">
        <v>19</v>
      </c>
      <c r="BX836" s="4">
        <v>431</v>
      </c>
      <c r="BY836" s="4">
        <f t="shared" si="351"/>
        <v>538</v>
      </c>
      <c r="BZ836" s="4">
        <f t="shared" si="352"/>
        <v>14204</v>
      </c>
      <c r="CA836" s="4">
        <f t="shared" si="353"/>
        <v>6363</v>
      </c>
      <c r="CB836" s="4">
        <f t="shared" si="354"/>
        <v>8189</v>
      </c>
      <c r="CC836" s="4">
        <f t="shared" si="355"/>
        <v>235</v>
      </c>
      <c r="CD836" s="4">
        <f t="shared" si="356"/>
        <v>28991</v>
      </c>
      <c r="CE836" s="4">
        <f t="shared" si="357"/>
        <v>149</v>
      </c>
      <c r="CF836" s="4">
        <f t="shared" si="358"/>
        <v>784</v>
      </c>
      <c r="CG836" s="4">
        <f t="shared" si="359"/>
        <v>1430</v>
      </c>
      <c r="CH836" s="4">
        <f t="shared" si="360"/>
        <v>714</v>
      </c>
      <c r="CI836" s="4">
        <f t="shared" si="361"/>
        <v>3077</v>
      </c>
      <c r="CJ836" s="4">
        <v>3420</v>
      </c>
      <c r="CK836" s="4">
        <v>6679</v>
      </c>
      <c r="CL836" s="4">
        <v>590</v>
      </c>
      <c r="CM836" s="4">
        <v>0</v>
      </c>
      <c r="CN836" s="4">
        <v>2251</v>
      </c>
      <c r="CO836" s="4">
        <f t="shared" si="336"/>
        <v>12940</v>
      </c>
    </row>
    <row r="837" spans="1:93">
      <c r="A837" s="2">
        <v>2007</v>
      </c>
      <c r="B837" s="3" t="s">
        <v>97</v>
      </c>
      <c r="C837" s="4">
        <v>4414</v>
      </c>
      <c r="D837" s="4">
        <v>828</v>
      </c>
      <c r="E837" s="4">
        <v>550</v>
      </c>
      <c r="F837" s="4">
        <v>0</v>
      </c>
      <c r="G837" s="4">
        <f t="shared" si="337"/>
        <v>5792</v>
      </c>
      <c r="H837" s="4">
        <v>1107</v>
      </c>
      <c r="I837" s="4">
        <v>10</v>
      </c>
      <c r="J837" s="4">
        <v>2884</v>
      </c>
      <c r="K837" s="4">
        <v>47</v>
      </c>
      <c r="L837" s="4">
        <f t="shared" si="338"/>
        <v>4048</v>
      </c>
      <c r="M837" s="4">
        <v>466</v>
      </c>
      <c r="N837" s="4">
        <v>0</v>
      </c>
      <c r="O837" s="4">
        <v>0</v>
      </c>
      <c r="P837" s="4">
        <v>0</v>
      </c>
      <c r="Q837" s="4">
        <f t="shared" si="339"/>
        <v>466</v>
      </c>
      <c r="R837" s="4">
        <v>828</v>
      </c>
      <c r="S837" s="4">
        <v>13</v>
      </c>
      <c r="T837" s="4">
        <v>0</v>
      </c>
      <c r="U837" s="4">
        <v>0</v>
      </c>
      <c r="V837" s="4">
        <f t="shared" si="340"/>
        <v>841</v>
      </c>
      <c r="W837" s="4">
        <v>7551</v>
      </c>
      <c r="X837" s="4">
        <v>0</v>
      </c>
      <c r="Y837" s="4">
        <v>0</v>
      </c>
      <c r="Z837" s="4">
        <v>0</v>
      </c>
      <c r="AA837" s="4">
        <f t="shared" si="341"/>
        <v>7551</v>
      </c>
      <c r="AB837" s="4">
        <v>1127</v>
      </c>
      <c r="AC837" s="4">
        <v>0.4</v>
      </c>
      <c r="AD837" s="4">
        <v>0.8</v>
      </c>
      <c r="AE837" s="4">
        <v>0</v>
      </c>
      <c r="AF837" s="4">
        <f t="shared" si="342"/>
        <v>1128.2</v>
      </c>
      <c r="AG837" s="4">
        <v>238</v>
      </c>
      <c r="AH837" s="4">
        <v>576</v>
      </c>
      <c r="AI837" s="4">
        <v>986</v>
      </c>
      <c r="AJ837" s="4">
        <v>689</v>
      </c>
      <c r="AK837" s="4">
        <f t="shared" si="343"/>
        <v>2489</v>
      </c>
      <c r="AL837" s="4">
        <v>11858</v>
      </c>
      <c r="AM837" s="4">
        <v>1131</v>
      </c>
      <c r="AN837" s="4">
        <v>5434</v>
      </c>
      <c r="AO837" s="4">
        <v>1046</v>
      </c>
      <c r="AP837" s="4">
        <f t="shared" si="344"/>
        <v>19469</v>
      </c>
      <c r="AU837" s="4">
        <f t="shared" si="345"/>
        <v>0</v>
      </c>
      <c r="AV837" s="4">
        <v>0</v>
      </c>
      <c r="AW837" s="4">
        <v>0</v>
      </c>
      <c r="AX837" s="4">
        <v>0</v>
      </c>
      <c r="AY837" s="4">
        <v>47</v>
      </c>
      <c r="AZ837" s="4">
        <f t="shared" si="346"/>
        <v>47</v>
      </c>
      <c r="BA837" s="4">
        <v>0</v>
      </c>
      <c r="BB837" s="4">
        <v>0</v>
      </c>
      <c r="BC837" s="4">
        <v>0</v>
      </c>
      <c r="BD837" s="4">
        <v>0</v>
      </c>
      <c r="BE837" s="4">
        <f t="shared" si="347"/>
        <v>0</v>
      </c>
      <c r="BF837" s="4">
        <v>0</v>
      </c>
      <c r="BG837" s="4">
        <v>567</v>
      </c>
      <c r="BH837" s="4">
        <v>26</v>
      </c>
      <c r="BI837" s="4">
        <v>689</v>
      </c>
      <c r="BJ837" s="4">
        <f t="shared" si="348"/>
        <v>1282</v>
      </c>
      <c r="BK837" s="4">
        <v>0</v>
      </c>
      <c r="BL837" s="4">
        <v>0</v>
      </c>
      <c r="BM837" s="4">
        <v>0</v>
      </c>
      <c r="BN837" s="4">
        <v>151</v>
      </c>
      <c r="BO837" s="4">
        <f t="shared" si="349"/>
        <v>151</v>
      </c>
      <c r="BP837" s="4">
        <v>0</v>
      </c>
      <c r="BQ837" s="4">
        <v>0</v>
      </c>
      <c r="BR837" s="4">
        <v>0</v>
      </c>
      <c r="BS837" s="4">
        <v>166</v>
      </c>
      <c r="BT837" s="4">
        <f t="shared" si="350"/>
        <v>166</v>
      </c>
      <c r="BU837" s="4">
        <v>0</v>
      </c>
      <c r="BV837" s="4">
        <v>0</v>
      </c>
      <c r="BW837" s="4">
        <v>0</v>
      </c>
      <c r="BX837" s="4">
        <v>729</v>
      </c>
      <c r="BY837" s="4">
        <f t="shared" si="351"/>
        <v>729</v>
      </c>
      <c r="BZ837" s="4">
        <f t="shared" si="352"/>
        <v>27589</v>
      </c>
      <c r="CA837" s="4">
        <f t="shared" si="353"/>
        <v>2558.4</v>
      </c>
      <c r="CB837" s="4">
        <f t="shared" si="354"/>
        <v>9854.7999999999993</v>
      </c>
      <c r="CC837" s="4">
        <f t="shared" si="355"/>
        <v>1782</v>
      </c>
      <c r="CD837" s="4">
        <f t="shared" si="356"/>
        <v>41784.199999999997</v>
      </c>
      <c r="CE837" s="4">
        <f t="shared" si="357"/>
        <v>0</v>
      </c>
      <c r="CF837" s="4">
        <f t="shared" si="358"/>
        <v>567</v>
      </c>
      <c r="CG837" s="4">
        <f t="shared" si="359"/>
        <v>26</v>
      </c>
      <c r="CH837" s="4">
        <f t="shared" si="360"/>
        <v>1782</v>
      </c>
      <c r="CI837" s="4">
        <f t="shared" si="361"/>
        <v>2375</v>
      </c>
      <c r="CJ837" s="4">
        <v>4068</v>
      </c>
      <c r="CK837" s="4">
        <v>11400</v>
      </c>
      <c r="CL837" s="4">
        <v>1588</v>
      </c>
      <c r="CM837" s="4">
        <v>0</v>
      </c>
      <c r="CN837" s="4">
        <v>2680</v>
      </c>
      <c r="CO837" s="4">
        <f t="shared" si="336"/>
        <v>19736</v>
      </c>
    </row>
    <row r="838" spans="1:93">
      <c r="A838" s="2">
        <v>2007</v>
      </c>
      <c r="B838" s="3" t="s">
        <v>98</v>
      </c>
      <c r="C838" s="4">
        <v>43</v>
      </c>
      <c r="D838" s="4">
        <v>1482.7</v>
      </c>
      <c r="E838" s="4">
        <v>11573</v>
      </c>
      <c r="F838" s="4">
        <v>0</v>
      </c>
      <c r="G838" s="4">
        <f t="shared" si="337"/>
        <v>13098.7</v>
      </c>
      <c r="H838" s="4">
        <v>1727.5</v>
      </c>
      <c r="I838" s="4">
        <v>18.7</v>
      </c>
      <c r="J838" s="4">
        <v>231.2</v>
      </c>
      <c r="K838" s="4">
        <v>168.1</v>
      </c>
      <c r="L838" s="4">
        <f t="shared" si="338"/>
        <v>2145.5</v>
      </c>
      <c r="M838" s="4">
        <v>287.60000000000002</v>
      </c>
      <c r="N838" s="4">
        <v>99.6</v>
      </c>
      <c r="O838" s="4">
        <v>40.200000000000003</v>
      </c>
      <c r="P838" s="4">
        <v>0</v>
      </c>
      <c r="Q838" s="4">
        <f t="shared" si="339"/>
        <v>427.40000000000003</v>
      </c>
      <c r="R838" s="4">
        <v>104.6</v>
      </c>
      <c r="S838" s="4">
        <v>14.7</v>
      </c>
      <c r="T838" s="4">
        <v>10.1</v>
      </c>
      <c r="U838" s="4">
        <v>0</v>
      </c>
      <c r="V838" s="4">
        <f t="shared" si="340"/>
        <v>129.4</v>
      </c>
      <c r="W838" s="4">
        <v>2326</v>
      </c>
      <c r="X838" s="4">
        <v>5227</v>
      </c>
      <c r="Y838" s="4">
        <v>1682</v>
      </c>
      <c r="Z838" s="4">
        <v>0</v>
      </c>
      <c r="AA838" s="4">
        <f t="shared" si="341"/>
        <v>9235</v>
      </c>
      <c r="AB838" s="4">
        <v>2064.3000000000002</v>
      </c>
      <c r="AC838" s="4">
        <v>92.7</v>
      </c>
      <c r="AD838" s="4">
        <v>82.5</v>
      </c>
      <c r="AE838" s="4">
        <v>5.7</v>
      </c>
      <c r="AF838" s="4">
        <f t="shared" si="342"/>
        <v>2245.1999999999998</v>
      </c>
      <c r="AG838" s="4">
        <v>0</v>
      </c>
      <c r="AH838" s="4">
        <v>1230</v>
      </c>
      <c r="AI838" s="4">
        <v>1848</v>
      </c>
      <c r="AJ838" s="4">
        <v>381</v>
      </c>
      <c r="AK838" s="4">
        <f t="shared" si="343"/>
        <v>3459</v>
      </c>
      <c r="AL838" s="4">
        <v>2634.1</v>
      </c>
      <c r="AM838" s="4">
        <v>3687.4</v>
      </c>
      <c r="AN838" s="4">
        <v>5439.1</v>
      </c>
      <c r="AO838" s="4">
        <v>85.7</v>
      </c>
      <c r="AP838" s="4">
        <f t="shared" si="344"/>
        <v>11846.300000000001</v>
      </c>
      <c r="AU838" s="4">
        <f t="shared" si="345"/>
        <v>0</v>
      </c>
      <c r="AV838" s="4">
        <v>113.9</v>
      </c>
      <c r="AW838" s="4">
        <v>0</v>
      </c>
      <c r="AX838" s="4">
        <v>0</v>
      </c>
      <c r="AY838" s="4">
        <v>168.1</v>
      </c>
      <c r="AZ838" s="4">
        <f t="shared" si="346"/>
        <v>282</v>
      </c>
      <c r="BA838" s="4">
        <v>47.6</v>
      </c>
      <c r="BB838" s="4">
        <v>0</v>
      </c>
      <c r="BC838" s="4">
        <v>0</v>
      </c>
      <c r="BD838" s="4">
        <v>5.7</v>
      </c>
      <c r="BE838" s="4">
        <f t="shared" si="347"/>
        <v>53.300000000000004</v>
      </c>
      <c r="BF838" s="4">
        <v>0</v>
      </c>
      <c r="BG838" s="4">
        <v>818</v>
      </c>
      <c r="BH838" s="4">
        <v>71</v>
      </c>
      <c r="BI838" s="4">
        <v>365</v>
      </c>
      <c r="BJ838" s="4">
        <f t="shared" si="348"/>
        <v>1254</v>
      </c>
      <c r="BK838" s="4">
        <v>0</v>
      </c>
      <c r="BL838" s="4">
        <v>132</v>
      </c>
      <c r="BM838" s="4">
        <v>26</v>
      </c>
      <c r="BN838" s="4">
        <v>2.2000000000000002</v>
      </c>
      <c r="BO838" s="4">
        <f t="shared" si="349"/>
        <v>160.19999999999999</v>
      </c>
      <c r="BP838" s="4">
        <v>8.9</v>
      </c>
      <c r="BQ838" s="4">
        <v>9.4</v>
      </c>
      <c r="BR838" s="4">
        <v>54.6</v>
      </c>
      <c r="BS838" s="4">
        <v>34.6</v>
      </c>
      <c r="BT838" s="4">
        <f t="shared" si="350"/>
        <v>107.5</v>
      </c>
      <c r="BU838" s="4">
        <v>53.2</v>
      </c>
      <c r="BV838" s="4">
        <v>29.5</v>
      </c>
      <c r="BW838" s="4">
        <v>36.5</v>
      </c>
      <c r="BX838" s="4">
        <v>48.9</v>
      </c>
      <c r="BY838" s="4">
        <f t="shared" si="351"/>
        <v>168.1</v>
      </c>
      <c r="BZ838" s="4">
        <f t="shared" si="352"/>
        <v>9187.1</v>
      </c>
      <c r="CA838" s="4">
        <f t="shared" si="353"/>
        <v>11852.8</v>
      </c>
      <c r="CB838" s="4">
        <f t="shared" si="354"/>
        <v>20906.100000000002</v>
      </c>
      <c r="CC838" s="4">
        <f t="shared" si="355"/>
        <v>640.5</v>
      </c>
      <c r="CD838" s="4">
        <f t="shared" si="356"/>
        <v>42586.5</v>
      </c>
      <c r="CE838" s="4">
        <f t="shared" si="357"/>
        <v>223.60000000000002</v>
      </c>
      <c r="CF838" s="4">
        <f t="shared" si="358"/>
        <v>988.9</v>
      </c>
      <c r="CG838" s="4">
        <f t="shared" si="359"/>
        <v>188.1</v>
      </c>
      <c r="CH838" s="4">
        <f t="shared" si="360"/>
        <v>624.5</v>
      </c>
      <c r="CI838" s="4">
        <f t="shared" si="361"/>
        <v>2025.1</v>
      </c>
      <c r="CJ838" s="4">
        <v>1003</v>
      </c>
      <c r="CK838" s="4">
        <v>4331</v>
      </c>
      <c r="CL838" s="4">
        <v>1816</v>
      </c>
      <c r="CM838" s="4">
        <v>46</v>
      </c>
      <c r="CN838" s="4">
        <v>1122</v>
      </c>
      <c r="CO838" s="4">
        <f t="shared" si="336"/>
        <v>8318</v>
      </c>
    </row>
    <row r="839" spans="1:93">
      <c r="A839" s="2">
        <v>2007</v>
      </c>
      <c r="B839" s="3" t="s">
        <v>99</v>
      </c>
      <c r="C839" s="4">
        <v>6481</v>
      </c>
      <c r="D839" s="4">
        <v>641</v>
      </c>
      <c r="E839" s="4">
        <v>40</v>
      </c>
      <c r="F839" s="4">
        <v>14</v>
      </c>
      <c r="G839" s="4">
        <f t="shared" si="337"/>
        <v>7176</v>
      </c>
      <c r="H839" s="4">
        <v>2564</v>
      </c>
      <c r="I839" s="4">
        <v>5</v>
      </c>
      <c r="J839" s="4">
        <v>22</v>
      </c>
      <c r="K839" s="4">
        <v>256</v>
      </c>
      <c r="L839" s="4">
        <f t="shared" si="338"/>
        <v>2847</v>
      </c>
      <c r="M839" s="4">
        <v>52</v>
      </c>
      <c r="N839" s="4">
        <v>283</v>
      </c>
      <c r="O839" s="4">
        <v>0</v>
      </c>
      <c r="P839" s="4">
        <v>0</v>
      </c>
      <c r="Q839" s="4">
        <f t="shared" si="339"/>
        <v>335</v>
      </c>
      <c r="R839" s="4">
        <v>64</v>
      </c>
      <c r="S839" s="4">
        <v>0</v>
      </c>
      <c r="T839" s="4">
        <v>0</v>
      </c>
      <c r="U839" s="4">
        <v>0</v>
      </c>
      <c r="V839" s="4">
        <f t="shared" si="340"/>
        <v>64</v>
      </c>
      <c r="W839" s="4">
        <v>2965</v>
      </c>
      <c r="X839" s="4">
        <v>3060</v>
      </c>
      <c r="Y839" s="4">
        <v>0</v>
      </c>
      <c r="Z839" s="4">
        <v>0</v>
      </c>
      <c r="AA839" s="4">
        <f t="shared" si="341"/>
        <v>6025</v>
      </c>
      <c r="AB839" s="4">
        <v>435</v>
      </c>
      <c r="AC839" s="4">
        <v>5</v>
      </c>
      <c r="AD839" s="4">
        <v>16</v>
      </c>
      <c r="AE839" s="4">
        <v>77</v>
      </c>
      <c r="AF839" s="4">
        <f t="shared" si="342"/>
        <v>533</v>
      </c>
      <c r="AG839" s="4">
        <v>107</v>
      </c>
      <c r="AH839" s="4">
        <v>231</v>
      </c>
      <c r="AI839" s="4">
        <v>2167</v>
      </c>
      <c r="AJ839" s="4">
        <v>144</v>
      </c>
      <c r="AK839" s="4">
        <f t="shared" si="343"/>
        <v>2649</v>
      </c>
      <c r="AL839" s="4">
        <v>3849</v>
      </c>
      <c r="AM839" s="4">
        <v>1740</v>
      </c>
      <c r="AN839" s="4">
        <v>1664</v>
      </c>
      <c r="AO839" s="4">
        <v>218</v>
      </c>
      <c r="AP839" s="4">
        <f t="shared" si="344"/>
        <v>7471</v>
      </c>
      <c r="AU839" s="4">
        <f t="shared" si="345"/>
        <v>0</v>
      </c>
      <c r="AV839" s="4">
        <v>0</v>
      </c>
      <c r="AW839" s="4">
        <v>0</v>
      </c>
      <c r="AX839" s="4">
        <v>0</v>
      </c>
      <c r="AY839" s="4">
        <v>256</v>
      </c>
      <c r="AZ839" s="4">
        <f t="shared" si="346"/>
        <v>256</v>
      </c>
      <c r="BA839" s="4">
        <v>13</v>
      </c>
      <c r="BB839" s="4">
        <v>1</v>
      </c>
      <c r="BC839" s="4">
        <v>0</v>
      </c>
      <c r="BD839" s="4">
        <v>77</v>
      </c>
      <c r="BE839" s="4">
        <f t="shared" si="347"/>
        <v>91</v>
      </c>
      <c r="BF839" s="4">
        <v>0</v>
      </c>
      <c r="BG839" s="4">
        <v>8</v>
      </c>
      <c r="BH839" s="4">
        <v>832</v>
      </c>
      <c r="BI839" s="4">
        <v>144</v>
      </c>
      <c r="BJ839" s="4">
        <f t="shared" si="348"/>
        <v>984</v>
      </c>
      <c r="BK839" s="4">
        <v>0</v>
      </c>
      <c r="BL839" s="4">
        <v>0</v>
      </c>
      <c r="BM839" s="4">
        <v>0</v>
      </c>
      <c r="BN839" s="4">
        <v>0</v>
      </c>
      <c r="BO839" s="4">
        <f t="shared" si="349"/>
        <v>0</v>
      </c>
      <c r="BP839" s="4">
        <v>12</v>
      </c>
      <c r="BQ839" s="4">
        <v>5</v>
      </c>
      <c r="BR839" s="4">
        <v>30</v>
      </c>
      <c r="BS839" s="4">
        <v>28</v>
      </c>
      <c r="BT839" s="4">
        <f t="shared" si="350"/>
        <v>75</v>
      </c>
      <c r="BU839" s="4">
        <v>38</v>
      </c>
      <c r="BV839" s="4">
        <v>8</v>
      </c>
      <c r="BW839" s="4">
        <v>17</v>
      </c>
      <c r="BX839" s="4">
        <v>204</v>
      </c>
      <c r="BY839" s="4">
        <f t="shared" si="351"/>
        <v>267</v>
      </c>
      <c r="BZ839" s="4">
        <f t="shared" si="352"/>
        <v>16517</v>
      </c>
      <c r="CA839" s="4">
        <f t="shared" si="353"/>
        <v>5965</v>
      </c>
      <c r="CB839" s="4">
        <f t="shared" si="354"/>
        <v>3909</v>
      </c>
      <c r="CC839" s="4">
        <f t="shared" si="355"/>
        <v>709</v>
      </c>
      <c r="CD839" s="4">
        <f t="shared" si="356"/>
        <v>27100</v>
      </c>
      <c r="CE839" s="4">
        <f t="shared" si="357"/>
        <v>63</v>
      </c>
      <c r="CF839" s="4">
        <f t="shared" si="358"/>
        <v>22</v>
      </c>
      <c r="CG839" s="4">
        <f t="shared" si="359"/>
        <v>879</v>
      </c>
      <c r="CH839" s="4">
        <f t="shared" si="360"/>
        <v>709</v>
      </c>
      <c r="CI839" s="4">
        <f t="shared" si="361"/>
        <v>1673</v>
      </c>
      <c r="CJ839" s="4">
        <v>4506</v>
      </c>
      <c r="CK839" s="4">
        <v>7231</v>
      </c>
      <c r="CL839" s="4">
        <v>1171</v>
      </c>
      <c r="CM839" s="4">
        <v>54</v>
      </c>
      <c r="CN839" s="4">
        <v>2946</v>
      </c>
      <c r="CO839" s="4">
        <f t="shared" si="336"/>
        <v>15908</v>
      </c>
    </row>
    <row r="840" spans="1:93">
      <c r="A840" s="2">
        <v>2007</v>
      </c>
      <c r="B840" s="3" t="s">
        <v>100</v>
      </c>
      <c r="C840" s="4">
        <v>1975.2</v>
      </c>
      <c r="D840" s="4">
        <v>715.1</v>
      </c>
      <c r="E840" s="4">
        <v>354.6</v>
      </c>
      <c r="F840" s="4">
        <v>7.3</v>
      </c>
      <c r="G840" s="4">
        <f t="shared" si="337"/>
        <v>3052.2000000000003</v>
      </c>
      <c r="H840" s="4">
        <v>769</v>
      </c>
      <c r="I840" s="4">
        <v>247.5</v>
      </c>
      <c r="J840" s="4">
        <v>1409</v>
      </c>
      <c r="K840" s="4">
        <v>9.4</v>
      </c>
      <c r="L840" s="4">
        <f t="shared" si="338"/>
        <v>2434.9</v>
      </c>
      <c r="M840" s="4">
        <v>1.6</v>
      </c>
      <c r="N840" s="4">
        <v>24</v>
      </c>
      <c r="O840" s="4">
        <v>0.5</v>
      </c>
      <c r="P840" s="4">
        <v>0</v>
      </c>
      <c r="Q840" s="4">
        <f t="shared" si="339"/>
        <v>26.1</v>
      </c>
      <c r="R840" s="4">
        <v>0</v>
      </c>
      <c r="S840" s="4">
        <v>0</v>
      </c>
      <c r="T840" s="4">
        <v>0</v>
      </c>
      <c r="U840" s="4">
        <v>0</v>
      </c>
      <c r="V840" s="4">
        <f t="shared" si="340"/>
        <v>0</v>
      </c>
      <c r="W840" s="4">
        <v>50.7</v>
      </c>
      <c r="X840" s="4">
        <v>2689.4</v>
      </c>
      <c r="Y840" s="4">
        <v>417.7</v>
      </c>
      <c r="Z840" s="4">
        <v>0</v>
      </c>
      <c r="AA840" s="4">
        <f t="shared" si="341"/>
        <v>3157.7999999999997</v>
      </c>
      <c r="AB840" s="4">
        <v>227.1</v>
      </c>
      <c r="AC840" s="4">
        <v>0.8</v>
      </c>
      <c r="AD840" s="4">
        <v>80.7</v>
      </c>
      <c r="AE840" s="4">
        <v>0</v>
      </c>
      <c r="AF840" s="4">
        <f t="shared" si="342"/>
        <v>308.60000000000002</v>
      </c>
      <c r="AG840" s="4">
        <v>0</v>
      </c>
      <c r="AH840" s="4">
        <v>1015.2</v>
      </c>
      <c r="AI840" s="4">
        <v>474.5</v>
      </c>
      <c r="AJ840" s="4">
        <v>58.9</v>
      </c>
      <c r="AK840" s="4">
        <f t="shared" si="343"/>
        <v>1548.6000000000001</v>
      </c>
      <c r="AL840" s="4">
        <v>945.5</v>
      </c>
      <c r="AM840" s="4">
        <v>2888.2</v>
      </c>
      <c r="AN840" s="4">
        <v>1157.5</v>
      </c>
      <c r="AO840" s="4">
        <v>350.9</v>
      </c>
      <c r="AP840" s="4">
        <f t="shared" si="344"/>
        <v>5342.0999999999995</v>
      </c>
      <c r="AU840" s="4">
        <f t="shared" si="345"/>
        <v>0</v>
      </c>
      <c r="AV840" s="4">
        <v>18.5</v>
      </c>
      <c r="AW840" s="4">
        <v>5.3</v>
      </c>
      <c r="AX840" s="4">
        <v>77.3</v>
      </c>
      <c r="AY840" s="4">
        <v>9.4</v>
      </c>
      <c r="AZ840" s="4">
        <f t="shared" si="346"/>
        <v>110.5</v>
      </c>
      <c r="BA840" s="4">
        <v>1.4</v>
      </c>
      <c r="BB840" s="4">
        <v>0</v>
      </c>
      <c r="BC840" s="4">
        <v>1.1000000000000001</v>
      </c>
      <c r="BD840" s="4">
        <v>0</v>
      </c>
      <c r="BE840" s="4">
        <f t="shared" si="347"/>
        <v>2.5</v>
      </c>
      <c r="BF840" s="4">
        <v>0</v>
      </c>
      <c r="BG840" s="4">
        <v>813.4</v>
      </c>
      <c r="BH840" s="4">
        <v>163.9</v>
      </c>
      <c r="BI840" s="4">
        <v>58.9</v>
      </c>
      <c r="BJ840" s="4">
        <f t="shared" si="348"/>
        <v>1036.2</v>
      </c>
      <c r="BK840" s="4">
        <v>0</v>
      </c>
      <c r="BL840" s="4">
        <v>0</v>
      </c>
      <c r="BM840" s="4">
        <v>0</v>
      </c>
      <c r="BN840" s="4">
        <v>0.5</v>
      </c>
      <c r="BO840" s="4">
        <f t="shared" si="349"/>
        <v>0.5</v>
      </c>
      <c r="BP840" s="4">
        <v>0.5</v>
      </c>
      <c r="BQ840" s="4">
        <v>9.4</v>
      </c>
      <c r="BR840" s="4">
        <v>5.2</v>
      </c>
      <c r="BS840" s="4">
        <v>14.9</v>
      </c>
      <c r="BT840" s="4">
        <f t="shared" si="350"/>
        <v>30</v>
      </c>
      <c r="BU840" s="4">
        <v>6.9</v>
      </c>
      <c r="BV840" s="4">
        <v>37.799999999999997</v>
      </c>
      <c r="BW840" s="4">
        <v>41.4</v>
      </c>
      <c r="BX840" s="4">
        <v>342.8</v>
      </c>
      <c r="BY840" s="4">
        <f t="shared" si="351"/>
        <v>428.9</v>
      </c>
      <c r="BZ840" s="4">
        <f t="shared" si="352"/>
        <v>3969.0999999999995</v>
      </c>
      <c r="CA840" s="4">
        <f t="shared" si="353"/>
        <v>7580.2</v>
      </c>
      <c r="CB840" s="4">
        <f t="shared" si="354"/>
        <v>3894.4999999999995</v>
      </c>
      <c r="CC840" s="4">
        <f t="shared" si="355"/>
        <v>426.5</v>
      </c>
      <c r="CD840" s="4">
        <f t="shared" si="356"/>
        <v>15870.3</v>
      </c>
      <c r="CE840" s="4">
        <f t="shared" si="357"/>
        <v>27.299999999999997</v>
      </c>
      <c r="CF840" s="4">
        <f t="shared" si="358"/>
        <v>865.89999999999986</v>
      </c>
      <c r="CG840" s="4">
        <f t="shared" si="359"/>
        <v>288.89999999999998</v>
      </c>
      <c r="CH840" s="4">
        <f t="shared" si="360"/>
        <v>426.5</v>
      </c>
      <c r="CI840" s="4">
        <f t="shared" si="361"/>
        <v>1608.6</v>
      </c>
      <c r="CJ840" s="4">
        <v>1931</v>
      </c>
      <c r="CK840" s="4">
        <v>1475</v>
      </c>
      <c r="CL840" s="4">
        <v>485</v>
      </c>
      <c r="CM840" s="4">
        <v>186</v>
      </c>
      <c r="CN840" s="4">
        <v>712</v>
      </c>
      <c r="CO840" s="4">
        <f t="shared" si="336"/>
        <v>4789</v>
      </c>
    </row>
    <row r="841" spans="1:93">
      <c r="A841" s="2">
        <v>2007</v>
      </c>
      <c r="B841" s="3" t="s">
        <v>101</v>
      </c>
      <c r="C841" s="4">
        <v>2793</v>
      </c>
      <c r="D841" s="4">
        <v>832</v>
      </c>
      <c r="E841" s="4">
        <v>1334</v>
      </c>
      <c r="F841" s="4">
        <v>0</v>
      </c>
      <c r="G841" s="4">
        <f t="shared" si="337"/>
        <v>4959</v>
      </c>
      <c r="H841" s="4">
        <v>871</v>
      </c>
      <c r="I841" s="4">
        <v>3</v>
      </c>
      <c r="J841" s="4">
        <v>197</v>
      </c>
      <c r="K841" s="4">
        <v>18</v>
      </c>
      <c r="L841" s="4">
        <f t="shared" si="338"/>
        <v>1089</v>
      </c>
      <c r="M841" s="4">
        <v>17</v>
      </c>
      <c r="N841" s="4">
        <v>105</v>
      </c>
      <c r="O841" s="4">
        <v>0</v>
      </c>
      <c r="P841" s="4">
        <v>0</v>
      </c>
      <c r="Q841" s="4">
        <f t="shared" si="339"/>
        <v>122</v>
      </c>
      <c r="R841" s="4">
        <v>25</v>
      </c>
      <c r="S841" s="4">
        <v>0</v>
      </c>
      <c r="T841" s="4">
        <v>23</v>
      </c>
      <c r="U841" s="4">
        <v>0</v>
      </c>
      <c r="V841" s="4">
        <f t="shared" si="340"/>
        <v>48</v>
      </c>
      <c r="W841" s="4">
        <v>1106</v>
      </c>
      <c r="X841" s="4">
        <v>4002</v>
      </c>
      <c r="Y841" s="4">
        <v>2360</v>
      </c>
      <c r="Z841" s="4">
        <v>0</v>
      </c>
      <c r="AA841" s="4">
        <f t="shared" si="341"/>
        <v>7468</v>
      </c>
      <c r="AB841" s="4">
        <v>556</v>
      </c>
      <c r="AC841" s="4">
        <v>9</v>
      </c>
      <c r="AD841" s="4">
        <v>32</v>
      </c>
      <c r="AE841" s="4">
        <v>5</v>
      </c>
      <c r="AF841" s="4">
        <f t="shared" si="342"/>
        <v>602</v>
      </c>
      <c r="AG841" s="4">
        <v>12</v>
      </c>
      <c r="AH841" s="4">
        <v>84</v>
      </c>
      <c r="AI841" s="4">
        <v>1408</v>
      </c>
      <c r="AJ841" s="4">
        <v>844</v>
      </c>
      <c r="AK841" s="4">
        <f t="shared" si="343"/>
        <v>2348</v>
      </c>
      <c r="AL841" s="4">
        <v>2418</v>
      </c>
      <c r="AM841" s="4">
        <v>293</v>
      </c>
      <c r="AN841" s="4">
        <v>1631</v>
      </c>
      <c r="AO841" s="4">
        <v>25</v>
      </c>
      <c r="AP841" s="4">
        <f t="shared" si="344"/>
        <v>4367</v>
      </c>
      <c r="AU841" s="4">
        <f t="shared" si="345"/>
        <v>0</v>
      </c>
      <c r="AV841" s="4">
        <v>0</v>
      </c>
      <c r="AW841" s="4">
        <v>0</v>
      </c>
      <c r="AX841" s="4">
        <v>1</v>
      </c>
      <c r="AY841" s="4">
        <v>18</v>
      </c>
      <c r="AZ841" s="4">
        <f t="shared" si="346"/>
        <v>19</v>
      </c>
      <c r="BA841" s="4">
        <v>0</v>
      </c>
      <c r="BB841" s="4">
        <v>4</v>
      </c>
      <c r="BC841" s="4">
        <v>0</v>
      </c>
      <c r="BD841" s="4">
        <v>5</v>
      </c>
      <c r="BE841" s="4">
        <f t="shared" si="347"/>
        <v>9</v>
      </c>
      <c r="BF841" s="4">
        <v>0</v>
      </c>
      <c r="BG841" s="4">
        <v>0</v>
      </c>
      <c r="BH841" s="4">
        <v>0</v>
      </c>
      <c r="BI841" s="4">
        <v>0</v>
      </c>
      <c r="BJ841" s="4">
        <f t="shared" si="348"/>
        <v>0</v>
      </c>
      <c r="BK841" s="4">
        <v>0</v>
      </c>
      <c r="BL841" s="4">
        <v>0</v>
      </c>
      <c r="BM841" s="4">
        <v>0</v>
      </c>
      <c r="BN841" s="4">
        <v>0</v>
      </c>
      <c r="BO841" s="4">
        <f t="shared" si="349"/>
        <v>0</v>
      </c>
      <c r="BP841" s="4">
        <v>0</v>
      </c>
      <c r="BQ841" s="4">
        <v>0</v>
      </c>
      <c r="BR841" s="4">
        <v>0</v>
      </c>
      <c r="BS841" s="4">
        <v>0</v>
      </c>
      <c r="BT841" s="4">
        <f t="shared" si="350"/>
        <v>0</v>
      </c>
      <c r="BU841" s="4">
        <v>72</v>
      </c>
      <c r="BV841" s="4">
        <v>12</v>
      </c>
      <c r="BW841" s="4">
        <v>36</v>
      </c>
      <c r="BX841" s="4">
        <v>6</v>
      </c>
      <c r="BY841" s="4">
        <f t="shared" si="351"/>
        <v>126</v>
      </c>
      <c r="BZ841" s="4">
        <f t="shared" si="352"/>
        <v>7798</v>
      </c>
      <c r="CA841" s="4">
        <f t="shared" si="353"/>
        <v>5328</v>
      </c>
      <c r="CB841" s="4">
        <f t="shared" si="354"/>
        <v>6985</v>
      </c>
      <c r="CC841" s="4">
        <f t="shared" si="355"/>
        <v>892</v>
      </c>
      <c r="CD841" s="4">
        <f t="shared" si="356"/>
        <v>21003</v>
      </c>
      <c r="CE841" s="4">
        <f t="shared" si="357"/>
        <v>72</v>
      </c>
      <c r="CF841" s="4">
        <f t="shared" si="358"/>
        <v>16</v>
      </c>
      <c r="CG841" s="4">
        <f t="shared" si="359"/>
        <v>37</v>
      </c>
      <c r="CH841" s="4">
        <f t="shared" si="360"/>
        <v>29</v>
      </c>
      <c r="CI841" s="4">
        <f t="shared" si="361"/>
        <v>154</v>
      </c>
      <c r="CJ841" s="4">
        <v>1955</v>
      </c>
      <c r="CK841" s="4">
        <v>4918</v>
      </c>
      <c r="CL841" s="4">
        <v>458</v>
      </c>
      <c r="CM841" s="4">
        <v>0</v>
      </c>
      <c r="CN841" s="4">
        <v>386</v>
      </c>
      <c r="CO841" s="4">
        <f t="shared" si="336"/>
        <v>7717</v>
      </c>
    </row>
    <row r="842" spans="1:93">
      <c r="A842" s="2">
        <v>2007</v>
      </c>
      <c r="B842" s="3" t="s">
        <v>102</v>
      </c>
      <c r="C842" s="4">
        <v>630</v>
      </c>
      <c r="D842" s="4">
        <v>144</v>
      </c>
      <c r="E842" s="4">
        <v>56</v>
      </c>
      <c r="F842" s="4">
        <v>0</v>
      </c>
      <c r="G842" s="4">
        <f t="shared" si="337"/>
        <v>830</v>
      </c>
      <c r="H842" s="4">
        <v>156</v>
      </c>
      <c r="I842" s="4">
        <v>45</v>
      </c>
      <c r="J842" s="4">
        <v>288</v>
      </c>
      <c r="K842" s="4">
        <v>0</v>
      </c>
      <c r="L842" s="4">
        <f t="shared" si="338"/>
        <v>489</v>
      </c>
      <c r="M842" s="4">
        <v>14</v>
      </c>
      <c r="N842" s="4">
        <v>27</v>
      </c>
      <c r="O842" s="4">
        <v>0</v>
      </c>
      <c r="P842" s="4">
        <v>0</v>
      </c>
      <c r="Q842" s="4">
        <f t="shared" si="339"/>
        <v>41</v>
      </c>
      <c r="R842" s="4">
        <v>0</v>
      </c>
      <c r="S842" s="4">
        <v>0</v>
      </c>
      <c r="T842" s="4">
        <v>0</v>
      </c>
      <c r="U842" s="4">
        <v>0</v>
      </c>
      <c r="V842" s="4">
        <f t="shared" si="340"/>
        <v>0</v>
      </c>
      <c r="W842" s="4">
        <v>157</v>
      </c>
      <c r="X842" s="4">
        <v>510</v>
      </c>
      <c r="Y842" s="4">
        <v>48.5</v>
      </c>
      <c r="Z842" s="4">
        <v>0</v>
      </c>
      <c r="AA842" s="4">
        <f t="shared" si="341"/>
        <v>715.5</v>
      </c>
      <c r="AB842" s="4">
        <v>138</v>
      </c>
      <c r="AC842" s="4">
        <v>0.8</v>
      </c>
      <c r="AD842" s="4">
        <v>9</v>
      </c>
      <c r="AE842" s="4">
        <v>0</v>
      </c>
      <c r="AF842" s="4">
        <f t="shared" si="342"/>
        <v>147.80000000000001</v>
      </c>
      <c r="AG842" s="4">
        <v>7</v>
      </c>
      <c r="AH842" s="4">
        <v>286</v>
      </c>
      <c r="AI842" s="4">
        <v>301</v>
      </c>
      <c r="AJ842" s="4">
        <v>0</v>
      </c>
      <c r="AK842" s="4">
        <f t="shared" si="343"/>
        <v>594</v>
      </c>
      <c r="AL842" s="4">
        <v>555.29999999999995</v>
      </c>
      <c r="AM842" s="4">
        <v>525.5</v>
      </c>
      <c r="AN842" s="4">
        <v>168.5</v>
      </c>
      <c r="AO842" s="4">
        <v>0</v>
      </c>
      <c r="AP842" s="4">
        <f t="shared" si="344"/>
        <v>1249.3</v>
      </c>
      <c r="AU842" s="4">
        <f t="shared" si="345"/>
        <v>0</v>
      </c>
      <c r="AV842" s="4">
        <v>0</v>
      </c>
      <c r="AW842" s="4">
        <v>0</v>
      </c>
      <c r="AX842" s="4">
        <v>0</v>
      </c>
      <c r="AY842" s="4">
        <v>0</v>
      </c>
      <c r="AZ842" s="4">
        <f t="shared" si="346"/>
        <v>0</v>
      </c>
      <c r="BA842" s="4">
        <v>0</v>
      </c>
      <c r="BB842" s="4">
        <v>0</v>
      </c>
      <c r="BC842" s="4">
        <v>0</v>
      </c>
      <c r="BD842" s="4">
        <v>0</v>
      </c>
      <c r="BE842" s="4">
        <f t="shared" si="347"/>
        <v>0</v>
      </c>
      <c r="BF842" s="4">
        <v>0</v>
      </c>
      <c r="BG842" s="4">
        <v>0</v>
      </c>
      <c r="BH842" s="4">
        <v>0</v>
      </c>
      <c r="BI842" s="4">
        <v>0</v>
      </c>
      <c r="BJ842" s="4">
        <f t="shared" si="348"/>
        <v>0</v>
      </c>
      <c r="BK842" s="4">
        <v>0</v>
      </c>
      <c r="BL842" s="4">
        <v>0</v>
      </c>
      <c r="BM842" s="4">
        <v>0</v>
      </c>
      <c r="BN842" s="4">
        <v>0</v>
      </c>
      <c r="BO842" s="4">
        <f t="shared" si="349"/>
        <v>0</v>
      </c>
      <c r="BP842" s="4">
        <v>0</v>
      </c>
      <c r="BQ842" s="4">
        <v>0</v>
      </c>
      <c r="BR842" s="4">
        <v>0</v>
      </c>
      <c r="BS842" s="4">
        <v>0</v>
      </c>
      <c r="BT842" s="4">
        <f t="shared" si="350"/>
        <v>0</v>
      </c>
      <c r="BU842" s="4">
        <v>0</v>
      </c>
      <c r="BV842" s="4">
        <v>0</v>
      </c>
      <c r="BW842" s="4">
        <v>0</v>
      </c>
      <c r="BX842" s="4">
        <v>0</v>
      </c>
      <c r="BY842" s="4">
        <f t="shared" si="351"/>
        <v>0</v>
      </c>
      <c r="BZ842" s="4">
        <f t="shared" si="352"/>
        <v>1657.3</v>
      </c>
      <c r="CA842" s="4">
        <f t="shared" si="353"/>
        <v>1538.3</v>
      </c>
      <c r="CB842" s="4">
        <f t="shared" si="354"/>
        <v>871</v>
      </c>
      <c r="CC842" s="4">
        <f t="shared" si="355"/>
        <v>0</v>
      </c>
      <c r="CD842" s="4">
        <f t="shared" si="356"/>
        <v>4066.6</v>
      </c>
      <c r="CE842" s="4">
        <f t="shared" si="357"/>
        <v>0</v>
      </c>
      <c r="CF842" s="4">
        <f t="shared" si="358"/>
        <v>0</v>
      </c>
      <c r="CG842" s="4">
        <f t="shared" si="359"/>
        <v>0</v>
      </c>
      <c r="CH842" s="4">
        <f t="shared" si="360"/>
        <v>0</v>
      </c>
      <c r="CI842" s="4">
        <f t="shared" si="361"/>
        <v>0</v>
      </c>
      <c r="CJ842" s="4">
        <v>15.891999999999999</v>
      </c>
      <c r="CK842" s="4">
        <v>827.09500000000003</v>
      </c>
      <c r="CL842" s="4">
        <v>177.50299999999999</v>
      </c>
      <c r="CM842" s="4">
        <v>60.640999999999998</v>
      </c>
      <c r="CN842" s="4">
        <v>756.69200000000001</v>
      </c>
      <c r="CO842" s="4">
        <f t="shared" si="336"/>
        <v>1837.8230000000001</v>
      </c>
    </row>
    <row r="843" spans="1:93">
      <c r="A843" s="2">
        <v>2007</v>
      </c>
      <c r="B843" s="3" t="s">
        <v>103</v>
      </c>
      <c r="C843" s="4">
        <v>938</v>
      </c>
      <c r="D843" s="4">
        <v>263</v>
      </c>
      <c r="E843" s="4">
        <v>39</v>
      </c>
      <c r="F843" s="4">
        <v>0</v>
      </c>
      <c r="G843" s="4">
        <f t="shared" si="337"/>
        <v>1240</v>
      </c>
      <c r="H843" s="4">
        <v>595</v>
      </c>
      <c r="I843" s="4">
        <v>131</v>
      </c>
      <c r="J843" s="4">
        <v>1012</v>
      </c>
      <c r="K843" s="4">
        <v>0</v>
      </c>
      <c r="L843" s="4">
        <f t="shared" si="338"/>
        <v>1738</v>
      </c>
      <c r="M843" s="4">
        <v>29</v>
      </c>
      <c r="N843" s="4">
        <v>27</v>
      </c>
      <c r="O843" s="4">
        <v>0</v>
      </c>
      <c r="P843" s="4">
        <v>0</v>
      </c>
      <c r="Q843" s="4">
        <f t="shared" si="339"/>
        <v>56</v>
      </c>
      <c r="R843" s="4">
        <v>7</v>
      </c>
      <c r="S843" s="4">
        <v>1</v>
      </c>
      <c r="T843" s="4">
        <v>0</v>
      </c>
      <c r="U843" s="4">
        <v>0</v>
      </c>
      <c r="V843" s="4">
        <f t="shared" si="340"/>
        <v>8</v>
      </c>
      <c r="W843" s="4">
        <v>619</v>
      </c>
      <c r="X843" s="4">
        <v>889</v>
      </c>
      <c r="Y843" s="4">
        <v>20</v>
      </c>
      <c r="Z843" s="4">
        <v>0</v>
      </c>
      <c r="AA843" s="4">
        <f t="shared" si="341"/>
        <v>1528</v>
      </c>
      <c r="AB843" s="4">
        <v>169</v>
      </c>
      <c r="AC843" s="4">
        <v>3</v>
      </c>
      <c r="AD843" s="4">
        <v>22</v>
      </c>
      <c r="AE843" s="4">
        <v>0</v>
      </c>
      <c r="AF843" s="4">
        <f t="shared" si="342"/>
        <v>194</v>
      </c>
      <c r="AG843" s="4">
        <v>1</v>
      </c>
      <c r="AH843" s="4">
        <v>243</v>
      </c>
      <c r="AI843" s="4">
        <v>361</v>
      </c>
      <c r="AJ843" s="4">
        <v>0</v>
      </c>
      <c r="AK843" s="4">
        <f t="shared" si="343"/>
        <v>605</v>
      </c>
      <c r="AL843" s="4">
        <v>768</v>
      </c>
      <c r="AM843" s="4">
        <v>809</v>
      </c>
      <c r="AN843" s="4">
        <v>1216</v>
      </c>
      <c r="AO843" s="4">
        <v>0</v>
      </c>
      <c r="AP843" s="4">
        <f t="shared" si="344"/>
        <v>2793</v>
      </c>
      <c r="AU843" s="4">
        <f t="shared" si="345"/>
        <v>0</v>
      </c>
      <c r="AV843" s="4">
        <v>18</v>
      </c>
      <c r="AW843" s="4">
        <v>1</v>
      </c>
      <c r="AX843" s="4">
        <v>68</v>
      </c>
      <c r="AY843" s="4">
        <v>0</v>
      </c>
      <c r="AZ843" s="4">
        <f t="shared" si="346"/>
        <v>87</v>
      </c>
      <c r="BA843" s="4">
        <v>1</v>
      </c>
      <c r="BB843" s="4">
        <v>0</v>
      </c>
      <c r="BC843" s="4">
        <v>2</v>
      </c>
      <c r="BD843" s="4">
        <v>0</v>
      </c>
      <c r="BE843" s="4">
        <f t="shared" si="347"/>
        <v>3</v>
      </c>
      <c r="BF843" s="4">
        <v>0</v>
      </c>
      <c r="BG843" s="4">
        <v>239</v>
      </c>
      <c r="BH843" s="4">
        <v>301</v>
      </c>
      <c r="BI843" s="4">
        <v>0</v>
      </c>
      <c r="BJ843" s="4">
        <f t="shared" si="348"/>
        <v>540</v>
      </c>
      <c r="BK843" s="4">
        <v>0</v>
      </c>
      <c r="BL843" s="4">
        <v>0</v>
      </c>
      <c r="BM843" s="4">
        <v>0</v>
      </c>
      <c r="BN843" s="4">
        <v>0</v>
      </c>
      <c r="BO843" s="4">
        <f t="shared" si="349"/>
        <v>0</v>
      </c>
      <c r="BP843" s="4">
        <v>0</v>
      </c>
      <c r="BQ843" s="4">
        <v>0</v>
      </c>
      <c r="BR843" s="4">
        <v>0</v>
      </c>
      <c r="BS843" s="4">
        <v>0</v>
      </c>
      <c r="BT843" s="4">
        <f t="shared" si="350"/>
        <v>0</v>
      </c>
      <c r="BU843" s="4">
        <v>11</v>
      </c>
      <c r="BV843" s="4">
        <v>12</v>
      </c>
      <c r="BW843" s="4">
        <v>25</v>
      </c>
      <c r="BX843" s="4">
        <v>0</v>
      </c>
      <c r="BY843" s="4">
        <f t="shared" si="351"/>
        <v>48</v>
      </c>
      <c r="BZ843" s="4">
        <f t="shared" si="352"/>
        <v>3126</v>
      </c>
      <c r="CA843" s="4">
        <f t="shared" si="353"/>
        <v>2366</v>
      </c>
      <c r="CB843" s="4">
        <f t="shared" si="354"/>
        <v>2670</v>
      </c>
      <c r="CC843" s="4">
        <f t="shared" si="355"/>
        <v>0</v>
      </c>
      <c r="CD843" s="4">
        <f t="shared" si="356"/>
        <v>8162</v>
      </c>
      <c r="CE843" s="4">
        <f t="shared" si="357"/>
        <v>30</v>
      </c>
      <c r="CF843" s="4">
        <f t="shared" si="358"/>
        <v>252</v>
      </c>
      <c r="CG843" s="4">
        <f t="shared" si="359"/>
        <v>396</v>
      </c>
      <c r="CH843" s="4">
        <f t="shared" si="360"/>
        <v>0</v>
      </c>
      <c r="CI843" s="4">
        <f t="shared" si="361"/>
        <v>678</v>
      </c>
      <c r="CJ843" s="4">
        <v>1304</v>
      </c>
      <c r="CK843" s="4">
        <v>1651</v>
      </c>
      <c r="CL843" s="4">
        <v>213</v>
      </c>
      <c r="CM843" s="4">
        <v>1</v>
      </c>
      <c r="CN843" s="4">
        <v>239</v>
      </c>
      <c r="CO843" s="4">
        <f t="shared" si="336"/>
        <v>3408</v>
      </c>
    </row>
    <row r="844" spans="1:93">
      <c r="A844" s="2">
        <v>2007</v>
      </c>
      <c r="B844" s="3" t="s">
        <v>104</v>
      </c>
      <c r="C844" s="4">
        <v>988.269362</v>
      </c>
      <c r="D844" s="4">
        <v>218.1</v>
      </c>
      <c r="E844" s="4">
        <v>0</v>
      </c>
      <c r="F844" s="4">
        <v>0</v>
      </c>
      <c r="G844" s="4">
        <f t="shared" si="337"/>
        <v>1206.3693619999999</v>
      </c>
      <c r="H844" s="4">
        <v>496.39853499999998</v>
      </c>
      <c r="I844" s="4">
        <v>0.1</v>
      </c>
      <c r="J844" s="4">
        <v>133.53595924999999</v>
      </c>
      <c r="K844" s="4">
        <v>144.23754059000001</v>
      </c>
      <c r="L844" s="4">
        <f t="shared" si="338"/>
        <v>774.27203483999995</v>
      </c>
      <c r="M844" s="4">
        <v>26.229523</v>
      </c>
      <c r="N844" s="4">
        <v>17.399999999999999</v>
      </c>
      <c r="O844" s="4">
        <v>0</v>
      </c>
      <c r="P844" s="4">
        <v>0</v>
      </c>
      <c r="Q844" s="4">
        <f t="shared" si="339"/>
        <v>43.629522999999999</v>
      </c>
      <c r="R844" s="4">
        <v>6.9159699999999997</v>
      </c>
      <c r="S844" s="4">
        <v>0</v>
      </c>
      <c r="T844" s="4">
        <v>0</v>
      </c>
      <c r="U844" s="4">
        <v>0</v>
      </c>
      <c r="V844" s="4">
        <f t="shared" si="340"/>
        <v>6.9159699999999997</v>
      </c>
      <c r="W844" s="4">
        <v>437.37680699999999</v>
      </c>
      <c r="X844" s="4">
        <v>699.6</v>
      </c>
      <c r="Y844" s="4">
        <v>0</v>
      </c>
      <c r="Z844" s="4">
        <v>0</v>
      </c>
      <c r="AA844" s="4">
        <f t="shared" si="341"/>
        <v>1136.976807</v>
      </c>
      <c r="AB844" s="4">
        <v>224.63283100000001</v>
      </c>
      <c r="AC844" s="4">
        <v>3.2</v>
      </c>
      <c r="AD844" s="4">
        <v>25.251667699999999</v>
      </c>
      <c r="AE844" s="4">
        <v>14.11749655</v>
      </c>
      <c r="AF844" s="4">
        <f t="shared" si="342"/>
        <v>267.20199524999998</v>
      </c>
      <c r="AG844" s="4">
        <v>0</v>
      </c>
      <c r="AH844" s="4">
        <v>314.2</v>
      </c>
      <c r="AI844" s="4">
        <v>1005.5</v>
      </c>
      <c r="AJ844" s="4">
        <v>167.40691303</v>
      </c>
      <c r="AK844" s="4">
        <f t="shared" si="343"/>
        <v>1487.10691303</v>
      </c>
      <c r="AL844" s="4">
        <v>723</v>
      </c>
      <c r="AM844" s="4">
        <v>608</v>
      </c>
      <c r="AN844" s="4">
        <v>799</v>
      </c>
      <c r="AO844" s="4">
        <v>68</v>
      </c>
      <c r="AP844" s="4">
        <f t="shared" si="344"/>
        <v>2198</v>
      </c>
      <c r="AU844" s="4">
        <f t="shared" si="345"/>
        <v>0</v>
      </c>
      <c r="AV844" s="4">
        <v>0</v>
      </c>
      <c r="AW844" s="4">
        <v>0</v>
      </c>
      <c r="AX844" s="4">
        <v>95.502499090000001</v>
      </c>
      <c r="AY844" s="4">
        <v>144.23754059000001</v>
      </c>
      <c r="AZ844" s="4">
        <f t="shared" si="346"/>
        <v>239.74003968</v>
      </c>
      <c r="BA844" s="4">
        <v>0</v>
      </c>
      <c r="BB844" s="4">
        <v>0</v>
      </c>
      <c r="BC844" s="4">
        <v>0</v>
      </c>
      <c r="BD844" s="4">
        <v>14.11749655</v>
      </c>
      <c r="BE844" s="4">
        <f t="shared" si="347"/>
        <v>14.11749655</v>
      </c>
      <c r="BF844" s="4">
        <v>0</v>
      </c>
      <c r="BG844" s="4">
        <v>314.2</v>
      </c>
      <c r="BH844" s="4">
        <v>658.87245965</v>
      </c>
      <c r="BI844" s="4">
        <v>167.40691303</v>
      </c>
      <c r="BJ844" s="4">
        <f t="shared" si="348"/>
        <v>1140.4793726799999</v>
      </c>
      <c r="BK844" s="4">
        <v>0</v>
      </c>
      <c r="BL844" s="4">
        <v>0</v>
      </c>
      <c r="BM844" s="4">
        <v>0</v>
      </c>
      <c r="BN844" s="4">
        <v>0</v>
      </c>
      <c r="BO844" s="4">
        <f t="shared" si="349"/>
        <v>0</v>
      </c>
      <c r="BP844" s="4">
        <v>0</v>
      </c>
      <c r="BQ844" s="4">
        <v>0</v>
      </c>
      <c r="BR844" s="4">
        <v>0</v>
      </c>
      <c r="BS844" s="4">
        <v>5.5211314500000004</v>
      </c>
      <c r="BT844" s="4">
        <f t="shared" si="350"/>
        <v>5.5211314500000004</v>
      </c>
      <c r="BU844" s="4">
        <v>0</v>
      </c>
      <c r="BV844" s="4">
        <v>10.3</v>
      </c>
      <c r="BW844" s="4">
        <v>13.179314740000001</v>
      </c>
      <c r="BX844" s="4">
        <v>62</v>
      </c>
      <c r="BY844" s="4">
        <f t="shared" si="351"/>
        <v>85.479314740000007</v>
      </c>
      <c r="BZ844" s="4">
        <f t="shared" si="352"/>
        <v>2902.8230279999998</v>
      </c>
      <c r="CA844" s="4">
        <f t="shared" si="353"/>
        <v>1860.6000000000001</v>
      </c>
      <c r="CB844" s="4">
        <f t="shared" si="354"/>
        <v>1963.28762695</v>
      </c>
      <c r="CC844" s="4">
        <f t="shared" si="355"/>
        <v>393.76195016999998</v>
      </c>
      <c r="CD844" s="4">
        <f t="shared" si="356"/>
        <v>7120.4726051200005</v>
      </c>
      <c r="CE844" s="4">
        <f t="shared" si="357"/>
        <v>0</v>
      </c>
      <c r="CF844" s="4">
        <f t="shared" si="358"/>
        <v>324.5</v>
      </c>
      <c r="CG844" s="4">
        <f t="shared" si="359"/>
        <v>767.55427348000001</v>
      </c>
      <c r="CH844" s="4">
        <f t="shared" si="360"/>
        <v>393.28308161999996</v>
      </c>
      <c r="CI844" s="4">
        <f t="shared" si="361"/>
        <v>1485.3373551</v>
      </c>
      <c r="CJ844" s="4">
        <v>1020.7619999999999</v>
      </c>
      <c r="CK844" s="4">
        <v>0</v>
      </c>
      <c r="CL844" s="4">
        <v>0</v>
      </c>
      <c r="CM844" s="4">
        <v>858.64</v>
      </c>
      <c r="CN844" s="4">
        <v>1265.6389999999999</v>
      </c>
      <c r="CO844" s="4">
        <f t="shared" si="336"/>
        <v>3145.0410000000002</v>
      </c>
    </row>
    <row r="845" spans="1:93">
      <c r="A845" s="2">
        <v>2007</v>
      </c>
      <c r="B845" s="3" t="s">
        <v>105</v>
      </c>
      <c r="C845" s="4">
        <v>0</v>
      </c>
      <c r="D845" s="4">
        <v>166</v>
      </c>
      <c r="E845" s="4">
        <v>844</v>
      </c>
      <c r="F845" s="4">
        <v>10</v>
      </c>
      <c r="G845" s="4">
        <f t="shared" si="337"/>
        <v>1020</v>
      </c>
      <c r="H845" s="4">
        <v>126</v>
      </c>
      <c r="I845" s="4">
        <v>9</v>
      </c>
      <c r="J845" s="4">
        <v>52</v>
      </c>
      <c r="K845" s="4">
        <v>22</v>
      </c>
      <c r="L845" s="4">
        <f t="shared" si="338"/>
        <v>209</v>
      </c>
      <c r="M845" s="4">
        <v>28</v>
      </c>
      <c r="N845" s="4">
        <v>41</v>
      </c>
      <c r="O845" s="4">
        <v>0</v>
      </c>
      <c r="P845" s="4">
        <v>0</v>
      </c>
      <c r="Q845" s="4">
        <f t="shared" si="339"/>
        <v>69</v>
      </c>
      <c r="R845" s="4">
        <v>7</v>
      </c>
      <c r="S845" s="4">
        <v>0</v>
      </c>
      <c r="T845" s="4">
        <v>0</v>
      </c>
      <c r="U845" s="4">
        <v>0</v>
      </c>
      <c r="V845" s="4">
        <f t="shared" si="340"/>
        <v>7</v>
      </c>
      <c r="W845" s="4">
        <v>440</v>
      </c>
      <c r="X845" s="4">
        <v>580</v>
      </c>
      <c r="Y845" s="4">
        <v>157</v>
      </c>
      <c r="Z845" s="4">
        <v>0</v>
      </c>
      <c r="AA845" s="4">
        <f t="shared" si="341"/>
        <v>1177</v>
      </c>
      <c r="AB845" s="4">
        <v>92</v>
      </c>
      <c r="AC845" s="4">
        <v>0</v>
      </c>
      <c r="AD845" s="4">
        <v>3</v>
      </c>
      <c r="AE845" s="4">
        <v>2</v>
      </c>
      <c r="AF845" s="4">
        <f t="shared" si="342"/>
        <v>97</v>
      </c>
      <c r="AG845" s="4">
        <v>3</v>
      </c>
      <c r="AH845" s="4">
        <v>232</v>
      </c>
      <c r="AI845" s="4">
        <v>308</v>
      </c>
      <c r="AJ845" s="4">
        <v>0</v>
      </c>
      <c r="AK845" s="4">
        <f t="shared" si="343"/>
        <v>543</v>
      </c>
      <c r="AL845" s="4">
        <v>695</v>
      </c>
      <c r="AM845" s="4">
        <v>381</v>
      </c>
      <c r="AN845" s="4">
        <v>318</v>
      </c>
      <c r="AO845" s="4">
        <v>24</v>
      </c>
      <c r="AP845" s="4">
        <f t="shared" si="344"/>
        <v>1418</v>
      </c>
      <c r="AU845" s="4">
        <f t="shared" si="345"/>
        <v>0</v>
      </c>
      <c r="AV845" s="4">
        <v>0</v>
      </c>
      <c r="AW845" s="4">
        <v>0</v>
      </c>
      <c r="AX845" s="4">
        <v>0</v>
      </c>
      <c r="AY845" s="4">
        <v>22</v>
      </c>
      <c r="AZ845" s="4">
        <f t="shared" si="346"/>
        <v>22</v>
      </c>
      <c r="BA845" s="4">
        <v>0</v>
      </c>
      <c r="BB845" s="4">
        <v>0</v>
      </c>
      <c r="BC845" s="4">
        <v>0</v>
      </c>
      <c r="BD845" s="4">
        <v>2</v>
      </c>
      <c r="BE845" s="4">
        <f t="shared" si="347"/>
        <v>2</v>
      </c>
      <c r="BF845" s="4">
        <v>0</v>
      </c>
      <c r="BG845" s="4">
        <v>46</v>
      </c>
      <c r="BH845" s="4">
        <v>186</v>
      </c>
      <c r="BI845" s="4">
        <v>0</v>
      </c>
      <c r="BJ845" s="4">
        <f t="shared" si="348"/>
        <v>232</v>
      </c>
      <c r="BK845" s="4">
        <v>0</v>
      </c>
      <c r="BL845" s="4">
        <v>0</v>
      </c>
      <c r="BM845" s="4">
        <v>0</v>
      </c>
      <c r="BN845" s="4">
        <v>0</v>
      </c>
      <c r="BO845" s="4">
        <f t="shared" si="349"/>
        <v>0</v>
      </c>
      <c r="BP845" s="4">
        <v>0</v>
      </c>
      <c r="BQ845" s="4">
        <v>0</v>
      </c>
      <c r="BR845" s="4">
        <v>0</v>
      </c>
      <c r="BS845" s="4">
        <v>5</v>
      </c>
      <c r="BT845" s="4">
        <f t="shared" si="350"/>
        <v>5</v>
      </c>
      <c r="BU845" s="4">
        <v>0</v>
      </c>
      <c r="BV845" s="4">
        <v>0</v>
      </c>
      <c r="BW845" s="4">
        <v>0</v>
      </c>
      <c r="BX845" s="4">
        <v>29</v>
      </c>
      <c r="BY845" s="4">
        <f t="shared" si="351"/>
        <v>29</v>
      </c>
      <c r="BZ845" s="4">
        <f t="shared" si="352"/>
        <v>1391</v>
      </c>
      <c r="CA845" s="4">
        <f t="shared" si="353"/>
        <v>1409</v>
      </c>
      <c r="CB845" s="4">
        <f t="shared" si="354"/>
        <v>1682</v>
      </c>
      <c r="CC845" s="4">
        <f t="shared" si="355"/>
        <v>58</v>
      </c>
      <c r="CD845" s="4">
        <f t="shared" si="356"/>
        <v>4540</v>
      </c>
      <c r="CE845" s="4">
        <f t="shared" si="357"/>
        <v>0</v>
      </c>
      <c r="CF845" s="4">
        <f t="shared" si="358"/>
        <v>46</v>
      </c>
      <c r="CG845" s="4">
        <f t="shared" si="359"/>
        <v>186</v>
      </c>
      <c r="CH845" s="4">
        <f t="shared" si="360"/>
        <v>58</v>
      </c>
      <c r="CI845" s="4">
        <f t="shared" si="361"/>
        <v>290</v>
      </c>
      <c r="CJ845" s="4">
        <v>0</v>
      </c>
      <c r="CK845" s="4">
        <v>0</v>
      </c>
      <c r="CL845" s="4">
        <v>599</v>
      </c>
      <c r="CM845" s="4">
        <v>3</v>
      </c>
      <c r="CN845" s="4">
        <v>1689</v>
      </c>
      <c r="CO845" s="4">
        <f t="shared" si="336"/>
        <v>2291</v>
      </c>
    </row>
    <row r="846" spans="1:93">
      <c r="A846" s="2">
        <v>2007</v>
      </c>
      <c r="B846" s="3" t="s">
        <v>106</v>
      </c>
      <c r="C846" s="4">
        <v>10347</v>
      </c>
      <c r="D846" s="4">
        <v>834</v>
      </c>
      <c r="E846" s="4">
        <v>17</v>
      </c>
      <c r="F846" s="4">
        <v>0</v>
      </c>
      <c r="G846" s="4">
        <f t="shared" si="337"/>
        <v>11198</v>
      </c>
      <c r="H846" s="4">
        <v>2150</v>
      </c>
      <c r="I846" s="4">
        <v>24</v>
      </c>
      <c r="J846" s="4">
        <v>1225</v>
      </c>
      <c r="K846" s="4">
        <v>0</v>
      </c>
      <c r="L846" s="4">
        <f t="shared" si="338"/>
        <v>3399</v>
      </c>
      <c r="M846" s="4">
        <v>18</v>
      </c>
      <c r="N846" s="4">
        <v>92</v>
      </c>
      <c r="O846" s="4">
        <v>0</v>
      </c>
      <c r="P846" s="4">
        <v>0</v>
      </c>
      <c r="Q846" s="4">
        <f t="shared" si="339"/>
        <v>110</v>
      </c>
      <c r="R846" s="4">
        <v>223</v>
      </c>
      <c r="S846" s="4">
        <v>67</v>
      </c>
      <c r="T846" s="4">
        <v>0</v>
      </c>
      <c r="U846" s="4">
        <v>0</v>
      </c>
      <c r="V846" s="4">
        <f t="shared" si="340"/>
        <v>290</v>
      </c>
      <c r="W846" s="4">
        <v>4380</v>
      </c>
      <c r="X846" s="4">
        <v>4554</v>
      </c>
      <c r="Y846" s="4">
        <v>129</v>
      </c>
      <c r="Z846" s="4">
        <v>0</v>
      </c>
      <c r="AA846" s="4">
        <f t="shared" si="341"/>
        <v>9063</v>
      </c>
      <c r="AB846" s="4">
        <v>1504</v>
      </c>
      <c r="AC846" s="4">
        <v>16</v>
      </c>
      <c r="AD846" s="4">
        <v>102</v>
      </c>
      <c r="AE846" s="4">
        <v>0</v>
      </c>
      <c r="AF846" s="4">
        <f t="shared" si="342"/>
        <v>1622</v>
      </c>
      <c r="AG846" s="4">
        <v>1384</v>
      </c>
      <c r="AH846" s="4">
        <v>1228</v>
      </c>
      <c r="AI846" s="4">
        <v>347</v>
      </c>
      <c r="AJ846" s="4">
        <v>1280</v>
      </c>
      <c r="AK846" s="4">
        <f t="shared" si="343"/>
        <v>4239</v>
      </c>
      <c r="AL846" s="4">
        <v>10278</v>
      </c>
      <c r="AM846" s="4">
        <v>1936</v>
      </c>
      <c r="AN846" s="4">
        <v>3171</v>
      </c>
      <c r="AO846" s="4">
        <v>86</v>
      </c>
      <c r="AP846" s="4">
        <f t="shared" si="344"/>
        <v>15471</v>
      </c>
      <c r="AU846" s="4">
        <f t="shared" si="345"/>
        <v>0</v>
      </c>
      <c r="AV846" s="4">
        <v>0</v>
      </c>
      <c r="AW846" s="4">
        <v>0</v>
      </c>
      <c r="AX846" s="4">
        <v>0</v>
      </c>
      <c r="AY846" s="4">
        <v>0</v>
      </c>
      <c r="AZ846" s="4">
        <f t="shared" si="346"/>
        <v>0</v>
      </c>
      <c r="BA846" s="4">
        <v>-1</v>
      </c>
      <c r="BB846" s="4">
        <v>0</v>
      </c>
      <c r="BC846" s="4">
        <v>0</v>
      </c>
      <c r="BD846" s="4">
        <v>0</v>
      </c>
      <c r="BE846" s="4">
        <f t="shared" si="347"/>
        <v>-1</v>
      </c>
      <c r="BF846" s="4">
        <v>895</v>
      </c>
      <c r="BG846" s="4">
        <v>1182</v>
      </c>
      <c r="BH846" s="4">
        <v>21</v>
      </c>
      <c r="BI846" s="4">
        <v>1280</v>
      </c>
      <c r="BJ846" s="4">
        <f t="shared" si="348"/>
        <v>3378</v>
      </c>
      <c r="BK846" s="4">
        <v>0</v>
      </c>
      <c r="BL846" s="4">
        <v>0</v>
      </c>
      <c r="BM846" s="4">
        <v>0</v>
      </c>
      <c r="BN846" s="4">
        <v>0</v>
      </c>
      <c r="BO846" s="4">
        <f t="shared" si="349"/>
        <v>0</v>
      </c>
      <c r="BP846" s="4">
        <v>93</v>
      </c>
      <c r="BQ846" s="4">
        <v>5</v>
      </c>
      <c r="BR846" s="4">
        <v>6</v>
      </c>
      <c r="BS846" s="4">
        <v>60</v>
      </c>
      <c r="BT846" s="4">
        <f t="shared" si="350"/>
        <v>164</v>
      </c>
      <c r="BU846" s="4">
        <v>237</v>
      </c>
      <c r="BV846" s="4">
        <v>48</v>
      </c>
      <c r="BW846" s="4">
        <v>14</v>
      </c>
      <c r="BX846" s="4">
        <v>26</v>
      </c>
      <c r="BY846" s="4">
        <f t="shared" si="351"/>
        <v>325</v>
      </c>
      <c r="BZ846" s="4">
        <f t="shared" si="352"/>
        <v>30284</v>
      </c>
      <c r="CA846" s="4">
        <f t="shared" si="353"/>
        <v>8751</v>
      </c>
      <c r="CB846" s="4">
        <f t="shared" si="354"/>
        <v>4991</v>
      </c>
      <c r="CC846" s="4">
        <f t="shared" si="355"/>
        <v>1366</v>
      </c>
      <c r="CD846" s="4">
        <f t="shared" si="356"/>
        <v>45392</v>
      </c>
      <c r="CE846" s="4">
        <f t="shared" si="357"/>
        <v>1224</v>
      </c>
      <c r="CF846" s="4">
        <f t="shared" si="358"/>
        <v>1235</v>
      </c>
      <c r="CG846" s="4">
        <f t="shared" si="359"/>
        <v>41</v>
      </c>
      <c r="CH846" s="4">
        <f t="shared" si="360"/>
        <v>1366</v>
      </c>
      <c r="CI846" s="4">
        <f t="shared" si="361"/>
        <v>3866</v>
      </c>
      <c r="CJ846" s="4">
        <v>8610</v>
      </c>
      <c r="CK846" s="4">
        <v>11727</v>
      </c>
      <c r="CL846" s="4">
        <v>3208</v>
      </c>
      <c r="CM846" s="4">
        <v>850</v>
      </c>
      <c r="CN846" s="4">
        <v>6807</v>
      </c>
      <c r="CO846" s="4">
        <f t="shared" si="336"/>
        <v>31202</v>
      </c>
    </row>
    <row r="847" spans="1:93">
      <c r="A847" s="2">
        <v>2007</v>
      </c>
      <c r="B847" s="3" t="s">
        <v>107</v>
      </c>
      <c r="C847" s="4">
        <v>2380</v>
      </c>
      <c r="D847" s="4">
        <v>384</v>
      </c>
      <c r="E847" s="4">
        <v>6</v>
      </c>
      <c r="F847" s="4">
        <v>0</v>
      </c>
      <c r="G847" s="4">
        <f t="shared" si="337"/>
        <v>2770</v>
      </c>
      <c r="H847" s="4">
        <v>923</v>
      </c>
      <c r="I847" s="4">
        <v>508</v>
      </c>
      <c r="J847" s="4">
        <v>1400</v>
      </c>
      <c r="K847" s="4">
        <v>199</v>
      </c>
      <c r="L847" s="4">
        <f t="shared" si="338"/>
        <v>3030</v>
      </c>
      <c r="M847" s="4">
        <v>11</v>
      </c>
      <c r="N847" s="4">
        <v>103</v>
      </c>
      <c r="O847" s="4">
        <v>0</v>
      </c>
      <c r="P847" s="4">
        <v>0</v>
      </c>
      <c r="Q847" s="4">
        <f t="shared" si="339"/>
        <v>114</v>
      </c>
      <c r="R847" s="4">
        <v>8</v>
      </c>
      <c r="S847" s="4">
        <v>0</v>
      </c>
      <c r="T847" s="4">
        <v>0</v>
      </c>
      <c r="U847" s="4">
        <v>0</v>
      </c>
      <c r="V847" s="4">
        <f t="shared" si="340"/>
        <v>8</v>
      </c>
      <c r="W847" s="4">
        <v>607</v>
      </c>
      <c r="X847" s="4">
        <v>1941</v>
      </c>
      <c r="Y847" s="4">
        <v>153</v>
      </c>
      <c r="Z847" s="4">
        <v>0</v>
      </c>
      <c r="AA847" s="4">
        <f t="shared" si="341"/>
        <v>2701</v>
      </c>
      <c r="AB847" s="4">
        <v>241</v>
      </c>
      <c r="AC847" s="4">
        <v>3</v>
      </c>
      <c r="AD847" s="4">
        <v>15</v>
      </c>
      <c r="AE847" s="4">
        <v>1</v>
      </c>
      <c r="AF847" s="4">
        <f t="shared" si="342"/>
        <v>260</v>
      </c>
      <c r="AG847" s="4">
        <v>74</v>
      </c>
      <c r="AH847" s="4">
        <v>290</v>
      </c>
      <c r="AI847" s="4">
        <v>471</v>
      </c>
      <c r="AJ847" s="4">
        <v>286</v>
      </c>
      <c r="AK847" s="4">
        <f t="shared" si="343"/>
        <v>1121</v>
      </c>
      <c r="AL847" s="4">
        <v>1741</v>
      </c>
      <c r="AM847" s="4">
        <v>997</v>
      </c>
      <c r="AN847" s="4">
        <v>1422</v>
      </c>
      <c r="AO847" s="4">
        <v>358</v>
      </c>
      <c r="AP847" s="4">
        <f t="shared" si="344"/>
        <v>4518</v>
      </c>
      <c r="AU847" s="4">
        <f t="shared" si="345"/>
        <v>0</v>
      </c>
      <c r="AV847" s="4">
        <v>54</v>
      </c>
      <c r="AW847" s="4">
        <v>0</v>
      </c>
      <c r="AX847" s="4">
        <v>0</v>
      </c>
      <c r="AY847" s="4">
        <v>199</v>
      </c>
      <c r="AZ847" s="4">
        <f t="shared" si="346"/>
        <v>253</v>
      </c>
      <c r="BA847" s="4">
        <v>3</v>
      </c>
      <c r="BB847" s="4">
        <v>0</v>
      </c>
      <c r="BC847" s="4">
        <v>0</v>
      </c>
      <c r="BD847" s="4">
        <v>1</v>
      </c>
      <c r="BE847" s="4">
        <f t="shared" si="347"/>
        <v>4</v>
      </c>
      <c r="BF847" s="4">
        <v>65</v>
      </c>
      <c r="BG847" s="4">
        <v>0</v>
      </c>
      <c r="BH847" s="4">
        <v>0</v>
      </c>
      <c r="BI847" s="4">
        <v>285.66000000000003</v>
      </c>
      <c r="BJ847" s="4">
        <f t="shared" si="348"/>
        <v>350.66</v>
      </c>
      <c r="BK847" s="4">
        <v>0</v>
      </c>
      <c r="BL847" s="4">
        <v>0</v>
      </c>
      <c r="BM847" s="4">
        <v>0</v>
      </c>
      <c r="BN847" s="4">
        <v>0</v>
      </c>
      <c r="BO847" s="4">
        <f t="shared" si="349"/>
        <v>0</v>
      </c>
      <c r="BP847" s="4">
        <v>0</v>
      </c>
      <c r="BQ847" s="4">
        <v>0</v>
      </c>
      <c r="BR847" s="4">
        <v>0</v>
      </c>
      <c r="BS847" s="4">
        <v>31.4</v>
      </c>
      <c r="BT847" s="4">
        <f t="shared" si="350"/>
        <v>31.4</v>
      </c>
      <c r="BU847" s="4">
        <v>0</v>
      </c>
      <c r="BV847" s="4">
        <v>0</v>
      </c>
      <c r="BW847" s="4">
        <v>0</v>
      </c>
      <c r="BX847" s="4">
        <v>327.39999999999998</v>
      </c>
      <c r="BY847" s="4">
        <f t="shared" si="351"/>
        <v>327.39999999999998</v>
      </c>
      <c r="BZ847" s="4">
        <f t="shared" si="352"/>
        <v>5985</v>
      </c>
      <c r="CA847" s="4">
        <f t="shared" si="353"/>
        <v>4226</v>
      </c>
      <c r="CB847" s="4">
        <f t="shared" si="354"/>
        <v>3467</v>
      </c>
      <c r="CC847" s="4">
        <f t="shared" si="355"/>
        <v>844</v>
      </c>
      <c r="CD847" s="4">
        <f t="shared" si="356"/>
        <v>14522</v>
      </c>
      <c r="CE847" s="4">
        <f t="shared" si="357"/>
        <v>122</v>
      </c>
      <c r="CF847" s="4">
        <f t="shared" si="358"/>
        <v>0</v>
      </c>
      <c r="CG847" s="4">
        <f t="shared" si="359"/>
        <v>0</v>
      </c>
      <c r="CH847" s="4">
        <f t="shared" si="360"/>
        <v>844.46</v>
      </c>
      <c r="CI847" s="4">
        <f t="shared" si="361"/>
        <v>966.46</v>
      </c>
      <c r="CJ847" s="4">
        <v>1902</v>
      </c>
      <c r="CK847" s="4">
        <v>1180</v>
      </c>
      <c r="CL847" s="4">
        <v>460</v>
      </c>
      <c r="CM847" s="4">
        <v>71</v>
      </c>
      <c r="CN847" s="4">
        <v>2215</v>
      </c>
      <c r="CO847" s="4">
        <f t="shared" si="336"/>
        <v>5828</v>
      </c>
    </row>
    <row r="848" spans="1:93">
      <c r="A848" s="2">
        <v>2007</v>
      </c>
      <c r="B848" s="3" t="s">
        <v>108</v>
      </c>
      <c r="C848" s="4">
        <v>16281.883</v>
      </c>
      <c r="D848" s="4">
        <v>3655.2729999999997</v>
      </c>
      <c r="E848" s="4">
        <v>2734.8959999999997</v>
      </c>
      <c r="F848" s="4">
        <v>45</v>
      </c>
      <c r="G848" s="4">
        <f t="shared" si="337"/>
        <v>22717.052</v>
      </c>
      <c r="H848" s="4">
        <v>3586.7489999999998</v>
      </c>
      <c r="I848" s="4">
        <v>172.88399999999999</v>
      </c>
      <c r="J848" s="4">
        <v>3574.098</v>
      </c>
      <c r="K848" s="4">
        <v>526</v>
      </c>
      <c r="L848" s="4">
        <f t="shared" si="338"/>
        <v>7859.7309999999998</v>
      </c>
      <c r="M848" s="4">
        <v>201</v>
      </c>
      <c r="N848" s="4">
        <v>2243</v>
      </c>
      <c r="O848" s="4">
        <v>0</v>
      </c>
      <c r="P848" s="4">
        <v>0</v>
      </c>
      <c r="Q848" s="4">
        <f t="shared" si="339"/>
        <v>2444</v>
      </c>
      <c r="R848" s="4">
        <v>953</v>
      </c>
      <c r="S848" s="4">
        <v>0</v>
      </c>
      <c r="T848" s="4">
        <v>0</v>
      </c>
      <c r="U848" s="4">
        <v>0</v>
      </c>
      <c r="V848" s="4">
        <f t="shared" si="340"/>
        <v>953</v>
      </c>
      <c r="W848" s="4">
        <v>9016.8520000000008</v>
      </c>
      <c r="X848" s="4">
        <v>19867.435000000001</v>
      </c>
      <c r="Y848" s="4">
        <v>3503.88</v>
      </c>
      <c r="Z848" s="4">
        <v>0</v>
      </c>
      <c r="AA848" s="4">
        <f t="shared" si="341"/>
        <v>32388.167000000005</v>
      </c>
      <c r="AB848" s="4">
        <v>2888.7670000000003</v>
      </c>
      <c r="AC848" s="4">
        <v>193</v>
      </c>
      <c r="AD848" s="4">
        <v>45.083000000000006</v>
      </c>
      <c r="AE848" s="4">
        <v>212</v>
      </c>
      <c r="AF848" s="4">
        <f t="shared" si="342"/>
        <v>3338.8500000000004</v>
      </c>
      <c r="AG848" s="4">
        <v>61.496000000000002</v>
      </c>
      <c r="AH848" s="4">
        <v>1575.184</v>
      </c>
      <c r="AI848" s="4">
        <v>3432.7190000000001</v>
      </c>
      <c r="AJ848" s="4">
        <v>774</v>
      </c>
      <c r="AK848" s="4">
        <f t="shared" si="343"/>
        <v>5843.3990000000003</v>
      </c>
      <c r="AL848" s="4">
        <v>18601.253000000004</v>
      </c>
      <c r="AM848" s="4">
        <v>7746.2239999999983</v>
      </c>
      <c r="AN848" s="4">
        <v>10185.324000000001</v>
      </c>
      <c r="AO848" s="4">
        <v>687</v>
      </c>
      <c r="AP848" s="4">
        <f t="shared" si="344"/>
        <v>37219.801000000007</v>
      </c>
      <c r="AU848" s="4">
        <f t="shared" si="345"/>
        <v>0</v>
      </c>
      <c r="AV848" s="4">
        <v>0</v>
      </c>
      <c r="AW848" s="4">
        <v>0</v>
      </c>
      <c r="AX848" s="4">
        <v>54</v>
      </c>
      <c r="AY848" s="4">
        <v>526</v>
      </c>
      <c r="AZ848" s="4">
        <f t="shared" si="346"/>
        <v>580</v>
      </c>
      <c r="BA848" s="4">
        <v>0</v>
      </c>
      <c r="BB848" s="4">
        <v>0</v>
      </c>
      <c r="BC848" s="4">
        <v>0</v>
      </c>
      <c r="BD848" s="4">
        <v>212</v>
      </c>
      <c r="BE848" s="4">
        <f t="shared" si="347"/>
        <v>212</v>
      </c>
      <c r="BF848" s="4">
        <v>0</v>
      </c>
      <c r="BG848" s="4">
        <v>1511</v>
      </c>
      <c r="BH848" s="4">
        <v>1080</v>
      </c>
      <c r="BI848" s="4">
        <v>774</v>
      </c>
      <c r="BJ848" s="4">
        <f t="shared" si="348"/>
        <v>3365</v>
      </c>
      <c r="BK848" s="4">
        <v>0</v>
      </c>
      <c r="BL848" s="4">
        <v>1</v>
      </c>
      <c r="BM848" s="4">
        <v>1</v>
      </c>
      <c r="BN848" s="4">
        <v>117</v>
      </c>
      <c r="BO848" s="4">
        <f t="shared" si="349"/>
        <v>119</v>
      </c>
      <c r="BP848" s="4">
        <v>0</v>
      </c>
      <c r="BQ848" s="4">
        <v>109</v>
      </c>
      <c r="BR848" s="4">
        <v>237</v>
      </c>
      <c r="BS848" s="4">
        <v>202</v>
      </c>
      <c r="BT848" s="4">
        <f t="shared" si="350"/>
        <v>548</v>
      </c>
      <c r="BU848" s="4">
        <v>0</v>
      </c>
      <c r="BV848" s="4">
        <v>116</v>
      </c>
      <c r="BW848" s="4">
        <v>205</v>
      </c>
      <c r="BX848" s="4">
        <v>413</v>
      </c>
      <c r="BY848" s="4">
        <f t="shared" si="351"/>
        <v>734</v>
      </c>
      <c r="BZ848" s="4">
        <f t="shared" si="352"/>
        <v>51591</v>
      </c>
      <c r="CA848" s="4">
        <f t="shared" si="353"/>
        <v>35453</v>
      </c>
      <c r="CB848" s="4">
        <f t="shared" si="354"/>
        <v>23476</v>
      </c>
      <c r="CC848" s="4">
        <f t="shared" si="355"/>
        <v>2244</v>
      </c>
      <c r="CD848" s="4">
        <f t="shared" si="356"/>
        <v>112764</v>
      </c>
      <c r="CE848" s="4">
        <f t="shared" si="357"/>
        <v>0</v>
      </c>
      <c r="CF848" s="4">
        <f t="shared" si="358"/>
        <v>1737</v>
      </c>
      <c r="CG848" s="4">
        <f t="shared" si="359"/>
        <v>1577</v>
      </c>
      <c r="CH848" s="4">
        <f t="shared" si="360"/>
        <v>2244</v>
      </c>
      <c r="CI848" s="4">
        <f t="shared" si="361"/>
        <v>5558</v>
      </c>
      <c r="CJ848" s="4">
        <v>10050</v>
      </c>
      <c r="CK848" s="4">
        <v>34580</v>
      </c>
      <c r="CL848" s="4">
        <v>6468</v>
      </c>
      <c r="CM848" s="4">
        <v>21</v>
      </c>
      <c r="CN848" s="4">
        <v>2723</v>
      </c>
      <c r="CO848" s="4">
        <f t="shared" si="336"/>
        <v>53842</v>
      </c>
    </row>
    <row r="849" spans="1:93">
      <c r="A849" s="2">
        <v>2007</v>
      </c>
      <c r="B849" s="3" t="s">
        <v>109</v>
      </c>
      <c r="C849" s="4">
        <v>7377.4</v>
      </c>
      <c r="D849" s="4">
        <v>1161.2</v>
      </c>
      <c r="E849" s="4">
        <v>162.80000000000001</v>
      </c>
      <c r="F849" s="4">
        <v>0</v>
      </c>
      <c r="G849" s="4">
        <f t="shared" si="337"/>
        <v>8701.4</v>
      </c>
      <c r="H849" s="4">
        <v>3506.9</v>
      </c>
      <c r="I849" s="4">
        <v>44.5</v>
      </c>
      <c r="J849" s="4">
        <v>1828.8</v>
      </c>
      <c r="K849" s="4">
        <v>604</v>
      </c>
      <c r="L849" s="4">
        <f t="shared" si="338"/>
        <v>5984.2</v>
      </c>
      <c r="M849" s="4">
        <v>52</v>
      </c>
      <c r="N849" s="4">
        <v>161.4</v>
      </c>
      <c r="O849" s="4">
        <v>2</v>
      </c>
      <c r="P849" s="4">
        <v>0</v>
      </c>
      <c r="Q849" s="4">
        <f t="shared" si="339"/>
        <v>215.4</v>
      </c>
      <c r="R849" s="4">
        <v>0</v>
      </c>
      <c r="S849" s="4">
        <v>0</v>
      </c>
      <c r="T849" s="4">
        <v>0</v>
      </c>
      <c r="U849" s="4">
        <v>0</v>
      </c>
      <c r="V849" s="4">
        <f t="shared" si="340"/>
        <v>0</v>
      </c>
      <c r="W849" s="4">
        <v>2649.5</v>
      </c>
      <c r="X849" s="4">
        <v>6152.4</v>
      </c>
      <c r="Y849" s="4">
        <v>1691.7</v>
      </c>
      <c r="Z849" s="4">
        <v>0</v>
      </c>
      <c r="AA849" s="4">
        <f t="shared" si="341"/>
        <v>10493.6</v>
      </c>
      <c r="AB849" s="4">
        <v>1155.7</v>
      </c>
      <c r="AC849" s="4">
        <v>1.4</v>
      </c>
      <c r="AD849" s="4">
        <v>120.1</v>
      </c>
      <c r="AE849" s="4">
        <v>0</v>
      </c>
      <c r="AF849" s="4">
        <f t="shared" si="342"/>
        <v>1277.2</v>
      </c>
      <c r="AG849" s="4">
        <v>0</v>
      </c>
      <c r="AH849" s="4">
        <v>981.8</v>
      </c>
      <c r="AI849" s="4">
        <v>2344.6</v>
      </c>
      <c r="AJ849" s="4">
        <v>0</v>
      </c>
      <c r="AK849" s="4">
        <f t="shared" si="343"/>
        <v>3326.3999999999996</v>
      </c>
      <c r="AL849" s="4">
        <v>3920.6</v>
      </c>
      <c r="AM849" s="4">
        <v>2405.7000000000007</v>
      </c>
      <c r="AN849" s="4">
        <v>2983</v>
      </c>
      <c r="AO849" s="4">
        <v>199</v>
      </c>
      <c r="AP849" s="4">
        <f t="shared" si="344"/>
        <v>9508.3000000000011</v>
      </c>
      <c r="AU849" s="4">
        <f t="shared" si="345"/>
        <v>0</v>
      </c>
      <c r="AV849" s="4">
        <v>140</v>
      </c>
      <c r="AW849" s="4">
        <v>0</v>
      </c>
      <c r="AX849" s="4">
        <v>0</v>
      </c>
      <c r="AY849" s="4">
        <v>604</v>
      </c>
      <c r="AZ849" s="4">
        <f t="shared" si="346"/>
        <v>744</v>
      </c>
      <c r="BA849" s="4">
        <v>0</v>
      </c>
      <c r="BB849" s="4">
        <v>0</v>
      </c>
      <c r="BC849" s="4">
        <v>0</v>
      </c>
      <c r="BD849" s="4">
        <v>0</v>
      </c>
      <c r="BE849" s="4">
        <f t="shared" si="347"/>
        <v>0</v>
      </c>
      <c r="BF849" s="4">
        <v>0</v>
      </c>
      <c r="BG849" s="4">
        <v>0</v>
      </c>
      <c r="BH849" s="4">
        <v>0</v>
      </c>
      <c r="BI849" s="4">
        <v>0</v>
      </c>
      <c r="BJ849" s="4">
        <f t="shared" si="348"/>
        <v>0</v>
      </c>
      <c r="BK849" s="4">
        <v>0</v>
      </c>
      <c r="BL849" s="4">
        <v>0</v>
      </c>
      <c r="BM849" s="4">
        <v>0</v>
      </c>
      <c r="BN849" s="4">
        <v>0</v>
      </c>
      <c r="BO849" s="4">
        <f t="shared" si="349"/>
        <v>0</v>
      </c>
      <c r="BP849" s="4">
        <v>38</v>
      </c>
      <c r="BQ849" s="4">
        <v>0</v>
      </c>
      <c r="BR849" s="4">
        <v>0</v>
      </c>
      <c r="BS849" s="4">
        <v>99</v>
      </c>
      <c r="BT849" s="4">
        <f t="shared" si="350"/>
        <v>137</v>
      </c>
      <c r="BU849" s="4">
        <v>29</v>
      </c>
      <c r="BV849" s="4">
        <v>0</v>
      </c>
      <c r="BW849" s="4">
        <v>0</v>
      </c>
      <c r="BX849" s="4">
        <v>100</v>
      </c>
      <c r="BY849" s="4">
        <f t="shared" si="351"/>
        <v>129</v>
      </c>
      <c r="BZ849" s="4">
        <f t="shared" si="352"/>
        <v>18662.099999999999</v>
      </c>
      <c r="CA849" s="4">
        <f t="shared" si="353"/>
        <v>10908.4</v>
      </c>
      <c r="CB849" s="4">
        <f t="shared" si="354"/>
        <v>9133</v>
      </c>
      <c r="CC849" s="4">
        <f t="shared" si="355"/>
        <v>803</v>
      </c>
      <c r="CD849" s="4">
        <f t="shared" si="356"/>
        <v>39506.5</v>
      </c>
      <c r="CE849" s="4">
        <f t="shared" si="357"/>
        <v>207</v>
      </c>
      <c r="CF849" s="4">
        <f t="shared" si="358"/>
        <v>0</v>
      </c>
      <c r="CG849" s="4">
        <f t="shared" si="359"/>
        <v>0</v>
      </c>
      <c r="CH849" s="4">
        <f t="shared" si="360"/>
        <v>803</v>
      </c>
      <c r="CI849" s="4">
        <f t="shared" si="361"/>
        <v>1010</v>
      </c>
      <c r="CJ849" s="4">
        <v>4996</v>
      </c>
      <c r="CK849" s="4">
        <v>10508</v>
      </c>
      <c r="CL849" s="4">
        <v>1451</v>
      </c>
      <c r="CM849" s="4">
        <v>0</v>
      </c>
      <c r="CN849" s="4">
        <v>1757</v>
      </c>
      <c r="CO849" s="4">
        <f t="shared" si="336"/>
        <v>18712</v>
      </c>
    </row>
    <row r="850" spans="1:93">
      <c r="A850" s="2">
        <v>2007</v>
      </c>
      <c r="B850" s="3" t="s">
        <v>110</v>
      </c>
      <c r="C850" s="4">
        <v>332</v>
      </c>
      <c r="D850" s="4">
        <v>127</v>
      </c>
      <c r="E850" s="4">
        <v>36</v>
      </c>
      <c r="F850" s="4">
        <v>0</v>
      </c>
      <c r="G850" s="4">
        <f t="shared" si="337"/>
        <v>495</v>
      </c>
      <c r="H850" s="4">
        <v>230</v>
      </c>
      <c r="I850" s="4">
        <v>150</v>
      </c>
      <c r="J850" s="4">
        <v>370</v>
      </c>
      <c r="K850" s="4">
        <v>51</v>
      </c>
      <c r="L850" s="4">
        <f t="shared" si="338"/>
        <v>801</v>
      </c>
      <c r="M850" s="4">
        <v>0</v>
      </c>
      <c r="N850" s="4">
        <v>6</v>
      </c>
      <c r="O850" s="4">
        <v>5</v>
      </c>
      <c r="P850" s="4">
        <v>0</v>
      </c>
      <c r="Q850" s="4">
        <f t="shared" si="339"/>
        <v>11</v>
      </c>
      <c r="R850" s="4">
        <v>0</v>
      </c>
      <c r="S850" s="4">
        <v>0</v>
      </c>
      <c r="T850" s="4">
        <v>0</v>
      </c>
      <c r="U850" s="4">
        <v>0</v>
      </c>
      <c r="V850" s="4">
        <f t="shared" si="340"/>
        <v>0</v>
      </c>
      <c r="W850" s="4">
        <v>165</v>
      </c>
      <c r="X850" s="4">
        <v>326</v>
      </c>
      <c r="Y850" s="4">
        <v>4</v>
      </c>
      <c r="Z850" s="4">
        <v>0</v>
      </c>
      <c r="AA850" s="4">
        <f t="shared" si="341"/>
        <v>495</v>
      </c>
      <c r="AB850" s="4">
        <v>54</v>
      </c>
      <c r="AC850" s="4">
        <v>4</v>
      </c>
      <c r="AD850" s="4">
        <v>5</v>
      </c>
      <c r="AE850" s="4">
        <v>0</v>
      </c>
      <c r="AF850" s="4">
        <f t="shared" si="342"/>
        <v>63</v>
      </c>
      <c r="AG850" s="4">
        <v>0</v>
      </c>
      <c r="AH850" s="4">
        <v>257</v>
      </c>
      <c r="AI850" s="4">
        <v>169</v>
      </c>
      <c r="AJ850" s="4">
        <v>15</v>
      </c>
      <c r="AK850" s="4">
        <f t="shared" si="343"/>
        <v>441</v>
      </c>
      <c r="AL850" s="4">
        <v>231</v>
      </c>
      <c r="AM850" s="4">
        <v>369</v>
      </c>
      <c r="AN850" s="4">
        <v>461</v>
      </c>
      <c r="AO850" s="4">
        <v>2</v>
      </c>
      <c r="AP850" s="4">
        <f t="shared" si="344"/>
        <v>1063</v>
      </c>
      <c r="AU850" s="4">
        <f t="shared" si="345"/>
        <v>0</v>
      </c>
      <c r="AV850" s="4">
        <v>4</v>
      </c>
      <c r="AW850" s="4">
        <v>0</v>
      </c>
      <c r="AX850" s="4">
        <v>19</v>
      </c>
      <c r="AY850" s="4">
        <v>51</v>
      </c>
      <c r="AZ850" s="4">
        <f t="shared" si="346"/>
        <v>74</v>
      </c>
      <c r="BA850" s="4">
        <v>1</v>
      </c>
      <c r="BB850" s="4">
        <v>0</v>
      </c>
      <c r="BC850" s="4">
        <v>0</v>
      </c>
      <c r="BD850" s="4">
        <v>0</v>
      </c>
      <c r="BE850" s="4">
        <f t="shared" si="347"/>
        <v>1</v>
      </c>
      <c r="BF850" s="4">
        <v>0</v>
      </c>
      <c r="BG850" s="4">
        <v>216</v>
      </c>
      <c r="BH850" s="4">
        <v>52</v>
      </c>
      <c r="BI850" s="4">
        <v>15</v>
      </c>
      <c r="BJ850" s="4">
        <f t="shared" si="348"/>
        <v>283</v>
      </c>
      <c r="BK850" s="4">
        <v>0</v>
      </c>
      <c r="BL850" s="4">
        <v>0</v>
      </c>
      <c r="BM850" s="4">
        <v>0</v>
      </c>
      <c r="BN850" s="4">
        <v>0</v>
      </c>
      <c r="BO850" s="4">
        <f t="shared" si="349"/>
        <v>0</v>
      </c>
      <c r="BP850" s="4">
        <v>1</v>
      </c>
      <c r="BQ850" s="4">
        <v>4</v>
      </c>
      <c r="BR850" s="4">
        <v>14</v>
      </c>
      <c r="BS850" s="4">
        <v>2</v>
      </c>
      <c r="BT850" s="4">
        <f t="shared" si="350"/>
        <v>21</v>
      </c>
      <c r="BU850" s="4">
        <v>6</v>
      </c>
      <c r="BV850" s="4">
        <v>11</v>
      </c>
      <c r="BW850" s="4">
        <v>8</v>
      </c>
      <c r="BX850" s="4">
        <v>0</v>
      </c>
      <c r="BY850" s="4">
        <f t="shared" si="351"/>
        <v>25</v>
      </c>
      <c r="BZ850" s="4">
        <f t="shared" si="352"/>
        <v>1012</v>
      </c>
      <c r="CA850" s="4">
        <f t="shared" si="353"/>
        <v>1239</v>
      </c>
      <c r="CB850" s="4">
        <f t="shared" si="354"/>
        <v>1050</v>
      </c>
      <c r="CC850" s="4">
        <f t="shared" si="355"/>
        <v>68</v>
      </c>
      <c r="CD850" s="4">
        <f t="shared" si="356"/>
        <v>3369</v>
      </c>
      <c r="CE850" s="4">
        <f t="shared" si="357"/>
        <v>12</v>
      </c>
      <c r="CF850" s="4">
        <f t="shared" si="358"/>
        <v>231</v>
      </c>
      <c r="CG850" s="4">
        <f t="shared" si="359"/>
        <v>93</v>
      </c>
      <c r="CH850" s="4">
        <f t="shared" si="360"/>
        <v>68</v>
      </c>
      <c r="CI850" s="4">
        <f t="shared" si="361"/>
        <v>404</v>
      </c>
      <c r="CJ850" s="4">
        <v>511</v>
      </c>
      <c r="CK850" s="4">
        <v>315</v>
      </c>
      <c r="CL850" s="4">
        <v>121</v>
      </c>
      <c r="CM850" s="4">
        <v>9</v>
      </c>
      <c r="CN850" s="4">
        <v>268</v>
      </c>
      <c r="CO850" s="4">
        <f t="shared" si="336"/>
        <v>1224</v>
      </c>
    </row>
    <row r="851" spans="1:93">
      <c r="A851" s="2">
        <v>2007</v>
      </c>
      <c r="B851" s="3" t="s">
        <v>111</v>
      </c>
      <c r="C851" s="4">
        <v>7159</v>
      </c>
      <c r="D851" s="4">
        <v>1660</v>
      </c>
      <c r="E851" s="4">
        <v>1909</v>
      </c>
      <c r="F851" s="4">
        <v>596</v>
      </c>
      <c r="G851" s="4">
        <f t="shared" si="337"/>
        <v>11324</v>
      </c>
      <c r="H851" s="4">
        <v>2551</v>
      </c>
      <c r="I851" s="4">
        <v>58</v>
      </c>
      <c r="J851" s="4">
        <v>8</v>
      </c>
      <c r="K851" s="4">
        <v>274</v>
      </c>
      <c r="L851" s="4">
        <f t="shared" si="338"/>
        <v>2891</v>
      </c>
      <c r="M851" s="4">
        <v>272</v>
      </c>
      <c r="N851" s="4">
        <v>948</v>
      </c>
      <c r="O851" s="4">
        <v>1</v>
      </c>
      <c r="P851" s="4">
        <v>0</v>
      </c>
      <c r="Q851" s="4">
        <f t="shared" si="339"/>
        <v>1221</v>
      </c>
      <c r="R851" s="4">
        <v>25</v>
      </c>
      <c r="S851" s="4">
        <v>0</v>
      </c>
      <c r="T851" s="4">
        <v>0</v>
      </c>
      <c r="U851" s="4">
        <v>0</v>
      </c>
      <c r="V851" s="4">
        <f t="shared" si="340"/>
        <v>25</v>
      </c>
      <c r="W851" s="4">
        <v>9219</v>
      </c>
      <c r="X851" s="4">
        <v>2355</v>
      </c>
      <c r="Y851" s="4">
        <v>1150</v>
      </c>
      <c r="Z851" s="4">
        <v>0</v>
      </c>
      <c r="AA851" s="4">
        <f t="shared" si="341"/>
        <v>12724</v>
      </c>
      <c r="AB851" s="4">
        <v>1766</v>
      </c>
      <c r="AC851" s="4">
        <v>63</v>
      </c>
      <c r="AD851" s="4">
        <v>190</v>
      </c>
      <c r="AE851" s="4">
        <v>25</v>
      </c>
      <c r="AF851" s="4">
        <f t="shared" si="342"/>
        <v>2044</v>
      </c>
      <c r="AG851" s="4">
        <v>21</v>
      </c>
      <c r="AH851" s="4">
        <v>1148</v>
      </c>
      <c r="AI851" s="4">
        <v>2758</v>
      </c>
      <c r="AJ851" s="4">
        <v>307</v>
      </c>
      <c r="AK851" s="4">
        <f t="shared" si="343"/>
        <v>4234</v>
      </c>
      <c r="AL851" s="4">
        <v>4135</v>
      </c>
      <c r="AM851" s="4">
        <v>2118</v>
      </c>
      <c r="AN851" s="4">
        <v>12520</v>
      </c>
      <c r="AO851" s="4">
        <v>212</v>
      </c>
      <c r="AP851" s="4">
        <f t="shared" si="344"/>
        <v>18985</v>
      </c>
      <c r="AU851" s="4">
        <f t="shared" si="345"/>
        <v>0</v>
      </c>
      <c r="AV851" s="4">
        <v>0</v>
      </c>
      <c r="AW851" s="4">
        <v>0</v>
      </c>
      <c r="AX851" s="4">
        <v>0</v>
      </c>
      <c r="AY851" s="4">
        <v>274</v>
      </c>
      <c r="AZ851" s="4">
        <f t="shared" si="346"/>
        <v>274</v>
      </c>
      <c r="BA851" s="4">
        <v>0</v>
      </c>
      <c r="BB851" s="4">
        <v>0</v>
      </c>
      <c r="BC851" s="4">
        <v>0</v>
      </c>
      <c r="BD851" s="4">
        <v>25</v>
      </c>
      <c r="BE851" s="4">
        <f t="shared" si="347"/>
        <v>25</v>
      </c>
      <c r="BF851" s="4">
        <v>3</v>
      </c>
      <c r="BG851" s="4">
        <v>1148</v>
      </c>
      <c r="BH851" s="4">
        <v>767</v>
      </c>
      <c r="BI851" s="4">
        <v>307</v>
      </c>
      <c r="BJ851" s="4">
        <f t="shared" si="348"/>
        <v>2225</v>
      </c>
      <c r="BK851" s="4">
        <v>0</v>
      </c>
      <c r="BL851" s="4">
        <v>0</v>
      </c>
      <c r="BM851" s="4">
        <v>0</v>
      </c>
      <c r="BN851" s="4">
        <v>1</v>
      </c>
      <c r="BO851" s="4">
        <f t="shared" si="349"/>
        <v>1</v>
      </c>
      <c r="BP851" s="4">
        <v>1</v>
      </c>
      <c r="BQ851" s="4">
        <v>0</v>
      </c>
      <c r="BR851" s="4">
        <v>0</v>
      </c>
      <c r="BS851" s="4">
        <v>139</v>
      </c>
      <c r="BT851" s="4">
        <f t="shared" si="350"/>
        <v>140</v>
      </c>
      <c r="BU851" s="4">
        <v>0</v>
      </c>
      <c r="BV851" s="4">
        <v>0</v>
      </c>
      <c r="BW851" s="4">
        <v>221</v>
      </c>
      <c r="BX851" s="4">
        <v>668</v>
      </c>
      <c r="BY851" s="4">
        <f t="shared" si="351"/>
        <v>889</v>
      </c>
      <c r="BZ851" s="4">
        <f t="shared" si="352"/>
        <v>25148</v>
      </c>
      <c r="CA851" s="4">
        <f t="shared" si="353"/>
        <v>8350</v>
      </c>
      <c r="CB851" s="4">
        <f t="shared" si="354"/>
        <v>18536</v>
      </c>
      <c r="CC851" s="4">
        <f t="shared" si="355"/>
        <v>1414</v>
      </c>
      <c r="CD851" s="4">
        <f t="shared" si="356"/>
        <v>53448</v>
      </c>
      <c r="CE851" s="4">
        <f t="shared" si="357"/>
        <v>4</v>
      </c>
      <c r="CF851" s="4">
        <f t="shared" si="358"/>
        <v>1148</v>
      </c>
      <c r="CG851" s="4">
        <f t="shared" si="359"/>
        <v>988</v>
      </c>
      <c r="CH851" s="4">
        <f t="shared" si="360"/>
        <v>1414</v>
      </c>
      <c r="CI851" s="4">
        <f t="shared" si="361"/>
        <v>3554</v>
      </c>
      <c r="CJ851" s="4">
        <v>7432</v>
      </c>
      <c r="CK851" s="4">
        <v>8863</v>
      </c>
      <c r="CL851" s="4">
        <v>1584</v>
      </c>
      <c r="CM851" s="4">
        <v>0</v>
      </c>
      <c r="CN851" s="4">
        <v>8052</v>
      </c>
      <c r="CO851" s="4">
        <f t="shared" si="336"/>
        <v>25931</v>
      </c>
    </row>
    <row r="852" spans="1:93">
      <c r="A852" s="2">
        <v>2007</v>
      </c>
      <c r="B852" s="3" t="s">
        <v>112</v>
      </c>
      <c r="C852" s="4">
        <v>1731</v>
      </c>
      <c r="D852" s="4">
        <v>654</v>
      </c>
      <c r="E852" s="4">
        <v>716</v>
      </c>
      <c r="F852" s="4">
        <v>0</v>
      </c>
      <c r="G852" s="4">
        <f t="shared" si="337"/>
        <v>3101</v>
      </c>
      <c r="H852" s="4">
        <v>935</v>
      </c>
      <c r="I852" s="4">
        <v>587</v>
      </c>
      <c r="J852" s="4">
        <v>751</v>
      </c>
      <c r="K852" s="4">
        <v>90</v>
      </c>
      <c r="L852" s="4">
        <f t="shared" si="338"/>
        <v>2363</v>
      </c>
      <c r="M852" s="4">
        <v>43</v>
      </c>
      <c r="N852" s="4">
        <v>56</v>
      </c>
      <c r="O852" s="4">
        <v>0</v>
      </c>
      <c r="P852" s="4">
        <v>0</v>
      </c>
      <c r="Q852" s="4">
        <f t="shared" si="339"/>
        <v>99</v>
      </c>
      <c r="R852" s="4">
        <v>46</v>
      </c>
      <c r="S852" s="4">
        <v>92</v>
      </c>
      <c r="T852" s="4">
        <v>0</v>
      </c>
      <c r="U852" s="4">
        <v>0</v>
      </c>
      <c r="V852" s="4">
        <f t="shared" si="340"/>
        <v>138</v>
      </c>
      <c r="W852" s="4">
        <v>912</v>
      </c>
      <c r="X852" s="4">
        <v>2238</v>
      </c>
      <c r="Y852" s="4">
        <v>240</v>
      </c>
      <c r="Z852" s="4">
        <v>0</v>
      </c>
      <c r="AA852" s="4">
        <f t="shared" si="341"/>
        <v>3390</v>
      </c>
      <c r="AB852" s="4">
        <v>498</v>
      </c>
      <c r="AC852" s="4">
        <v>7</v>
      </c>
      <c r="AD852" s="4">
        <v>36</v>
      </c>
      <c r="AE852" s="4">
        <v>0</v>
      </c>
      <c r="AF852" s="4">
        <f t="shared" si="342"/>
        <v>541</v>
      </c>
      <c r="AG852" s="4">
        <v>0</v>
      </c>
      <c r="AH852" s="4">
        <v>476</v>
      </c>
      <c r="AI852" s="4">
        <v>490</v>
      </c>
      <c r="AJ852" s="4">
        <v>0</v>
      </c>
      <c r="AK852" s="4">
        <f t="shared" si="343"/>
        <v>966</v>
      </c>
      <c r="AL852" s="4">
        <v>1801</v>
      </c>
      <c r="AM852" s="4">
        <v>4670</v>
      </c>
      <c r="AN852" s="4">
        <v>1607</v>
      </c>
      <c r="AO852" s="4">
        <v>40</v>
      </c>
      <c r="AP852" s="4">
        <f t="shared" si="344"/>
        <v>8118</v>
      </c>
      <c r="AU852" s="4">
        <f t="shared" si="345"/>
        <v>0</v>
      </c>
      <c r="AV852" s="4">
        <v>92</v>
      </c>
      <c r="AW852" s="4">
        <v>58</v>
      </c>
      <c r="AX852" s="4">
        <v>74</v>
      </c>
      <c r="AY852" s="4">
        <v>9</v>
      </c>
      <c r="AZ852" s="4">
        <f t="shared" si="346"/>
        <v>233</v>
      </c>
      <c r="BA852" s="4">
        <v>0</v>
      </c>
      <c r="BB852" s="4">
        <v>0</v>
      </c>
      <c r="BC852" s="4">
        <v>0</v>
      </c>
      <c r="BD852" s="4">
        <v>0</v>
      </c>
      <c r="BE852" s="4">
        <f t="shared" si="347"/>
        <v>0</v>
      </c>
      <c r="BF852" s="4">
        <v>0</v>
      </c>
      <c r="BG852" s="4">
        <v>476</v>
      </c>
      <c r="BH852" s="4">
        <v>490</v>
      </c>
      <c r="BI852" s="4">
        <v>0</v>
      </c>
      <c r="BJ852" s="4">
        <f t="shared" si="348"/>
        <v>966</v>
      </c>
      <c r="BK852" s="4">
        <v>0</v>
      </c>
      <c r="BL852" s="4">
        <v>0</v>
      </c>
      <c r="BM852" s="4">
        <v>0</v>
      </c>
      <c r="BN852" s="4">
        <v>0</v>
      </c>
      <c r="BO852" s="4">
        <f t="shared" si="349"/>
        <v>0</v>
      </c>
      <c r="BP852" s="4">
        <v>9</v>
      </c>
      <c r="BQ852" s="4">
        <v>50</v>
      </c>
      <c r="BR852" s="4">
        <v>39</v>
      </c>
      <c r="BS852" s="4">
        <v>0</v>
      </c>
      <c r="BT852" s="4">
        <f t="shared" si="350"/>
        <v>98</v>
      </c>
      <c r="BU852" s="4">
        <v>55</v>
      </c>
      <c r="BV852" s="4">
        <v>146</v>
      </c>
      <c r="BW852" s="4">
        <v>50</v>
      </c>
      <c r="BX852" s="4">
        <v>0</v>
      </c>
      <c r="BY852" s="4">
        <f t="shared" si="351"/>
        <v>251</v>
      </c>
      <c r="BZ852" s="4">
        <f t="shared" si="352"/>
        <v>5966</v>
      </c>
      <c r="CA852" s="4">
        <f t="shared" si="353"/>
        <v>8780</v>
      </c>
      <c r="CB852" s="4">
        <f t="shared" si="354"/>
        <v>3840</v>
      </c>
      <c r="CC852" s="4">
        <f t="shared" si="355"/>
        <v>130</v>
      </c>
      <c r="CD852" s="4">
        <f t="shared" si="356"/>
        <v>18716</v>
      </c>
      <c r="CE852" s="4">
        <f t="shared" si="357"/>
        <v>156</v>
      </c>
      <c r="CF852" s="4">
        <f t="shared" si="358"/>
        <v>730</v>
      </c>
      <c r="CG852" s="4">
        <f t="shared" si="359"/>
        <v>653</v>
      </c>
      <c r="CH852" s="4">
        <f t="shared" si="360"/>
        <v>9</v>
      </c>
      <c r="CI852" s="4">
        <f t="shared" si="361"/>
        <v>1548</v>
      </c>
      <c r="CJ852" s="4">
        <v>1667</v>
      </c>
      <c r="CK852" s="4">
        <v>2338</v>
      </c>
      <c r="CL852" s="4">
        <v>435</v>
      </c>
      <c r="CM852" s="4">
        <v>3</v>
      </c>
      <c r="CN852" s="4">
        <v>1523</v>
      </c>
      <c r="CO852" s="4">
        <f t="shared" si="336"/>
        <v>5966</v>
      </c>
    </row>
    <row r="853" spans="1:93">
      <c r="A853" s="2">
        <v>2007</v>
      </c>
      <c r="B853" s="3" t="s">
        <v>113</v>
      </c>
      <c r="C853" s="4">
        <v>2610</v>
      </c>
      <c r="D853" s="4">
        <v>509</v>
      </c>
      <c r="E853" s="4">
        <v>361</v>
      </c>
      <c r="F853" s="4">
        <v>0</v>
      </c>
      <c r="G853" s="4">
        <f t="shared" si="337"/>
        <v>3480</v>
      </c>
      <c r="H853" s="4">
        <v>542</v>
      </c>
      <c r="I853" s="4">
        <v>399</v>
      </c>
      <c r="J853" s="4">
        <v>1234</v>
      </c>
      <c r="K853" s="4">
        <v>79</v>
      </c>
      <c r="L853" s="4">
        <f t="shared" si="338"/>
        <v>2254</v>
      </c>
      <c r="M853" s="4">
        <v>42</v>
      </c>
      <c r="N853" s="4">
        <v>80</v>
      </c>
      <c r="O853" s="4">
        <v>8</v>
      </c>
      <c r="P853" s="4">
        <v>0</v>
      </c>
      <c r="Q853" s="4">
        <f t="shared" si="339"/>
        <v>130</v>
      </c>
      <c r="R853" s="4">
        <v>0</v>
      </c>
      <c r="S853" s="4">
        <v>4</v>
      </c>
      <c r="T853" s="4">
        <v>0</v>
      </c>
      <c r="U853" s="4">
        <v>0</v>
      </c>
      <c r="V853" s="4">
        <f t="shared" si="340"/>
        <v>4</v>
      </c>
      <c r="W853" s="4">
        <v>901</v>
      </c>
      <c r="X853" s="4">
        <v>1924</v>
      </c>
      <c r="Y853" s="4">
        <v>395</v>
      </c>
      <c r="Z853" s="4">
        <v>0</v>
      </c>
      <c r="AA853" s="4">
        <f t="shared" si="341"/>
        <v>3220</v>
      </c>
      <c r="AB853" s="4">
        <v>637</v>
      </c>
      <c r="AC853" s="4">
        <v>12</v>
      </c>
      <c r="AD853" s="4">
        <v>28</v>
      </c>
      <c r="AE853" s="4">
        <v>112</v>
      </c>
      <c r="AF853" s="4">
        <f t="shared" si="342"/>
        <v>789</v>
      </c>
      <c r="AG853" s="4">
        <v>4</v>
      </c>
      <c r="AH853" s="4">
        <v>28</v>
      </c>
      <c r="AI853" s="4">
        <v>1573</v>
      </c>
      <c r="AJ853" s="4">
        <v>2</v>
      </c>
      <c r="AK853" s="4">
        <f t="shared" si="343"/>
        <v>1607</v>
      </c>
      <c r="AL853" s="4">
        <v>838</v>
      </c>
      <c r="AM853" s="4">
        <v>1463</v>
      </c>
      <c r="AN853" s="4">
        <v>6384</v>
      </c>
      <c r="AO853" s="4">
        <v>53</v>
      </c>
      <c r="AP853" s="4">
        <f t="shared" si="344"/>
        <v>8738</v>
      </c>
      <c r="AU853" s="4">
        <f t="shared" si="345"/>
        <v>0</v>
      </c>
      <c r="AV853" s="4">
        <v>0</v>
      </c>
      <c r="AW853" s="4">
        <v>0</v>
      </c>
      <c r="AX853" s="4">
        <v>38</v>
      </c>
      <c r="AY853" s="4">
        <v>79</v>
      </c>
      <c r="AZ853" s="4">
        <f t="shared" si="346"/>
        <v>117</v>
      </c>
      <c r="BA853" s="4">
        <v>0</v>
      </c>
      <c r="BB853" s="4">
        <v>0</v>
      </c>
      <c r="BC853" s="4">
        <v>0</v>
      </c>
      <c r="BD853" s="4">
        <v>112</v>
      </c>
      <c r="BE853" s="4">
        <f t="shared" si="347"/>
        <v>112</v>
      </c>
      <c r="BF853" s="4">
        <v>0</v>
      </c>
      <c r="BG853" s="4">
        <v>0</v>
      </c>
      <c r="BH853" s="4">
        <v>0</v>
      </c>
      <c r="BI853" s="4">
        <v>2</v>
      </c>
      <c r="BJ853" s="4">
        <f t="shared" si="348"/>
        <v>2</v>
      </c>
      <c r="BK853" s="4">
        <v>0</v>
      </c>
      <c r="BL853" s="4">
        <v>0</v>
      </c>
      <c r="BM853" s="4">
        <v>0</v>
      </c>
      <c r="BN853" s="4">
        <v>0</v>
      </c>
      <c r="BO853" s="4">
        <f t="shared" si="349"/>
        <v>0</v>
      </c>
      <c r="BP853" s="4">
        <v>0</v>
      </c>
      <c r="BQ853" s="4">
        <v>0</v>
      </c>
      <c r="BR853" s="4">
        <v>0</v>
      </c>
      <c r="BS853" s="4">
        <v>0</v>
      </c>
      <c r="BT853" s="4">
        <f t="shared" si="350"/>
        <v>0</v>
      </c>
      <c r="BU853" s="4">
        <v>2</v>
      </c>
      <c r="BV853" s="4">
        <v>2</v>
      </c>
      <c r="BW853" s="4">
        <v>19</v>
      </c>
      <c r="BX853" s="4">
        <v>53</v>
      </c>
      <c r="BY853" s="4">
        <f t="shared" si="351"/>
        <v>76</v>
      </c>
      <c r="BZ853" s="4">
        <f t="shared" si="352"/>
        <v>5574</v>
      </c>
      <c r="CA853" s="4">
        <f t="shared" si="353"/>
        <v>4419</v>
      </c>
      <c r="CB853" s="4">
        <f t="shared" si="354"/>
        <v>9983</v>
      </c>
      <c r="CC853" s="4">
        <f t="shared" si="355"/>
        <v>246</v>
      </c>
      <c r="CD853" s="4">
        <f t="shared" si="356"/>
        <v>20222</v>
      </c>
      <c r="CE853" s="4">
        <f t="shared" si="357"/>
        <v>2</v>
      </c>
      <c r="CF853" s="4">
        <f t="shared" si="358"/>
        <v>2</v>
      </c>
      <c r="CG853" s="4">
        <f t="shared" si="359"/>
        <v>57</v>
      </c>
      <c r="CH853" s="4">
        <f t="shared" si="360"/>
        <v>246</v>
      </c>
      <c r="CI853" s="4">
        <f t="shared" si="361"/>
        <v>307</v>
      </c>
      <c r="CJ853" s="4">
        <v>0</v>
      </c>
      <c r="CK853" s="4">
        <v>5597</v>
      </c>
      <c r="CL853" s="4">
        <v>406</v>
      </c>
      <c r="CM853" s="4">
        <v>0</v>
      </c>
      <c r="CN853" s="4">
        <v>427</v>
      </c>
      <c r="CO853" s="4">
        <f t="shared" si="336"/>
        <v>6430</v>
      </c>
    </row>
    <row r="854" spans="1:93">
      <c r="A854" s="2">
        <v>2007</v>
      </c>
      <c r="B854" s="3" t="s">
        <v>114</v>
      </c>
      <c r="C854" s="4">
        <v>8804</v>
      </c>
      <c r="D854" s="4">
        <v>1945</v>
      </c>
      <c r="E854" s="4">
        <v>18</v>
      </c>
      <c r="F854" s="4">
        <v>0</v>
      </c>
      <c r="G854" s="4">
        <f t="shared" si="337"/>
        <v>10767</v>
      </c>
      <c r="H854" s="4">
        <v>2015</v>
      </c>
      <c r="I854" s="4">
        <v>2</v>
      </c>
      <c r="J854" s="4">
        <v>91</v>
      </c>
      <c r="K854" s="4">
        <v>244</v>
      </c>
      <c r="L854" s="4">
        <f t="shared" si="338"/>
        <v>2352</v>
      </c>
      <c r="M854" s="4">
        <v>354</v>
      </c>
      <c r="N854" s="4">
        <v>242</v>
      </c>
      <c r="O854" s="4">
        <v>0</v>
      </c>
      <c r="P854" s="4">
        <v>0</v>
      </c>
      <c r="Q854" s="4">
        <f t="shared" si="339"/>
        <v>596</v>
      </c>
      <c r="R854" s="4">
        <v>259</v>
      </c>
      <c r="S854" s="4">
        <v>335</v>
      </c>
      <c r="T854" s="4">
        <v>27</v>
      </c>
      <c r="U854" s="4">
        <v>0</v>
      </c>
      <c r="V854" s="4">
        <f t="shared" si="340"/>
        <v>621</v>
      </c>
      <c r="W854" s="4">
        <v>6418</v>
      </c>
      <c r="X854" s="4">
        <v>9441</v>
      </c>
      <c r="Y854" s="4">
        <v>1634</v>
      </c>
      <c r="Z854" s="4">
        <v>0</v>
      </c>
      <c r="AA854" s="4">
        <f t="shared" si="341"/>
        <v>17493</v>
      </c>
      <c r="AB854" s="4">
        <v>1638</v>
      </c>
      <c r="AC854" s="4">
        <v>30</v>
      </c>
      <c r="AD854" s="4">
        <v>91</v>
      </c>
      <c r="AE854" s="4">
        <v>177</v>
      </c>
      <c r="AF854" s="4">
        <f t="shared" si="342"/>
        <v>1936</v>
      </c>
      <c r="AG854" s="4">
        <v>334</v>
      </c>
      <c r="AH854" s="4">
        <v>1599</v>
      </c>
      <c r="AI854" s="4">
        <v>3354</v>
      </c>
      <c r="AJ854" s="4">
        <v>150</v>
      </c>
      <c r="AK854" s="4">
        <f t="shared" si="343"/>
        <v>5437</v>
      </c>
      <c r="AL854" s="4">
        <v>6476</v>
      </c>
      <c r="AM854" s="4">
        <v>4226</v>
      </c>
      <c r="AN854" s="4">
        <v>6691</v>
      </c>
      <c r="AO854" s="4">
        <v>327</v>
      </c>
      <c r="AP854" s="4">
        <f t="shared" si="344"/>
        <v>17720</v>
      </c>
      <c r="AU854" s="4">
        <f t="shared" si="345"/>
        <v>0</v>
      </c>
      <c r="AV854" s="4">
        <v>0</v>
      </c>
      <c r="AW854" s="4">
        <v>0</v>
      </c>
      <c r="AX854" s="4">
        <v>0</v>
      </c>
      <c r="AY854" s="4">
        <v>244</v>
      </c>
      <c r="AZ854" s="4">
        <f t="shared" si="346"/>
        <v>244</v>
      </c>
      <c r="BA854" s="4">
        <v>0</v>
      </c>
      <c r="BB854" s="4">
        <v>0</v>
      </c>
      <c r="BC854" s="4">
        <v>0</v>
      </c>
      <c r="BD854" s="4">
        <v>177</v>
      </c>
      <c r="BE854" s="4">
        <f t="shared" si="347"/>
        <v>177</v>
      </c>
      <c r="BF854" s="4">
        <v>0</v>
      </c>
      <c r="BG854" s="4">
        <v>0</v>
      </c>
      <c r="BH854" s="4">
        <v>0</v>
      </c>
      <c r="BI854" s="4">
        <v>150</v>
      </c>
      <c r="BJ854" s="4">
        <f t="shared" si="348"/>
        <v>150</v>
      </c>
      <c r="BK854" s="4">
        <v>0</v>
      </c>
      <c r="BL854" s="4">
        <v>0</v>
      </c>
      <c r="BM854" s="4">
        <v>0</v>
      </c>
      <c r="BN854" s="4">
        <v>0</v>
      </c>
      <c r="BO854" s="4">
        <f t="shared" si="349"/>
        <v>0</v>
      </c>
      <c r="BP854" s="4">
        <v>0</v>
      </c>
      <c r="BQ854" s="4">
        <v>0</v>
      </c>
      <c r="BR854" s="4">
        <v>0</v>
      </c>
      <c r="BS854" s="4">
        <v>0</v>
      </c>
      <c r="BT854" s="4">
        <f t="shared" si="350"/>
        <v>0</v>
      </c>
      <c r="BU854" s="4">
        <v>0</v>
      </c>
      <c r="BV854" s="4">
        <v>0</v>
      </c>
      <c r="BW854" s="4">
        <v>0</v>
      </c>
      <c r="BX854" s="4">
        <v>327</v>
      </c>
      <c r="BY854" s="4">
        <f t="shared" si="351"/>
        <v>327</v>
      </c>
      <c r="BZ854" s="4">
        <f t="shared" si="352"/>
        <v>26298</v>
      </c>
      <c r="CA854" s="4">
        <f t="shared" si="353"/>
        <v>17820</v>
      </c>
      <c r="CB854" s="4">
        <f t="shared" si="354"/>
        <v>11906</v>
      </c>
      <c r="CC854" s="4">
        <f t="shared" si="355"/>
        <v>898</v>
      </c>
      <c r="CD854" s="4">
        <f t="shared" si="356"/>
        <v>56922</v>
      </c>
      <c r="CE854" s="4">
        <f t="shared" si="357"/>
        <v>0</v>
      </c>
      <c r="CF854" s="4">
        <f t="shared" si="358"/>
        <v>0</v>
      </c>
      <c r="CG854" s="4">
        <f t="shared" si="359"/>
        <v>0</v>
      </c>
      <c r="CH854" s="4">
        <f t="shared" si="360"/>
        <v>898</v>
      </c>
      <c r="CI854" s="4">
        <f t="shared" si="361"/>
        <v>898</v>
      </c>
      <c r="CJ854" s="4">
        <v>8591</v>
      </c>
      <c r="CK854" s="4">
        <v>10262</v>
      </c>
      <c r="CL854" s="4">
        <v>2493</v>
      </c>
      <c r="CM854" s="4">
        <v>0</v>
      </c>
      <c r="CN854" s="4">
        <v>6103</v>
      </c>
      <c r="CO854" s="4">
        <f t="shared" si="336"/>
        <v>27449</v>
      </c>
    </row>
    <row r="855" spans="1:93">
      <c r="A855" s="2">
        <v>2007</v>
      </c>
      <c r="B855" s="3" t="s">
        <v>127</v>
      </c>
      <c r="G855" s="4">
        <f t="shared" si="337"/>
        <v>0</v>
      </c>
      <c r="L855" s="4">
        <f t="shared" si="338"/>
        <v>0</v>
      </c>
      <c r="Q855" s="4">
        <f t="shared" si="339"/>
        <v>0</v>
      </c>
      <c r="V855" s="4">
        <f t="shared" si="340"/>
        <v>0</v>
      </c>
      <c r="AA855" s="4">
        <f t="shared" si="341"/>
        <v>0</v>
      </c>
      <c r="AF855" s="4">
        <f t="shared" si="342"/>
        <v>0</v>
      </c>
      <c r="AK855" s="4">
        <f t="shared" si="343"/>
        <v>0</v>
      </c>
      <c r="AP855" s="4">
        <f t="shared" si="344"/>
        <v>0</v>
      </c>
      <c r="AU855" s="4">
        <f t="shared" si="345"/>
        <v>0</v>
      </c>
      <c r="AZ855" s="4">
        <f t="shared" si="346"/>
        <v>0</v>
      </c>
      <c r="BE855" s="4">
        <f t="shared" si="347"/>
        <v>0</v>
      </c>
      <c r="BJ855" s="4">
        <f t="shared" si="348"/>
        <v>0</v>
      </c>
      <c r="BO855" s="4">
        <f t="shared" si="349"/>
        <v>0</v>
      </c>
      <c r="BT855" s="4">
        <f t="shared" si="350"/>
        <v>0</v>
      </c>
      <c r="BY855" s="4">
        <f t="shared" si="351"/>
        <v>0</v>
      </c>
      <c r="BZ855" s="4">
        <f t="shared" si="352"/>
        <v>0</v>
      </c>
      <c r="CA855" s="4">
        <f t="shared" si="353"/>
        <v>0</v>
      </c>
      <c r="CB855" s="4">
        <f t="shared" si="354"/>
        <v>0</v>
      </c>
      <c r="CC855" s="4">
        <f t="shared" si="355"/>
        <v>0</v>
      </c>
      <c r="CD855" s="4">
        <f t="shared" si="356"/>
        <v>0</v>
      </c>
      <c r="CE855" s="4">
        <f t="shared" si="357"/>
        <v>0</v>
      </c>
      <c r="CF855" s="4">
        <f t="shared" si="358"/>
        <v>0</v>
      </c>
      <c r="CG855" s="4">
        <f t="shared" si="359"/>
        <v>0</v>
      </c>
      <c r="CH855" s="4">
        <f t="shared" si="360"/>
        <v>0</v>
      </c>
      <c r="CI855" s="4">
        <f t="shared" si="361"/>
        <v>0</v>
      </c>
      <c r="CO855" s="4">
        <f t="shared" si="336"/>
        <v>0</v>
      </c>
    </row>
    <row r="856" spans="1:93">
      <c r="A856" s="2">
        <v>2007</v>
      </c>
      <c r="B856" s="3" t="s">
        <v>115</v>
      </c>
      <c r="C856" s="4">
        <v>888.4</v>
      </c>
      <c r="D856" s="4">
        <v>174.3</v>
      </c>
      <c r="E856" s="4">
        <v>4.57</v>
      </c>
      <c r="F856" s="4">
        <v>7</v>
      </c>
      <c r="G856" s="4">
        <f t="shared" si="337"/>
        <v>1074.27</v>
      </c>
      <c r="H856" s="4">
        <v>189.5</v>
      </c>
      <c r="I856" s="4">
        <v>2.9</v>
      </c>
      <c r="J856" s="4">
        <v>542.4</v>
      </c>
      <c r="K856" s="4">
        <v>42.2</v>
      </c>
      <c r="L856" s="4">
        <f t="shared" si="338"/>
        <v>777</v>
      </c>
      <c r="M856" s="4">
        <v>16.100000000000001</v>
      </c>
      <c r="N856" s="4">
        <v>43.9</v>
      </c>
      <c r="O856" s="4">
        <v>0</v>
      </c>
      <c r="P856" s="4">
        <v>0</v>
      </c>
      <c r="Q856" s="4">
        <f t="shared" si="339"/>
        <v>60</v>
      </c>
      <c r="R856" s="4">
        <v>63.1</v>
      </c>
      <c r="S856" s="4">
        <v>42.2</v>
      </c>
      <c r="T856" s="4">
        <v>0</v>
      </c>
      <c r="U856" s="4">
        <v>0</v>
      </c>
      <c r="V856" s="4">
        <f t="shared" si="340"/>
        <v>105.30000000000001</v>
      </c>
      <c r="W856" s="4">
        <v>789</v>
      </c>
      <c r="X856" s="4">
        <v>813</v>
      </c>
      <c r="Y856" s="4">
        <v>0</v>
      </c>
      <c r="Z856" s="4">
        <v>0</v>
      </c>
      <c r="AA856" s="4">
        <f t="shared" si="341"/>
        <v>1602</v>
      </c>
      <c r="AB856" s="4">
        <v>155.80000000000001</v>
      </c>
      <c r="AC856" s="4">
        <v>9.3000000000000007</v>
      </c>
      <c r="AD856" s="4">
        <v>5.0999999999999996</v>
      </c>
      <c r="AE856" s="4">
        <v>0</v>
      </c>
      <c r="AF856" s="4">
        <f t="shared" si="342"/>
        <v>170.20000000000002</v>
      </c>
      <c r="AG856" s="4">
        <v>0</v>
      </c>
      <c r="AH856" s="4">
        <v>231.3</v>
      </c>
      <c r="AI856" s="4">
        <v>137.4</v>
      </c>
      <c r="AJ856" s="4">
        <v>39.6</v>
      </c>
      <c r="AK856" s="4">
        <f t="shared" si="343"/>
        <v>408.30000000000007</v>
      </c>
      <c r="AL856" s="4">
        <v>1115.9000000000001</v>
      </c>
      <c r="AM856" s="4">
        <v>529.80000000000007</v>
      </c>
      <c r="AN856" s="4">
        <v>791.03</v>
      </c>
      <c r="AO856" s="4">
        <v>93.2</v>
      </c>
      <c r="AP856" s="4">
        <f t="shared" si="344"/>
        <v>2529.9300000000003</v>
      </c>
      <c r="AU856" s="4">
        <f t="shared" si="345"/>
        <v>0</v>
      </c>
      <c r="AV856" s="4">
        <v>0</v>
      </c>
      <c r="AW856" s="4">
        <v>0</v>
      </c>
      <c r="AX856" s="4">
        <v>8.6</v>
      </c>
      <c r="AY856" s="4">
        <v>42.2</v>
      </c>
      <c r="AZ856" s="4">
        <f t="shared" si="346"/>
        <v>50.800000000000004</v>
      </c>
      <c r="BA856" s="4">
        <v>0</v>
      </c>
      <c r="BB856" s="4">
        <v>2.5</v>
      </c>
      <c r="BC856" s="4">
        <v>5.0999999999999996</v>
      </c>
      <c r="BD856" s="4">
        <v>0</v>
      </c>
      <c r="BE856" s="4">
        <f t="shared" si="347"/>
        <v>7.6</v>
      </c>
      <c r="BF856" s="4">
        <v>0</v>
      </c>
      <c r="BG856" s="4">
        <v>173</v>
      </c>
      <c r="BH856" s="4">
        <v>10.1</v>
      </c>
      <c r="BI856" s="4">
        <v>39.6</v>
      </c>
      <c r="BJ856" s="4">
        <f t="shared" si="348"/>
        <v>222.7</v>
      </c>
      <c r="BK856" s="4">
        <v>0</v>
      </c>
      <c r="BL856" s="4">
        <v>0</v>
      </c>
      <c r="BM856" s="4">
        <v>0</v>
      </c>
      <c r="BN856" s="4">
        <v>0</v>
      </c>
      <c r="BO856" s="4">
        <f t="shared" si="349"/>
        <v>0</v>
      </c>
      <c r="BP856" s="4">
        <v>3.7</v>
      </c>
      <c r="BQ856" s="4">
        <v>12.8</v>
      </c>
      <c r="BR856" s="4">
        <v>1.7</v>
      </c>
      <c r="BS856" s="4">
        <v>17.899999999999999</v>
      </c>
      <c r="BT856" s="4">
        <f t="shared" si="350"/>
        <v>36.099999999999994</v>
      </c>
      <c r="BU856" s="4">
        <v>0</v>
      </c>
      <c r="BV856" s="4">
        <v>73.099999999999994</v>
      </c>
      <c r="BW856" s="4">
        <v>64.7</v>
      </c>
      <c r="BX856" s="4">
        <v>82.3</v>
      </c>
      <c r="BY856" s="4">
        <f t="shared" si="351"/>
        <v>220.10000000000002</v>
      </c>
      <c r="BZ856" s="4">
        <f t="shared" si="352"/>
        <v>3217.8</v>
      </c>
      <c r="CA856" s="4">
        <f t="shared" si="353"/>
        <v>1846.6999999999998</v>
      </c>
      <c r="CB856" s="4">
        <f t="shared" si="354"/>
        <v>1480.5</v>
      </c>
      <c r="CC856" s="4">
        <f t="shared" si="355"/>
        <v>182</v>
      </c>
      <c r="CD856" s="4">
        <f t="shared" si="356"/>
        <v>6727</v>
      </c>
      <c r="CE856" s="4">
        <f t="shared" si="357"/>
        <v>3.7</v>
      </c>
      <c r="CF856" s="4">
        <f t="shared" si="358"/>
        <v>261.39999999999998</v>
      </c>
      <c r="CG856" s="4">
        <f t="shared" si="359"/>
        <v>90.2</v>
      </c>
      <c r="CH856" s="4">
        <f t="shared" si="360"/>
        <v>182</v>
      </c>
      <c r="CI856" s="4">
        <f t="shared" si="361"/>
        <v>537.29999999999995</v>
      </c>
      <c r="CJ856" s="4">
        <v>873.20381699999996</v>
      </c>
      <c r="CK856" s="4">
        <v>1065.367487</v>
      </c>
      <c r="CL856" s="4">
        <v>148.149226</v>
      </c>
      <c r="CM856" s="4">
        <v>323.91099800000001</v>
      </c>
      <c r="CN856" s="4">
        <v>801.02239300000019</v>
      </c>
      <c r="CO856" s="4">
        <f t="shared" si="336"/>
        <v>3211.6539210000001</v>
      </c>
    </row>
    <row r="857" spans="1:93">
      <c r="A857" s="2">
        <v>2007</v>
      </c>
      <c r="B857" s="3" t="s">
        <v>116</v>
      </c>
      <c r="C857" s="4">
        <v>2189</v>
      </c>
      <c r="D857" s="4">
        <v>682</v>
      </c>
      <c r="E857" s="4">
        <v>765</v>
      </c>
      <c r="F857" s="4">
        <v>0</v>
      </c>
      <c r="G857" s="4">
        <f t="shared" si="337"/>
        <v>3636</v>
      </c>
      <c r="H857" s="4">
        <v>891</v>
      </c>
      <c r="I857" s="4">
        <v>496</v>
      </c>
      <c r="J857" s="4">
        <v>2538</v>
      </c>
      <c r="K857" s="4">
        <v>106</v>
      </c>
      <c r="L857" s="4">
        <f t="shared" si="338"/>
        <v>4031</v>
      </c>
      <c r="M857" s="4">
        <v>8</v>
      </c>
      <c r="N857" s="4">
        <v>26</v>
      </c>
      <c r="O857" s="4">
        <v>0</v>
      </c>
      <c r="P857" s="4">
        <v>0</v>
      </c>
      <c r="Q857" s="4">
        <f t="shared" si="339"/>
        <v>34</v>
      </c>
      <c r="R857" s="4">
        <v>21</v>
      </c>
      <c r="S857" s="4">
        <v>0</v>
      </c>
      <c r="T857" s="4">
        <v>12</v>
      </c>
      <c r="U857" s="4">
        <v>0</v>
      </c>
      <c r="V857" s="4">
        <f t="shared" si="340"/>
        <v>33</v>
      </c>
      <c r="W857" s="4">
        <v>754</v>
      </c>
      <c r="X857" s="4">
        <v>3062</v>
      </c>
      <c r="Y857" s="4">
        <v>659</v>
      </c>
      <c r="Z857" s="4">
        <v>0</v>
      </c>
      <c r="AA857" s="4">
        <f t="shared" si="341"/>
        <v>4475</v>
      </c>
      <c r="AB857" s="4">
        <v>438</v>
      </c>
      <c r="AC857" s="4">
        <v>21</v>
      </c>
      <c r="AD857" s="4">
        <v>125</v>
      </c>
      <c r="AE857" s="4">
        <v>1</v>
      </c>
      <c r="AF857" s="4">
        <f t="shared" si="342"/>
        <v>585</v>
      </c>
      <c r="AG857" s="4">
        <v>1</v>
      </c>
      <c r="AH857" s="4">
        <v>558</v>
      </c>
      <c r="AI857" s="4">
        <v>1081</v>
      </c>
      <c r="AJ857" s="4">
        <v>0</v>
      </c>
      <c r="AK857" s="4">
        <f t="shared" si="343"/>
        <v>1640</v>
      </c>
      <c r="AL857" s="4">
        <v>2263</v>
      </c>
      <c r="AM857" s="4">
        <v>1835</v>
      </c>
      <c r="AN857" s="4">
        <v>1453</v>
      </c>
      <c r="AO857" s="4">
        <v>4</v>
      </c>
      <c r="AP857" s="4">
        <f t="shared" si="344"/>
        <v>5555</v>
      </c>
      <c r="AU857" s="4">
        <f t="shared" si="345"/>
        <v>0</v>
      </c>
      <c r="AV857" s="4">
        <v>14</v>
      </c>
      <c r="AW857" s="4">
        <v>1</v>
      </c>
      <c r="AX857" s="4">
        <v>272</v>
      </c>
      <c r="AY857" s="4">
        <v>106</v>
      </c>
      <c r="AZ857" s="4">
        <f t="shared" si="346"/>
        <v>393</v>
      </c>
      <c r="BA857" s="4">
        <v>2</v>
      </c>
      <c r="BB857" s="4">
        <v>5</v>
      </c>
      <c r="BC857" s="4">
        <v>1</v>
      </c>
      <c r="BD857" s="4">
        <v>1</v>
      </c>
      <c r="BE857" s="4">
        <f t="shared" si="347"/>
        <v>9</v>
      </c>
      <c r="BF857" s="4">
        <v>0</v>
      </c>
      <c r="BG857" s="4">
        <v>0</v>
      </c>
      <c r="BH857" s="4">
        <v>0</v>
      </c>
      <c r="BI857" s="4">
        <v>0</v>
      </c>
      <c r="BJ857" s="4">
        <f t="shared" si="348"/>
        <v>0</v>
      </c>
      <c r="BK857" s="4">
        <v>0</v>
      </c>
      <c r="BL857" s="4">
        <v>0</v>
      </c>
      <c r="BM857" s="4">
        <v>0</v>
      </c>
      <c r="BN857" s="4">
        <v>0</v>
      </c>
      <c r="BO857" s="4">
        <f t="shared" si="349"/>
        <v>0</v>
      </c>
      <c r="BP857" s="4">
        <v>0</v>
      </c>
      <c r="BQ857" s="4">
        <v>9</v>
      </c>
      <c r="BR857" s="4">
        <v>14</v>
      </c>
      <c r="BS857" s="4">
        <v>0</v>
      </c>
      <c r="BT857" s="4">
        <f t="shared" si="350"/>
        <v>23</v>
      </c>
      <c r="BU857" s="4">
        <v>13</v>
      </c>
      <c r="BV857" s="4">
        <v>17</v>
      </c>
      <c r="BW857" s="4">
        <v>30</v>
      </c>
      <c r="BX857" s="4">
        <v>4</v>
      </c>
      <c r="BY857" s="4">
        <f t="shared" si="351"/>
        <v>64</v>
      </c>
      <c r="BZ857" s="4">
        <f t="shared" si="352"/>
        <v>6565</v>
      </c>
      <c r="CA857" s="4">
        <f t="shared" si="353"/>
        <v>6680</v>
      </c>
      <c r="CB857" s="4">
        <f t="shared" si="354"/>
        <v>6633</v>
      </c>
      <c r="CC857" s="4">
        <f t="shared" si="355"/>
        <v>111</v>
      </c>
      <c r="CD857" s="4">
        <f t="shared" si="356"/>
        <v>19989</v>
      </c>
      <c r="CE857" s="4">
        <f t="shared" si="357"/>
        <v>29</v>
      </c>
      <c r="CF857" s="4">
        <f t="shared" si="358"/>
        <v>32</v>
      </c>
      <c r="CG857" s="4">
        <f t="shared" si="359"/>
        <v>317</v>
      </c>
      <c r="CH857" s="4">
        <f t="shared" si="360"/>
        <v>111</v>
      </c>
      <c r="CI857" s="4">
        <f t="shared" si="361"/>
        <v>489</v>
      </c>
      <c r="CJ857" s="4">
        <v>2631</v>
      </c>
      <c r="CK857" s="4">
        <v>2882</v>
      </c>
      <c r="CL857" s="4">
        <v>262</v>
      </c>
      <c r="CM857" s="4">
        <v>0</v>
      </c>
      <c r="CN857" s="4">
        <v>884</v>
      </c>
      <c r="CO857" s="4">
        <f t="shared" si="336"/>
        <v>6659</v>
      </c>
    </row>
    <row r="858" spans="1:93">
      <c r="A858" s="2">
        <v>2007</v>
      </c>
      <c r="B858" s="3" t="s">
        <v>117</v>
      </c>
      <c r="C858" s="4">
        <v>341</v>
      </c>
      <c r="D858" s="4">
        <v>153</v>
      </c>
      <c r="E858" s="4">
        <v>3</v>
      </c>
      <c r="F858" s="4">
        <v>0</v>
      </c>
      <c r="G858" s="4">
        <f t="shared" si="337"/>
        <v>497</v>
      </c>
      <c r="H858" s="4">
        <v>183</v>
      </c>
      <c r="I858" s="4">
        <v>86</v>
      </c>
      <c r="J858" s="4">
        <v>258</v>
      </c>
      <c r="K858" s="4">
        <v>3</v>
      </c>
      <c r="L858" s="4">
        <f t="shared" si="338"/>
        <v>530</v>
      </c>
      <c r="M858" s="4">
        <v>9</v>
      </c>
      <c r="N858" s="4">
        <v>21</v>
      </c>
      <c r="O858" s="4">
        <v>0</v>
      </c>
      <c r="P858" s="4">
        <v>0</v>
      </c>
      <c r="Q858" s="4">
        <f t="shared" si="339"/>
        <v>30</v>
      </c>
      <c r="R858" s="4">
        <v>0</v>
      </c>
      <c r="S858" s="4">
        <v>0</v>
      </c>
      <c r="T858" s="4">
        <v>0</v>
      </c>
      <c r="U858" s="4">
        <v>0</v>
      </c>
      <c r="V858" s="4">
        <f t="shared" si="340"/>
        <v>0</v>
      </c>
      <c r="W858" s="4">
        <v>219</v>
      </c>
      <c r="X858" s="4">
        <v>420</v>
      </c>
      <c r="Y858" s="4">
        <v>0</v>
      </c>
      <c r="Z858" s="4">
        <v>0</v>
      </c>
      <c r="AA858" s="4">
        <f t="shared" si="341"/>
        <v>639</v>
      </c>
      <c r="AB858" s="4">
        <v>74</v>
      </c>
      <c r="AC858" s="4">
        <v>13</v>
      </c>
      <c r="AD858" s="4">
        <v>6</v>
      </c>
      <c r="AE858" s="4">
        <v>0</v>
      </c>
      <c r="AF858" s="4">
        <f t="shared" si="342"/>
        <v>93</v>
      </c>
      <c r="AG858" s="4">
        <v>0</v>
      </c>
      <c r="AH858" s="4">
        <v>283</v>
      </c>
      <c r="AI858" s="4">
        <v>212</v>
      </c>
      <c r="AJ858" s="4">
        <v>0</v>
      </c>
      <c r="AK858" s="4">
        <f t="shared" si="343"/>
        <v>495</v>
      </c>
      <c r="AL858" s="4">
        <v>232</v>
      </c>
      <c r="AM858" s="4">
        <v>224</v>
      </c>
      <c r="AN858" s="4">
        <v>312</v>
      </c>
      <c r="AO858" s="4">
        <v>7</v>
      </c>
      <c r="AP858" s="4">
        <f t="shared" si="344"/>
        <v>775</v>
      </c>
      <c r="AU858" s="4">
        <f t="shared" si="345"/>
        <v>0</v>
      </c>
      <c r="AV858" s="4">
        <v>0</v>
      </c>
      <c r="AW858" s="4">
        <v>0</v>
      </c>
      <c r="AX858" s="4">
        <v>0</v>
      </c>
      <c r="AY858" s="4">
        <v>3</v>
      </c>
      <c r="AZ858" s="4">
        <f t="shared" si="346"/>
        <v>3</v>
      </c>
      <c r="BA858" s="4">
        <v>0</v>
      </c>
      <c r="BB858" s="4">
        <v>0</v>
      </c>
      <c r="BC858" s="4">
        <v>0</v>
      </c>
      <c r="BD858" s="4">
        <v>0</v>
      </c>
      <c r="BE858" s="4">
        <f t="shared" si="347"/>
        <v>0</v>
      </c>
      <c r="BF858" s="4">
        <v>0</v>
      </c>
      <c r="BG858" s="4">
        <v>0</v>
      </c>
      <c r="BH858" s="4">
        <v>36</v>
      </c>
      <c r="BI858" s="4">
        <v>0</v>
      </c>
      <c r="BJ858" s="4">
        <f t="shared" si="348"/>
        <v>36</v>
      </c>
      <c r="BK858" s="4">
        <v>0</v>
      </c>
      <c r="BL858" s="4">
        <v>0</v>
      </c>
      <c r="BM858" s="4">
        <v>0</v>
      </c>
      <c r="BN858" s="4">
        <v>0</v>
      </c>
      <c r="BO858" s="4">
        <f t="shared" si="349"/>
        <v>0</v>
      </c>
      <c r="BP858" s="4">
        <v>0</v>
      </c>
      <c r="BQ858" s="4">
        <v>0</v>
      </c>
      <c r="BR858" s="4">
        <v>0</v>
      </c>
      <c r="BS858" s="4">
        <v>0</v>
      </c>
      <c r="BT858" s="4">
        <f t="shared" si="350"/>
        <v>0</v>
      </c>
      <c r="BU858" s="4">
        <v>18</v>
      </c>
      <c r="BV858" s="4">
        <v>2</v>
      </c>
      <c r="BW858" s="4">
        <v>52</v>
      </c>
      <c r="BX858" s="4">
        <v>7</v>
      </c>
      <c r="BY858" s="4">
        <f t="shared" si="351"/>
        <v>79</v>
      </c>
      <c r="BZ858" s="4">
        <f t="shared" si="352"/>
        <v>1058</v>
      </c>
      <c r="CA858" s="4">
        <f t="shared" si="353"/>
        <v>1200</v>
      </c>
      <c r="CB858" s="4">
        <f t="shared" si="354"/>
        <v>791</v>
      </c>
      <c r="CC858" s="4">
        <f t="shared" si="355"/>
        <v>10</v>
      </c>
      <c r="CD858" s="4">
        <f t="shared" si="356"/>
        <v>3059</v>
      </c>
      <c r="CE858" s="4">
        <f t="shared" si="357"/>
        <v>18</v>
      </c>
      <c r="CF858" s="4">
        <f t="shared" si="358"/>
        <v>2</v>
      </c>
      <c r="CG858" s="4">
        <f t="shared" si="359"/>
        <v>88</v>
      </c>
      <c r="CH858" s="4">
        <f t="shared" si="360"/>
        <v>10</v>
      </c>
      <c r="CI858" s="4">
        <f t="shared" si="361"/>
        <v>118</v>
      </c>
      <c r="CJ858" s="4">
        <v>603</v>
      </c>
      <c r="CK858" s="4">
        <v>0</v>
      </c>
      <c r="CL858" s="4">
        <v>0</v>
      </c>
      <c r="CM858" s="4">
        <v>0</v>
      </c>
      <c r="CN858" s="4">
        <v>489</v>
      </c>
      <c r="CO858" s="4">
        <f t="shared" si="336"/>
        <v>1092</v>
      </c>
    </row>
    <row r="859" spans="1:93">
      <c r="A859" s="2">
        <v>2007</v>
      </c>
      <c r="B859" s="3" t="s">
        <v>118</v>
      </c>
      <c r="C859" s="4">
        <v>3379</v>
      </c>
      <c r="D859" s="4">
        <v>839</v>
      </c>
      <c r="E859" s="4">
        <v>61</v>
      </c>
      <c r="F859" s="4">
        <v>0</v>
      </c>
      <c r="G859" s="4">
        <f t="shared" si="337"/>
        <v>4279</v>
      </c>
      <c r="H859" s="4">
        <v>1504</v>
      </c>
      <c r="I859" s="4">
        <v>191</v>
      </c>
      <c r="J859" s="4">
        <v>1487</v>
      </c>
      <c r="K859" s="4">
        <v>228</v>
      </c>
      <c r="L859" s="4">
        <f t="shared" si="338"/>
        <v>3410</v>
      </c>
      <c r="M859" s="4">
        <v>32</v>
      </c>
      <c r="N859" s="4">
        <v>98</v>
      </c>
      <c r="O859" s="4">
        <v>2</v>
      </c>
      <c r="P859" s="4">
        <v>0</v>
      </c>
      <c r="Q859" s="4">
        <f t="shared" si="339"/>
        <v>132</v>
      </c>
      <c r="R859" s="4">
        <v>0</v>
      </c>
      <c r="S859" s="4">
        <v>0</v>
      </c>
      <c r="T859" s="4">
        <v>0</v>
      </c>
      <c r="U859" s="4">
        <v>0</v>
      </c>
      <c r="V859" s="4">
        <f t="shared" si="340"/>
        <v>0</v>
      </c>
      <c r="W859" s="4">
        <v>2259</v>
      </c>
      <c r="X859" s="4">
        <v>4567</v>
      </c>
      <c r="Y859" s="4">
        <v>267</v>
      </c>
      <c r="Z859" s="4">
        <v>0</v>
      </c>
      <c r="AA859" s="4">
        <f t="shared" si="341"/>
        <v>7093</v>
      </c>
      <c r="AB859" s="4">
        <v>572</v>
      </c>
      <c r="AC859" s="4">
        <v>62</v>
      </c>
      <c r="AD859" s="4">
        <v>40</v>
      </c>
      <c r="AE859" s="4">
        <v>40</v>
      </c>
      <c r="AF859" s="4">
        <f t="shared" si="342"/>
        <v>714</v>
      </c>
      <c r="AG859" s="4">
        <v>0</v>
      </c>
      <c r="AH859" s="4">
        <v>668</v>
      </c>
      <c r="AI859" s="4">
        <v>857</v>
      </c>
      <c r="AJ859" s="4">
        <v>0</v>
      </c>
      <c r="AK859" s="4">
        <f t="shared" si="343"/>
        <v>1525</v>
      </c>
      <c r="AL859" s="4">
        <v>2436</v>
      </c>
      <c r="AM859" s="4">
        <v>2540</v>
      </c>
      <c r="AN859" s="4">
        <v>2300</v>
      </c>
      <c r="AO859" s="4">
        <v>110</v>
      </c>
      <c r="AP859" s="4">
        <f t="shared" si="344"/>
        <v>7386</v>
      </c>
      <c r="AU859" s="4">
        <f t="shared" si="345"/>
        <v>0</v>
      </c>
      <c r="AV859" s="4">
        <v>28</v>
      </c>
      <c r="AW859" s="4">
        <v>0</v>
      </c>
      <c r="AX859" s="4">
        <v>0</v>
      </c>
      <c r="AY859" s="4">
        <v>228</v>
      </c>
      <c r="AZ859" s="4">
        <f t="shared" si="346"/>
        <v>256</v>
      </c>
      <c r="BA859" s="4">
        <v>3</v>
      </c>
      <c r="BB859" s="4">
        <v>0</v>
      </c>
      <c r="BC859" s="4">
        <v>24</v>
      </c>
      <c r="BD859" s="4">
        <v>40</v>
      </c>
      <c r="BE859" s="4">
        <f t="shared" si="347"/>
        <v>67</v>
      </c>
      <c r="BF859" s="4">
        <v>0</v>
      </c>
      <c r="BG859" s="4">
        <v>668</v>
      </c>
      <c r="BH859" s="4">
        <v>574</v>
      </c>
      <c r="BI859" s="4">
        <v>0</v>
      </c>
      <c r="BJ859" s="4">
        <f t="shared" si="348"/>
        <v>1242</v>
      </c>
      <c r="BK859" s="4">
        <v>0</v>
      </c>
      <c r="BL859" s="4">
        <v>0</v>
      </c>
      <c r="BM859" s="4">
        <v>0</v>
      </c>
      <c r="BN859" s="4">
        <v>0</v>
      </c>
      <c r="BO859" s="4">
        <f t="shared" si="349"/>
        <v>0</v>
      </c>
      <c r="BP859" s="4">
        <v>0</v>
      </c>
      <c r="BQ859" s="4">
        <v>0</v>
      </c>
      <c r="BR859" s="4">
        <v>0</v>
      </c>
      <c r="BS859" s="4">
        <v>0</v>
      </c>
      <c r="BT859" s="4">
        <f t="shared" si="350"/>
        <v>0</v>
      </c>
      <c r="BU859" s="4">
        <v>43</v>
      </c>
      <c r="BV859" s="4">
        <v>20</v>
      </c>
      <c r="BW859" s="4">
        <v>0</v>
      </c>
      <c r="BX859" s="4">
        <v>110</v>
      </c>
      <c r="BY859" s="4">
        <f t="shared" si="351"/>
        <v>173</v>
      </c>
      <c r="BZ859" s="4">
        <f t="shared" si="352"/>
        <v>10182</v>
      </c>
      <c r="CA859" s="4">
        <f t="shared" si="353"/>
        <v>8965</v>
      </c>
      <c r="CB859" s="4">
        <f t="shared" si="354"/>
        <v>5014</v>
      </c>
      <c r="CC859" s="4">
        <f t="shared" si="355"/>
        <v>378</v>
      </c>
      <c r="CD859" s="4">
        <f t="shared" si="356"/>
        <v>24539</v>
      </c>
      <c r="CE859" s="4">
        <f t="shared" si="357"/>
        <v>74</v>
      </c>
      <c r="CF859" s="4">
        <f t="shared" si="358"/>
        <v>688</v>
      </c>
      <c r="CG859" s="4">
        <f t="shared" si="359"/>
        <v>598</v>
      </c>
      <c r="CH859" s="4">
        <f t="shared" si="360"/>
        <v>378</v>
      </c>
      <c r="CI859" s="4">
        <f t="shared" si="361"/>
        <v>1738</v>
      </c>
      <c r="CJ859" s="4">
        <v>6500</v>
      </c>
      <c r="CK859" s="4">
        <v>163</v>
      </c>
      <c r="CL859" s="4">
        <v>946</v>
      </c>
      <c r="CM859" s="4">
        <v>0</v>
      </c>
      <c r="CN859" s="4">
        <v>2586</v>
      </c>
      <c r="CO859" s="4">
        <f t="shared" si="336"/>
        <v>10195</v>
      </c>
    </row>
    <row r="860" spans="1:93">
      <c r="A860" s="2">
        <v>2007</v>
      </c>
      <c r="B860" s="3" t="s">
        <v>119</v>
      </c>
      <c r="C860" s="4">
        <v>13772</v>
      </c>
      <c r="D860" s="4">
        <v>3990</v>
      </c>
      <c r="E860" s="4">
        <v>1974</v>
      </c>
      <c r="F860" s="4">
        <v>0</v>
      </c>
      <c r="G860" s="4">
        <f t="shared" si="337"/>
        <v>19736</v>
      </c>
      <c r="H860" s="4">
        <v>5090</v>
      </c>
      <c r="I860" s="4">
        <v>184</v>
      </c>
      <c r="J860" s="4">
        <v>3475</v>
      </c>
      <c r="K860" s="4">
        <v>0</v>
      </c>
      <c r="L860" s="4">
        <f t="shared" si="338"/>
        <v>8749</v>
      </c>
      <c r="M860" s="4">
        <v>69</v>
      </c>
      <c r="N860" s="4">
        <v>56</v>
      </c>
      <c r="O860" s="4">
        <v>0</v>
      </c>
      <c r="P860" s="4">
        <v>0</v>
      </c>
      <c r="Q860" s="4">
        <f t="shared" si="339"/>
        <v>125</v>
      </c>
      <c r="R860" s="4">
        <v>0</v>
      </c>
      <c r="S860" s="4">
        <v>0</v>
      </c>
      <c r="T860" s="4">
        <v>0</v>
      </c>
      <c r="U860" s="4">
        <v>0</v>
      </c>
      <c r="V860" s="4">
        <f t="shared" si="340"/>
        <v>0</v>
      </c>
      <c r="W860" s="4">
        <v>4783</v>
      </c>
      <c r="X860" s="4">
        <v>7032</v>
      </c>
      <c r="Y860" s="4">
        <v>164</v>
      </c>
      <c r="Z860" s="4">
        <v>0</v>
      </c>
      <c r="AA860" s="4">
        <f t="shared" si="341"/>
        <v>11979</v>
      </c>
      <c r="AB860" s="4">
        <v>2876</v>
      </c>
      <c r="AC860" s="4">
        <v>74</v>
      </c>
      <c r="AD860" s="4">
        <v>102</v>
      </c>
      <c r="AE860" s="4">
        <v>44</v>
      </c>
      <c r="AF860" s="4">
        <f t="shared" si="342"/>
        <v>3096</v>
      </c>
      <c r="AG860" s="4">
        <v>2</v>
      </c>
      <c r="AH860" s="4">
        <v>1975</v>
      </c>
      <c r="AI860" s="4">
        <v>3373</v>
      </c>
      <c r="AJ860" s="4">
        <v>2746</v>
      </c>
      <c r="AK860" s="4">
        <f t="shared" si="343"/>
        <v>8096</v>
      </c>
      <c r="AL860" s="4">
        <v>8469</v>
      </c>
      <c r="AM860" s="4">
        <v>8988</v>
      </c>
      <c r="AN860" s="4">
        <v>3546</v>
      </c>
      <c r="AO860" s="4">
        <v>0</v>
      </c>
      <c r="AP860" s="4">
        <f t="shared" si="344"/>
        <v>21003</v>
      </c>
      <c r="AU860" s="4">
        <f t="shared" si="345"/>
        <v>0</v>
      </c>
      <c r="AV860" s="4">
        <v>0</v>
      </c>
      <c r="AW860" s="4">
        <v>0</v>
      </c>
      <c r="AX860" s="4">
        <v>0</v>
      </c>
      <c r="AY860" s="4">
        <v>0</v>
      </c>
      <c r="AZ860" s="4">
        <f t="shared" si="346"/>
        <v>0</v>
      </c>
      <c r="BA860" s="4">
        <v>18</v>
      </c>
      <c r="BB860" s="4">
        <v>0</v>
      </c>
      <c r="BC860" s="4">
        <v>2</v>
      </c>
      <c r="BD860" s="4">
        <v>38</v>
      </c>
      <c r="BE860" s="4">
        <f t="shared" si="347"/>
        <v>58</v>
      </c>
      <c r="BF860" s="4">
        <v>0</v>
      </c>
      <c r="BG860" s="4">
        <v>0</v>
      </c>
      <c r="BH860" s="4">
        <v>185</v>
      </c>
      <c r="BI860" s="4">
        <v>0</v>
      </c>
      <c r="BJ860" s="4">
        <f t="shared" si="348"/>
        <v>185</v>
      </c>
      <c r="BK860" s="4">
        <v>0</v>
      </c>
      <c r="BL860" s="4">
        <v>0</v>
      </c>
      <c r="BM860" s="4">
        <v>0</v>
      </c>
      <c r="BN860" s="4">
        <v>0</v>
      </c>
      <c r="BO860" s="4">
        <f t="shared" si="349"/>
        <v>0</v>
      </c>
      <c r="BP860" s="4">
        <v>0</v>
      </c>
      <c r="BQ860" s="4">
        <v>0</v>
      </c>
      <c r="BR860" s="4">
        <v>13</v>
      </c>
      <c r="BS860" s="4">
        <v>0</v>
      </c>
      <c r="BT860" s="4">
        <f t="shared" si="350"/>
        <v>13</v>
      </c>
      <c r="BU860" s="4">
        <v>0</v>
      </c>
      <c r="BV860" s="4">
        <v>0</v>
      </c>
      <c r="BW860" s="4">
        <v>0</v>
      </c>
      <c r="BX860" s="4">
        <v>0</v>
      </c>
      <c r="BY860" s="4">
        <f t="shared" si="351"/>
        <v>0</v>
      </c>
      <c r="BZ860" s="4">
        <f t="shared" si="352"/>
        <v>35061</v>
      </c>
      <c r="CA860" s="4">
        <f t="shared" si="353"/>
        <v>22299</v>
      </c>
      <c r="CB860" s="4">
        <f t="shared" si="354"/>
        <v>12634</v>
      </c>
      <c r="CC860" s="4">
        <f t="shared" si="355"/>
        <v>2790</v>
      </c>
      <c r="CD860" s="4">
        <f t="shared" si="356"/>
        <v>72784</v>
      </c>
      <c r="CE860" s="4">
        <f t="shared" si="357"/>
        <v>18</v>
      </c>
      <c r="CF860" s="4">
        <f t="shared" si="358"/>
        <v>0</v>
      </c>
      <c r="CG860" s="4">
        <f t="shared" si="359"/>
        <v>200</v>
      </c>
      <c r="CH860" s="4">
        <f t="shared" si="360"/>
        <v>38</v>
      </c>
      <c r="CI860" s="4">
        <f t="shared" si="361"/>
        <v>256</v>
      </c>
      <c r="CJ860" s="4">
        <v>20183</v>
      </c>
      <c r="CK860" s="4">
        <v>0</v>
      </c>
      <c r="CL860" s="4">
        <v>0</v>
      </c>
      <c r="CM860" s="4">
        <v>0</v>
      </c>
      <c r="CN860" s="4">
        <v>19079</v>
      </c>
      <c r="CO860" s="4">
        <f t="shared" si="336"/>
        <v>39262</v>
      </c>
    </row>
    <row r="861" spans="1:93">
      <c r="A861" s="2">
        <v>2007</v>
      </c>
      <c r="B861" s="3" t="s">
        <v>120</v>
      </c>
      <c r="C861" s="4">
        <v>2110.8999999999996</v>
      </c>
      <c r="D861" s="4">
        <v>371.7</v>
      </c>
      <c r="E861" s="4">
        <v>32.5</v>
      </c>
      <c r="F861" s="4">
        <v>0</v>
      </c>
      <c r="G861" s="4">
        <f t="shared" si="337"/>
        <v>2515.0999999999995</v>
      </c>
      <c r="H861" s="4">
        <v>798.4</v>
      </c>
      <c r="I861" s="4">
        <v>15.4</v>
      </c>
      <c r="J861" s="4">
        <v>377</v>
      </c>
      <c r="K861" s="4">
        <v>0</v>
      </c>
      <c r="L861" s="4">
        <f t="shared" si="338"/>
        <v>1190.8</v>
      </c>
      <c r="M861" s="4">
        <v>23</v>
      </c>
      <c r="N861" s="4">
        <v>65</v>
      </c>
      <c r="O861" s="4">
        <v>0</v>
      </c>
      <c r="P861" s="4">
        <v>0</v>
      </c>
      <c r="Q861" s="4">
        <f t="shared" si="339"/>
        <v>88</v>
      </c>
      <c r="R861" s="4">
        <v>11</v>
      </c>
      <c r="S861" s="4">
        <v>0</v>
      </c>
      <c r="T861" s="4">
        <v>0</v>
      </c>
      <c r="U861" s="4">
        <v>0</v>
      </c>
      <c r="V861" s="4">
        <f t="shared" si="340"/>
        <v>11</v>
      </c>
      <c r="W861" s="4">
        <v>328</v>
      </c>
      <c r="X861" s="4">
        <v>1048</v>
      </c>
      <c r="Y861" s="4">
        <v>218</v>
      </c>
      <c r="Z861" s="4">
        <v>0</v>
      </c>
      <c r="AA861" s="4">
        <f t="shared" si="341"/>
        <v>1594</v>
      </c>
      <c r="AB861" s="4">
        <v>304.2</v>
      </c>
      <c r="AC861" s="4">
        <v>2.2999999999999998</v>
      </c>
      <c r="AD861" s="4">
        <v>22.3</v>
      </c>
      <c r="AE861" s="4">
        <v>0</v>
      </c>
      <c r="AF861" s="4">
        <f t="shared" si="342"/>
        <v>328.8</v>
      </c>
      <c r="AG861" s="4">
        <v>40.200000000000003</v>
      </c>
      <c r="AH861" s="4">
        <v>323.7</v>
      </c>
      <c r="AI861" s="4">
        <v>966.8</v>
      </c>
      <c r="AJ861" s="4">
        <v>0</v>
      </c>
      <c r="AK861" s="4">
        <f t="shared" si="343"/>
        <v>1330.6999999999998</v>
      </c>
      <c r="AL861" s="4">
        <v>1095</v>
      </c>
      <c r="AM861" s="4">
        <v>544</v>
      </c>
      <c r="AN861" s="4">
        <v>1176</v>
      </c>
      <c r="AO861" s="4">
        <v>111</v>
      </c>
      <c r="AP861" s="4">
        <f t="shared" si="344"/>
        <v>2926</v>
      </c>
      <c r="AU861" s="4">
        <f t="shared" si="345"/>
        <v>0</v>
      </c>
      <c r="AV861" s="4">
        <v>71</v>
      </c>
      <c r="AW861" s="4">
        <v>0</v>
      </c>
      <c r="AX861" s="4">
        <v>0</v>
      </c>
      <c r="AY861" s="4">
        <v>0</v>
      </c>
      <c r="AZ861" s="4">
        <f t="shared" si="346"/>
        <v>71</v>
      </c>
      <c r="BA861" s="4">
        <v>20</v>
      </c>
      <c r="BB861" s="4">
        <v>0</v>
      </c>
      <c r="BC861" s="4">
        <v>0</v>
      </c>
      <c r="BD861" s="4">
        <v>0</v>
      </c>
      <c r="BE861" s="4">
        <f t="shared" si="347"/>
        <v>20</v>
      </c>
      <c r="BF861" s="4">
        <v>35</v>
      </c>
      <c r="BG861" s="4">
        <v>255</v>
      </c>
      <c r="BH861" s="4">
        <v>756.6</v>
      </c>
      <c r="BI861" s="4">
        <v>0</v>
      </c>
      <c r="BJ861" s="4">
        <f t="shared" si="348"/>
        <v>1046.5999999999999</v>
      </c>
      <c r="BK861" s="4">
        <v>0</v>
      </c>
      <c r="BL861" s="4">
        <v>0</v>
      </c>
      <c r="BM861" s="4">
        <v>0</v>
      </c>
      <c r="BN861" s="4">
        <v>0</v>
      </c>
      <c r="BO861" s="4">
        <f t="shared" si="349"/>
        <v>0</v>
      </c>
      <c r="BP861" s="4">
        <v>0</v>
      </c>
      <c r="BQ861" s="4">
        <v>0</v>
      </c>
      <c r="BR861" s="4">
        <v>0</v>
      </c>
      <c r="BS861" s="4">
        <v>0</v>
      </c>
      <c r="BT861" s="4">
        <f t="shared" si="350"/>
        <v>0</v>
      </c>
      <c r="BU861" s="4">
        <v>213</v>
      </c>
      <c r="BV861" s="4">
        <v>22</v>
      </c>
      <c r="BW861" s="4">
        <v>-20</v>
      </c>
      <c r="BX861" s="4">
        <v>111</v>
      </c>
      <c r="BY861" s="4">
        <f t="shared" si="351"/>
        <v>326</v>
      </c>
      <c r="BZ861" s="4">
        <f t="shared" si="352"/>
        <v>4710.6999999999989</v>
      </c>
      <c r="CA861" s="4">
        <f t="shared" si="353"/>
        <v>2370.1</v>
      </c>
      <c r="CB861" s="4">
        <f t="shared" si="354"/>
        <v>2792.6</v>
      </c>
      <c r="CC861" s="4">
        <f t="shared" si="355"/>
        <v>111</v>
      </c>
      <c r="CD861" s="4">
        <f t="shared" si="356"/>
        <v>9984.4</v>
      </c>
      <c r="CE861" s="4">
        <f t="shared" si="357"/>
        <v>339</v>
      </c>
      <c r="CF861" s="4">
        <f t="shared" si="358"/>
        <v>277</v>
      </c>
      <c r="CG861" s="4">
        <f t="shared" si="359"/>
        <v>736.6</v>
      </c>
      <c r="CH861" s="4">
        <f t="shared" si="360"/>
        <v>111</v>
      </c>
      <c r="CI861" s="4">
        <f t="shared" si="361"/>
        <v>1463.6</v>
      </c>
      <c r="CJ861" s="4">
        <v>1858</v>
      </c>
      <c r="CK861" s="4">
        <v>2573</v>
      </c>
      <c r="CL861" s="4">
        <v>425</v>
      </c>
      <c r="CM861" s="4">
        <v>0</v>
      </c>
      <c r="CN861" s="4">
        <v>452</v>
      </c>
      <c r="CO861" s="4">
        <f t="shared" si="336"/>
        <v>5308</v>
      </c>
    </row>
    <row r="862" spans="1:93">
      <c r="A862" s="2">
        <v>2007</v>
      </c>
      <c r="B862" s="3" t="s">
        <v>121</v>
      </c>
      <c r="C862" s="4">
        <v>38</v>
      </c>
      <c r="D862" s="4">
        <v>120</v>
      </c>
      <c r="E862" s="4">
        <v>1191</v>
      </c>
      <c r="F862" s="4">
        <v>2</v>
      </c>
      <c r="G862" s="4">
        <f t="shared" si="337"/>
        <v>1351</v>
      </c>
      <c r="H862" s="4">
        <v>83</v>
      </c>
      <c r="I862" s="4">
        <v>0</v>
      </c>
      <c r="J862" s="4">
        <v>9</v>
      </c>
      <c r="K862" s="4">
        <v>6</v>
      </c>
      <c r="L862" s="4">
        <f t="shared" si="338"/>
        <v>98</v>
      </c>
      <c r="M862" s="4">
        <v>13</v>
      </c>
      <c r="N862" s="4">
        <v>26</v>
      </c>
      <c r="O862" s="4">
        <v>0</v>
      </c>
      <c r="P862" s="4">
        <v>0</v>
      </c>
      <c r="Q862" s="4">
        <f t="shared" si="339"/>
        <v>39</v>
      </c>
      <c r="R862" s="4">
        <v>13</v>
      </c>
      <c r="S862" s="4">
        <v>30</v>
      </c>
      <c r="T862" s="4">
        <v>2</v>
      </c>
      <c r="U862" s="4">
        <v>0</v>
      </c>
      <c r="V862" s="4">
        <f t="shared" si="340"/>
        <v>45</v>
      </c>
      <c r="W862" s="4">
        <v>197</v>
      </c>
      <c r="X862" s="4">
        <v>556</v>
      </c>
      <c r="Y862" s="4">
        <v>188</v>
      </c>
      <c r="Z862" s="4">
        <v>0</v>
      </c>
      <c r="AA862" s="4">
        <f t="shared" si="341"/>
        <v>941</v>
      </c>
      <c r="AB862" s="4">
        <v>116</v>
      </c>
      <c r="AC862" s="4">
        <v>1</v>
      </c>
      <c r="AD862" s="4">
        <v>4</v>
      </c>
      <c r="AE862" s="4">
        <v>1</v>
      </c>
      <c r="AF862" s="4">
        <f t="shared" si="342"/>
        <v>122</v>
      </c>
      <c r="AG862" s="4">
        <v>0</v>
      </c>
      <c r="AH862" s="4">
        <v>182</v>
      </c>
      <c r="AI862" s="4">
        <v>202</v>
      </c>
      <c r="AJ862" s="4">
        <v>0</v>
      </c>
      <c r="AK862" s="4">
        <f t="shared" si="343"/>
        <v>384</v>
      </c>
      <c r="AL862" s="4">
        <v>740</v>
      </c>
      <c r="AM862" s="4">
        <v>335</v>
      </c>
      <c r="AN862" s="4">
        <v>1065</v>
      </c>
      <c r="AO862" s="4">
        <v>28</v>
      </c>
      <c r="AP862" s="4">
        <f t="shared" si="344"/>
        <v>2168</v>
      </c>
      <c r="AU862" s="4">
        <f t="shared" si="345"/>
        <v>0</v>
      </c>
      <c r="AV862" s="4">
        <v>0</v>
      </c>
      <c r="AW862" s="4">
        <v>0</v>
      </c>
      <c r="AX862" s="4">
        <v>0</v>
      </c>
      <c r="AY862" s="4">
        <v>4</v>
      </c>
      <c r="AZ862" s="4">
        <f t="shared" si="346"/>
        <v>4</v>
      </c>
      <c r="BA862" s="4">
        <v>0</v>
      </c>
      <c r="BB862" s="4">
        <v>0</v>
      </c>
      <c r="BC862" s="4">
        <v>0</v>
      </c>
      <c r="BD862" s="4">
        <v>1</v>
      </c>
      <c r="BE862" s="4">
        <f t="shared" si="347"/>
        <v>1</v>
      </c>
      <c r="BF862" s="4">
        <v>0</v>
      </c>
      <c r="BG862" s="4">
        <v>157</v>
      </c>
      <c r="BH862" s="4">
        <v>46</v>
      </c>
      <c r="BI862" s="4">
        <v>0</v>
      </c>
      <c r="BJ862" s="4">
        <f t="shared" si="348"/>
        <v>203</v>
      </c>
      <c r="BK862" s="4">
        <v>0</v>
      </c>
      <c r="BL862" s="4">
        <v>0</v>
      </c>
      <c r="BM862" s="4">
        <v>0</v>
      </c>
      <c r="BN862" s="4">
        <v>2</v>
      </c>
      <c r="BO862" s="4">
        <f t="shared" si="349"/>
        <v>2</v>
      </c>
      <c r="BP862" s="4">
        <v>0</v>
      </c>
      <c r="BQ862" s="4">
        <v>0</v>
      </c>
      <c r="BR862" s="4">
        <v>0</v>
      </c>
      <c r="BS862" s="4">
        <v>6</v>
      </c>
      <c r="BT862" s="4">
        <f t="shared" si="350"/>
        <v>6</v>
      </c>
      <c r="BU862" s="4">
        <v>0</v>
      </c>
      <c r="BV862" s="4">
        <v>0</v>
      </c>
      <c r="BW862" s="4">
        <v>0</v>
      </c>
      <c r="BX862" s="4">
        <v>24</v>
      </c>
      <c r="BY862" s="4">
        <f t="shared" si="351"/>
        <v>24</v>
      </c>
      <c r="BZ862" s="4">
        <f t="shared" si="352"/>
        <v>1200</v>
      </c>
      <c r="CA862" s="4">
        <f t="shared" si="353"/>
        <v>1250</v>
      </c>
      <c r="CB862" s="4">
        <f t="shared" si="354"/>
        <v>2661</v>
      </c>
      <c r="CC862" s="4">
        <f t="shared" si="355"/>
        <v>37</v>
      </c>
      <c r="CD862" s="4">
        <f t="shared" si="356"/>
        <v>5148</v>
      </c>
      <c r="CE862" s="4">
        <f t="shared" si="357"/>
        <v>0</v>
      </c>
      <c r="CF862" s="4">
        <f t="shared" si="358"/>
        <v>157</v>
      </c>
      <c r="CG862" s="4">
        <f t="shared" si="359"/>
        <v>46</v>
      </c>
      <c r="CH862" s="4">
        <f t="shared" si="360"/>
        <v>37</v>
      </c>
      <c r="CI862" s="4">
        <f t="shared" si="361"/>
        <v>240</v>
      </c>
      <c r="CJ862" s="4">
        <v>222</v>
      </c>
      <c r="CK862" s="4">
        <v>581</v>
      </c>
      <c r="CL862" s="4">
        <v>73</v>
      </c>
      <c r="CM862" s="4">
        <v>0</v>
      </c>
      <c r="CN862" s="4">
        <v>275</v>
      </c>
      <c r="CO862" s="4">
        <f t="shared" si="336"/>
        <v>1151</v>
      </c>
    </row>
    <row r="863" spans="1:93">
      <c r="A863" s="2">
        <v>2007</v>
      </c>
      <c r="B863" s="3" t="s">
        <v>122</v>
      </c>
      <c r="C863" s="4">
        <v>5685.5</v>
      </c>
      <c r="D863" s="4">
        <v>826.70537400000001</v>
      </c>
      <c r="E863" s="4">
        <v>120.9</v>
      </c>
      <c r="F863" s="4">
        <v>0</v>
      </c>
      <c r="G863" s="4">
        <f t="shared" si="337"/>
        <v>6633.1053739999998</v>
      </c>
      <c r="H863" s="4">
        <v>1902.7</v>
      </c>
      <c r="I863" s="4">
        <v>712.32926600000008</v>
      </c>
      <c r="J863" s="4">
        <v>2117.6752819999997</v>
      </c>
      <c r="K863" s="4">
        <v>599.69489199999998</v>
      </c>
      <c r="L863" s="4">
        <f t="shared" si="338"/>
        <v>5332.3994399999992</v>
      </c>
      <c r="M863" s="4">
        <v>63.4</v>
      </c>
      <c r="N863" s="4">
        <v>50</v>
      </c>
      <c r="O863" s="4">
        <v>0</v>
      </c>
      <c r="P863" s="4">
        <v>0</v>
      </c>
      <c r="Q863" s="4">
        <f t="shared" si="339"/>
        <v>113.4</v>
      </c>
      <c r="R863" s="4">
        <v>4</v>
      </c>
      <c r="S863" s="4">
        <v>41.9</v>
      </c>
      <c r="T863" s="4">
        <v>0</v>
      </c>
      <c r="U863" s="4">
        <v>0</v>
      </c>
      <c r="V863" s="4">
        <f t="shared" si="340"/>
        <v>45.9</v>
      </c>
      <c r="W863" s="4">
        <v>2585.9413340000001</v>
      </c>
      <c r="X863" s="4">
        <v>2456.3000000000002</v>
      </c>
      <c r="Y863" s="4">
        <v>0</v>
      </c>
      <c r="Z863" s="4">
        <v>0</v>
      </c>
      <c r="AA863" s="4">
        <f t="shared" si="341"/>
        <v>5042.2413340000003</v>
      </c>
      <c r="AB863" s="4">
        <v>1135.846</v>
      </c>
      <c r="AC863" s="4">
        <v>31.1</v>
      </c>
      <c r="AD863" s="4">
        <v>67.599999999999994</v>
      </c>
      <c r="AE863" s="4">
        <v>168</v>
      </c>
      <c r="AF863" s="4">
        <f t="shared" si="342"/>
        <v>1402.5459999999998</v>
      </c>
      <c r="AG863" s="4">
        <v>642.74</v>
      </c>
      <c r="AH863" s="4">
        <v>652.29999999999995</v>
      </c>
      <c r="AI863" s="4">
        <v>2083.1999999999998</v>
      </c>
      <c r="AJ863" s="4">
        <v>121.7</v>
      </c>
      <c r="AK863" s="4">
        <f t="shared" si="343"/>
        <v>3499.9399999999996</v>
      </c>
      <c r="AL863" s="4">
        <v>4526.392127000001</v>
      </c>
      <c r="AM863" s="4">
        <v>1473.1653599999986</v>
      </c>
      <c r="AN863" s="4">
        <v>6556.324717999998</v>
      </c>
      <c r="AO863" s="4">
        <v>207.60510799999997</v>
      </c>
      <c r="AP863" s="4">
        <f t="shared" si="344"/>
        <v>12763.487312999998</v>
      </c>
      <c r="AU863" s="4">
        <f t="shared" si="345"/>
        <v>0</v>
      </c>
      <c r="AV863" s="4">
        <v>144.247601</v>
      </c>
      <c r="AW863" s="4">
        <v>1.7533879999999999</v>
      </c>
      <c r="AX863" s="4">
        <v>155.04661200000001</v>
      </c>
      <c r="AY863" s="4">
        <v>590.794892</v>
      </c>
      <c r="AZ863" s="4">
        <f t="shared" si="346"/>
        <v>891.84249299999999</v>
      </c>
      <c r="BA863" s="4">
        <v>10.246</v>
      </c>
      <c r="BB863" s="4">
        <v>8.6999999999999993</v>
      </c>
      <c r="BC863" s="4">
        <v>0.5</v>
      </c>
      <c r="BD863" s="4">
        <v>168</v>
      </c>
      <c r="BE863" s="4">
        <f t="shared" si="347"/>
        <v>187.446</v>
      </c>
      <c r="BF863" s="4">
        <v>0</v>
      </c>
      <c r="BG863" s="4">
        <v>0</v>
      </c>
      <c r="BH863" s="4">
        <v>21.6</v>
      </c>
      <c r="BI863" s="4">
        <v>61.1</v>
      </c>
      <c r="BJ863" s="4">
        <f t="shared" si="348"/>
        <v>82.7</v>
      </c>
      <c r="BK863" s="4">
        <v>0</v>
      </c>
      <c r="BL863" s="4">
        <v>0</v>
      </c>
      <c r="BM863" s="4">
        <v>0</v>
      </c>
      <c r="BN863" s="4">
        <v>0</v>
      </c>
      <c r="BO863" s="4">
        <f t="shared" si="349"/>
        <v>0</v>
      </c>
      <c r="BP863" s="4">
        <v>4.8497329999999996</v>
      </c>
      <c r="BQ863" s="4">
        <v>2.9076569999999999</v>
      </c>
      <c r="BR863" s="4">
        <v>3.796875</v>
      </c>
      <c r="BS863" s="4">
        <v>16.630334999999999</v>
      </c>
      <c r="BT863" s="4">
        <f t="shared" si="350"/>
        <v>28.184599999999996</v>
      </c>
      <c r="BU863" s="4">
        <v>16.35666599999999</v>
      </c>
      <c r="BV863" s="4">
        <v>0.12395500000000048</v>
      </c>
      <c r="BW863" s="4">
        <v>12.306512999999995</v>
      </c>
      <c r="BX863" s="4">
        <v>74.720773000000008</v>
      </c>
      <c r="BY863" s="4">
        <f t="shared" si="351"/>
        <v>103.50790699999999</v>
      </c>
      <c r="BZ863" s="4">
        <f t="shared" si="352"/>
        <v>16546.519461</v>
      </c>
      <c r="CA863" s="4">
        <f t="shared" si="353"/>
        <v>6243.7999999999993</v>
      </c>
      <c r="CB863" s="4">
        <f t="shared" si="354"/>
        <v>10945.699999999997</v>
      </c>
      <c r="CC863" s="4">
        <f t="shared" si="355"/>
        <v>1097</v>
      </c>
      <c r="CD863" s="4">
        <f t="shared" si="356"/>
        <v>34833.019460999996</v>
      </c>
      <c r="CE863" s="4">
        <f t="shared" si="357"/>
        <v>175.7</v>
      </c>
      <c r="CF863" s="4">
        <f t="shared" si="358"/>
        <v>13.484999999999999</v>
      </c>
      <c r="CG863" s="4">
        <f t="shared" si="359"/>
        <v>193.25</v>
      </c>
      <c r="CH863" s="4">
        <f t="shared" si="360"/>
        <v>911.24599999999998</v>
      </c>
      <c r="CI863" s="4">
        <f t="shared" si="361"/>
        <v>1293.681</v>
      </c>
      <c r="CJ863" s="4">
        <v>3049</v>
      </c>
      <c r="CK863" s="4">
        <v>9788</v>
      </c>
      <c r="CL863" s="4">
        <v>880</v>
      </c>
      <c r="CM863" s="4">
        <v>0</v>
      </c>
      <c r="CN863" s="4">
        <v>1850</v>
      </c>
      <c r="CO863" s="4">
        <f t="shared" si="336"/>
        <v>15567</v>
      </c>
    </row>
    <row r="864" spans="1:93">
      <c r="A864" s="2">
        <v>2007</v>
      </c>
      <c r="B864" s="3" t="s">
        <v>123</v>
      </c>
      <c r="C864" s="4">
        <v>5656</v>
      </c>
      <c r="D864" s="4">
        <v>672</v>
      </c>
      <c r="E864" s="4">
        <v>679</v>
      </c>
      <c r="F864" s="4">
        <v>0</v>
      </c>
      <c r="G864" s="4">
        <f t="shared" si="337"/>
        <v>7007</v>
      </c>
      <c r="H864" s="4">
        <v>1503</v>
      </c>
      <c r="I864" s="4">
        <v>8</v>
      </c>
      <c r="J864" s="4">
        <v>2129</v>
      </c>
      <c r="K864" s="4">
        <v>400</v>
      </c>
      <c r="L864" s="4">
        <f t="shared" si="338"/>
        <v>4040</v>
      </c>
      <c r="M864" s="4">
        <v>169</v>
      </c>
      <c r="N864" s="4">
        <v>102</v>
      </c>
      <c r="O864" s="4">
        <v>0</v>
      </c>
      <c r="P864" s="4">
        <v>0</v>
      </c>
      <c r="Q864" s="4">
        <f t="shared" si="339"/>
        <v>271</v>
      </c>
      <c r="R864" s="4">
        <v>117</v>
      </c>
      <c r="S864" s="4">
        <v>2</v>
      </c>
      <c r="T864" s="4">
        <v>0</v>
      </c>
      <c r="U864" s="4">
        <v>0</v>
      </c>
      <c r="V864" s="4">
        <f t="shared" si="340"/>
        <v>119</v>
      </c>
      <c r="W864" s="4">
        <v>2791</v>
      </c>
      <c r="X864" s="4">
        <v>2887</v>
      </c>
      <c r="Y864" s="4">
        <v>42</v>
      </c>
      <c r="Z864" s="4">
        <v>0</v>
      </c>
      <c r="AA864" s="4">
        <f t="shared" si="341"/>
        <v>5720</v>
      </c>
      <c r="AB864" s="4">
        <v>823</v>
      </c>
      <c r="AC864" s="4">
        <v>6</v>
      </c>
      <c r="AD864" s="4">
        <v>39</v>
      </c>
      <c r="AE864" s="4">
        <v>172</v>
      </c>
      <c r="AF864" s="4">
        <f t="shared" si="342"/>
        <v>1040</v>
      </c>
      <c r="AG864" s="4">
        <v>2</v>
      </c>
      <c r="AH864" s="4">
        <v>526</v>
      </c>
      <c r="AI864" s="4">
        <v>1012</v>
      </c>
      <c r="AJ864" s="4">
        <v>647</v>
      </c>
      <c r="AK864" s="4">
        <f t="shared" si="343"/>
        <v>2187</v>
      </c>
      <c r="AL864" s="4">
        <v>3083</v>
      </c>
      <c r="AM864" s="4">
        <v>2123</v>
      </c>
      <c r="AN864" s="4">
        <v>4004</v>
      </c>
      <c r="AO864" s="4">
        <v>350</v>
      </c>
      <c r="AP864" s="4">
        <f t="shared" si="344"/>
        <v>9560</v>
      </c>
      <c r="AU864" s="4">
        <f t="shared" si="345"/>
        <v>0</v>
      </c>
      <c r="AV864" s="4">
        <v>0</v>
      </c>
      <c r="AW864" s="4">
        <v>0</v>
      </c>
      <c r="AX864" s="4">
        <v>127</v>
      </c>
      <c r="AY864" s="4">
        <v>400</v>
      </c>
      <c r="AZ864" s="4">
        <f t="shared" si="346"/>
        <v>527</v>
      </c>
      <c r="BA864" s="4">
        <v>0</v>
      </c>
      <c r="BB864" s="4">
        <v>0</v>
      </c>
      <c r="BC864" s="4">
        <v>2</v>
      </c>
      <c r="BD864" s="4">
        <v>172</v>
      </c>
      <c r="BE864" s="4">
        <f t="shared" si="347"/>
        <v>174</v>
      </c>
      <c r="BF864" s="4">
        <v>0</v>
      </c>
      <c r="BG864" s="4">
        <v>491</v>
      </c>
      <c r="BH864" s="4">
        <v>585</v>
      </c>
      <c r="BI864" s="4">
        <v>647</v>
      </c>
      <c r="BJ864" s="4">
        <f t="shared" si="348"/>
        <v>1723</v>
      </c>
      <c r="BK864" s="4">
        <v>0</v>
      </c>
      <c r="BL864" s="4">
        <v>0</v>
      </c>
      <c r="BM864" s="4">
        <v>9</v>
      </c>
      <c r="BN864" s="4">
        <v>60</v>
      </c>
      <c r="BO864" s="4">
        <f t="shared" si="349"/>
        <v>69</v>
      </c>
      <c r="BP864" s="4">
        <v>0</v>
      </c>
      <c r="BQ864" s="4">
        <v>84</v>
      </c>
      <c r="BR864" s="4">
        <v>194</v>
      </c>
      <c r="BS864" s="4">
        <v>137</v>
      </c>
      <c r="BT864" s="4">
        <f t="shared" si="350"/>
        <v>415</v>
      </c>
      <c r="BU864" s="4">
        <v>0</v>
      </c>
      <c r="BV864" s="4">
        <v>28</v>
      </c>
      <c r="BW864" s="4">
        <v>422</v>
      </c>
      <c r="BX864" s="4">
        <v>153</v>
      </c>
      <c r="BY864" s="4">
        <f t="shared" si="351"/>
        <v>603</v>
      </c>
      <c r="BZ864" s="4">
        <f t="shared" si="352"/>
        <v>14144</v>
      </c>
      <c r="CA864" s="4">
        <f t="shared" si="353"/>
        <v>6326</v>
      </c>
      <c r="CB864" s="4">
        <f t="shared" si="354"/>
        <v>7905</v>
      </c>
      <c r="CC864" s="4">
        <f t="shared" si="355"/>
        <v>1569</v>
      </c>
      <c r="CD864" s="4">
        <f t="shared" si="356"/>
        <v>29944</v>
      </c>
      <c r="CE864" s="4">
        <f t="shared" si="357"/>
        <v>0</v>
      </c>
      <c r="CF864" s="4">
        <f t="shared" si="358"/>
        <v>603</v>
      </c>
      <c r="CG864" s="4">
        <f t="shared" si="359"/>
        <v>1339</v>
      </c>
      <c r="CH864" s="4">
        <f t="shared" si="360"/>
        <v>1569</v>
      </c>
      <c r="CI864" s="4">
        <f t="shared" si="361"/>
        <v>3511</v>
      </c>
      <c r="CJ864" s="4">
        <v>7892</v>
      </c>
      <c r="CK864" s="4">
        <v>0</v>
      </c>
      <c r="CL864" s="4">
        <v>0</v>
      </c>
      <c r="CM864" s="4">
        <v>0</v>
      </c>
      <c r="CN864" s="4">
        <v>6288</v>
      </c>
      <c r="CO864" s="4">
        <f t="shared" si="336"/>
        <v>14180</v>
      </c>
    </row>
    <row r="865" spans="1:93">
      <c r="A865" s="2">
        <v>2007</v>
      </c>
      <c r="B865" s="3" t="s">
        <v>124</v>
      </c>
      <c r="C865" s="4">
        <v>1704</v>
      </c>
      <c r="D865" s="4">
        <v>338</v>
      </c>
      <c r="E865" s="4">
        <v>40</v>
      </c>
      <c r="F865" s="4">
        <v>84</v>
      </c>
      <c r="G865" s="4">
        <f t="shared" si="337"/>
        <v>2166</v>
      </c>
      <c r="H865" s="4">
        <v>431</v>
      </c>
      <c r="I865" s="4">
        <v>196</v>
      </c>
      <c r="J865" s="4">
        <v>980</v>
      </c>
      <c r="K865" s="4">
        <v>105</v>
      </c>
      <c r="L865" s="4">
        <f t="shared" si="338"/>
        <v>1712</v>
      </c>
      <c r="M865" s="4">
        <v>28</v>
      </c>
      <c r="N865" s="4">
        <v>54</v>
      </c>
      <c r="O865" s="4">
        <v>0</v>
      </c>
      <c r="P865" s="4">
        <v>0</v>
      </c>
      <c r="Q865" s="4">
        <f t="shared" si="339"/>
        <v>82</v>
      </c>
      <c r="R865" s="4">
        <v>0</v>
      </c>
      <c r="S865" s="4">
        <v>0</v>
      </c>
      <c r="T865" s="4">
        <v>0</v>
      </c>
      <c r="U865" s="4">
        <v>0</v>
      </c>
      <c r="V865" s="4">
        <f t="shared" si="340"/>
        <v>0</v>
      </c>
      <c r="W865" s="4">
        <v>409</v>
      </c>
      <c r="X865" s="4">
        <v>1547</v>
      </c>
      <c r="Y865" s="4">
        <v>201</v>
      </c>
      <c r="Z865" s="4">
        <v>0</v>
      </c>
      <c r="AA865" s="4">
        <f t="shared" si="341"/>
        <v>2157</v>
      </c>
      <c r="AB865" s="4">
        <v>168</v>
      </c>
      <c r="AC865" s="4">
        <v>1</v>
      </c>
      <c r="AD865" s="4">
        <v>10</v>
      </c>
      <c r="AE865" s="4">
        <v>9</v>
      </c>
      <c r="AF865" s="4">
        <f t="shared" si="342"/>
        <v>188</v>
      </c>
      <c r="AG865" s="4">
        <v>6</v>
      </c>
      <c r="AH865" s="4">
        <v>412</v>
      </c>
      <c r="AI865" s="4">
        <v>524</v>
      </c>
      <c r="AJ865" s="4">
        <v>25</v>
      </c>
      <c r="AK865" s="4">
        <f t="shared" si="343"/>
        <v>967</v>
      </c>
      <c r="AL865" s="4">
        <v>968</v>
      </c>
      <c r="AM865" s="4">
        <v>715</v>
      </c>
      <c r="AN865" s="4">
        <v>9587</v>
      </c>
      <c r="AO865" s="4">
        <v>0</v>
      </c>
      <c r="AP865" s="4">
        <f t="shared" si="344"/>
        <v>11270</v>
      </c>
      <c r="AU865" s="4">
        <f t="shared" si="345"/>
        <v>0</v>
      </c>
      <c r="AV865" s="4">
        <v>0</v>
      </c>
      <c r="AW865" s="4">
        <v>0</v>
      </c>
      <c r="AX865" s="4">
        <v>270</v>
      </c>
      <c r="AY865" s="4">
        <v>137</v>
      </c>
      <c r="AZ865" s="4">
        <f t="shared" si="346"/>
        <v>407</v>
      </c>
      <c r="BA865" s="4">
        <v>3</v>
      </c>
      <c r="BB865" s="4">
        <v>0</v>
      </c>
      <c r="BC865" s="4">
        <v>0</v>
      </c>
      <c r="BD865" s="4">
        <v>9</v>
      </c>
      <c r="BE865" s="4">
        <f t="shared" si="347"/>
        <v>12</v>
      </c>
      <c r="BF865" s="4">
        <v>4</v>
      </c>
      <c r="BG865" s="4">
        <v>403</v>
      </c>
      <c r="BH865" s="4">
        <v>184</v>
      </c>
      <c r="BI865" s="4">
        <v>25</v>
      </c>
      <c r="BJ865" s="4">
        <f t="shared" si="348"/>
        <v>616</v>
      </c>
      <c r="BK865" s="4">
        <v>0</v>
      </c>
      <c r="BL865" s="4">
        <v>0</v>
      </c>
      <c r="BM865" s="4">
        <v>0</v>
      </c>
      <c r="BN865" s="4">
        <v>0</v>
      </c>
      <c r="BO865" s="4">
        <f t="shared" si="349"/>
        <v>0</v>
      </c>
      <c r="BP865" s="4">
        <v>0</v>
      </c>
      <c r="BQ865" s="4">
        <v>14</v>
      </c>
      <c r="BR865" s="4">
        <v>22</v>
      </c>
      <c r="BS865" s="4">
        <v>0</v>
      </c>
      <c r="BT865" s="4">
        <f t="shared" si="350"/>
        <v>36</v>
      </c>
      <c r="BU865" s="4">
        <v>14</v>
      </c>
      <c r="BV865" s="4">
        <v>12</v>
      </c>
      <c r="BW865" s="4">
        <v>30</v>
      </c>
      <c r="BX865" s="4">
        <v>0</v>
      </c>
      <c r="BY865" s="4">
        <f t="shared" si="351"/>
        <v>56</v>
      </c>
      <c r="BZ865" s="4">
        <f t="shared" si="352"/>
        <v>3714</v>
      </c>
      <c r="CA865" s="4">
        <f t="shared" si="353"/>
        <v>3263</v>
      </c>
      <c r="CB865" s="4">
        <f t="shared" si="354"/>
        <v>11342</v>
      </c>
      <c r="CC865" s="4">
        <f t="shared" si="355"/>
        <v>223</v>
      </c>
      <c r="CD865" s="4">
        <f t="shared" si="356"/>
        <v>18542</v>
      </c>
      <c r="CE865" s="4">
        <f t="shared" si="357"/>
        <v>21</v>
      </c>
      <c r="CF865" s="4">
        <f t="shared" si="358"/>
        <v>429</v>
      </c>
      <c r="CG865" s="4">
        <f t="shared" si="359"/>
        <v>506</v>
      </c>
      <c r="CH865" s="4">
        <f t="shared" si="360"/>
        <v>171</v>
      </c>
      <c r="CI865" s="4">
        <f t="shared" si="361"/>
        <v>1127</v>
      </c>
      <c r="CJ865" s="4">
        <v>1003</v>
      </c>
      <c r="CK865" s="4">
        <v>1361</v>
      </c>
      <c r="CL865" s="4">
        <v>358</v>
      </c>
      <c r="CM865" s="4">
        <v>0</v>
      </c>
      <c r="CN865" s="4">
        <v>1031</v>
      </c>
      <c r="CO865" s="4">
        <f t="shared" si="336"/>
        <v>3753</v>
      </c>
    </row>
    <row r="866" spans="1:93">
      <c r="A866" s="2">
        <v>2007</v>
      </c>
      <c r="B866" s="3" t="s">
        <v>125</v>
      </c>
      <c r="C866" s="4">
        <v>5812.2</v>
      </c>
      <c r="D866" s="4">
        <v>671</v>
      </c>
      <c r="E866" s="4">
        <v>214.1</v>
      </c>
      <c r="F866" s="4">
        <v>0</v>
      </c>
      <c r="G866" s="4">
        <f t="shared" si="337"/>
        <v>6697.3</v>
      </c>
      <c r="H866" s="4">
        <v>1282.7</v>
      </c>
      <c r="I866" s="4">
        <v>978.8</v>
      </c>
      <c r="J866" s="4">
        <v>2224</v>
      </c>
      <c r="K866" s="4">
        <v>0</v>
      </c>
      <c r="L866" s="4">
        <f t="shared" si="338"/>
        <v>4485.5</v>
      </c>
      <c r="M866" s="4">
        <v>2.9</v>
      </c>
      <c r="N866" s="4">
        <v>40.799999999999997</v>
      </c>
      <c r="O866" s="4">
        <v>0</v>
      </c>
      <c r="P866" s="4">
        <v>0</v>
      </c>
      <c r="Q866" s="4">
        <f t="shared" si="339"/>
        <v>43.699999999999996</v>
      </c>
      <c r="R866" s="4">
        <v>2.8</v>
      </c>
      <c r="S866" s="4">
        <v>54.8</v>
      </c>
      <c r="T866" s="4">
        <v>0</v>
      </c>
      <c r="U866" s="4">
        <v>0</v>
      </c>
      <c r="V866" s="4">
        <f t="shared" si="340"/>
        <v>57.599999999999994</v>
      </c>
      <c r="W866" s="4">
        <v>1786</v>
      </c>
      <c r="X866" s="4">
        <v>2835</v>
      </c>
      <c r="Y866" s="4">
        <v>147</v>
      </c>
      <c r="Z866" s="4">
        <v>0</v>
      </c>
      <c r="AA866" s="4">
        <f t="shared" si="341"/>
        <v>4768</v>
      </c>
      <c r="AB866" s="4">
        <v>1037.5</v>
      </c>
      <c r="AC866" s="4">
        <v>1</v>
      </c>
      <c r="AD866" s="4">
        <v>131.80000000000001</v>
      </c>
      <c r="AE866" s="4">
        <v>0</v>
      </c>
      <c r="AF866" s="4">
        <f t="shared" si="342"/>
        <v>1170.3</v>
      </c>
      <c r="AG866" s="4">
        <v>69.400000000000006</v>
      </c>
      <c r="AH866" s="4">
        <v>725.7</v>
      </c>
      <c r="AI866" s="4">
        <v>1482.6</v>
      </c>
      <c r="AJ866" s="4">
        <v>0</v>
      </c>
      <c r="AK866" s="4">
        <f t="shared" si="343"/>
        <v>2277.6999999999998</v>
      </c>
      <c r="AL866" s="4">
        <v>3111</v>
      </c>
      <c r="AM866" s="4">
        <v>1937</v>
      </c>
      <c r="AN866" s="4">
        <v>9703</v>
      </c>
      <c r="AO866" s="4">
        <v>0</v>
      </c>
      <c r="AP866" s="4">
        <f t="shared" si="344"/>
        <v>14751</v>
      </c>
      <c r="AU866" s="4">
        <f t="shared" si="345"/>
        <v>0</v>
      </c>
      <c r="AV866" s="4">
        <v>0</v>
      </c>
      <c r="AW866" s="4">
        <v>0</v>
      </c>
      <c r="AX866" s="4">
        <v>0</v>
      </c>
      <c r="AY866" s="4">
        <v>0</v>
      </c>
      <c r="AZ866" s="4">
        <f t="shared" si="346"/>
        <v>0</v>
      </c>
      <c r="BA866" s="4">
        <v>0</v>
      </c>
      <c r="BB866" s="4">
        <v>0</v>
      </c>
      <c r="BC866" s="4">
        <v>0</v>
      </c>
      <c r="BD866" s="4">
        <v>0</v>
      </c>
      <c r="BE866" s="4">
        <f t="shared" si="347"/>
        <v>0</v>
      </c>
      <c r="BF866" s="4">
        <v>0</v>
      </c>
      <c r="BG866" s="4">
        <v>0</v>
      </c>
      <c r="BH866" s="4">
        <v>0</v>
      </c>
      <c r="BI866" s="4">
        <v>0</v>
      </c>
      <c r="BJ866" s="4">
        <f t="shared" si="348"/>
        <v>0</v>
      </c>
      <c r="BK866" s="4">
        <v>0</v>
      </c>
      <c r="BL866" s="4">
        <v>0</v>
      </c>
      <c r="BM866" s="4">
        <v>0</v>
      </c>
      <c r="BN866" s="4">
        <v>0</v>
      </c>
      <c r="BO866" s="4">
        <f t="shared" si="349"/>
        <v>0</v>
      </c>
      <c r="BP866" s="4">
        <v>0</v>
      </c>
      <c r="BQ866" s="4">
        <v>0</v>
      </c>
      <c r="BR866" s="4">
        <v>0</v>
      </c>
      <c r="BS866" s="4">
        <v>0</v>
      </c>
      <c r="BT866" s="4">
        <f t="shared" si="350"/>
        <v>0</v>
      </c>
      <c r="BU866" s="4">
        <v>0</v>
      </c>
      <c r="BV866" s="4">
        <v>0</v>
      </c>
      <c r="BW866" s="4">
        <v>0</v>
      </c>
      <c r="BX866" s="4">
        <v>0</v>
      </c>
      <c r="BY866" s="4">
        <f t="shared" si="351"/>
        <v>0</v>
      </c>
      <c r="BZ866" s="4">
        <f t="shared" si="352"/>
        <v>13104.499999999998</v>
      </c>
      <c r="CA866" s="4">
        <f t="shared" si="353"/>
        <v>7244.0999999999995</v>
      </c>
      <c r="CB866" s="4">
        <f t="shared" si="354"/>
        <v>13902.5</v>
      </c>
      <c r="CC866" s="4">
        <f t="shared" si="355"/>
        <v>0</v>
      </c>
      <c r="CD866" s="4">
        <f t="shared" si="356"/>
        <v>34251.1</v>
      </c>
      <c r="CE866" s="4">
        <f t="shared" si="357"/>
        <v>0</v>
      </c>
      <c r="CF866" s="4">
        <f t="shared" si="358"/>
        <v>0</v>
      </c>
      <c r="CG866" s="4">
        <f t="shared" si="359"/>
        <v>0</v>
      </c>
      <c r="CH866" s="4">
        <f t="shared" si="360"/>
        <v>0</v>
      </c>
      <c r="CI866" s="4">
        <f t="shared" si="361"/>
        <v>0</v>
      </c>
      <c r="CJ866" s="4">
        <v>4159</v>
      </c>
      <c r="CK866" s="4">
        <v>6574</v>
      </c>
      <c r="CL866" s="4">
        <v>890</v>
      </c>
      <c r="CM866" s="4">
        <v>0</v>
      </c>
      <c r="CN866" s="4">
        <v>995</v>
      </c>
      <c r="CO866" s="4">
        <f t="shared" si="336"/>
        <v>12618</v>
      </c>
    </row>
    <row r="867" spans="1:93">
      <c r="A867" s="2">
        <v>2007</v>
      </c>
      <c r="B867" s="3" t="s">
        <v>126</v>
      </c>
      <c r="C867" s="4">
        <v>12.2</v>
      </c>
      <c r="D867" s="4">
        <v>73.599999999999994</v>
      </c>
      <c r="E867" s="4">
        <v>793.3</v>
      </c>
      <c r="F867" s="4">
        <v>0</v>
      </c>
      <c r="G867" s="4">
        <f t="shared" si="337"/>
        <v>879.09999999999991</v>
      </c>
      <c r="H867" s="4">
        <v>36</v>
      </c>
      <c r="I867" s="4">
        <v>1</v>
      </c>
      <c r="J867" s="4">
        <v>13.4</v>
      </c>
      <c r="K867" s="4">
        <v>0</v>
      </c>
      <c r="L867" s="4">
        <f t="shared" si="338"/>
        <v>50.4</v>
      </c>
      <c r="M867" s="4">
        <v>0</v>
      </c>
      <c r="N867" s="4">
        <v>0</v>
      </c>
      <c r="O867" s="4">
        <v>0</v>
      </c>
      <c r="P867" s="4">
        <v>0</v>
      </c>
      <c r="Q867" s="4">
        <f t="shared" si="339"/>
        <v>0</v>
      </c>
      <c r="R867" s="4">
        <v>0</v>
      </c>
      <c r="S867" s="4">
        <v>0</v>
      </c>
      <c r="T867" s="4">
        <v>0</v>
      </c>
      <c r="U867" s="4">
        <v>0</v>
      </c>
      <c r="V867" s="4">
        <f t="shared" si="340"/>
        <v>0</v>
      </c>
      <c r="W867" s="4">
        <v>213</v>
      </c>
      <c r="X867" s="4">
        <v>239</v>
      </c>
      <c r="Y867" s="4">
        <v>0</v>
      </c>
      <c r="Z867" s="4">
        <v>0</v>
      </c>
      <c r="AA867" s="4">
        <f t="shared" si="341"/>
        <v>452</v>
      </c>
      <c r="AB867" s="4">
        <v>1</v>
      </c>
      <c r="AC867" s="4">
        <v>0</v>
      </c>
      <c r="AD867" s="4">
        <v>0</v>
      </c>
      <c r="AE867" s="4">
        <v>0</v>
      </c>
      <c r="AF867" s="4">
        <f t="shared" si="342"/>
        <v>1</v>
      </c>
      <c r="AG867" s="4">
        <v>267</v>
      </c>
      <c r="AH867" s="4">
        <v>4.5999999999999996</v>
      </c>
      <c r="AI867" s="4">
        <v>302</v>
      </c>
      <c r="AJ867" s="4">
        <v>0</v>
      </c>
      <c r="AK867" s="4">
        <f t="shared" si="343"/>
        <v>573.6</v>
      </c>
      <c r="AL867" s="4">
        <v>2569</v>
      </c>
      <c r="AM867" s="4">
        <v>139</v>
      </c>
      <c r="AN867" s="4">
        <v>242</v>
      </c>
      <c r="AO867" s="4">
        <v>0</v>
      </c>
      <c r="AP867" s="4">
        <f t="shared" si="344"/>
        <v>2950</v>
      </c>
      <c r="AU867" s="4">
        <f t="shared" si="345"/>
        <v>0</v>
      </c>
      <c r="AV867" s="4">
        <v>27</v>
      </c>
      <c r="AW867" s="4">
        <v>1</v>
      </c>
      <c r="AX867" s="4">
        <v>0</v>
      </c>
      <c r="AY867" s="4">
        <v>0</v>
      </c>
      <c r="AZ867" s="4">
        <f t="shared" si="346"/>
        <v>28</v>
      </c>
      <c r="BA867" s="4">
        <v>0</v>
      </c>
      <c r="BB867" s="4">
        <v>0</v>
      </c>
      <c r="BC867" s="4">
        <v>0</v>
      </c>
      <c r="BD867" s="4">
        <v>0</v>
      </c>
      <c r="BE867" s="4">
        <f t="shared" si="347"/>
        <v>0</v>
      </c>
      <c r="BF867" s="4">
        <v>87</v>
      </c>
      <c r="BG867" s="4">
        <v>1.5</v>
      </c>
      <c r="BH867" s="4">
        <v>98.7</v>
      </c>
      <c r="BI867" s="4">
        <v>0</v>
      </c>
      <c r="BJ867" s="4">
        <f t="shared" si="348"/>
        <v>187.2</v>
      </c>
      <c r="BK867" s="4">
        <v>0</v>
      </c>
      <c r="BL867" s="4">
        <v>0</v>
      </c>
      <c r="BM867" s="4">
        <v>0</v>
      </c>
      <c r="BN867" s="4">
        <v>0</v>
      </c>
      <c r="BO867" s="4">
        <f t="shared" si="349"/>
        <v>0</v>
      </c>
      <c r="BP867" s="4">
        <v>0</v>
      </c>
      <c r="BQ867" s="4">
        <v>0</v>
      </c>
      <c r="BR867" s="4">
        <v>0</v>
      </c>
      <c r="BS867" s="4">
        <v>0</v>
      </c>
      <c r="BT867" s="4">
        <f t="shared" si="350"/>
        <v>0</v>
      </c>
      <c r="BU867" s="4">
        <v>11.5</v>
      </c>
      <c r="BV867" s="4">
        <v>5.7</v>
      </c>
      <c r="BW867" s="4">
        <v>4.5</v>
      </c>
      <c r="BX867" s="4">
        <v>0</v>
      </c>
      <c r="BY867" s="4">
        <f t="shared" si="351"/>
        <v>21.7</v>
      </c>
      <c r="BZ867" s="4">
        <f t="shared" si="352"/>
        <v>3098.2</v>
      </c>
      <c r="CA867" s="4">
        <f t="shared" si="353"/>
        <v>457.20000000000005</v>
      </c>
      <c r="CB867" s="4">
        <f t="shared" si="354"/>
        <v>1350.6999999999998</v>
      </c>
      <c r="CC867" s="4">
        <f t="shared" si="355"/>
        <v>0</v>
      </c>
      <c r="CD867" s="4">
        <f t="shared" si="356"/>
        <v>4906.0999999999995</v>
      </c>
      <c r="CE867" s="4">
        <f t="shared" si="357"/>
        <v>125.5</v>
      </c>
      <c r="CF867" s="4">
        <f t="shared" si="358"/>
        <v>8.1999999999999993</v>
      </c>
      <c r="CG867" s="4">
        <f t="shared" si="359"/>
        <v>103.2</v>
      </c>
      <c r="CH867" s="4">
        <f t="shared" si="360"/>
        <v>0</v>
      </c>
      <c r="CI867" s="4">
        <f t="shared" si="361"/>
        <v>236.89999999999998</v>
      </c>
      <c r="CJ867" s="4">
        <v>479</v>
      </c>
      <c r="CK867" s="4">
        <v>0</v>
      </c>
      <c r="CL867" s="4">
        <v>0</v>
      </c>
      <c r="CM867" s="4">
        <v>0</v>
      </c>
      <c r="CN867" s="4">
        <v>591</v>
      </c>
      <c r="CO867" s="4">
        <f t="shared" si="336"/>
        <v>1070</v>
      </c>
    </row>
    <row r="868" spans="1:93">
      <c r="A868" s="2">
        <v>2008</v>
      </c>
      <c r="B868" s="3" t="s">
        <v>77</v>
      </c>
      <c r="C868" s="4">
        <v>4497</v>
      </c>
      <c r="D868" s="4">
        <v>824</v>
      </c>
      <c r="E868" s="4">
        <v>169</v>
      </c>
      <c r="F868" s="4">
        <v>0</v>
      </c>
      <c r="G868" s="4">
        <f t="shared" si="337"/>
        <v>5490</v>
      </c>
      <c r="H868" s="4">
        <v>1954</v>
      </c>
      <c r="I868" s="4">
        <v>910</v>
      </c>
      <c r="J868" s="4">
        <v>1358</v>
      </c>
      <c r="K868" s="4">
        <v>0</v>
      </c>
      <c r="L868" s="4">
        <f t="shared" si="338"/>
        <v>4222</v>
      </c>
      <c r="M868" s="4">
        <v>5</v>
      </c>
      <c r="N868" s="4">
        <v>32</v>
      </c>
      <c r="O868" s="4">
        <v>4</v>
      </c>
      <c r="P868" s="4">
        <v>0</v>
      </c>
      <c r="Q868" s="4">
        <f t="shared" si="339"/>
        <v>41</v>
      </c>
      <c r="R868" s="4">
        <v>0</v>
      </c>
      <c r="S868" s="4">
        <v>0</v>
      </c>
      <c r="T868" s="4">
        <v>0</v>
      </c>
      <c r="U868" s="4">
        <v>0</v>
      </c>
      <c r="V868" s="4">
        <f t="shared" si="340"/>
        <v>0</v>
      </c>
      <c r="W868" s="4">
        <v>471</v>
      </c>
      <c r="X868" s="4">
        <v>2899</v>
      </c>
      <c r="Y868" s="4">
        <v>1030</v>
      </c>
      <c r="Z868" s="4">
        <v>0</v>
      </c>
      <c r="AA868" s="4">
        <f t="shared" si="341"/>
        <v>4400</v>
      </c>
      <c r="AB868" s="4">
        <v>426</v>
      </c>
      <c r="AC868" s="4">
        <v>13</v>
      </c>
      <c r="AD868" s="4">
        <v>137</v>
      </c>
      <c r="AE868" s="4">
        <v>1</v>
      </c>
      <c r="AF868" s="4">
        <f t="shared" si="342"/>
        <v>577</v>
      </c>
      <c r="AG868" s="4">
        <v>0</v>
      </c>
      <c r="AH868" s="4">
        <v>793</v>
      </c>
      <c r="AI868" s="4">
        <v>442</v>
      </c>
      <c r="AJ868" s="4">
        <v>8</v>
      </c>
      <c r="AK868" s="4">
        <f t="shared" si="343"/>
        <v>1243</v>
      </c>
      <c r="AL868" s="4">
        <v>1107</v>
      </c>
      <c r="AM868" s="4">
        <v>820</v>
      </c>
      <c r="AN868" s="4">
        <v>1397</v>
      </c>
      <c r="AO868" s="4">
        <v>543</v>
      </c>
      <c r="AP868" s="4">
        <f t="shared" si="344"/>
        <v>3867</v>
      </c>
      <c r="AU868" s="4">
        <f t="shared" si="345"/>
        <v>0</v>
      </c>
      <c r="AV868" s="4">
        <v>0</v>
      </c>
      <c r="AW868" s="4">
        <v>0</v>
      </c>
      <c r="AX868" s="4">
        <v>0</v>
      </c>
      <c r="AY868" s="4">
        <v>0</v>
      </c>
      <c r="AZ868" s="4">
        <f t="shared" si="346"/>
        <v>0</v>
      </c>
      <c r="BA868" s="4">
        <v>16</v>
      </c>
      <c r="BB868" s="4">
        <v>0</v>
      </c>
      <c r="BC868" s="4">
        <v>1</v>
      </c>
      <c r="BD868" s="4">
        <v>1</v>
      </c>
      <c r="BE868" s="4">
        <f t="shared" si="347"/>
        <v>18</v>
      </c>
      <c r="BF868" s="4">
        <v>0</v>
      </c>
      <c r="BG868" s="4">
        <v>486</v>
      </c>
      <c r="BH868" s="4">
        <v>113</v>
      </c>
      <c r="BI868" s="4">
        <v>8</v>
      </c>
      <c r="BJ868" s="4">
        <f t="shared" si="348"/>
        <v>607</v>
      </c>
      <c r="BK868" s="4">
        <v>0</v>
      </c>
      <c r="BL868" s="4">
        <v>0</v>
      </c>
      <c r="BM868" s="4">
        <v>0</v>
      </c>
      <c r="BN868" s="4">
        <v>0</v>
      </c>
      <c r="BO868" s="4">
        <f t="shared" si="349"/>
        <v>0</v>
      </c>
      <c r="BP868" s="4">
        <v>0</v>
      </c>
      <c r="BQ868" s="4">
        <v>0</v>
      </c>
      <c r="BR868" s="4">
        <v>42</v>
      </c>
      <c r="BS868" s="4">
        <v>29</v>
      </c>
      <c r="BT868" s="4">
        <f t="shared" si="350"/>
        <v>71</v>
      </c>
      <c r="BU868" s="4">
        <v>4</v>
      </c>
      <c r="BV868" s="4">
        <v>0</v>
      </c>
      <c r="BW868" s="4">
        <v>42</v>
      </c>
      <c r="BX868" s="4">
        <v>514</v>
      </c>
      <c r="BY868" s="4">
        <f t="shared" si="351"/>
        <v>560</v>
      </c>
      <c r="BZ868" s="4">
        <f t="shared" si="352"/>
        <v>8460</v>
      </c>
      <c r="CA868" s="4">
        <f t="shared" si="353"/>
        <v>6291</v>
      </c>
      <c r="CB868" s="4">
        <f t="shared" si="354"/>
        <v>4537</v>
      </c>
      <c r="CC868" s="4">
        <f t="shared" si="355"/>
        <v>552</v>
      </c>
      <c r="CD868" s="4">
        <f t="shared" si="356"/>
        <v>19840</v>
      </c>
      <c r="CE868" s="4">
        <f t="shared" si="357"/>
        <v>20</v>
      </c>
      <c r="CF868" s="4">
        <f t="shared" si="358"/>
        <v>486</v>
      </c>
      <c r="CG868" s="4">
        <f t="shared" si="359"/>
        <v>198</v>
      </c>
      <c r="CH868" s="4">
        <f t="shared" si="360"/>
        <v>552</v>
      </c>
      <c r="CI868" s="4">
        <f t="shared" si="361"/>
        <v>1256</v>
      </c>
      <c r="CJ868" s="4">
        <v>2067</v>
      </c>
      <c r="CK868" s="4">
        <v>2971</v>
      </c>
      <c r="CL868" s="4">
        <v>501</v>
      </c>
      <c r="CM868" s="4">
        <v>2</v>
      </c>
      <c r="CN868" s="4">
        <v>2688</v>
      </c>
      <c r="CO868" s="4">
        <f t="shared" si="336"/>
        <v>8229</v>
      </c>
    </row>
    <row r="869" spans="1:93">
      <c r="A869" s="2">
        <v>2008</v>
      </c>
      <c r="B869" s="3" t="s">
        <v>78</v>
      </c>
      <c r="C869" s="4">
        <v>1027</v>
      </c>
      <c r="D869" s="4">
        <v>189</v>
      </c>
      <c r="E869" s="4">
        <v>112</v>
      </c>
      <c r="F869" s="4">
        <v>0</v>
      </c>
      <c r="G869" s="4">
        <f t="shared" si="337"/>
        <v>1328</v>
      </c>
      <c r="H869" s="4">
        <v>362</v>
      </c>
      <c r="I869" s="4">
        <v>137</v>
      </c>
      <c r="J869" s="4">
        <v>360</v>
      </c>
      <c r="K869" s="4">
        <v>0</v>
      </c>
      <c r="L869" s="4">
        <f t="shared" si="338"/>
        <v>859</v>
      </c>
      <c r="M869" s="4">
        <v>16</v>
      </c>
      <c r="N869" s="4">
        <v>6</v>
      </c>
      <c r="O869" s="4">
        <v>2</v>
      </c>
      <c r="P869" s="4">
        <v>0</v>
      </c>
      <c r="Q869" s="4">
        <f t="shared" si="339"/>
        <v>24</v>
      </c>
      <c r="R869" s="4">
        <v>66</v>
      </c>
      <c r="S869" s="4">
        <v>1</v>
      </c>
      <c r="T869" s="4">
        <v>17</v>
      </c>
      <c r="U869" s="4">
        <v>0</v>
      </c>
      <c r="V869" s="4">
        <f t="shared" si="340"/>
        <v>84</v>
      </c>
      <c r="W869" s="4">
        <v>348</v>
      </c>
      <c r="X869" s="4">
        <v>612</v>
      </c>
      <c r="Y869" s="4">
        <v>11</v>
      </c>
      <c r="Z869" s="4">
        <v>0</v>
      </c>
      <c r="AA869" s="4">
        <f t="shared" si="341"/>
        <v>971</v>
      </c>
      <c r="AB869" s="4">
        <v>259</v>
      </c>
      <c r="AC869" s="4">
        <v>5</v>
      </c>
      <c r="AD869" s="4">
        <v>25</v>
      </c>
      <c r="AE869" s="4">
        <v>0</v>
      </c>
      <c r="AF869" s="4">
        <f t="shared" si="342"/>
        <v>289</v>
      </c>
      <c r="AG869" s="4">
        <v>480</v>
      </c>
      <c r="AH869" s="4">
        <v>597</v>
      </c>
      <c r="AI869" s="4">
        <v>408</v>
      </c>
      <c r="AJ869" s="4">
        <v>26</v>
      </c>
      <c r="AK869" s="4">
        <f t="shared" si="343"/>
        <v>1511</v>
      </c>
      <c r="AL869" s="4">
        <v>2532</v>
      </c>
      <c r="AM869" s="4">
        <v>767</v>
      </c>
      <c r="AN869" s="4">
        <v>3291</v>
      </c>
      <c r="AO869" s="4">
        <v>0</v>
      </c>
      <c r="AP869" s="4">
        <f t="shared" si="344"/>
        <v>6590</v>
      </c>
      <c r="AU869" s="4">
        <f t="shared" si="345"/>
        <v>0</v>
      </c>
      <c r="AV869" s="4">
        <v>59</v>
      </c>
      <c r="AW869" s="4">
        <v>21</v>
      </c>
      <c r="AX869" s="4">
        <v>36</v>
      </c>
      <c r="AY869" s="4">
        <v>0</v>
      </c>
      <c r="AZ869" s="4">
        <f t="shared" si="346"/>
        <v>116</v>
      </c>
      <c r="BA869" s="4">
        <v>9</v>
      </c>
      <c r="BB869" s="4">
        <v>0</v>
      </c>
      <c r="BC869" s="4">
        <v>0</v>
      </c>
      <c r="BD869" s="4">
        <v>0</v>
      </c>
      <c r="BE869" s="4">
        <f t="shared" si="347"/>
        <v>9</v>
      </c>
      <c r="BF869" s="4">
        <v>255</v>
      </c>
      <c r="BG869" s="4">
        <v>595</v>
      </c>
      <c r="BH869" s="4">
        <v>112</v>
      </c>
      <c r="BI869" s="4">
        <v>26</v>
      </c>
      <c r="BJ869" s="4">
        <f t="shared" si="348"/>
        <v>988</v>
      </c>
      <c r="BK869" s="4">
        <v>300</v>
      </c>
      <c r="BL869" s="4">
        <v>23</v>
      </c>
      <c r="BM869" s="4">
        <v>35</v>
      </c>
      <c r="BN869" s="4">
        <v>0</v>
      </c>
      <c r="BO869" s="4">
        <f t="shared" si="349"/>
        <v>358</v>
      </c>
      <c r="BP869" s="4">
        <v>40</v>
      </c>
      <c r="BQ869" s="4">
        <v>56</v>
      </c>
      <c r="BR869" s="4">
        <v>3</v>
      </c>
      <c r="BS869" s="4">
        <v>0</v>
      </c>
      <c r="BT869" s="4">
        <f t="shared" si="350"/>
        <v>99</v>
      </c>
      <c r="BU869" s="4">
        <v>639</v>
      </c>
      <c r="BV869" s="4">
        <v>164</v>
      </c>
      <c r="BW869" s="4">
        <v>233</v>
      </c>
      <c r="BX869" s="4">
        <v>0</v>
      </c>
      <c r="BY869" s="4">
        <f t="shared" si="351"/>
        <v>1036</v>
      </c>
      <c r="BZ869" s="4">
        <f t="shared" si="352"/>
        <v>5090</v>
      </c>
      <c r="CA869" s="4">
        <f t="shared" si="353"/>
        <v>2314</v>
      </c>
      <c r="CB869" s="4">
        <f t="shared" si="354"/>
        <v>4226</v>
      </c>
      <c r="CC869" s="4">
        <f t="shared" si="355"/>
        <v>26</v>
      </c>
      <c r="CD869" s="4">
        <f t="shared" si="356"/>
        <v>11656</v>
      </c>
      <c r="CE869" s="4">
        <f t="shared" si="357"/>
        <v>1302</v>
      </c>
      <c r="CF869" s="4">
        <f t="shared" si="358"/>
        <v>859</v>
      </c>
      <c r="CG869" s="4">
        <f t="shared" si="359"/>
        <v>419</v>
      </c>
      <c r="CH869" s="4">
        <f t="shared" si="360"/>
        <v>26</v>
      </c>
      <c r="CI869" s="4">
        <f t="shared" si="361"/>
        <v>2606</v>
      </c>
      <c r="CJ869" s="4">
        <v>0</v>
      </c>
      <c r="CK869" s="4">
        <v>0</v>
      </c>
      <c r="CL869" s="4">
        <v>789</v>
      </c>
      <c r="CM869" s="4">
        <v>10</v>
      </c>
      <c r="CN869" s="4">
        <v>9709</v>
      </c>
      <c r="CO869" s="4">
        <f t="shared" si="336"/>
        <v>10508</v>
      </c>
    </row>
    <row r="870" spans="1:93">
      <c r="A870" s="2">
        <v>2008</v>
      </c>
      <c r="B870" s="3" t="s">
        <v>79</v>
      </c>
      <c r="C870" s="4">
        <v>4547</v>
      </c>
      <c r="D870" s="4">
        <v>913</v>
      </c>
      <c r="E870" s="4">
        <v>1231</v>
      </c>
      <c r="F870" s="4">
        <v>102</v>
      </c>
      <c r="G870" s="4">
        <f t="shared" si="337"/>
        <v>6793</v>
      </c>
      <c r="H870" s="4">
        <v>1449</v>
      </c>
      <c r="I870" s="4">
        <v>516</v>
      </c>
      <c r="J870" s="4">
        <v>954</v>
      </c>
      <c r="K870" s="4">
        <v>226</v>
      </c>
      <c r="L870" s="4">
        <f t="shared" si="338"/>
        <v>3145</v>
      </c>
      <c r="M870" s="4">
        <v>85</v>
      </c>
      <c r="N870" s="4">
        <v>34</v>
      </c>
      <c r="O870" s="4">
        <v>0</v>
      </c>
      <c r="P870" s="4">
        <v>0</v>
      </c>
      <c r="Q870" s="4">
        <f t="shared" si="339"/>
        <v>119</v>
      </c>
      <c r="R870" s="4">
        <v>2</v>
      </c>
      <c r="S870" s="4">
        <v>0</v>
      </c>
      <c r="T870" s="4">
        <v>0</v>
      </c>
      <c r="U870" s="4">
        <v>0</v>
      </c>
      <c r="V870" s="4">
        <f t="shared" si="340"/>
        <v>2</v>
      </c>
      <c r="W870" s="4">
        <v>1285</v>
      </c>
      <c r="X870" s="4">
        <v>3815</v>
      </c>
      <c r="Y870" s="4">
        <v>546</v>
      </c>
      <c r="Z870" s="4">
        <v>0</v>
      </c>
      <c r="AA870" s="4">
        <f t="shared" si="341"/>
        <v>5646</v>
      </c>
      <c r="AB870" s="4">
        <v>894</v>
      </c>
      <c r="AC870" s="4">
        <v>30</v>
      </c>
      <c r="AD870" s="4">
        <v>102</v>
      </c>
      <c r="AE870" s="4">
        <v>0</v>
      </c>
      <c r="AF870" s="4">
        <f t="shared" si="342"/>
        <v>1026</v>
      </c>
      <c r="AG870" s="4">
        <v>0</v>
      </c>
      <c r="AH870" s="4">
        <v>574</v>
      </c>
      <c r="AI870" s="4">
        <v>899</v>
      </c>
      <c r="AJ870" s="4">
        <v>326</v>
      </c>
      <c r="AK870" s="4">
        <f t="shared" si="343"/>
        <v>1799</v>
      </c>
      <c r="AL870" s="4">
        <v>2106</v>
      </c>
      <c r="AM870" s="4">
        <v>1938</v>
      </c>
      <c r="AN870" s="4">
        <v>2673</v>
      </c>
      <c r="AO870" s="4">
        <v>0</v>
      </c>
      <c r="AP870" s="4">
        <f t="shared" si="344"/>
        <v>6717</v>
      </c>
      <c r="AU870" s="4">
        <f t="shared" si="345"/>
        <v>0</v>
      </c>
      <c r="AV870" s="4">
        <v>36</v>
      </c>
      <c r="AW870" s="4">
        <v>11</v>
      </c>
      <c r="AX870" s="4">
        <v>10</v>
      </c>
      <c r="AY870" s="4">
        <v>175.3</v>
      </c>
      <c r="AZ870" s="4">
        <f t="shared" si="346"/>
        <v>232.3</v>
      </c>
      <c r="BA870" s="4">
        <v>0</v>
      </c>
      <c r="BB870" s="4">
        <v>0</v>
      </c>
      <c r="BC870" s="4">
        <v>0</v>
      </c>
      <c r="BD870" s="4">
        <v>0</v>
      </c>
      <c r="BE870" s="4">
        <f t="shared" si="347"/>
        <v>0</v>
      </c>
      <c r="BF870" s="4">
        <v>0</v>
      </c>
      <c r="BG870" s="4">
        <v>427</v>
      </c>
      <c r="BH870" s="4">
        <v>299</v>
      </c>
      <c r="BI870" s="4">
        <v>264</v>
      </c>
      <c r="BJ870" s="4">
        <f t="shared" si="348"/>
        <v>990</v>
      </c>
      <c r="BK870" s="4">
        <v>0</v>
      </c>
      <c r="BL870" s="4">
        <v>0</v>
      </c>
      <c r="BM870" s="4">
        <v>0</v>
      </c>
      <c r="BN870" s="4">
        <v>0</v>
      </c>
      <c r="BO870" s="4">
        <f t="shared" si="349"/>
        <v>0</v>
      </c>
      <c r="BP870" s="4">
        <v>0</v>
      </c>
      <c r="BQ870" s="4">
        <v>0</v>
      </c>
      <c r="BR870" s="4">
        <v>0</v>
      </c>
      <c r="BS870" s="4">
        <v>0</v>
      </c>
      <c r="BT870" s="4">
        <f t="shared" si="350"/>
        <v>0</v>
      </c>
      <c r="BU870" s="4">
        <v>5</v>
      </c>
      <c r="BV870" s="4">
        <v>2</v>
      </c>
      <c r="BW870" s="4">
        <v>5</v>
      </c>
      <c r="BX870" s="4">
        <v>0</v>
      </c>
      <c r="BY870" s="4">
        <f t="shared" si="351"/>
        <v>12</v>
      </c>
      <c r="BZ870" s="4">
        <f t="shared" si="352"/>
        <v>10368</v>
      </c>
      <c r="CA870" s="4">
        <f t="shared" si="353"/>
        <v>7820</v>
      </c>
      <c r="CB870" s="4">
        <f t="shared" si="354"/>
        <v>6405</v>
      </c>
      <c r="CC870" s="4">
        <f t="shared" si="355"/>
        <v>654</v>
      </c>
      <c r="CD870" s="4">
        <f t="shared" si="356"/>
        <v>25247</v>
      </c>
      <c r="CE870" s="4">
        <f t="shared" si="357"/>
        <v>41</v>
      </c>
      <c r="CF870" s="4">
        <f t="shared" si="358"/>
        <v>440</v>
      </c>
      <c r="CG870" s="4">
        <f t="shared" si="359"/>
        <v>314</v>
      </c>
      <c r="CH870" s="4">
        <f t="shared" si="360"/>
        <v>439.3</v>
      </c>
      <c r="CI870" s="4">
        <f t="shared" si="361"/>
        <v>1234.3</v>
      </c>
      <c r="CJ870" s="4">
        <v>4490</v>
      </c>
      <c r="CK870" s="4">
        <v>3555</v>
      </c>
      <c r="CL870" s="4">
        <v>832</v>
      </c>
      <c r="CM870" s="4">
        <v>0</v>
      </c>
      <c r="CN870" s="4">
        <v>710</v>
      </c>
      <c r="CO870" s="4">
        <f t="shared" si="336"/>
        <v>9587</v>
      </c>
    </row>
    <row r="871" spans="1:93">
      <c r="A871" s="2">
        <v>2008</v>
      </c>
      <c r="B871" s="3" t="s">
        <v>80</v>
      </c>
      <c r="C871" s="4">
        <v>1911</v>
      </c>
      <c r="D871" s="4">
        <v>453</v>
      </c>
      <c r="E871" s="4">
        <v>789</v>
      </c>
      <c r="F871" s="4">
        <v>0</v>
      </c>
      <c r="G871" s="4">
        <f t="shared" si="337"/>
        <v>3153</v>
      </c>
      <c r="H871" s="4">
        <v>743</v>
      </c>
      <c r="I871" s="4">
        <v>13</v>
      </c>
      <c r="J871" s="4">
        <v>1991</v>
      </c>
      <c r="K871" s="4">
        <v>0</v>
      </c>
      <c r="L871" s="4">
        <f t="shared" si="338"/>
        <v>2747</v>
      </c>
      <c r="M871" s="4">
        <v>11</v>
      </c>
      <c r="N871" s="4">
        <v>58</v>
      </c>
      <c r="O871" s="4">
        <v>0</v>
      </c>
      <c r="P871" s="4">
        <v>0</v>
      </c>
      <c r="Q871" s="4">
        <f t="shared" si="339"/>
        <v>69</v>
      </c>
      <c r="R871" s="4">
        <v>126</v>
      </c>
      <c r="S871" s="4">
        <v>168</v>
      </c>
      <c r="T871" s="4">
        <v>13</v>
      </c>
      <c r="U871" s="4">
        <v>0</v>
      </c>
      <c r="V871" s="4">
        <f t="shared" si="340"/>
        <v>307</v>
      </c>
      <c r="W871" s="4">
        <v>615</v>
      </c>
      <c r="X871" s="4">
        <v>2494</v>
      </c>
      <c r="Y871" s="4">
        <v>322</v>
      </c>
      <c r="Z871" s="4">
        <v>0</v>
      </c>
      <c r="AA871" s="4">
        <f t="shared" si="341"/>
        <v>3431</v>
      </c>
      <c r="AB871" s="4">
        <v>349</v>
      </c>
      <c r="AC871" s="4">
        <v>1</v>
      </c>
      <c r="AD871" s="4">
        <v>43</v>
      </c>
      <c r="AE871" s="4">
        <v>0</v>
      </c>
      <c r="AF871" s="4">
        <f t="shared" si="342"/>
        <v>393</v>
      </c>
      <c r="AG871" s="4">
        <v>1</v>
      </c>
      <c r="AH871" s="4">
        <v>394</v>
      </c>
      <c r="AI871" s="4">
        <v>580</v>
      </c>
      <c r="AJ871" s="4">
        <v>0</v>
      </c>
      <c r="AK871" s="4">
        <f t="shared" si="343"/>
        <v>975</v>
      </c>
      <c r="AL871" s="4">
        <v>518</v>
      </c>
      <c r="AM871" s="4">
        <v>1225</v>
      </c>
      <c r="AN871" s="4">
        <v>4018</v>
      </c>
      <c r="AO871" s="4">
        <v>63</v>
      </c>
      <c r="AP871" s="4">
        <f t="shared" si="344"/>
        <v>5824</v>
      </c>
      <c r="AU871" s="4">
        <f t="shared" si="345"/>
        <v>0</v>
      </c>
      <c r="AV871" s="4">
        <v>0</v>
      </c>
      <c r="AW871" s="4">
        <v>0</v>
      </c>
      <c r="AX871" s="4">
        <v>9</v>
      </c>
      <c r="AY871" s="4">
        <v>0</v>
      </c>
      <c r="AZ871" s="4">
        <f t="shared" si="346"/>
        <v>9</v>
      </c>
      <c r="BA871" s="4">
        <v>0</v>
      </c>
      <c r="BB871" s="4">
        <v>0</v>
      </c>
      <c r="BC871" s="4">
        <v>2</v>
      </c>
      <c r="BD871" s="4">
        <v>0</v>
      </c>
      <c r="BE871" s="4">
        <f t="shared" si="347"/>
        <v>2</v>
      </c>
      <c r="BF871" s="4">
        <v>0</v>
      </c>
      <c r="BG871" s="4">
        <v>0</v>
      </c>
      <c r="BH871" s="4">
        <v>0</v>
      </c>
      <c r="BI871" s="4">
        <v>0</v>
      </c>
      <c r="BJ871" s="4">
        <f t="shared" si="348"/>
        <v>0</v>
      </c>
      <c r="BK871" s="4">
        <v>0</v>
      </c>
      <c r="BL871" s="4">
        <v>0</v>
      </c>
      <c r="BM871" s="4">
        <v>0</v>
      </c>
      <c r="BN871" s="4">
        <v>0</v>
      </c>
      <c r="BO871" s="4">
        <f t="shared" si="349"/>
        <v>0</v>
      </c>
      <c r="BP871" s="4">
        <v>0</v>
      </c>
      <c r="BQ871" s="4">
        <v>0</v>
      </c>
      <c r="BR871" s="4">
        <v>0</v>
      </c>
      <c r="BS871" s="4">
        <v>0</v>
      </c>
      <c r="BT871" s="4">
        <f t="shared" si="350"/>
        <v>0</v>
      </c>
      <c r="BU871" s="4">
        <v>0</v>
      </c>
      <c r="BV871" s="4">
        <v>12</v>
      </c>
      <c r="BW871" s="4">
        <v>61</v>
      </c>
      <c r="BX871" s="4">
        <v>23</v>
      </c>
      <c r="BY871" s="4">
        <f t="shared" si="351"/>
        <v>96</v>
      </c>
      <c r="BZ871" s="4">
        <f t="shared" si="352"/>
        <v>4274</v>
      </c>
      <c r="CA871" s="4">
        <f t="shared" si="353"/>
        <v>4806</v>
      </c>
      <c r="CB871" s="4">
        <f t="shared" si="354"/>
        <v>7756</v>
      </c>
      <c r="CC871" s="4">
        <f t="shared" si="355"/>
        <v>63</v>
      </c>
      <c r="CD871" s="4">
        <f t="shared" si="356"/>
        <v>16899</v>
      </c>
      <c r="CE871" s="4">
        <f t="shared" si="357"/>
        <v>0</v>
      </c>
      <c r="CF871" s="4">
        <f t="shared" si="358"/>
        <v>12</v>
      </c>
      <c r="CG871" s="4">
        <f t="shared" si="359"/>
        <v>72</v>
      </c>
      <c r="CH871" s="4">
        <f t="shared" si="360"/>
        <v>23</v>
      </c>
      <c r="CI871" s="4">
        <f t="shared" si="361"/>
        <v>107</v>
      </c>
      <c r="CJ871" s="4">
        <v>2110</v>
      </c>
      <c r="CK871" s="4">
        <v>2763</v>
      </c>
      <c r="CL871" s="4">
        <v>354</v>
      </c>
      <c r="CM871" s="4">
        <v>11</v>
      </c>
      <c r="CN871" s="4">
        <v>337</v>
      </c>
      <c r="CO871" s="4">
        <f t="shared" si="336"/>
        <v>5575</v>
      </c>
    </row>
    <row r="872" spans="1:93">
      <c r="A872" s="2">
        <v>2008</v>
      </c>
      <c r="B872" s="3" t="s">
        <v>81</v>
      </c>
      <c r="C872" s="4">
        <v>39038</v>
      </c>
      <c r="D872" s="4">
        <v>5840</v>
      </c>
      <c r="E872" s="4">
        <v>414</v>
      </c>
      <c r="F872" s="4">
        <v>1647</v>
      </c>
      <c r="G872" s="4">
        <f t="shared" si="337"/>
        <v>46939</v>
      </c>
      <c r="H872" s="4">
        <v>11087</v>
      </c>
      <c r="I872" s="4">
        <v>5263</v>
      </c>
      <c r="J872" s="4">
        <v>45</v>
      </c>
      <c r="K872" s="4">
        <v>1363</v>
      </c>
      <c r="L872" s="4">
        <f t="shared" si="338"/>
        <v>17758</v>
      </c>
      <c r="M872" s="4">
        <v>1482</v>
      </c>
      <c r="N872" s="4">
        <v>3673</v>
      </c>
      <c r="O872" s="4">
        <v>45</v>
      </c>
      <c r="P872" s="4">
        <v>0</v>
      </c>
      <c r="Q872" s="4">
        <f t="shared" si="339"/>
        <v>5200</v>
      </c>
      <c r="R872" s="4">
        <v>4236</v>
      </c>
      <c r="S872" s="4">
        <v>554</v>
      </c>
      <c r="T872" s="4">
        <v>12</v>
      </c>
      <c r="U872" s="4">
        <v>0</v>
      </c>
      <c r="V872" s="4">
        <f t="shared" si="340"/>
        <v>4802</v>
      </c>
      <c r="W872" s="4">
        <v>12708</v>
      </c>
      <c r="X872" s="4">
        <v>24857</v>
      </c>
      <c r="Y872" s="4">
        <v>726</v>
      </c>
      <c r="Z872" s="4">
        <v>0</v>
      </c>
      <c r="AA872" s="4">
        <f t="shared" si="341"/>
        <v>38291</v>
      </c>
      <c r="AB872" s="4">
        <v>9654</v>
      </c>
      <c r="AC872" s="4">
        <v>127</v>
      </c>
      <c r="AD872" s="4">
        <v>20</v>
      </c>
      <c r="AE872" s="4">
        <v>1</v>
      </c>
      <c r="AF872" s="4">
        <f t="shared" si="342"/>
        <v>9802</v>
      </c>
      <c r="AG872" s="4">
        <v>1416</v>
      </c>
      <c r="AH872" s="4">
        <v>3265</v>
      </c>
      <c r="AI872" s="4">
        <v>3948</v>
      </c>
      <c r="AJ872" s="4">
        <v>987</v>
      </c>
      <c r="AK872" s="4">
        <f t="shared" si="343"/>
        <v>9616</v>
      </c>
      <c r="AL872" s="4">
        <v>23365</v>
      </c>
      <c r="AM872" s="4">
        <v>12632</v>
      </c>
      <c r="AN872" s="4">
        <v>21464</v>
      </c>
      <c r="AO872" s="4">
        <v>4407</v>
      </c>
      <c r="AP872" s="4">
        <f t="shared" si="344"/>
        <v>61868</v>
      </c>
      <c r="AU872" s="4">
        <f t="shared" si="345"/>
        <v>0</v>
      </c>
      <c r="AV872" s="4">
        <v>0</v>
      </c>
      <c r="AW872" s="4">
        <v>0</v>
      </c>
      <c r="AX872" s="4">
        <v>0</v>
      </c>
      <c r="AY872" s="4">
        <v>1311</v>
      </c>
      <c r="AZ872" s="4">
        <f t="shared" si="346"/>
        <v>1311</v>
      </c>
      <c r="BA872" s="4">
        <v>101</v>
      </c>
      <c r="BB872" s="4">
        <v>0</v>
      </c>
      <c r="BC872" s="4">
        <v>0</v>
      </c>
      <c r="BD872" s="4">
        <v>1</v>
      </c>
      <c r="BE872" s="4">
        <f t="shared" si="347"/>
        <v>102</v>
      </c>
      <c r="BF872" s="4">
        <v>0</v>
      </c>
      <c r="BG872" s="4">
        <v>1078</v>
      </c>
      <c r="BH872" s="4">
        <v>1232</v>
      </c>
      <c r="BI872" s="4">
        <v>925</v>
      </c>
      <c r="BJ872" s="4">
        <f t="shared" si="348"/>
        <v>3235</v>
      </c>
      <c r="BK872" s="4">
        <v>0</v>
      </c>
      <c r="BL872" s="4">
        <v>0</v>
      </c>
      <c r="BM872" s="4">
        <v>0</v>
      </c>
      <c r="BN872" s="4">
        <v>0</v>
      </c>
      <c r="BO872" s="4">
        <f t="shared" si="349"/>
        <v>0</v>
      </c>
      <c r="BP872" s="4">
        <v>21</v>
      </c>
      <c r="BQ872" s="4">
        <v>4</v>
      </c>
      <c r="BR872" s="4">
        <v>-5</v>
      </c>
      <c r="BS872" s="4">
        <v>344</v>
      </c>
      <c r="BT872" s="4">
        <f t="shared" si="350"/>
        <v>364</v>
      </c>
      <c r="BU872" s="4">
        <v>16</v>
      </c>
      <c r="BV872" s="4">
        <v>75</v>
      </c>
      <c r="BW872" s="4">
        <v>100</v>
      </c>
      <c r="BX872" s="4">
        <v>7</v>
      </c>
      <c r="BY872" s="4">
        <f t="shared" si="351"/>
        <v>198</v>
      </c>
      <c r="BZ872" s="4">
        <f t="shared" si="352"/>
        <v>102986</v>
      </c>
      <c r="CA872" s="4">
        <f t="shared" si="353"/>
        <v>56211</v>
      </c>
      <c r="CB872" s="4">
        <f t="shared" si="354"/>
        <v>26674</v>
      </c>
      <c r="CC872" s="4">
        <f t="shared" si="355"/>
        <v>8405</v>
      </c>
      <c r="CD872" s="4">
        <f t="shared" si="356"/>
        <v>194276</v>
      </c>
      <c r="CE872" s="4">
        <f t="shared" si="357"/>
        <v>138</v>
      </c>
      <c r="CF872" s="4">
        <f t="shared" si="358"/>
        <v>1157</v>
      </c>
      <c r="CG872" s="4">
        <f t="shared" si="359"/>
        <v>1327</v>
      </c>
      <c r="CH872" s="4">
        <f t="shared" si="360"/>
        <v>2588</v>
      </c>
      <c r="CI872" s="4">
        <f t="shared" si="361"/>
        <v>5210</v>
      </c>
      <c r="CJ872" s="4">
        <v>26613</v>
      </c>
      <c r="CK872" s="4">
        <v>54182</v>
      </c>
      <c r="CL872" s="4">
        <v>11849</v>
      </c>
      <c r="CM872" s="4">
        <v>2</v>
      </c>
      <c r="CN872" s="4">
        <v>9876</v>
      </c>
      <c r="CO872" s="4">
        <f t="shared" si="336"/>
        <v>102522</v>
      </c>
    </row>
    <row r="873" spans="1:93">
      <c r="A873" s="2">
        <v>2008</v>
      </c>
      <c r="B873" s="3" t="s">
        <v>82</v>
      </c>
      <c r="C873" s="9">
        <v>3024.134</v>
      </c>
      <c r="D873" s="4">
        <v>519.10599999999999</v>
      </c>
      <c r="E873" s="4">
        <v>3327.8009999999999</v>
      </c>
      <c r="F873" s="4">
        <v>0</v>
      </c>
      <c r="G873" s="4">
        <f t="shared" si="337"/>
        <v>6871.0409999999993</v>
      </c>
      <c r="H873" s="4">
        <v>846.48500000000001</v>
      </c>
      <c r="I873" s="4">
        <v>346.72500000000002</v>
      </c>
      <c r="J873" s="4">
        <v>2523.4119999999998</v>
      </c>
      <c r="K873" s="4">
        <v>0</v>
      </c>
      <c r="L873" s="4">
        <f t="shared" si="338"/>
        <v>3716.6219999999998</v>
      </c>
      <c r="M873" s="4">
        <v>0</v>
      </c>
      <c r="N873" s="4">
        <v>0</v>
      </c>
      <c r="O873" s="4">
        <v>0</v>
      </c>
      <c r="P873" s="4">
        <v>0</v>
      </c>
      <c r="Q873" s="4">
        <f t="shared" si="339"/>
        <v>0</v>
      </c>
      <c r="R873" s="4">
        <v>0</v>
      </c>
      <c r="S873" s="4">
        <v>0</v>
      </c>
      <c r="T873" s="4">
        <v>0</v>
      </c>
      <c r="U873" s="4">
        <v>0</v>
      </c>
      <c r="V873" s="4">
        <f t="shared" si="340"/>
        <v>0</v>
      </c>
      <c r="W873" s="4">
        <v>1468.569</v>
      </c>
      <c r="X873" s="4">
        <v>1720.625</v>
      </c>
      <c r="Y873" s="4">
        <v>436.63499999999999</v>
      </c>
      <c r="Z873" s="4">
        <v>0</v>
      </c>
      <c r="AA873" s="4">
        <f t="shared" si="341"/>
        <v>3625.8289999999997</v>
      </c>
      <c r="AB873" s="4">
        <v>641.94399999999996</v>
      </c>
      <c r="AC873" s="4">
        <v>4.9000000000000004</v>
      </c>
      <c r="AD873" s="4">
        <v>105.68300000000001</v>
      </c>
      <c r="AE873" s="4">
        <v>0</v>
      </c>
      <c r="AF873" s="4">
        <f t="shared" si="342"/>
        <v>752.52699999999993</v>
      </c>
      <c r="AG873" s="4">
        <v>25.05</v>
      </c>
      <c r="AH873" s="4">
        <v>458.79399999999998</v>
      </c>
      <c r="AI873" s="4">
        <v>1172.1959999999999</v>
      </c>
      <c r="AJ873" s="4">
        <v>0</v>
      </c>
      <c r="AK873" s="4">
        <f t="shared" si="343"/>
        <v>1656.04</v>
      </c>
      <c r="AL873" s="4">
        <v>1901.4459999999997</v>
      </c>
      <c r="AM873" s="4">
        <v>1688.5970000000007</v>
      </c>
      <c r="AN873" s="4">
        <v>4915.9049999999997</v>
      </c>
      <c r="AO873" s="4">
        <v>0</v>
      </c>
      <c r="AP873" s="4">
        <f t="shared" si="344"/>
        <v>8505.9480000000003</v>
      </c>
      <c r="AU873" s="4">
        <f t="shared" si="345"/>
        <v>0</v>
      </c>
      <c r="AV873" s="4">
        <v>98.744</v>
      </c>
      <c r="AW873" s="4">
        <v>0</v>
      </c>
      <c r="AX873" s="4">
        <v>212.68299999999999</v>
      </c>
      <c r="AY873" s="4">
        <v>0</v>
      </c>
      <c r="AZ873" s="4">
        <f t="shared" si="346"/>
        <v>311.42700000000002</v>
      </c>
      <c r="BA873" s="4">
        <v>21.155999999999999</v>
      </c>
      <c r="BB873" s="4">
        <v>0</v>
      </c>
      <c r="BC873" s="4">
        <v>29.393000000000001</v>
      </c>
      <c r="BD873" s="4">
        <v>0</v>
      </c>
      <c r="BE873" s="4">
        <f t="shared" si="347"/>
        <v>50.548999999999999</v>
      </c>
      <c r="BF873" s="4">
        <v>25.05</v>
      </c>
      <c r="BG873" s="4">
        <v>0</v>
      </c>
      <c r="BH873" s="4">
        <v>906.83</v>
      </c>
      <c r="BI873" s="4">
        <v>0</v>
      </c>
      <c r="BJ873" s="4">
        <f t="shared" si="348"/>
        <v>931.88</v>
      </c>
      <c r="BK873" s="4">
        <v>0</v>
      </c>
      <c r="BL873" s="4">
        <v>0</v>
      </c>
      <c r="BM873" s="4">
        <v>0</v>
      </c>
      <c r="BN873" s="4">
        <v>0</v>
      </c>
      <c r="BO873" s="4">
        <f t="shared" si="349"/>
        <v>0</v>
      </c>
      <c r="BP873" s="4">
        <v>1.56</v>
      </c>
      <c r="BQ873" s="4">
        <v>0</v>
      </c>
      <c r="BR873" s="4">
        <v>0.72799999999999998</v>
      </c>
      <c r="BS873" s="4">
        <v>0</v>
      </c>
      <c r="BT873" s="4">
        <f t="shared" si="350"/>
        <v>2.2880000000000003</v>
      </c>
      <c r="BU873" s="4">
        <v>410.00500000000005</v>
      </c>
      <c r="BV873" s="4">
        <v>0</v>
      </c>
      <c r="BW873" s="4">
        <v>91.783999999999835</v>
      </c>
      <c r="BX873" s="4">
        <v>0</v>
      </c>
      <c r="BY873" s="4">
        <f t="shared" si="351"/>
        <v>501.78899999999987</v>
      </c>
      <c r="BZ873" s="4">
        <f t="shared" si="352"/>
        <v>7907.6279999999997</v>
      </c>
      <c r="CA873" s="4">
        <f t="shared" si="353"/>
        <v>4738.7470000000012</v>
      </c>
      <c r="CB873" s="4">
        <f t="shared" si="354"/>
        <v>12481.632</v>
      </c>
      <c r="CC873" s="4">
        <f t="shared" si="355"/>
        <v>0</v>
      </c>
      <c r="CD873" s="4">
        <f t="shared" si="356"/>
        <v>25128.006999999998</v>
      </c>
      <c r="CE873" s="4">
        <f t="shared" si="357"/>
        <v>556.5150000000001</v>
      </c>
      <c r="CF873" s="4">
        <f t="shared" si="358"/>
        <v>0</v>
      </c>
      <c r="CG873" s="4">
        <f t="shared" si="359"/>
        <v>1241.4179999999999</v>
      </c>
      <c r="CH873" s="4">
        <f t="shared" si="360"/>
        <v>0</v>
      </c>
      <c r="CI873" s="4">
        <f t="shared" si="361"/>
        <v>1797.933</v>
      </c>
      <c r="CJ873" s="4">
        <v>2318</v>
      </c>
      <c r="CK873" s="4">
        <v>4974</v>
      </c>
      <c r="CL873" s="4">
        <v>508</v>
      </c>
      <c r="CM873" s="4">
        <v>0</v>
      </c>
      <c r="CN873" s="4">
        <v>351</v>
      </c>
      <c r="CO873" s="4">
        <f t="shared" si="336"/>
        <v>8151</v>
      </c>
    </row>
    <row r="874" spans="1:93">
      <c r="A874" s="2">
        <v>2008</v>
      </c>
      <c r="B874" s="3" t="s">
        <v>83</v>
      </c>
      <c r="C874" s="4">
        <v>2569</v>
      </c>
      <c r="D874" s="4">
        <v>422</v>
      </c>
      <c r="E874" s="4">
        <v>5</v>
      </c>
      <c r="F874" s="4">
        <v>736</v>
      </c>
      <c r="G874" s="4">
        <f t="shared" si="337"/>
        <v>3732</v>
      </c>
      <c r="H874" s="4">
        <v>753</v>
      </c>
      <c r="I874" s="4">
        <v>256</v>
      </c>
      <c r="J874" s="4">
        <v>1416</v>
      </c>
      <c r="K874" s="4">
        <v>211</v>
      </c>
      <c r="L874" s="4">
        <f t="shared" si="338"/>
        <v>2636</v>
      </c>
      <c r="M874" s="4">
        <v>111</v>
      </c>
      <c r="N874" s="4">
        <v>262</v>
      </c>
      <c r="O874" s="4">
        <v>0</v>
      </c>
      <c r="P874" s="4">
        <v>0</v>
      </c>
      <c r="Q874" s="4">
        <f t="shared" si="339"/>
        <v>373</v>
      </c>
      <c r="R874" s="4">
        <v>104</v>
      </c>
      <c r="S874" s="4">
        <v>0</v>
      </c>
      <c r="T874" s="4">
        <v>0</v>
      </c>
      <c r="U874" s="4">
        <v>0</v>
      </c>
      <c r="V874" s="4">
        <f t="shared" si="340"/>
        <v>104</v>
      </c>
      <c r="W874" s="4">
        <v>3471</v>
      </c>
      <c r="X874" s="4">
        <v>0</v>
      </c>
      <c r="Y874" s="4">
        <v>794</v>
      </c>
      <c r="Z874" s="4">
        <v>0</v>
      </c>
      <c r="AA874" s="4">
        <f t="shared" si="341"/>
        <v>4265</v>
      </c>
      <c r="AB874" s="4">
        <v>697.4</v>
      </c>
      <c r="AC874" s="4">
        <v>2.8</v>
      </c>
      <c r="AD874" s="4">
        <v>0</v>
      </c>
      <c r="AE874" s="4">
        <v>3</v>
      </c>
      <c r="AF874" s="4">
        <f t="shared" si="342"/>
        <v>703.19999999999993</v>
      </c>
      <c r="AG874" s="4">
        <v>0</v>
      </c>
      <c r="AH874" s="4">
        <v>507</v>
      </c>
      <c r="AI874" s="4">
        <v>492.7</v>
      </c>
      <c r="AJ874" s="4">
        <v>477</v>
      </c>
      <c r="AK874" s="4">
        <f t="shared" si="343"/>
        <v>1476.7</v>
      </c>
      <c r="AL874" s="4">
        <v>8922.0474069999018</v>
      </c>
      <c r="AM874" s="4">
        <v>667.15855600000009</v>
      </c>
      <c r="AN874" s="4">
        <v>786.72322900000006</v>
      </c>
      <c r="AO874" s="4">
        <v>605</v>
      </c>
      <c r="AP874" s="4">
        <f t="shared" si="344"/>
        <v>10980.929191999901</v>
      </c>
      <c r="AU874" s="4">
        <f t="shared" si="345"/>
        <v>0</v>
      </c>
      <c r="AV874" s="4">
        <v>0</v>
      </c>
      <c r="AW874" s="4">
        <v>0</v>
      </c>
      <c r="AX874" s="4">
        <v>0</v>
      </c>
      <c r="AY874" s="4">
        <v>211</v>
      </c>
      <c r="AZ874" s="4">
        <f t="shared" si="346"/>
        <v>211</v>
      </c>
      <c r="BA874" s="4">
        <v>0</v>
      </c>
      <c r="BB874" s="4">
        <v>0</v>
      </c>
      <c r="BC874" s="4">
        <v>0</v>
      </c>
      <c r="BD874" s="4">
        <v>3</v>
      </c>
      <c r="BE874" s="4">
        <f t="shared" si="347"/>
        <v>3</v>
      </c>
      <c r="BF874" s="4">
        <v>0</v>
      </c>
      <c r="BG874" s="4">
        <v>0</v>
      </c>
      <c r="BH874" s="4">
        <v>0</v>
      </c>
      <c r="BI874" s="4">
        <v>477</v>
      </c>
      <c r="BJ874" s="4">
        <f t="shared" si="348"/>
        <v>477</v>
      </c>
      <c r="BK874" s="4">
        <v>0</v>
      </c>
      <c r="BL874" s="4">
        <v>0</v>
      </c>
      <c r="BM874" s="4">
        <v>0</v>
      </c>
      <c r="BN874" s="4">
        <v>16</v>
      </c>
      <c r="BO874" s="4">
        <f t="shared" si="349"/>
        <v>16</v>
      </c>
      <c r="BP874" s="4">
        <v>0</v>
      </c>
      <c r="BQ874" s="4">
        <v>0</v>
      </c>
      <c r="BR874" s="4">
        <v>0</v>
      </c>
      <c r="BS874" s="4">
        <v>372</v>
      </c>
      <c r="BT874" s="4">
        <f t="shared" si="350"/>
        <v>372</v>
      </c>
      <c r="BU874" s="4">
        <v>0</v>
      </c>
      <c r="BV874" s="4">
        <v>0</v>
      </c>
      <c r="BW874" s="4">
        <v>0</v>
      </c>
      <c r="BX874" s="4">
        <v>953</v>
      </c>
      <c r="BY874" s="4">
        <f t="shared" si="351"/>
        <v>953</v>
      </c>
      <c r="BZ874" s="4">
        <f t="shared" si="352"/>
        <v>16627.447406999901</v>
      </c>
      <c r="CA874" s="4">
        <f t="shared" si="353"/>
        <v>2116.958556</v>
      </c>
      <c r="CB874" s="4">
        <f t="shared" si="354"/>
        <v>3494.423229</v>
      </c>
      <c r="CC874" s="4">
        <f t="shared" si="355"/>
        <v>2032</v>
      </c>
      <c r="CD874" s="4">
        <f t="shared" si="356"/>
        <v>24270.829191999903</v>
      </c>
      <c r="CE874" s="4">
        <f t="shared" si="357"/>
        <v>0</v>
      </c>
      <c r="CF874" s="4">
        <f t="shared" si="358"/>
        <v>0</v>
      </c>
      <c r="CG874" s="4">
        <f t="shared" si="359"/>
        <v>0</v>
      </c>
      <c r="CH874" s="4">
        <f t="shared" si="360"/>
        <v>2032</v>
      </c>
      <c r="CI874" s="4">
        <f t="shared" si="361"/>
        <v>2032</v>
      </c>
      <c r="CJ874" s="4">
        <v>3582.3168390000001</v>
      </c>
      <c r="CK874" s="4">
        <v>7512.6882839999998</v>
      </c>
      <c r="CL874" s="4">
        <v>733.94198400000005</v>
      </c>
      <c r="CM874" s="4">
        <v>699.01352700000007</v>
      </c>
      <c r="CN874" s="4">
        <v>3890.8249349999996</v>
      </c>
      <c r="CO874" s="4">
        <f t="shared" si="336"/>
        <v>16418.785569</v>
      </c>
    </row>
    <row r="875" spans="1:93">
      <c r="A875" s="2">
        <v>2008</v>
      </c>
      <c r="B875" s="3" t="s">
        <v>84</v>
      </c>
      <c r="C875" s="4">
        <v>1133</v>
      </c>
      <c r="D875" s="4">
        <v>141</v>
      </c>
      <c r="E875" s="4">
        <v>496</v>
      </c>
      <c r="F875" s="4">
        <v>225</v>
      </c>
      <c r="G875" s="4">
        <f t="shared" si="337"/>
        <v>1995</v>
      </c>
      <c r="H875" s="4">
        <v>253</v>
      </c>
      <c r="I875" s="4">
        <v>32</v>
      </c>
      <c r="J875" s="4">
        <v>73</v>
      </c>
      <c r="K875" s="4">
        <v>10</v>
      </c>
      <c r="L875" s="4">
        <f t="shared" si="338"/>
        <v>368</v>
      </c>
      <c r="M875" s="4">
        <v>3</v>
      </c>
      <c r="N875" s="4">
        <v>14</v>
      </c>
      <c r="O875" s="4">
        <v>2</v>
      </c>
      <c r="P875" s="4">
        <v>0</v>
      </c>
      <c r="Q875" s="4">
        <f t="shared" si="339"/>
        <v>19</v>
      </c>
      <c r="R875" s="4">
        <v>4</v>
      </c>
      <c r="S875" s="4">
        <v>0</v>
      </c>
      <c r="T875" s="4">
        <v>1</v>
      </c>
      <c r="U875" s="4">
        <v>0</v>
      </c>
      <c r="V875" s="4">
        <f t="shared" si="340"/>
        <v>5</v>
      </c>
      <c r="W875" s="4">
        <v>494</v>
      </c>
      <c r="X875" s="4">
        <v>497</v>
      </c>
      <c r="Y875" s="4">
        <v>0</v>
      </c>
      <c r="Z875" s="4">
        <v>0</v>
      </c>
      <c r="AA875" s="4">
        <f t="shared" si="341"/>
        <v>991</v>
      </c>
      <c r="AB875" s="4">
        <v>263</v>
      </c>
      <c r="AC875" s="4">
        <v>1</v>
      </c>
      <c r="AD875" s="4">
        <v>5</v>
      </c>
      <c r="AE875" s="4">
        <v>0</v>
      </c>
      <c r="AF875" s="4">
        <f t="shared" si="342"/>
        <v>269</v>
      </c>
      <c r="AG875" s="4">
        <v>0</v>
      </c>
      <c r="AH875" s="4">
        <v>158</v>
      </c>
      <c r="AI875" s="4">
        <v>704</v>
      </c>
      <c r="AJ875" s="4">
        <v>0</v>
      </c>
      <c r="AK875" s="4">
        <f t="shared" si="343"/>
        <v>862</v>
      </c>
      <c r="AL875" s="4">
        <v>1272</v>
      </c>
      <c r="AM875" s="4">
        <v>270</v>
      </c>
      <c r="AN875" s="4">
        <v>2530</v>
      </c>
      <c r="AO875" s="4">
        <v>40</v>
      </c>
      <c r="AP875" s="4">
        <f t="shared" si="344"/>
        <v>4112</v>
      </c>
      <c r="AU875" s="4">
        <f t="shared" si="345"/>
        <v>0</v>
      </c>
      <c r="AV875" s="4">
        <v>0</v>
      </c>
      <c r="AW875" s="4">
        <v>0</v>
      </c>
      <c r="AX875" s="4">
        <v>0</v>
      </c>
      <c r="AY875" s="4">
        <v>10</v>
      </c>
      <c r="AZ875" s="4">
        <f t="shared" si="346"/>
        <v>10</v>
      </c>
      <c r="BA875" s="4">
        <v>0</v>
      </c>
      <c r="BB875" s="4">
        <v>0</v>
      </c>
      <c r="BC875" s="4">
        <v>0</v>
      </c>
      <c r="BD875" s="4">
        <v>0</v>
      </c>
      <c r="BE875" s="4">
        <f t="shared" si="347"/>
        <v>0</v>
      </c>
      <c r="BF875" s="4">
        <v>0</v>
      </c>
      <c r="BG875" s="4">
        <v>156</v>
      </c>
      <c r="BH875" s="4">
        <v>221</v>
      </c>
      <c r="BI875" s="4">
        <v>0</v>
      </c>
      <c r="BJ875" s="4">
        <f t="shared" si="348"/>
        <v>377</v>
      </c>
      <c r="BK875" s="4">
        <v>0</v>
      </c>
      <c r="BL875" s="4">
        <v>0</v>
      </c>
      <c r="BM875" s="4">
        <v>0</v>
      </c>
      <c r="BN875" s="4">
        <v>4</v>
      </c>
      <c r="BO875" s="4">
        <f t="shared" si="349"/>
        <v>4</v>
      </c>
      <c r="BP875" s="4">
        <v>0</v>
      </c>
      <c r="BQ875" s="4">
        <v>0</v>
      </c>
      <c r="BR875" s="4">
        <v>0</v>
      </c>
      <c r="BS875" s="4">
        <v>3</v>
      </c>
      <c r="BT875" s="4">
        <f t="shared" si="350"/>
        <v>3</v>
      </c>
      <c r="BU875" s="4">
        <v>0</v>
      </c>
      <c r="BV875" s="4">
        <v>0</v>
      </c>
      <c r="BW875" s="4">
        <v>0</v>
      </c>
      <c r="BX875" s="4">
        <v>258</v>
      </c>
      <c r="BY875" s="4">
        <f t="shared" si="351"/>
        <v>258</v>
      </c>
      <c r="BZ875" s="4">
        <f t="shared" si="352"/>
        <v>3422</v>
      </c>
      <c r="CA875" s="4">
        <f t="shared" si="353"/>
        <v>1113</v>
      </c>
      <c r="CB875" s="4">
        <f t="shared" si="354"/>
        <v>3811</v>
      </c>
      <c r="CC875" s="4">
        <f t="shared" si="355"/>
        <v>275</v>
      </c>
      <c r="CD875" s="4">
        <f t="shared" si="356"/>
        <v>8621</v>
      </c>
      <c r="CE875" s="4">
        <f t="shared" si="357"/>
        <v>0</v>
      </c>
      <c r="CF875" s="4">
        <f t="shared" si="358"/>
        <v>156</v>
      </c>
      <c r="CG875" s="4">
        <f t="shared" si="359"/>
        <v>221</v>
      </c>
      <c r="CH875" s="4">
        <f t="shared" si="360"/>
        <v>275</v>
      </c>
      <c r="CI875" s="4">
        <f t="shared" si="361"/>
        <v>652</v>
      </c>
      <c r="CJ875" s="4">
        <v>0</v>
      </c>
      <c r="CK875" s="4">
        <v>1007</v>
      </c>
      <c r="CL875" s="4">
        <v>179</v>
      </c>
      <c r="CM875" s="4">
        <v>0</v>
      </c>
      <c r="CN875" s="4">
        <v>2171</v>
      </c>
      <c r="CO875" s="4">
        <f t="shared" si="336"/>
        <v>3357</v>
      </c>
    </row>
    <row r="876" spans="1:93">
      <c r="A876" s="2">
        <v>2008</v>
      </c>
      <c r="B876" s="15" t="s">
        <v>85</v>
      </c>
      <c r="C876" s="4">
        <v>9943</v>
      </c>
      <c r="D876" s="4">
        <v>2422</v>
      </c>
      <c r="E876" s="4">
        <v>632</v>
      </c>
      <c r="F876" s="4">
        <v>0</v>
      </c>
      <c r="G876" s="4">
        <f t="shared" si="337"/>
        <v>12997</v>
      </c>
      <c r="H876" s="4">
        <v>4163</v>
      </c>
      <c r="I876" s="4">
        <v>134</v>
      </c>
      <c r="J876" s="4">
        <v>975</v>
      </c>
      <c r="K876" s="4">
        <v>1123</v>
      </c>
      <c r="L876" s="4">
        <f t="shared" si="338"/>
        <v>6395</v>
      </c>
      <c r="M876" s="4">
        <v>125</v>
      </c>
      <c r="N876" s="4">
        <v>32</v>
      </c>
      <c r="O876" s="4">
        <v>0</v>
      </c>
      <c r="P876" s="4">
        <v>0</v>
      </c>
      <c r="Q876" s="4">
        <f t="shared" si="339"/>
        <v>157</v>
      </c>
      <c r="R876" s="4">
        <v>0</v>
      </c>
      <c r="S876" s="4">
        <v>0</v>
      </c>
      <c r="T876" s="4">
        <v>0</v>
      </c>
      <c r="U876" s="4">
        <v>0</v>
      </c>
      <c r="V876" s="4">
        <f t="shared" si="340"/>
        <v>0</v>
      </c>
      <c r="W876" s="4">
        <v>4453</v>
      </c>
      <c r="X876" s="4">
        <v>8114</v>
      </c>
      <c r="Y876" s="4">
        <v>2355</v>
      </c>
      <c r="Z876" s="4">
        <v>0</v>
      </c>
      <c r="AA876" s="4">
        <f t="shared" si="341"/>
        <v>14922</v>
      </c>
      <c r="AB876" s="4">
        <v>2825</v>
      </c>
      <c r="AC876" s="4">
        <v>86</v>
      </c>
      <c r="AD876" s="4">
        <v>137</v>
      </c>
      <c r="AE876" s="4">
        <v>0</v>
      </c>
      <c r="AF876" s="4">
        <f t="shared" si="342"/>
        <v>3048</v>
      </c>
      <c r="AG876" s="4">
        <v>85</v>
      </c>
      <c r="AH876" s="4">
        <v>2180</v>
      </c>
      <c r="AI876" s="4">
        <v>4003</v>
      </c>
      <c r="AJ876" s="4">
        <v>627</v>
      </c>
      <c r="AK876" s="4">
        <f t="shared" si="343"/>
        <v>6895</v>
      </c>
      <c r="AL876" s="4">
        <v>5919</v>
      </c>
      <c r="AM876" s="4">
        <v>5786</v>
      </c>
      <c r="AN876" s="4">
        <v>6814</v>
      </c>
      <c r="AO876" s="4">
        <v>1446</v>
      </c>
      <c r="AP876" s="4">
        <f t="shared" si="344"/>
        <v>19965</v>
      </c>
      <c r="AU876" s="4">
        <f t="shared" si="345"/>
        <v>0</v>
      </c>
      <c r="AV876" s="4">
        <v>111</v>
      </c>
      <c r="AW876" s="4">
        <v>0</v>
      </c>
      <c r="AX876" s="4">
        <v>142</v>
      </c>
      <c r="AY876" s="4">
        <v>1123</v>
      </c>
      <c r="AZ876" s="4">
        <f t="shared" si="346"/>
        <v>1376</v>
      </c>
      <c r="BA876" s="4">
        <v>171</v>
      </c>
      <c r="BB876" s="4">
        <v>1</v>
      </c>
      <c r="BC876" s="4">
        <v>0</v>
      </c>
      <c r="BD876" s="4">
        <v>0</v>
      </c>
      <c r="BE876" s="4">
        <f t="shared" si="347"/>
        <v>172</v>
      </c>
      <c r="BF876" s="4">
        <v>85</v>
      </c>
      <c r="BG876" s="4">
        <v>2180</v>
      </c>
      <c r="BH876" s="4">
        <v>2984</v>
      </c>
      <c r="BI876" s="4">
        <v>627</v>
      </c>
      <c r="BJ876" s="4">
        <f t="shared" si="348"/>
        <v>5876</v>
      </c>
      <c r="BK876" s="4">
        <v>0</v>
      </c>
      <c r="BL876" s="4">
        <v>0</v>
      </c>
      <c r="BM876" s="4">
        <v>377</v>
      </c>
      <c r="BN876" s="4">
        <v>0</v>
      </c>
      <c r="BO876" s="4">
        <f t="shared" si="349"/>
        <v>377</v>
      </c>
      <c r="BP876" s="4">
        <v>171</v>
      </c>
      <c r="BQ876" s="4">
        <v>255</v>
      </c>
      <c r="BR876" s="4">
        <v>1011</v>
      </c>
      <c r="BS876" s="4">
        <v>398</v>
      </c>
      <c r="BT876" s="4">
        <f t="shared" si="350"/>
        <v>1835</v>
      </c>
      <c r="BU876" s="4">
        <v>107</v>
      </c>
      <c r="BV876" s="4">
        <v>0</v>
      </c>
      <c r="BW876" s="4">
        <v>1880</v>
      </c>
      <c r="BX876" s="4">
        <v>1048</v>
      </c>
      <c r="BY876" s="4">
        <f t="shared" si="351"/>
        <v>3035</v>
      </c>
      <c r="BZ876" s="4">
        <f t="shared" si="352"/>
        <v>27513</v>
      </c>
      <c r="CA876" s="4">
        <f t="shared" si="353"/>
        <v>18754</v>
      </c>
      <c r="CB876" s="4">
        <f t="shared" si="354"/>
        <v>14916</v>
      </c>
      <c r="CC876" s="4">
        <f t="shared" si="355"/>
        <v>3196</v>
      </c>
      <c r="CD876" s="4">
        <f t="shared" si="356"/>
        <v>64379</v>
      </c>
      <c r="CE876" s="4">
        <f t="shared" si="357"/>
        <v>645</v>
      </c>
      <c r="CF876" s="4">
        <f t="shared" si="358"/>
        <v>2436</v>
      </c>
      <c r="CG876" s="4">
        <f t="shared" si="359"/>
        <v>6394</v>
      </c>
      <c r="CH876" s="4">
        <f t="shared" si="360"/>
        <v>3196</v>
      </c>
      <c r="CI876" s="4">
        <f t="shared" si="361"/>
        <v>12671</v>
      </c>
      <c r="CJ876" s="4">
        <v>18428.900000000001</v>
      </c>
      <c r="CK876" s="4">
        <v>0</v>
      </c>
      <c r="CL876" s="4">
        <v>2216.8000000000002</v>
      </c>
      <c r="CM876" s="4">
        <v>26.9</v>
      </c>
      <c r="CN876" s="4">
        <v>3439.5</v>
      </c>
      <c r="CO876" s="4">
        <f t="shared" si="336"/>
        <v>24112.100000000002</v>
      </c>
    </row>
    <row r="877" spans="1:93">
      <c r="A877" s="2">
        <v>2008</v>
      </c>
      <c r="B877" s="3" t="s">
        <v>86</v>
      </c>
      <c r="C877" s="4">
        <v>7795</v>
      </c>
      <c r="D877" s="4">
        <v>1548</v>
      </c>
      <c r="E877" s="4">
        <v>0</v>
      </c>
      <c r="F877" s="4">
        <v>454</v>
      </c>
      <c r="G877" s="4">
        <f t="shared" si="337"/>
        <v>9797</v>
      </c>
      <c r="H877" s="4">
        <v>2453</v>
      </c>
      <c r="I877" s="4">
        <v>34</v>
      </c>
      <c r="J877" s="4">
        <v>2745</v>
      </c>
      <c r="K877" s="4">
        <v>342</v>
      </c>
      <c r="L877" s="4">
        <f t="shared" si="338"/>
        <v>5574</v>
      </c>
      <c r="M877" s="4">
        <v>168</v>
      </c>
      <c r="N877" s="4">
        <v>447</v>
      </c>
      <c r="O877" s="4">
        <v>0</v>
      </c>
      <c r="P877" s="4">
        <v>0</v>
      </c>
      <c r="Q877" s="4">
        <f t="shared" si="339"/>
        <v>615</v>
      </c>
      <c r="R877" s="4">
        <v>0</v>
      </c>
      <c r="S877" s="4">
        <v>0</v>
      </c>
      <c r="T877" s="4">
        <v>0</v>
      </c>
      <c r="U877" s="4">
        <v>0</v>
      </c>
      <c r="V877" s="4">
        <f t="shared" si="340"/>
        <v>0</v>
      </c>
      <c r="W877" s="4">
        <v>2370</v>
      </c>
      <c r="X877" s="4">
        <v>4488</v>
      </c>
      <c r="Y877" s="4">
        <v>393</v>
      </c>
      <c r="Z877" s="4">
        <v>0</v>
      </c>
      <c r="AA877" s="4">
        <f t="shared" si="341"/>
        <v>7251</v>
      </c>
      <c r="AB877" s="4">
        <v>1153</v>
      </c>
      <c r="AC877" s="4">
        <v>10</v>
      </c>
      <c r="AD877" s="4">
        <v>41</v>
      </c>
      <c r="AE877" s="4">
        <v>14</v>
      </c>
      <c r="AF877" s="4">
        <f t="shared" si="342"/>
        <v>1218</v>
      </c>
      <c r="AG877" s="4">
        <v>22</v>
      </c>
      <c r="AH877" s="4">
        <v>891</v>
      </c>
      <c r="AI877" s="4">
        <v>564</v>
      </c>
      <c r="AJ877" s="4">
        <v>586</v>
      </c>
      <c r="AK877" s="4">
        <f t="shared" si="343"/>
        <v>2063</v>
      </c>
      <c r="AL877" s="4">
        <v>3973</v>
      </c>
      <c r="AM877" s="4">
        <v>2849.9</v>
      </c>
      <c r="AN877" s="4">
        <v>5030</v>
      </c>
      <c r="AO877" s="4">
        <v>122.9</v>
      </c>
      <c r="AP877" s="4">
        <f t="shared" si="344"/>
        <v>11975.8</v>
      </c>
      <c r="AU877" s="4">
        <f t="shared" si="345"/>
        <v>0</v>
      </c>
      <c r="AV877" s="4">
        <v>0</v>
      </c>
      <c r="AW877" s="4">
        <v>0</v>
      </c>
      <c r="AX877" s="4">
        <v>0</v>
      </c>
      <c r="AY877" s="4">
        <v>342</v>
      </c>
      <c r="AZ877" s="4">
        <f t="shared" si="346"/>
        <v>342</v>
      </c>
      <c r="BA877" s="4">
        <v>0</v>
      </c>
      <c r="BB877" s="4">
        <v>0</v>
      </c>
      <c r="BC877" s="4">
        <v>0</v>
      </c>
      <c r="BD877" s="4">
        <v>14</v>
      </c>
      <c r="BE877" s="4">
        <f t="shared" si="347"/>
        <v>14</v>
      </c>
      <c r="BF877" s="4">
        <v>0</v>
      </c>
      <c r="BG877" s="4">
        <v>1125</v>
      </c>
      <c r="BH877" s="4">
        <v>1015</v>
      </c>
      <c r="BI877" s="4">
        <v>251</v>
      </c>
      <c r="BJ877" s="4">
        <f t="shared" si="348"/>
        <v>2391</v>
      </c>
      <c r="BK877" s="4">
        <v>0</v>
      </c>
      <c r="BL877" s="4">
        <v>0</v>
      </c>
      <c r="BM877" s="4">
        <v>0</v>
      </c>
      <c r="BN877" s="4">
        <v>0</v>
      </c>
      <c r="BO877" s="4">
        <f t="shared" si="349"/>
        <v>0</v>
      </c>
      <c r="BP877" s="4">
        <v>0</v>
      </c>
      <c r="BQ877" s="4">
        <v>0</v>
      </c>
      <c r="BR877" s="4">
        <v>0</v>
      </c>
      <c r="BS877" s="4">
        <v>28</v>
      </c>
      <c r="BT877" s="4">
        <f t="shared" si="350"/>
        <v>28</v>
      </c>
      <c r="BU877" s="4">
        <v>0</v>
      </c>
      <c r="BV877" s="4">
        <v>0</v>
      </c>
      <c r="BW877" s="4">
        <v>0</v>
      </c>
      <c r="BX877" s="4">
        <v>454</v>
      </c>
      <c r="BY877" s="4">
        <f t="shared" si="351"/>
        <v>454</v>
      </c>
      <c r="BZ877" s="4">
        <f t="shared" si="352"/>
        <v>17934</v>
      </c>
      <c r="CA877" s="4">
        <f t="shared" si="353"/>
        <v>10267.9</v>
      </c>
      <c r="CB877" s="4">
        <f t="shared" si="354"/>
        <v>8773</v>
      </c>
      <c r="CC877" s="4">
        <f t="shared" si="355"/>
        <v>1518.9</v>
      </c>
      <c r="CD877" s="4">
        <f t="shared" si="356"/>
        <v>38493.800000000003</v>
      </c>
      <c r="CE877" s="4">
        <f t="shared" si="357"/>
        <v>0</v>
      </c>
      <c r="CF877" s="4">
        <f t="shared" si="358"/>
        <v>1125</v>
      </c>
      <c r="CG877" s="4">
        <f t="shared" si="359"/>
        <v>1015</v>
      </c>
      <c r="CH877" s="4">
        <f t="shared" si="360"/>
        <v>1089</v>
      </c>
      <c r="CI877" s="4">
        <f t="shared" si="361"/>
        <v>3229</v>
      </c>
      <c r="CJ877" s="4">
        <v>5796.6</v>
      </c>
      <c r="CK877" s="4">
        <v>8829.5</v>
      </c>
      <c r="CL877" s="4">
        <v>941.9</v>
      </c>
      <c r="CM877" s="4">
        <v>0</v>
      </c>
      <c r="CN877" s="4">
        <v>3160</v>
      </c>
      <c r="CO877" s="4">
        <f t="shared" si="336"/>
        <v>18728</v>
      </c>
    </row>
    <row r="878" spans="1:93">
      <c r="A878" s="2">
        <v>2008</v>
      </c>
      <c r="B878" s="3" t="s">
        <v>87</v>
      </c>
      <c r="C878" s="4">
        <v>2172</v>
      </c>
      <c r="D878" s="4">
        <v>226</v>
      </c>
      <c r="E878" s="4">
        <v>44</v>
      </c>
      <c r="F878" s="4">
        <v>0</v>
      </c>
      <c r="G878" s="4">
        <f t="shared" si="337"/>
        <v>2442</v>
      </c>
      <c r="H878" s="4">
        <v>684</v>
      </c>
      <c r="I878" s="4">
        <v>22</v>
      </c>
      <c r="J878" s="4">
        <v>331</v>
      </c>
      <c r="K878" s="4">
        <v>90</v>
      </c>
      <c r="L878" s="4">
        <f t="shared" si="338"/>
        <v>1127</v>
      </c>
      <c r="M878" s="4">
        <v>27</v>
      </c>
      <c r="N878" s="4">
        <v>38</v>
      </c>
      <c r="O878" s="4">
        <v>0</v>
      </c>
      <c r="P878" s="4">
        <v>0</v>
      </c>
      <c r="Q878" s="4">
        <f t="shared" si="339"/>
        <v>65</v>
      </c>
      <c r="R878" s="4">
        <v>28</v>
      </c>
      <c r="S878" s="4">
        <v>0</v>
      </c>
      <c r="T878" s="4">
        <v>0</v>
      </c>
      <c r="U878" s="4">
        <v>0</v>
      </c>
      <c r="V878" s="4">
        <f t="shared" si="340"/>
        <v>28</v>
      </c>
      <c r="W878" s="4">
        <v>505</v>
      </c>
      <c r="X878" s="4">
        <v>740</v>
      </c>
      <c r="Y878" s="4">
        <v>0</v>
      </c>
      <c r="Z878" s="4">
        <v>0</v>
      </c>
      <c r="AA878" s="4">
        <f t="shared" si="341"/>
        <v>1245</v>
      </c>
      <c r="AB878" s="4">
        <v>222</v>
      </c>
      <c r="AC878" s="4">
        <v>2</v>
      </c>
      <c r="AD878" s="4">
        <v>12</v>
      </c>
      <c r="AE878" s="4">
        <v>0</v>
      </c>
      <c r="AF878" s="4">
        <f t="shared" si="342"/>
        <v>236</v>
      </c>
      <c r="AG878" s="4">
        <v>0</v>
      </c>
      <c r="AH878" s="4">
        <v>229</v>
      </c>
      <c r="AI878" s="4">
        <v>764</v>
      </c>
      <c r="AJ878" s="4">
        <v>119</v>
      </c>
      <c r="AK878" s="4">
        <f t="shared" si="343"/>
        <v>1112</v>
      </c>
      <c r="AL878" s="4">
        <v>1769</v>
      </c>
      <c r="AM878" s="4">
        <v>503</v>
      </c>
      <c r="AN878" s="4">
        <v>2225</v>
      </c>
      <c r="AO878" s="4">
        <v>408</v>
      </c>
      <c r="AP878" s="4">
        <f t="shared" si="344"/>
        <v>4905</v>
      </c>
      <c r="AU878" s="4">
        <f t="shared" si="345"/>
        <v>0</v>
      </c>
      <c r="AV878" s="4">
        <v>0</v>
      </c>
      <c r="AW878" s="4">
        <v>0</v>
      </c>
      <c r="AX878" s="4">
        <v>0</v>
      </c>
      <c r="AY878" s="4">
        <v>90</v>
      </c>
      <c r="AZ878" s="4">
        <f t="shared" si="346"/>
        <v>90</v>
      </c>
      <c r="BA878" s="4">
        <v>0</v>
      </c>
      <c r="BB878" s="4">
        <v>0</v>
      </c>
      <c r="BC878" s="4">
        <v>0</v>
      </c>
      <c r="BD878" s="4">
        <v>0</v>
      </c>
      <c r="BE878" s="4">
        <f t="shared" si="347"/>
        <v>0</v>
      </c>
      <c r="BF878" s="4">
        <v>0</v>
      </c>
      <c r="BG878" s="4">
        <v>189</v>
      </c>
      <c r="BH878" s="4">
        <v>82</v>
      </c>
      <c r="BI878" s="4">
        <v>119</v>
      </c>
      <c r="BJ878" s="4">
        <f t="shared" si="348"/>
        <v>390</v>
      </c>
      <c r="BK878" s="4">
        <v>0</v>
      </c>
      <c r="BL878" s="4">
        <v>0</v>
      </c>
      <c r="BM878" s="4">
        <v>0</v>
      </c>
      <c r="BN878" s="4">
        <v>0</v>
      </c>
      <c r="BO878" s="4">
        <f t="shared" si="349"/>
        <v>0</v>
      </c>
      <c r="BP878" s="4">
        <v>0</v>
      </c>
      <c r="BQ878" s="4">
        <v>0</v>
      </c>
      <c r="BR878" s="4">
        <v>0</v>
      </c>
      <c r="BS878" s="4">
        <v>3</v>
      </c>
      <c r="BT878" s="4">
        <f t="shared" si="350"/>
        <v>3</v>
      </c>
      <c r="BU878" s="4">
        <v>0</v>
      </c>
      <c r="BV878" s="4">
        <v>23</v>
      </c>
      <c r="BW878" s="4">
        <v>136</v>
      </c>
      <c r="BX878" s="4">
        <v>405</v>
      </c>
      <c r="BY878" s="4">
        <f t="shared" si="351"/>
        <v>564</v>
      </c>
      <c r="BZ878" s="4">
        <f t="shared" si="352"/>
        <v>5407</v>
      </c>
      <c r="CA878" s="4">
        <f t="shared" si="353"/>
        <v>1760</v>
      </c>
      <c r="CB878" s="4">
        <f t="shared" si="354"/>
        <v>3376</v>
      </c>
      <c r="CC878" s="4">
        <f t="shared" si="355"/>
        <v>617</v>
      </c>
      <c r="CD878" s="4">
        <f t="shared" si="356"/>
        <v>11160</v>
      </c>
      <c r="CE878" s="4">
        <f t="shared" si="357"/>
        <v>0</v>
      </c>
      <c r="CF878" s="4">
        <f t="shared" si="358"/>
        <v>212</v>
      </c>
      <c r="CG878" s="4">
        <f t="shared" si="359"/>
        <v>218</v>
      </c>
      <c r="CH878" s="4">
        <f t="shared" si="360"/>
        <v>617</v>
      </c>
      <c r="CI878" s="4">
        <f t="shared" si="361"/>
        <v>1047</v>
      </c>
      <c r="CJ878" s="4">
        <v>2619</v>
      </c>
      <c r="CK878" s="4">
        <v>1544</v>
      </c>
      <c r="CL878" s="4">
        <v>85</v>
      </c>
      <c r="CM878" s="4">
        <v>0</v>
      </c>
      <c r="CN878" s="4">
        <v>997</v>
      </c>
      <c r="CO878" s="4">
        <f t="shared" si="336"/>
        <v>5245</v>
      </c>
    </row>
    <row r="879" spans="1:93">
      <c r="A879" s="2">
        <v>2008</v>
      </c>
      <c r="B879" s="3" t="s">
        <v>88</v>
      </c>
      <c r="C879" s="4">
        <v>1392.4</v>
      </c>
      <c r="D879" s="4">
        <v>234.3</v>
      </c>
      <c r="E879" s="4">
        <v>69.099999999999994</v>
      </c>
      <c r="F879" s="4">
        <v>0</v>
      </c>
      <c r="G879" s="4">
        <f t="shared" si="337"/>
        <v>1695.8</v>
      </c>
      <c r="H879" s="4">
        <v>348.3</v>
      </c>
      <c r="I879" s="4">
        <v>5.2</v>
      </c>
      <c r="J879" s="4">
        <v>135.69999999999999</v>
      </c>
      <c r="K879" s="4">
        <v>5.8</v>
      </c>
      <c r="L879" s="4">
        <f t="shared" si="338"/>
        <v>495</v>
      </c>
      <c r="M879" s="4">
        <v>0</v>
      </c>
      <c r="N879" s="4">
        <v>7</v>
      </c>
      <c r="O879" s="4">
        <v>0</v>
      </c>
      <c r="P879" s="4">
        <v>0</v>
      </c>
      <c r="Q879" s="4">
        <f t="shared" si="339"/>
        <v>7</v>
      </c>
      <c r="R879" s="4">
        <v>9</v>
      </c>
      <c r="S879" s="4">
        <v>0</v>
      </c>
      <c r="T879" s="4">
        <v>0</v>
      </c>
      <c r="U879" s="4">
        <v>0</v>
      </c>
      <c r="V879" s="4">
        <f t="shared" si="340"/>
        <v>9</v>
      </c>
      <c r="W879" s="4">
        <v>368.3</v>
      </c>
      <c r="X879" s="4">
        <v>847.5</v>
      </c>
      <c r="Y879" s="4">
        <v>85.4</v>
      </c>
      <c r="Z879" s="4">
        <v>0</v>
      </c>
      <c r="AA879" s="4">
        <f t="shared" si="341"/>
        <v>1301.2</v>
      </c>
      <c r="AB879" s="4">
        <v>205.6</v>
      </c>
      <c r="AC879" s="4">
        <v>6.1</v>
      </c>
      <c r="AD879" s="4">
        <v>29.1</v>
      </c>
      <c r="AE879" s="4">
        <v>2.7</v>
      </c>
      <c r="AF879" s="4">
        <f t="shared" si="342"/>
        <v>243.49999999999997</v>
      </c>
      <c r="AG879" s="4">
        <v>0</v>
      </c>
      <c r="AH879" s="4">
        <v>254.4</v>
      </c>
      <c r="AI879" s="4">
        <v>363.1</v>
      </c>
      <c r="AJ879" s="4">
        <v>0</v>
      </c>
      <c r="AK879" s="4">
        <f t="shared" si="343"/>
        <v>617.5</v>
      </c>
      <c r="AL879" s="4">
        <v>475.4</v>
      </c>
      <c r="AM879" s="4">
        <v>650.79999999999995</v>
      </c>
      <c r="AN879" s="4">
        <v>414.8</v>
      </c>
      <c r="AO879" s="4">
        <v>22.7</v>
      </c>
      <c r="AP879" s="4">
        <f t="shared" si="344"/>
        <v>1563.6999999999998</v>
      </c>
      <c r="AU879" s="4">
        <f t="shared" si="345"/>
        <v>0</v>
      </c>
      <c r="AV879" s="4">
        <v>14.2</v>
      </c>
      <c r="AW879" s="4">
        <v>0</v>
      </c>
      <c r="AX879" s="4">
        <v>8</v>
      </c>
      <c r="AY879" s="4">
        <v>4.5999999999999996</v>
      </c>
      <c r="AZ879" s="4">
        <f t="shared" si="346"/>
        <v>26.799999999999997</v>
      </c>
      <c r="BA879" s="4">
        <v>8.4</v>
      </c>
      <c r="BB879" s="4">
        <v>0</v>
      </c>
      <c r="BC879" s="4">
        <v>3</v>
      </c>
      <c r="BD879" s="4">
        <v>2.7</v>
      </c>
      <c r="BE879" s="4">
        <f t="shared" si="347"/>
        <v>14.100000000000001</v>
      </c>
      <c r="BF879" s="4">
        <v>0</v>
      </c>
      <c r="BG879" s="4">
        <v>226.3</v>
      </c>
      <c r="BH879" s="4">
        <v>64.7</v>
      </c>
      <c r="BI879" s="4">
        <v>0</v>
      </c>
      <c r="BJ879" s="4">
        <f t="shared" si="348"/>
        <v>291</v>
      </c>
      <c r="BK879" s="4">
        <v>0</v>
      </c>
      <c r="BL879" s="4">
        <v>0</v>
      </c>
      <c r="BM879" s="4">
        <v>0</v>
      </c>
      <c r="BN879" s="4">
        <v>0</v>
      </c>
      <c r="BO879" s="4">
        <f t="shared" si="349"/>
        <v>0</v>
      </c>
      <c r="BP879" s="4">
        <v>0</v>
      </c>
      <c r="BQ879" s="4">
        <v>0</v>
      </c>
      <c r="BR879" s="4">
        <v>0</v>
      </c>
      <c r="BS879" s="4">
        <v>0</v>
      </c>
      <c r="BT879" s="4">
        <f t="shared" si="350"/>
        <v>0</v>
      </c>
      <c r="BU879" s="4">
        <v>0</v>
      </c>
      <c r="BV879" s="4">
        <v>0</v>
      </c>
      <c r="BW879" s="4">
        <v>124.7</v>
      </c>
      <c r="BX879" s="4">
        <v>22.7</v>
      </c>
      <c r="BY879" s="4">
        <f t="shared" si="351"/>
        <v>147.4</v>
      </c>
      <c r="BZ879" s="4">
        <f t="shared" si="352"/>
        <v>2799</v>
      </c>
      <c r="CA879" s="4">
        <f t="shared" si="353"/>
        <v>2005.3</v>
      </c>
      <c r="CB879" s="4">
        <f t="shared" si="354"/>
        <v>1097.2</v>
      </c>
      <c r="CC879" s="4">
        <f t="shared" si="355"/>
        <v>31.2</v>
      </c>
      <c r="CD879" s="4">
        <f t="shared" si="356"/>
        <v>5932.7</v>
      </c>
      <c r="CE879" s="4">
        <f t="shared" si="357"/>
        <v>22.6</v>
      </c>
      <c r="CF879" s="4">
        <f t="shared" si="358"/>
        <v>226.3</v>
      </c>
      <c r="CG879" s="4">
        <f t="shared" si="359"/>
        <v>200.4</v>
      </c>
      <c r="CH879" s="4">
        <f t="shared" si="360"/>
        <v>30</v>
      </c>
      <c r="CI879" s="4">
        <f t="shared" si="361"/>
        <v>479.3</v>
      </c>
      <c r="CJ879" s="4">
        <v>1142.47</v>
      </c>
      <c r="CK879" s="4">
        <v>1430</v>
      </c>
      <c r="CL879" s="4">
        <v>189.7</v>
      </c>
      <c r="CM879" s="4">
        <v>0</v>
      </c>
      <c r="CN879" s="4">
        <v>147</v>
      </c>
      <c r="CO879" s="4">
        <f t="shared" si="336"/>
        <v>2909.17</v>
      </c>
    </row>
    <row r="880" spans="1:93">
      <c r="A880" s="2">
        <v>2008</v>
      </c>
      <c r="B880" s="3" t="s">
        <v>89</v>
      </c>
      <c r="C880" s="4">
        <v>8179.8468003999988</v>
      </c>
      <c r="D880" s="4">
        <v>1983.1604288800002</v>
      </c>
      <c r="E880" s="4">
        <v>27.845342380000002</v>
      </c>
      <c r="F880" s="4">
        <v>30.015900000000002</v>
      </c>
      <c r="G880" s="4">
        <f t="shared" si="337"/>
        <v>10220.86847166</v>
      </c>
      <c r="H880" s="4">
        <v>2182</v>
      </c>
      <c r="I880" s="4">
        <v>170.2</v>
      </c>
      <c r="J880" s="4">
        <v>388.6</v>
      </c>
      <c r="K880" s="4">
        <v>0</v>
      </c>
      <c r="L880" s="4">
        <f t="shared" si="338"/>
        <v>2740.7999999999997</v>
      </c>
      <c r="M880" s="4">
        <v>57.867321999999994</v>
      </c>
      <c r="N880" s="4">
        <v>21.761639000000006</v>
      </c>
      <c r="O880" s="4">
        <v>0</v>
      </c>
      <c r="P880" s="4">
        <v>0</v>
      </c>
      <c r="Q880" s="4">
        <f t="shared" si="339"/>
        <v>79.628961000000004</v>
      </c>
      <c r="R880" s="4">
        <v>41.990852689999997</v>
      </c>
      <c r="S880" s="4">
        <v>1.84996304</v>
      </c>
      <c r="T880" s="4">
        <v>0</v>
      </c>
      <c r="U880" s="4">
        <v>0</v>
      </c>
      <c r="V880" s="4">
        <f t="shared" si="340"/>
        <v>43.840815729999996</v>
      </c>
      <c r="W880" s="4">
        <v>4490.7730017300009</v>
      </c>
      <c r="X880" s="4">
        <v>6495.6571300000005</v>
      </c>
      <c r="Y880" s="4">
        <v>2836.9260747500002</v>
      </c>
      <c r="Z880" s="4">
        <v>0</v>
      </c>
      <c r="AA880" s="4">
        <f t="shared" si="341"/>
        <v>13823.356206480003</v>
      </c>
      <c r="AB880" s="4">
        <v>1208</v>
      </c>
      <c r="AC880" s="4">
        <v>0</v>
      </c>
      <c r="AD880" s="4">
        <v>81</v>
      </c>
      <c r="AE880" s="4">
        <v>0</v>
      </c>
      <c r="AF880" s="4">
        <f t="shared" si="342"/>
        <v>1289</v>
      </c>
      <c r="AG880" s="4">
        <v>122.460919</v>
      </c>
      <c r="AH880" s="4">
        <v>114.015393</v>
      </c>
      <c r="AI880" s="4">
        <v>3572.2172059999998</v>
      </c>
      <c r="AJ880" s="4">
        <v>72.323088999999996</v>
      </c>
      <c r="AK880" s="4">
        <f t="shared" si="343"/>
        <v>3881.016607</v>
      </c>
      <c r="AL880" s="4">
        <v>5857</v>
      </c>
      <c r="AM880" s="4">
        <v>2286</v>
      </c>
      <c r="AN880" s="4">
        <v>4140</v>
      </c>
      <c r="AO880" s="4">
        <v>204</v>
      </c>
      <c r="AP880" s="4">
        <f t="shared" si="344"/>
        <v>12487</v>
      </c>
      <c r="AU880" s="4">
        <f t="shared" si="345"/>
        <v>0</v>
      </c>
      <c r="AV880" s="4">
        <v>0</v>
      </c>
      <c r="AW880" s="4">
        <v>0</v>
      </c>
      <c r="AX880" s="4">
        <v>0</v>
      </c>
      <c r="AY880" s="4">
        <v>56</v>
      </c>
      <c r="AZ880" s="4">
        <f t="shared" si="346"/>
        <v>56</v>
      </c>
      <c r="BA880" s="4">
        <v>0</v>
      </c>
      <c r="BB880" s="4">
        <v>0</v>
      </c>
      <c r="BC880" s="4">
        <v>0</v>
      </c>
      <c r="BD880" s="4">
        <v>12</v>
      </c>
      <c r="BE880" s="4">
        <f t="shared" si="347"/>
        <v>12</v>
      </c>
      <c r="BF880" s="4">
        <v>0</v>
      </c>
      <c r="BG880" s="4">
        <v>112.690721</v>
      </c>
      <c r="BH880" s="4">
        <v>1772.2080880000001</v>
      </c>
      <c r="BI880" s="4">
        <v>72.323088999999996</v>
      </c>
      <c r="BJ880" s="4">
        <f t="shared" si="348"/>
        <v>1957.221898</v>
      </c>
      <c r="BK880" s="4">
        <v>0</v>
      </c>
      <c r="BL880" s="4">
        <v>0</v>
      </c>
      <c r="BM880" s="4">
        <v>0</v>
      </c>
      <c r="BN880" s="4">
        <v>0</v>
      </c>
      <c r="BO880" s="4">
        <f t="shared" si="349"/>
        <v>0</v>
      </c>
      <c r="BP880" s="4">
        <v>0</v>
      </c>
      <c r="BQ880" s="4">
        <v>8</v>
      </c>
      <c r="BR880" s="4">
        <v>204</v>
      </c>
      <c r="BS880" s="4">
        <v>20</v>
      </c>
      <c r="BT880" s="4">
        <f t="shared" si="350"/>
        <v>232</v>
      </c>
      <c r="BU880" s="4">
        <v>0</v>
      </c>
      <c r="BV880" s="4">
        <v>0</v>
      </c>
      <c r="BW880" s="4">
        <v>3</v>
      </c>
      <c r="BX880" s="4">
        <v>118</v>
      </c>
      <c r="BY880" s="4">
        <f t="shared" si="351"/>
        <v>121</v>
      </c>
      <c r="BZ880" s="4">
        <f t="shared" si="352"/>
        <v>22139.93889582</v>
      </c>
      <c r="CA880" s="4">
        <f t="shared" si="353"/>
        <v>11072.644553920001</v>
      </c>
      <c r="CB880" s="4">
        <f t="shared" si="354"/>
        <v>11046.588623129999</v>
      </c>
      <c r="CC880" s="4">
        <f t="shared" si="355"/>
        <v>306.33898899999997</v>
      </c>
      <c r="CD880" s="4">
        <f t="shared" si="356"/>
        <v>44565.511061870006</v>
      </c>
      <c r="CE880" s="4">
        <f t="shared" si="357"/>
        <v>0</v>
      </c>
      <c r="CF880" s="4">
        <f t="shared" si="358"/>
        <v>120.690721</v>
      </c>
      <c r="CG880" s="4">
        <f t="shared" si="359"/>
        <v>1979.2080880000001</v>
      </c>
      <c r="CH880" s="4">
        <f t="shared" si="360"/>
        <v>278.32308899999998</v>
      </c>
      <c r="CI880" s="4">
        <f t="shared" si="361"/>
        <v>2378.2218980000002</v>
      </c>
      <c r="CJ880" s="4">
        <v>7215</v>
      </c>
      <c r="CK880" s="4">
        <v>10320</v>
      </c>
      <c r="CL880" s="4">
        <v>1860</v>
      </c>
      <c r="CM880" s="4">
        <v>564</v>
      </c>
      <c r="CN880" s="4">
        <v>4886</v>
      </c>
      <c r="CO880" s="4">
        <f t="shared" si="336"/>
        <v>24845</v>
      </c>
    </row>
    <row r="881" spans="1:93">
      <c r="A881" s="2">
        <v>2008</v>
      </c>
      <c r="B881" s="3" t="s">
        <v>90</v>
      </c>
      <c r="C881" s="4">
        <v>4801</v>
      </c>
      <c r="D881" s="4">
        <v>870</v>
      </c>
      <c r="E881" s="4">
        <v>36</v>
      </c>
      <c r="F881" s="4">
        <v>0</v>
      </c>
      <c r="G881" s="4">
        <f t="shared" si="337"/>
        <v>5707</v>
      </c>
      <c r="H881" s="4">
        <v>1736</v>
      </c>
      <c r="I881" s="4">
        <v>5</v>
      </c>
      <c r="J881" s="4">
        <v>10</v>
      </c>
      <c r="K881" s="4">
        <v>161</v>
      </c>
      <c r="L881" s="4">
        <f t="shared" si="338"/>
        <v>1912</v>
      </c>
      <c r="M881" s="4">
        <v>30</v>
      </c>
      <c r="N881" s="4">
        <v>137</v>
      </c>
      <c r="O881" s="4">
        <v>4</v>
      </c>
      <c r="P881" s="4">
        <v>0</v>
      </c>
      <c r="Q881" s="4">
        <f t="shared" si="339"/>
        <v>171</v>
      </c>
      <c r="R881" s="4">
        <v>43</v>
      </c>
      <c r="S881" s="4">
        <v>116</v>
      </c>
      <c r="T881" s="4">
        <v>0</v>
      </c>
      <c r="U881" s="4">
        <v>0</v>
      </c>
      <c r="V881" s="4">
        <f t="shared" si="340"/>
        <v>159</v>
      </c>
      <c r="W881" s="4">
        <v>1537</v>
      </c>
      <c r="X881" s="4">
        <v>3335</v>
      </c>
      <c r="Y881" s="4">
        <v>380</v>
      </c>
      <c r="Z881" s="4">
        <v>0</v>
      </c>
      <c r="AA881" s="4">
        <f t="shared" si="341"/>
        <v>5252</v>
      </c>
      <c r="AB881" s="4">
        <v>669</v>
      </c>
      <c r="AC881" s="4">
        <v>0</v>
      </c>
      <c r="AD881" s="4">
        <v>65</v>
      </c>
      <c r="AE881" s="4">
        <v>0</v>
      </c>
      <c r="AF881" s="4">
        <f t="shared" si="342"/>
        <v>734</v>
      </c>
      <c r="AG881" s="4">
        <v>2</v>
      </c>
      <c r="AH881" s="4">
        <v>910</v>
      </c>
      <c r="AI881" s="4">
        <v>1581</v>
      </c>
      <c r="AJ881" s="4">
        <v>0</v>
      </c>
      <c r="AK881" s="4">
        <f t="shared" si="343"/>
        <v>2493</v>
      </c>
      <c r="AL881" s="4">
        <v>4062</v>
      </c>
      <c r="AM881" s="4">
        <v>2445</v>
      </c>
      <c r="AN881" s="4">
        <v>1304</v>
      </c>
      <c r="AO881" s="4">
        <v>0</v>
      </c>
      <c r="AP881" s="4">
        <f t="shared" si="344"/>
        <v>7811</v>
      </c>
      <c r="AU881" s="4">
        <f t="shared" si="345"/>
        <v>0</v>
      </c>
      <c r="AV881" s="4">
        <v>72</v>
      </c>
      <c r="AW881" s="4">
        <v>0</v>
      </c>
      <c r="AX881" s="4">
        <v>0</v>
      </c>
      <c r="AY881" s="4">
        <v>161</v>
      </c>
      <c r="AZ881" s="4">
        <f t="shared" si="346"/>
        <v>233</v>
      </c>
      <c r="BA881" s="4">
        <v>53</v>
      </c>
      <c r="BB881" s="4">
        <v>0</v>
      </c>
      <c r="BC881" s="4">
        <v>16</v>
      </c>
      <c r="BD881" s="4">
        <v>0</v>
      </c>
      <c r="BE881" s="4">
        <f t="shared" si="347"/>
        <v>69</v>
      </c>
      <c r="BF881" s="4">
        <v>2</v>
      </c>
      <c r="BG881" s="4">
        <v>0</v>
      </c>
      <c r="BH881" s="4">
        <v>0</v>
      </c>
      <c r="BI881" s="4">
        <v>0</v>
      </c>
      <c r="BJ881" s="4">
        <f t="shared" si="348"/>
        <v>2</v>
      </c>
      <c r="BK881" s="4">
        <v>0</v>
      </c>
      <c r="BL881" s="4">
        <v>0</v>
      </c>
      <c r="BM881" s="4">
        <v>0</v>
      </c>
      <c r="BN881" s="4">
        <v>0</v>
      </c>
      <c r="BO881" s="4">
        <f t="shared" si="349"/>
        <v>0</v>
      </c>
      <c r="BP881" s="4">
        <v>38</v>
      </c>
      <c r="BQ881" s="4">
        <v>0</v>
      </c>
      <c r="BR881" s="4">
        <v>2</v>
      </c>
      <c r="BS881" s="4">
        <v>0</v>
      </c>
      <c r="BT881" s="4">
        <f t="shared" si="350"/>
        <v>40</v>
      </c>
      <c r="BU881" s="4">
        <v>115</v>
      </c>
      <c r="BV881" s="4">
        <v>0</v>
      </c>
      <c r="BW881" s="4">
        <v>18</v>
      </c>
      <c r="BX881" s="4">
        <v>0</v>
      </c>
      <c r="BY881" s="4">
        <f t="shared" si="351"/>
        <v>133</v>
      </c>
      <c r="BZ881" s="4">
        <f t="shared" si="352"/>
        <v>12880</v>
      </c>
      <c r="CA881" s="4">
        <f t="shared" si="353"/>
        <v>7818</v>
      </c>
      <c r="CB881" s="4">
        <f t="shared" si="354"/>
        <v>3380</v>
      </c>
      <c r="CC881" s="4">
        <f t="shared" si="355"/>
        <v>161</v>
      </c>
      <c r="CD881" s="4">
        <f t="shared" si="356"/>
        <v>24239</v>
      </c>
      <c r="CE881" s="4">
        <f t="shared" si="357"/>
        <v>280</v>
      </c>
      <c r="CF881" s="4">
        <f t="shared" si="358"/>
        <v>0</v>
      </c>
      <c r="CG881" s="4">
        <f t="shared" si="359"/>
        <v>36</v>
      </c>
      <c r="CH881" s="4">
        <f t="shared" si="360"/>
        <v>161</v>
      </c>
      <c r="CI881" s="4">
        <f t="shared" si="361"/>
        <v>477</v>
      </c>
      <c r="CJ881" s="4">
        <v>5686</v>
      </c>
      <c r="CK881" s="4">
        <v>4838</v>
      </c>
      <c r="CL881" s="4">
        <v>909</v>
      </c>
      <c r="CM881" s="4">
        <v>583</v>
      </c>
      <c r="CN881" s="4">
        <v>1066</v>
      </c>
      <c r="CO881" s="4">
        <f t="shared" si="336"/>
        <v>13082</v>
      </c>
    </row>
    <row r="882" spans="1:93">
      <c r="A882" s="2">
        <v>2008</v>
      </c>
      <c r="B882" s="3" t="s">
        <v>91</v>
      </c>
      <c r="C882" s="4">
        <v>2523</v>
      </c>
      <c r="D882" s="4">
        <v>380</v>
      </c>
      <c r="E882" s="4">
        <v>13</v>
      </c>
      <c r="F882" s="4">
        <v>0</v>
      </c>
      <c r="G882" s="4">
        <f t="shared" si="337"/>
        <v>2916</v>
      </c>
      <c r="H882" s="4">
        <v>908</v>
      </c>
      <c r="I882" s="4">
        <v>455</v>
      </c>
      <c r="J882" s="4">
        <v>2694</v>
      </c>
      <c r="K882" s="4">
        <v>7</v>
      </c>
      <c r="L882" s="4">
        <f t="shared" si="338"/>
        <v>4064</v>
      </c>
      <c r="M882" s="4">
        <v>43</v>
      </c>
      <c r="N882" s="4">
        <v>45</v>
      </c>
      <c r="O882" s="4">
        <v>13</v>
      </c>
      <c r="P882" s="4">
        <v>0</v>
      </c>
      <c r="Q882" s="4">
        <f t="shared" si="339"/>
        <v>101</v>
      </c>
      <c r="R882" s="4">
        <v>17</v>
      </c>
      <c r="S882" s="4">
        <v>0</v>
      </c>
      <c r="T882" s="4">
        <v>18</v>
      </c>
      <c r="U882" s="4">
        <v>0</v>
      </c>
      <c r="V882" s="4">
        <f t="shared" si="340"/>
        <v>35</v>
      </c>
      <c r="W882" s="4">
        <v>661</v>
      </c>
      <c r="X882" s="4">
        <v>1641</v>
      </c>
      <c r="Y882" s="4">
        <v>590</v>
      </c>
      <c r="Z882" s="4">
        <v>0</v>
      </c>
      <c r="AA882" s="4">
        <f t="shared" si="341"/>
        <v>2892</v>
      </c>
      <c r="AB882" s="4">
        <v>353</v>
      </c>
      <c r="AC882" s="4">
        <v>1</v>
      </c>
      <c r="AD882" s="4">
        <v>59</v>
      </c>
      <c r="AE882" s="4">
        <v>4</v>
      </c>
      <c r="AF882" s="4">
        <f t="shared" si="342"/>
        <v>417</v>
      </c>
      <c r="AG882" s="4">
        <v>0</v>
      </c>
      <c r="AH882" s="4">
        <v>422</v>
      </c>
      <c r="AI882" s="4">
        <v>610</v>
      </c>
      <c r="AJ882" s="4">
        <v>0</v>
      </c>
      <c r="AK882" s="4">
        <f t="shared" si="343"/>
        <v>1032</v>
      </c>
      <c r="AL882" s="4">
        <v>1362</v>
      </c>
      <c r="AM882" s="4">
        <v>1621</v>
      </c>
      <c r="AN882" s="4">
        <v>1671</v>
      </c>
      <c r="AO882" s="4">
        <v>18</v>
      </c>
      <c r="AP882" s="4">
        <f t="shared" si="344"/>
        <v>4672</v>
      </c>
      <c r="AU882" s="4">
        <f t="shared" si="345"/>
        <v>0</v>
      </c>
      <c r="AV882" s="4">
        <v>0</v>
      </c>
      <c r="AW882" s="4">
        <v>0</v>
      </c>
      <c r="AX882" s="4">
        <v>17</v>
      </c>
      <c r="AY882" s="4">
        <v>7</v>
      </c>
      <c r="AZ882" s="4">
        <f t="shared" si="346"/>
        <v>24</v>
      </c>
      <c r="BA882" s="4">
        <v>0</v>
      </c>
      <c r="BB882" s="4">
        <v>0</v>
      </c>
      <c r="BC882" s="4">
        <v>7</v>
      </c>
      <c r="BD882" s="4">
        <v>4</v>
      </c>
      <c r="BE882" s="4">
        <f t="shared" si="347"/>
        <v>11</v>
      </c>
      <c r="BF882" s="4">
        <v>0</v>
      </c>
      <c r="BG882" s="4">
        <v>290</v>
      </c>
      <c r="BH882" s="4">
        <v>182</v>
      </c>
      <c r="BI882" s="4">
        <v>0</v>
      </c>
      <c r="BJ882" s="4">
        <f t="shared" si="348"/>
        <v>472</v>
      </c>
      <c r="BK882" s="4">
        <v>0</v>
      </c>
      <c r="BL882" s="4">
        <v>0</v>
      </c>
      <c r="BM882" s="4">
        <v>0</v>
      </c>
      <c r="BN882" s="4">
        <v>0</v>
      </c>
      <c r="BO882" s="4">
        <f t="shared" si="349"/>
        <v>0</v>
      </c>
      <c r="BP882" s="4">
        <v>0</v>
      </c>
      <c r="BQ882" s="4">
        <v>0</v>
      </c>
      <c r="BR882" s="4">
        <v>15</v>
      </c>
      <c r="BS882" s="4">
        <v>0</v>
      </c>
      <c r="BT882" s="4">
        <f t="shared" si="350"/>
        <v>15</v>
      </c>
      <c r="BU882" s="4">
        <v>0</v>
      </c>
      <c r="BV882" s="4">
        <v>0</v>
      </c>
      <c r="BW882" s="4">
        <v>61</v>
      </c>
      <c r="BX882" s="4">
        <v>15</v>
      </c>
      <c r="BY882" s="4">
        <f t="shared" si="351"/>
        <v>76</v>
      </c>
      <c r="BZ882" s="4">
        <f t="shared" si="352"/>
        <v>5867</v>
      </c>
      <c r="CA882" s="4">
        <f t="shared" si="353"/>
        <v>4565</v>
      </c>
      <c r="CB882" s="4">
        <f t="shared" si="354"/>
        <v>5668</v>
      </c>
      <c r="CC882" s="4">
        <f t="shared" si="355"/>
        <v>29</v>
      </c>
      <c r="CD882" s="4">
        <f t="shared" si="356"/>
        <v>16129</v>
      </c>
      <c r="CE882" s="4">
        <f t="shared" si="357"/>
        <v>0</v>
      </c>
      <c r="CF882" s="4">
        <f t="shared" si="358"/>
        <v>290</v>
      </c>
      <c r="CG882" s="4">
        <f t="shared" si="359"/>
        <v>282</v>
      </c>
      <c r="CH882" s="4">
        <f t="shared" si="360"/>
        <v>26</v>
      </c>
      <c r="CI882" s="4">
        <f t="shared" si="361"/>
        <v>598</v>
      </c>
      <c r="CJ882" s="4">
        <v>1954</v>
      </c>
      <c r="CK882" s="4">
        <v>2849</v>
      </c>
      <c r="CL882" s="4">
        <v>347</v>
      </c>
      <c r="CM882" s="4">
        <v>115</v>
      </c>
      <c r="CN882" s="4">
        <v>820</v>
      </c>
      <c r="CO882" s="4">
        <f t="shared" si="336"/>
        <v>6085</v>
      </c>
    </row>
    <row r="883" spans="1:93">
      <c r="A883" s="2">
        <v>2008</v>
      </c>
      <c r="B883" s="3" t="s">
        <v>92</v>
      </c>
      <c r="C883" s="4">
        <v>3076</v>
      </c>
      <c r="D883" s="4">
        <v>399</v>
      </c>
      <c r="E883" s="4">
        <v>101</v>
      </c>
      <c r="F883" s="4">
        <v>0</v>
      </c>
      <c r="G883" s="4">
        <f t="shared" si="337"/>
        <v>3576</v>
      </c>
      <c r="H883" s="4">
        <v>829</v>
      </c>
      <c r="I883" s="4">
        <v>382</v>
      </c>
      <c r="J883" s="4">
        <v>954</v>
      </c>
      <c r="K883" s="4">
        <v>57</v>
      </c>
      <c r="L883" s="4">
        <f t="shared" si="338"/>
        <v>2222</v>
      </c>
      <c r="M883" s="4">
        <v>30</v>
      </c>
      <c r="N883" s="4">
        <v>18</v>
      </c>
      <c r="O883" s="4">
        <v>0</v>
      </c>
      <c r="P883" s="4">
        <v>0</v>
      </c>
      <c r="Q883" s="4">
        <f t="shared" si="339"/>
        <v>48</v>
      </c>
      <c r="R883" s="4">
        <v>9</v>
      </c>
      <c r="S883" s="4">
        <v>0</v>
      </c>
      <c r="T883" s="4">
        <v>0</v>
      </c>
      <c r="U883" s="4">
        <v>0</v>
      </c>
      <c r="V883" s="4">
        <f t="shared" si="340"/>
        <v>9</v>
      </c>
      <c r="W883" s="4">
        <v>871</v>
      </c>
      <c r="X883" s="4">
        <v>1395</v>
      </c>
      <c r="Y883" s="4">
        <v>106</v>
      </c>
      <c r="Z883" s="4">
        <v>0</v>
      </c>
      <c r="AA883" s="4">
        <f t="shared" si="341"/>
        <v>2372</v>
      </c>
      <c r="AB883" s="4">
        <v>339</v>
      </c>
      <c r="AC883" s="4">
        <v>4</v>
      </c>
      <c r="AD883" s="4">
        <v>39</v>
      </c>
      <c r="AE883" s="4">
        <v>11</v>
      </c>
      <c r="AF883" s="4">
        <f t="shared" si="342"/>
        <v>393</v>
      </c>
      <c r="AG883" s="4">
        <v>16</v>
      </c>
      <c r="AH883" s="4">
        <v>440</v>
      </c>
      <c r="AI883" s="4">
        <v>535</v>
      </c>
      <c r="AJ883" s="4">
        <v>121</v>
      </c>
      <c r="AK883" s="4">
        <f t="shared" si="343"/>
        <v>1112</v>
      </c>
      <c r="AL883" s="4">
        <v>932</v>
      </c>
      <c r="AM883" s="4">
        <v>884</v>
      </c>
      <c r="AN883" s="4">
        <v>1052</v>
      </c>
      <c r="AO883" s="4">
        <v>89</v>
      </c>
      <c r="AP883" s="4">
        <f t="shared" si="344"/>
        <v>2957</v>
      </c>
      <c r="AU883" s="4">
        <f t="shared" si="345"/>
        <v>0</v>
      </c>
      <c r="AV883" s="4">
        <v>4</v>
      </c>
      <c r="AW883" s="4">
        <v>0</v>
      </c>
      <c r="AX883" s="4">
        <v>72</v>
      </c>
      <c r="AY883" s="4">
        <v>28</v>
      </c>
      <c r="AZ883" s="4">
        <f t="shared" si="346"/>
        <v>104</v>
      </c>
      <c r="BA883" s="4">
        <v>4</v>
      </c>
      <c r="BB883" s="4">
        <v>0</v>
      </c>
      <c r="BC883" s="4">
        <v>2</v>
      </c>
      <c r="BD883" s="4">
        <v>8</v>
      </c>
      <c r="BE883" s="4">
        <f t="shared" si="347"/>
        <v>14</v>
      </c>
      <c r="BF883" s="4">
        <v>7</v>
      </c>
      <c r="BG883" s="4">
        <v>415</v>
      </c>
      <c r="BH883" s="4">
        <v>162</v>
      </c>
      <c r="BI883" s="4">
        <v>50</v>
      </c>
      <c r="BJ883" s="4">
        <f t="shared" si="348"/>
        <v>634</v>
      </c>
      <c r="BK883" s="4">
        <v>0</v>
      </c>
      <c r="BL883" s="4">
        <v>0</v>
      </c>
      <c r="BM883" s="4">
        <v>0</v>
      </c>
      <c r="BN883" s="4">
        <v>0</v>
      </c>
      <c r="BO883" s="4">
        <f t="shared" si="349"/>
        <v>0</v>
      </c>
      <c r="BP883" s="4">
        <v>0</v>
      </c>
      <c r="BQ883" s="4">
        <v>0</v>
      </c>
      <c r="BR883" s="4">
        <v>0</v>
      </c>
      <c r="BS883" s="4">
        <v>0</v>
      </c>
      <c r="BT883" s="4">
        <f t="shared" si="350"/>
        <v>0</v>
      </c>
      <c r="BU883" s="4">
        <v>9</v>
      </c>
      <c r="BV883" s="4">
        <v>9</v>
      </c>
      <c r="BW883" s="4">
        <v>0</v>
      </c>
      <c r="BX883" s="4">
        <v>12</v>
      </c>
      <c r="BY883" s="4">
        <f t="shared" si="351"/>
        <v>30</v>
      </c>
      <c r="BZ883" s="4">
        <f t="shared" si="352"/>
        <v>6102</v>
      </c>
      <c r="CA883" s="4">
        <f t="shared" si="353"/>
        <v>3522</v>
      </c>
      <c r="CB883" s="4">
        <f t="shared" si="354"/>
        <v>2787</v>
      </c>
      <c r="CC883" s="4">
        <f t="shared" si="355"/>
        <v>278</v>
      </c>
      <c r="CD883" s="4">
        <f t="shared" si="356"/>
        <v>12689</v>
      </c>
      <c r="CE883" s="4">
        <f t="shared" si="357"/>
        <v>24</v>
      </c>
      <c r="CF883" s="4">
        <f t="shared" si="358"/>
        <v>424</v>
      </c>
      <c r="CG883" s="4">
        <f t="shared" si="359"/>
        <v>236</v>
      </c>
      <c r="CH883" s="4">
        <f t="shared" si="360"/>
        <v>98</v>
      </c>
      <c r="CI883" s="4">
        <f t="shared" si="361"/>
        <v>782</v>
      </c>
      <c r="CJ883" s="4">
        <v>1958</v>
      </c>
      <c r="CK883" s="4">
        <v>2897</v>
      </c>
      <c r="CL883" s="4">
        <v>432</v>
      </c>
      <c r="CM883" s="4">
        <v>0</v>
      </c>
      <c r="CN883" s="4">
        <v>620</v>
      </c>
      <c r="CO883" s="4">
        <f t="shared" si="336"/>
        <v>5907</v>
      </c>
    </row>
    <row r="884" spans="1:93">
      <c r="A884" s="2">
        <v>2008</v>
      </c>
      <c r="B884" s="3" t="s">
        <v>93</v>
      </c>
      <c r="C884" s="4">
        <v>4016</v>
      </c>
      <c r="D884" s="4">
        <v>707</v>
      </c>
      <c r="E884" s="4">
        <v>17</v>
      </c>
      <c r="F884" s="4">
        <v>0</v>
      </c>
      <c r="G884" s="4">
        <f t="shared" si="337"/>
        <v>4740</v>
      </c>
      <c r="H884" s="4">
        <v>1338</v>
      </c>
      <c r="I884" s="4">
        <v>691</v>
      </c>
      <c r="J884" s="4">
        <v>3519</v>
      </c>
      <c r="K884" s="4">
        <v>0</v>
      </c>
      <c r="L884" s="4">
        <f t="shared" si="338"/>
        <v>5548</v>
      </c>
      <c r="M884" s="4">
        <v>72</v>
      </c>
      <c r="N884" s="4">
        <v>94</v>
      </c>
      <c r="O884" s="4">
        <v>0</v>
      </c>
      <c r="P884" s="4">
        <v>0</v>
      </c>
      <c r="Q884" s="4">
        <f t="shared" si="339"/>
        <v>166</v>
      </c>
      <c r="R884" s="4">
        <v>0</v>
      </c>
      <c r="S884" s="4">
        <v>0</v>
      </c>
      <c r="T884" s="4">
        <v>0</v>
      </c>
      <c r="U884" s="4">
        <v>0</v>
      </c>
      <c r="V884" s="4">
        <f t="shared" si="340"/>
        <v>0</v>
      </c>
      <c r="W884" s="4">
        <v>1133</v>
      </c>
      <c r="X884" s="4">
        <v>3362</v>
      </c>
      <c r="Y884" s="4">
        <v>410</v>
      </c>
      <c r="Z884" s="4">
        <v>0</v>
      </c>
      <c r="AA884" s="4">
        <f t="shared" si="341"/>
        <v>4905</v>
      </c>
      <c r="AB884" s="4">
        <v>528</v>
      </c>
      <c r="AC884" s="4">
        <v>16</v>
      </c>
      <c r="AD884" s="4">
        <v>28</v>
      </c>
      <c r="AE884" s="4">
        <v>0</v>
      </c>
      <c r="AF884" s="4">
        <f t="shared" si="342"/>
        <v>572</v>
      </c>
      <c r="AG884" s="4">
        <v>6</v>
      </c>
      <c r="AH884" s="4">
        <v>849</v>
      </c>
      <c r="AI884" s="4">
        <v>1617</v>
      </c>
      <c r="AJ884" s="4">
        <v>0</v>
      </c>
      <c r="AK884" s="4">
        <f t="shared" si="343"/>
        <v>2472</v>
      </c>
      <c r="AL884" s="4">
        <v>2241</v>
      </c>
      <c r="AM884" s="4">
        <v>1001</v>
      </c>
      <c r="AN884" s="4">
        <v>1350</v>
      </c>
      <c r="AO884" s="4">
        <v>0</v>
      </c>
      <c r="AP884" s="4">
        <f t="shared" si="344"/>
        <v>4592</v>
      </c>
      <c r="AU884" s="4">
        <f t="shared" si="345"/>
        <v>0</v>
      </c>
      <c r="AV884" s="4">
        <v>0</v>
      </c>
      <c r="AW884" s="4">
        <v>0</v>
      </c>
      <c r="AX884" s="4">
        <v>446</v>
      </c>
      <c r="AY884" s="4">
        <v>0</v>
      </c>
      <c r="AZ884" s="4">
        <f t="shared" si="346"/>
        <v>446</v>
      </c>
      <c r="BA884" s="4">
        <v>0</v>
      </c>
      <c r="BB884" s="4">
        <v>0</v>
      </c>
      <c r="BC884" s="4">
        <v>6</v>
      </c>
      <c r="BD884" s="4">
        <v>0</v>
      </c>
      <c r="BE884" s="4">
        <f t="shared" si="347"/>
        <v>6</v>
      </c>
      <c r="BF884" s="4">
        <v>0</v>
      </c>
      <c r="BG884" s="4">
        <v>0</v>
      </c>
      <c r="BH884" s="4">
        <v>14</v>
      </c>
      <c r="BI884" s="4">
        <v>0</v>
      </c>
      <c r="BJ884" s="4">
        <f t="shared" si="348"/>
        <v>14</v>
      </c>
      <c r="BK884" s="4">
        <v>0</v>
      </c>
      <c r="BL884" s="4">
        <v>0</v>
      </c>
      <c r="BM884" s="4">
        <v>0</v>
      </c>
      <c r="BN884" s="4">
        <v>0</v>
      </c>
      <c r="BO884" s="4">
        <f t="shared" si="349"/>
        <v>0</v>
      </c>
      <c r="BP884" s="4">
        <v>0</v>
      </c>
      <c r="BQ884" s="4">
        <v>0</v>
      </c>
      <c r="BR884" s="4">
        <v>5</v>
      </c>
      <c r="BS884" s="4">
        <v>0</v>
      </c>
      <c r="BT884" s="4">
        <f t="shared" si="350"/>
        <v>5</v>
      </c>
      <c r="BU884" s="4">
        <v>0</v>
      </c>
      <c r="BV884" s="4">
        <v>0</v>
      </c>
      <c r="BW884" s="4">
        <v>404</v>
      </c>
      <c r="BX884" s="4">
        <v>0</v>
      </c>
      <c r="BY884" s="4">
        <f t="shared" si="351"/>
        <v>404</v>
      </c>
      <c r="BZ884" s="4">
        <f t="shared" si="352"/>
        <v>9334</v>
      </c>
      <c r="CA884" s="4">
        <f t="shared" si="353"/>
        <v>6720</v>
      </c>
      <c r="CB884" s="4">
        <f t="shared" si="354"/>
        <v>6941</v>
      </c>
      <c r="CC884" s="4">
        <f t="shared" si="355"/>
        <v>0</v>
      </c>
      <c r="CD884" s="4">
        <f t="shared" si="356"/>
        <v>22995</v>
      </c>
      <c r="CE884" s="4">
        <f t="shared" si="357"/>
        <v>0</v>
      </c>
      <c r="CF884" s="4">
        <f t="shared" si="358"/>
        <v>0</v>
      </c>
      <c r="CG884" s="4">
        <f t="shared" si="359"/>
        <v>875</v>
      </c>
      <c r="CH884" s="4">
        <f t="shared" si="360"/>
        <v>0</v>
      </c>
      <c r="CI884" s="4">
        <f t="shared" si="361"/>
        <v>875</v>
      </c>
      <c r="CJ884" s="4">
        <v>2878</v>
      </c>
      <c r="CK884" s="4">
        <v>3483</v>
      </c>
      <c r="CL884" s="4">
        <v>435</v>
      </c>
      <c r="CM884" s="4">
        <v>0</v>
      </c>
      <c r="CN884" s="4">
        <v>1868</v>
      </c>
      <c r="CO884" s="4">
        <f t="shared" si="336"/>
        <v>8664</v>
      </c>
    </row>
    <row r="885" spans="1:93">
      <c r="A885" s="2">
        <v>2008</v>
      </c>
      <c r="B885" s="3" t="s">
        <v>94</v>
      </c>
      <c r="C885" s="4">
        <v>3344.3679999999999</v>
      </c>
      <c r="D885" s="4">
        <v>1105.5459999999998</v>
      </c>
      <c r="E885" s="4">
        <v>363.03199999999998</v>
      </c>
      <c r="F885" s="4">
        <v>0</v>
      </c>
      <c r="G885" s="4">
        <f t="shared" si="337"/>
        <v>4812.9459999999999</v>
      </c>
      <c r="H885" s="4">
        <v>1438</v>
      </c>
      <c r="I885" s="4">
        <v>145</v>
      </c>
      <c r="J885" s="4">
        <v>865</v>
      </c>
      <c r="K885" s="4">
        <v>50</v>
      </c>
      <c r="L885" s="4">
        <f t="shared" si="338"/>
        <v>2498</v>
      </c>
      <c r="M885" s="4">
        <v>23</v>
      </c>
      <c r="N885" s="4">
        <v>137</v>
      </c>
      <c r="O885" s="4">
        <v>0</v>
      </c>
      <c r="P885" s="4">
        <v>0</v>
      </c>
      <c r="Q885" s="4">
        <f t="shared" si="339"/>
        <v>160</v>
      </c>
      <c r="R885" s="4">
        <v>0</v>
      </c>
      <c r="S885" s="4">
        <v>0</v>
      </c>
      <c r="T885" s="4">
        <v>0</v>
      </c>
      <c r="U885" s="4">
        <v>0</v>
      </c>
      <c r="V885" s="4">
        <f t="shared" si="340"/>
        <v>0</v>
      </c>
      <c r="W885" s="4">
        <v>871</v>
      </c>
      <c r="X885" s="4">
        <v>4278</v>
      </c>
      <c r="Y885" s="4">
        <v>631</v>
      </c>
      <c r="Z885" s="4">
        <v>0</v>
      </c>
      <c r="AA885" s="4">
        <f t="shared" si="341"/>
        <v>5780</v>
      </c>
      <c r="AB885" s="4">
        <v>766.43799999999999</v>
      </c>
      <c r="AC885" s="4">
        <v>5.056</v>
      </c>
      <c r="AD885" s="4">
        <v>39.481000000000002</v>
      </c>
      <c r="AE885" s="4">
        <v>2</v>
      </c>
      <c r="AF885" s="4">
        <f t="shared" si="342"/>
        <v>812.97500000000002</v>
      </c>
      <c r="AG885" s="4">
        <v>18</v>
      </c>
      <c r="AH885" s="4">
        <v>16</v>
      </c>
      <c r="AI885" s="4">
        <v>1451.704</v>
      </c>
      <c r="AJ885" s="4">
        <v>84</v>
      </c>
      <c r="AK885" s="4">
        <f t="shared" si="343"/>
        <v>1569.704</v>
      </c>
      <c r="AL885" s="4">
        <v>3911</v>
      </c>
      <c r="AM885" s="4">
        <v>7196</v>
      </c>
      <c r="AN885" s="4">
        <v>1992</v>
      </c>
      <c r="AO885" s="4">
        <v>155</v>
      </c>
      <c r="AP885" s="4">
        <f t="shared" si="344"/>
        <v>13254</v>
      </c>
      <c r="AU885" s="4">
        <f t="shared" si="345"/>
        <v>0</v>
      </c>
      <c r="AV885" s="4">
        <v>59</v>
      </c>
      <c r="AW885" s="4">
        <v>3</v>
      </c>
      <c r="AX885" s="4">
        <v>39</v>
      </c>
      <c r="AY885" s="4">
        <v>50</v>
      </c>
      <c r="AZ885" s="4">
        <f t="shared" si="346"/>
        <v>151</v>
      </c>
      <c r="BA885" s="4">
        <v>10</v>
      </c>
      <c r="BB885" s="4">
        <v>2</v>
      </c>
      <c r="BC885" s="4">
        <v>4</v>
      </c>
      <c r="BD885" s="4">
        <v>2</v>
      </c>
      <c r="BE885" s="4">
        <f t="shared" si="347"/>
        <v>18</v>
      </c>
      <c r="BF885" s="4">
        <v>17</v>
      </c>
      <c r="BG885" s="4">
        <v>5</v>
      </c>
      <c r="BH885" s="4">
        <v>970</v>
      </c>
      <c r="BI885" s="4">
        <v>84</v>
      </c>
      <c r="BJ885" s="4">
        <f t="shared" si="348"/>
        <v>1076</v>
      </c>
      <c r="BK885" s="4">
        <v>0</v>
      </c>
      <c r="BL885" s="4">
        <v>0</v>
      </c>
      <c r="BM885" s="4">
        <v>0</v>
      </c>
      <c r="BN885" s="4">
        <v>0</v>
      </c>
      <c r="BO885" s="4">
        <f t="shared" si="349"/>
        <v>0</v>
      </c>
      <c r="BP885" s="4">
        <v>0</v>
      </c>
      <c r="BQ885" s="4">
        <v>0</v>
      </c>
      <c r="BR885" s="4">
        <v>0</v>
      </c>
      <c r="BS885" s="4">
        <v>0</v>
      </c>
      <c r="BT885" s="4">
        <f t="shared" si="350"/>
        <v>0</v>
      </c>
      <c r="BU885" s="4">
        <v>92</v>
      </c>
      <c r="BV885" s="4">
        <v>24</v>
      </c>
      <c r="BW885" s="4">
        <v>194</v>
      </c>
      <c r="BX885" s="4">
        <v>155</v>
      </c>
      <c r="BY885" s="4">
        <f t="shared" si="351"/>
        <v>465</v>
      </c>
      <c r="BZ885" s="4">
        <f t="shared" si="352"/>
        <v>10371.806</v>
      </c>
      <c r="CA885" s="4">
        <f t="shared" si="353"/>
        <v>12882.601999999999</v>
      </c>
      <c r="CB885" s="4">
        <f t="shared" si="354"/>
        <v>5342.2169999999996</v>
      </c>
      <c r="CC885" s="4">
        <f t="shared" si="355"/>
        <v>291</v>
      </c>
      <c r="CD885" s="4">
        <f t="shared" si="356"/>
        <v>28887.625</v>
      </c>
      <c r="CE885" s="4">
        <f t="shared" si="357"/>
        <v>178</v>
      </c>
      <c r="CF885" s="4">
        <f t="shared" si="358"/>
        <v>34</v>
      </c>
      <c r="CG885" s="4">
        <f t="shared" si="359"/>
        <v>1207</v>
      </c>
      <c r="CH885" s="4">
        <f t="shared" si="360"/>
        <v>291</v>
      </c>
      <c r="CI885" s="4">
        <f t="shared" si="361"/>
        <v>1710</v>
      </c>
      <c r="CJ885" s="4">
        <v>3165</v>
      </c>
      <c r="CK885" s="4">
        <v>3169</v>
      </c>
      <c r="CL885" s="4">
        <v>940</v>
      </c>
      <c r="CM885" s="4">
        <v>429</v>
      </c>
      <c r="CN885" s="4">
        <v>2529</v>
      </c>
      <c r="CO885" s="4">
        <f t="shared" si="336"/>
        <v>10232</v>
      </c>
    </row>
    <row r="886" spans="1:93">
      <c r="A886" s="2">
        <v>2008</v>
      </c>
      <c r="B886" s="3" t="s">
        <v>95</v>
      </c>
      <c r="C886" s="4">
        <v>1211</v>
      </c>
      <c r="D886" s="4">
        <v>179</v>
      </c>
      <c r="E886" s="4">
        <v>3</v>
      </c>
      <c r="F886" s="4">
        <v>2</v>
      </c>
      <c r="G886" s="4">
        <f t="shared" si="337"/>
        <v>1395</v>
      </c>
      <c r="H886" s="4">
        <v>260</v>
      </c>
      <c r="I886" s="4">
        <v>0</v>
      </c>
      <c r="J886" s="4">
        <v>3</v>
      </c>
      <c r="K886" s="4">
        <v>11</v>
      </c>
      <c r="L886" s="4">
        <f t="shared" si="338"/>
        <v>274</v>
      </c>
      <c r="M886" s="4">
        <v>25</v>
      </c>
      <c r="N886" s="4">
        <v>52</v>
      </c>
      <c r="O886" s="4">
        <v>89</v>
      </c>
      <c r="P886" s="4">
        <v>0</v>
      </c>
      <c r="Q886" s="4">
        <f t="shared" si="339"/>
        <v>166</v>
      </c>
      <c r="R886" s="4">
        <v>17</v>
      </c>
      <c r="S886" s="4">
        <v>20</v>
      </c>
      <c r="T886" s="4">
        <v>0</v>
      </c>
      <c r="U886" s="4">
        <v>0</v>
      </c>
      <c r="V886" s="4">
        <f t="shared" si="340"/>
        <v>37</v>
      </c>
      <c r="W886" s="4">
        <v>550</v>
      </c>
      <c r="X886" s="4">
        <v>1319</v>
      </c>
      <c r="Y886" s="4">
        <v>178</v>
      </c>
      <c r="Z886" s="4">
        <v>0</v>
      </c>
      <c r="AA886" s="4">
        <f t="shared" si="341"/>
        <v>2047</v>
      </c>
      <c r="AB886" s="4">
        <v>152</v>
      </c>
      <c r="AC886" s="4">
        <v>3</v>
      </c>
      <c r="AD886" s="4">
        <v>2</v>
      </c>
      <c r="AE886" s="4">
        <v>0</v>
      </c>
      <c r="AF886" s="4">
        <f t="shared" si="342"/>
        <v>157</v>
      </c>
      <c r="AG886" s="4">
        <v>0</v>
      </c>
      <c r="AH886" s="4">
        <v>156</v>
      </c>
      <c r="AI886" s="4">
        <v>365</v>
      </c>
      <c r="AJ886" s="4">
        <v>73</v>
      </c>
      <c r="AK886" s="4">
        <f t="shared" si="343"/>
        <v>594</v>
      </c>
      <c r="AL886" s="4">
        <v>869</v>
      </c>
      <c r="AM886" s="4">
        <v>453</v>
      </c>
      <c r="AN886" s="4">
        <v>1413</v>
      </c>
      <c r="AO886" s="4">
        <v>22</v>
      </c>
      <c r="AP886" s="4">
        <f t="shared" si="344"/>
        <v>2757</v>
      </c>
      <c r="AU886" s="4">
        <f t="shared" si="345"/>
        <v>0</v>
      </c>
      <c r="AV886" s="4">
        <v>0</v>
      </c>
      <c r="AW886" s="4">
        <v>0</v>
      </c>
      <c r="AX886" s="4">
        <v>0</v>
      </c>
      <c r="AY886" s="4">
        <v>0</v>
      </c>
      <c r="AZ886" s="4">
        <f t="shared" si="346"/>
        <v>0</v>
      </c>
      <c r="BA886" s="4">
        <v>0</v>
      </c>
      <c r="BB886" s="4">
        <v>0</v>
      </c>
      <c r="BC886" s="4">
        <v>0</v>
      </c>
      <c r="BD886" s="4">
        <v>0</v>
      </c>
      <c r="BE886" s="4">
        <f t="shared" si="347"/>
        <v>0</v>
      </c>
      <c r="BF886" s="4">
        <v>0</v>
      </c>
      <c r="BG886" s="4">
        <v>105</v>
      </c>
      <c r="BH886" s="4">
        <v>52</v>
      </c>
      <c r="BI886" s="4">
        <v>57</v>
      </c>
      <c r="BJ886" s="4">
        <f t="shared" si="348"/>
        <v>214</v>
      </c>
      <c r="BK886" s="4">
        <v>0</v>
      </c>
      <c r="BL886" s="4">
        <v>0</v>
      </c>
      <c r="BM886" s="4">
        <v>0</v>
      </c>
      <c r="BN886" s="4">
        <v>0</v>
      </c>
      <c r="BO886" s="4">
        <f t="shared" si="349"/>
        <v>0</v>
      </c>
      <c r="BP886" s="4">
        <v>0</v>
      </c>
      <c r="BQ886" s="4">
        <v>0</v>
      </c>
      <c r="BR886" s="4">
        <v>0</v>
      </c>
      <c r="BS886" s="4">
        <v>0</v>
      </c>
      <c r="BT886" s="4">
        <f t="shared" si="350"/>
        <v>0</v>
      </c>
      <c r="BU886" s="4">
        <v>3</v>
      </c>
      <c r="BV886" s="4">
        <v>5</v>
      </c>
      <c r="BW886" s="4">
        <v>5</v>
      </c>
      <c r="BX886" s="4">
        <v>8</v>
      </c>
      <c r="BY886" s="4">
        <f t="shared" si="351"/>
        <v>21</v>
      </c>
      <c r="BZ886" s="4">
        <f t="shared" si="352"/>
        <v>3084</v>
      </c>
      <c r="CA886" s="4">
        <f t="shared" si="353"/>
        <v>2182</v>
      </c>
      <c r="CB886" s="4">
        <f t="shared" si="354"/>
        <v>2053</v>
      </c>
      <c r="CC886" s="4">
        <f t="shared" si="355"/>
        <v>108</v>
      </c>
      <c r="CD886" s="4">
        <f t="shared" si="356"/>
        <v>7427</v>
      </c>
      <c r="CE886" s="4">
        <f t="shared" si="357"/>
        <v>3</v>
      </c>
      <c r="CF886" s="4">
        <f t="shared" si="358"/>
        <v>110</v>
      </c>
      <c r="CG886" s="4">
        <f t="shared" si="359"/>
        <v>57</v>
      </c>
      <c r="CH886" s="4">
        <f t="shared" si="360"/>
        <v>65</v>
      </c>
      <c r="CI886" s="4">
        <f t="shared" si="361"/>
        <v>235</v>
      </c>
      <c r="CJ886" s="4">
        <v>1035</v>
      </c>
      <c r="CK886" s="4">
        <v>1444</v>
      </c>
      <c r="CL886" s="4">
        <v>185</v>
      </c>
      <c r="CM886" s="4">
        <v>0</v>
      </c>
      <c r="CN886" s="4">
        <v>424</v>
      </c>
      <c r="CO886" s="4">
        <f t="shared" si="336"/>
        <v>3088</v>
      </c>
    </row>
    <row r="887" spans="1:93">
      <c r="A887" s="2">
        <v>2008</v>
      </c>
      <c r="B887" s="3" t="s">
        <v>96</v>
      </c>
      <c r="C887" s="4">
        <v>5317</v>
      </c>
      <c r="D887" s="4">
        <v>901</v>
      </c>
      <c r="E887" s="4">
        <v>10</v>
      </c>
      <c r="F887" s="4">
        <v>0</v>
      </c>
      <c r="G887" s="4">
        <f t="shared" si="337"/>
        <v>6228</v>
      </c>
      <c r="H887" s="4">
        <v>1549</v>
      </c>
      <c r="I887" s="4">
        <v>244</v>
      </c>
      <c r="J887" s="4">
        <v>2406</v>
      </c>
      <c r="K887" s="4">
        <v>229</v>
      </c>
      <c r="L887" s="4">
        <f t="shared" si="338"/>
        <v>4428</v>
      </c>
      <c r="M887" s="4">
        <v>6</v>
      </c>
      <c r="N887" s="4">
        <v>101</v>
      </c>
      <c r="O887" s="4">
        <v>7</v>
      </c>
      <c r="P887" s="4">
        <v>0</v>
      </c>
      <c r="Q887" s="4">
        <f t="shared" si="339"/>
        <v>114</v>
      </c>
      <c r="R887" s="4">
        <v>27</v>
      </c>
      <c r="S887" s="4">
        <v>410</v>
      </c>
      <c r="T887" s="4">
        <v>7</v>
      </c>
      <c r="U887" s="4">
        <v>0</v>
      </c>
      <c r="V887" s="4">
        <f t="shared" si="340"/>
        <v>444</v>
      </c>
      <c r="W887" s="4">
        <v>2578</v>
      </c>
      <c r="X887" s="4">
        <v>2828</v>
      </c>
      <c r="Y887" s="4">
        <v>219</v>
      </c>
      <c r="Z887" s="4">
        <v>0</v>
      </c>
      <c r="AA887" s="4">
        <f t="shared" si="341"/>
        <v>5625</v>
      </c>
      <c r="AB887" s="4">
        <v>1194</v>
      </c>
      <c r="AC887" s="4">
        <v>11.2</v>
      </c>
      <c r="AD887" s="4">
        <v>75</v>
      </c>
      <c r="AE887" s="4">
        <v>51</v>
      </c>
      <c r="AF887" s="4">
        <f t="shared" si="342"/>
        <v>1331.2</v>
      </c>
      <c r="AG887" s="4">
        <v>0</v>
      </c>
      <c r="AH887" s="4">
        <v>744</v>
      </c>
      <c r="AI887" s="4">
        <v>2758</v>
      </c>
      <c r="AJ887" s="4">
        <v>0</v>
      </c>
      <c r="AK887" s="4">
        <f t="shared" si="343"/>
        <v>3502</v>
      </c>
      <c r="AL887" s="4">
        <v>3817</v>
      </c>
      <c r="AM887" s="4">
        <v>1321.8000000000002</v>
      </c>
      <c r="AN887" s="4">
        <v>3038</v>
      </c>
      <c r="AO887" s="4">
        <v>559</v>
      </c>
      <c r="AP887" s="4">
        <f t="shared" si="344"/>
        <v>8735.7999999999993</v>
      </c>
      <c r="AU887" s="4">
        <f t="shared" si="345"/>
        <v>0</v>
      </c>
      <c r="AV887" s="4">
        <v>0</v>
      </c>
      <c r="AW887" s="4">
        <v>0</v>
      </c>
      <c r="AX887" s="4">
        <v>30</v>
      </c>
      <c r="AY887" s="4">
        <v>229</v>
      </c>
      <c r="AZ887" s="4">
        <f t="shared" si="346"/>
        <v>259</v>
      </c>
      <c r="BA887" s="4">
        <v>0</v>
      </c>
      <c r="BB887" s="4">
        <v>0</v>
      </c>
      <c r="BC887" s="4">
        <v>0</v>
      </c>
      <c r="BD887" s="4">
        <v>51</v>
      </c>
      <c r="BE887" s="4">
        <f t="shared" si="347"/>
        <v>51</v>
      </c>
      <c r="BF887" s="4">
        <v>0</v>
      </c>
      <c r="BG887" s="4">
        <v>665</v>
      </c>
      <c r="BH887" s="4">
        <v>821</v>
      </c>
      <c r="BI887" s="4">
        <v>0</v>
      </c>
      <c r="BJ887" s="4">
        <f t="shared" si="348"/>
        <v>1486</v>
      </c>
      <c r="BK887" s="4">
        <v>6</v>
      </c>
      <c r="BL887" s="4">
        <v>16</v>
      </c>
      <c r="BM887" s="4">
        <v>36</v>
      </c>
      <c r="BN887" s="4">
        <v>7</v>
      </c>
      <c r="BO887" s="4">
        <f t="shared" si="349"/>
        <v>65</v>
      </c>
      <c r="BP887" s="4">
        <v>7</v>
      </c>
      <c r="BQ887" s="4">
        <v>42</v>
      </c>
      <c r="BR887" s="4">
        <v>496</v>
      </c>
      <c r="BS887" s="4">
        <v>30</v>
      </c>
      <c r="BT887" s="4">
        <f t="shared" si="350"/>
        <v>575</v>
      </c>
      <c r="BU887" s="4">
        <v>12</v>
      </c>
      <c r="BV887" s="4">
        <v>7</v>
      </c>
      <c r="BW887" s="4">
        <v>3</v>
      </c>
      <c r="BX887" s="4">
        <v>522</v>
      </c>
      <c r="BY887" s="4">
        <f t="shared" si="351"/>
        <v>544</v>
      </c>
      <c r="BZ887" s="4">
        <f t="shared" si="352"/>
        <v>14488</v>
      </c>
      <c r="CA887" s="4">
        <f t="shared" si="353"/>
        <v>6561</v>
      </c>
      <c r="CB887" s="4">
        <f t="shared" si="354"/>
        <v>8520</v>
      </c>
      <c r="CC887" s="4">
        <f t="shared" si="355"/>
        <v>839</v>
      </c>
      <c r="CD887" s="4">
        <f t="shared" si="356"/>
        <v>30408</v>
      </c>
      <c r="CE887" s="4">
        <f t="shared" si="357"/>
        <v>25</v>
      </c>
      <c r="CF887" s="4">
        <f t="shared" si="358"/>
        <v>730</v>
      </c>
      <c r="CG887" s="4">
        <f t="shared" si="359"/>
        <v>1386</v>
      </c>
      <c r="CH887" s="4">
        <f t="shared" si="360"/>
        <v>839</v>
      </c>
      <c r="CI887" s="4">
        <f t="shared" si="361"/>
        <v>2980</v>
      </c>
      <c r="CJ887" s="4">
        <v>3675</v>
      </c>
      <c r="CK887" s="4">
        <v>6940</v>
      </c>
      <c r="CL887" s="4">
        <v>552</v>
      </c>
      <c r="CM887" s="4">
        <v>0</v>
      </c>
      <c r="CN887" s="4">
        <v>2379</v>
      </c>
      <c r="CO887" s="4">
        <f t="shared" si="336"/>
        <v>13546</v>
      </c>
    </row>
    <row r="888" spans="1:93">
      <c r="A888" s="2">
        <v>2008</v>
      </c>
      <c r="B888" s="3" t="s">
        <v>97</v>
      </c>
      <c r="C888" s="4">
        <v>4671.7</v>
      </c>
      <c r="D888" s="4">
        <v>843.8</v>
      </c>
      <c r="E888" s="4">
        <v>658.3</v>
      </c>
      <c r="F888" s="4">
        <v>0</v>
      </c>
      <c r="G888" s="4">
        <f t="shared" si="337"/>
        <v>6173.8</v>
      </c>
      <c r="H888" s="4">
        <v>1076.5999999999999</v>
      </c>
      <c r="I888" s="4">
        <v>9.1999999999999993</v>
      </c>
      <c r="J888" s="4">
        <v>3145.8</v>
      </c>
      <c r="K888" s="4">
        <v>43</v>
      </c>
      <c r="L888" s="4">
        <f t="shared" si="338"/>
        <v>4274.6000000000004</v>
      </c>
      <c r="M888" s="4">
        <v>484.5</v>
      </c>
      <c r="N888" s="4">
        <v>0</v>
      </c>
      <c r="O888" s="4">
        <v>0</v>
      </c>
      <c r="P888" s="4">
        <v>0</v>
      </c>
      <c r="Q888" s="4">
        <f t="shared" si="339"/>
        <v>484.5</v>
      </c>
      <c r="R888" s="4">
        <v>886.1</v>
      </c>
      <c r="S888" s="4">
        <v>13.7</v>
      </c>
      <c r="T888" s="4">
        <v>0</v>
      </c>
      <c r="U888" s="4">
        <v>0</v>
      </c>
      <c r="V888" s="4">
        <f t="shared" si="340"/>
        <v>899.80000000000007</v>
      </c>
      <c r="W888" s="4">
        <v>8246.6</v>
      </c>
      <c r="X888" s="4">
        <v>0</v>
      </c>
      <c r="Y888" s="4">
        <v>0</v>
      </c>
      <c r="Z888" s="4">
        <v>0</v>
      </c>
      <c r="AA888" s="4">
        <f t="shared" si="341"/>
        <v>8246.6</v>
      </c>
      <c r="AB888" s="4">
        <v>1242.4000000000001</v>
      </c>
      <c r="AC888" s="4">
        <v>1</v>
      </c>
      <c r="AD888" s="4">
        <v>1.4</v>
      </c>
      <c r="AE888" s="4">
        <v>0</v>
      </c>
      <c r="AF888" s="4">
        <f t="shared" si="342"/>
        <v>1244.8000000000002</v>
      </c>
      <c r="AG888" s="4">
        <v>230.6</v>
      </c>
      <c r="AH888" s="4">
        <v>504.4</v>
      </c>
      <c r="AI888" s="4">
        <v>1013</v>
      </c>
      <c r="AJ888" s="4">
        <v>712.9</v>
      </c>
      <c r="AK888" s="4">
        <f t="shared" si="343"/>
        <v>2460.9</v>
      </c>
      <c r="AL888" s="4">
        <v>12095</v>
      </c>
      <c r="AM888" s="4">
        <v>1153.2</v>
      </c>
      <c r="AN888" s="4">
        <v>6109.6</v>
      </c>
      <c r="AO888" s="4">
        <v>663.6</v>
      </c>
      <c r="AP888" s="4">
        <f t="shared" si="344"/>
        <v>20021.400000000001</v>
      </c>
      <c r="AU888" s="4">
        <f t="shared" si="345"/>
        <v>0</v>
      </c>
      <c r="AV888" s="4">
        <v>0</v>
      </c>
      <c r="AW888" s="4">
        <v>0</v>
      </c>
      <c r="AX888" s="4">
        <v>0</v>
      </c>
      <c r="AY888" s="4">
        <v>43</v>
      </c>
      <c r="AZ888" s="4">
        <f t="shared" si="346"/>
        <v>43</v>
      </c>
      <c r="BA888" s="4">
        <v>0</v>
      </c>
      <c r="BB888" s="4">
        <v>0</v>
      </c>
      <c r="BC888" s="4">
        <v>0</v>
      </c>
      <c r="BD888" s="4">
        <v>0</v>
      </c>
      <c r="BE888" s="4">
        <f t="shared" si="347"/>
        <v>0</v>
      </c>
      <c r="BF888" s="4">
        <v>0</v>
      </c>
      <c r="BG888" s="4">
        <v>494.5</v>
      </c>
      <c r="BH888" s="4">
        <v>71.5</v>
      </c>
      <c r="BI888" s="4">
        <v>712.9</v>
      </c>
      <c r="BJ888" s="4">
        <f t="shared" si="348"/>
        <v>1278.9000000000001</v>
      </c>
      <c r="BK888" s="4">
        <v>0</v>
      </c>
      <c r="BL888" s="4">
        <v>0</v>
      </c>
      <c r="BM888" s="4">
        <v>0</v>
      </c>
      <c r="BN888" s="4">
        <v>172.1</v>
      </c>
      <c r="BO888" s="4">
        <f t="shared" si="349"/>
        <v>172.1</v>
      </c>
      <c r="BP888" s="4">
        <v>0</v>
      </c>
      <c r="BQ888" s="4">
        <v>0</v>
      </c>
      <c r="BR888" s="4">
        <v>0</v>
      </c>
      <c r="BS888" s="4">
        <v>203.8</v>
      </c>
      <c r="BT888" s="4">
        <f t="shared" si="350"/>
        <v>203.8</v>
      </c>
      <c r="BU888" s="4">
        <v>0</v>
      </c>
      <c r="BV888" s="4">
        <v>0</v>
      </c>
      <c r="BW888" s="4">
        <v>0</v>
      </c>
      <c r="BX888" s="4">
        <v>287.5</v>
      </c>
      <c r="BY888" s="4">
        <f t="shared" si="351"/>
        <v>287.5</v>
      </c>
      <c r="BZ888" s="4">
        <f t="shared" si="352"/>
        <v>28933.5</v>
      </c>
      <c r="CA888" s="4">
        <f t="shared" si="353"/>
        <v>2525.3000000000002</v>
      </c>
      <c r="CB888" s="4">
        <f t="shared" si="354"/>
        <v>10928.1</v>
      </c>
      <c r="CC888" s="4">
        <f t="shared" si="355"/>
        <v>1419.5</v>
      </c>
      <c r="CD888" s="4">
        <f t="shared" si="356"/>
        <v>43806.400000000001</v>
      </c>
      <c r="CE888" s="4">
        <f t="shared" si="357"/>
        <v>0</v>
      </c>
      <c r="CF888" s="4">
        <f t="shared" si="358"/>
        <v>494.5</v>
      </c>
      <c r="CG888" s="4">
        <f t="shared" si="359"/>
        <v>71.5</v>
      </c>
      <c r="CH888" s="4">
        <f t="shared" si="360"/>
        <v>1419.3</v>
      </c>
      <c r="CI888" s="4">
        <f t="shared" si="361"/>
        <v>1985.3</v>
      </c>
      <c r="CJ888" s="4">
        <v>4086.7</v>
      </c>
      <c r="CK888" s="4">
        <v>12483.8</v>
      </c>
      <c r="CL888" s="4">
        <v>1512.2</v>
      </c>
      <c r="CM888" s="4">
        <v>0</v>
      </c>
      <c r="CN888" s="4">
        <v>2796.2</v>
      </c>
      <c r="CO888" s="4">
        <f t="shared" si="336"/>
        <v>20878.900000000001</v>
      </c>
    </row>
    <row r="889" spans="1:93">
      <c r="A889" s="2">
        <v>2008</v>
      </c>
      <c r="B889" s="3" t="s">
        <v>98</v>
      </c>
      <c r="C889" s="4">
        <v>44.4</v>
      </c>
      <c r="D889" s="4">
        <v>1549.5</v>
      </c>
      <c r="E889" s="4">
        <v>11394</v>
      </c>
      <c r="F889" s="4">
        <v>0</v>
      </c>
      <c r="G889" s="4">
        <f t="shared" si="337"/>
        <v>12987.9</v>
      </c>
      <c r="H889" s="4">
        <v>2111.1999999999998</v>
      </c>
      <c r="I889" s="4">
        <v>126.5</v>
      </c>
      <c r="J889" s="4">
        <v>95.2</v>
      </c>
      <c r="K889" s="4">
        <v>93.3</v>
      </c>
      <c r="L889" s="4">
        <f t="shared" si="338"/>
        <v>2426.1999999999998</v>
      </c>
      <c r="M889" s="4">
        <v>325.10000000000002</v>
      </c>
      <c r="N889" s="4">
        <v>0</v>
      </c>
      <c r="O889" s="4">
        <v>38.700000000000003</v>
      </c>
      <c r="P889" s="4">
        <v>0</v>
      </c>
      <c r="Q889" s="4">
        <f t="shared" si="339"/>
        <v>363.8</v>
      </c>
      <c r="R889" s="4">
        <v>103.6</v>
      </c>
      <c r="S889" s="4">
        <v>14.6</v>
      </c>
      <c r="T889" s="4">
        <v>9.3000000000000007</v>
      </c>
      <c r="U889" s="4">
        <v>0</v>
      </c>
      <c r="V889" s="4">
        <f t="shared" si="340"/>
        <v>127.49999999999999</v>
      </c>
      <c r="W889" s="4">
        <v>2308</v>
      </c>
      <c r="X889" s="4">
        <v>5680</v>
      </c>
      <c r="Y889" s="4">
        <v>1762</v>
      </c>
      <c r="Z889" s="4">
        <v>0</v>
      </c>
      <c r="AA889" s="4">
        <f t="shared" si="341"/>
        <v>9750</v>
      </c>
      <c r="AB889" s="4">
        <v>2172.5</v>
      </c>
      <c r="AC889" s="4">
        <v>92</v>
      </c>
      <c r="AD889" s="4">
        <v>75.3</v>
      </c>
      <c r="AE889" s="4">
        <v>2.9</v>
      </c>
      <c r="AF889" s="4">
        <f t="shared" si="342"/>
        <v>2342.7000000000003</v>
      </c>
      <c r="AG889" s="4">
        <v>0</v>
      </c>
      <c r="AH889" s="4">
        <v>1181</v>
      </c>
      <c r="AI889" s="4">
        <v>2076</v>
      </c>
      <c r="AJ889" s="4">
        <v>254</v>
      </c>
      <c r="AK889" s="4">
        <f t="shared" si="343"/>
        <v>3511</v>
      </c>
      <c r="AL889" s="4">
        <v>2757.3</v>
      </c>
      <c r="AM889" s="4">
        <v>4016.3</v>
      </c>
      <c r="AN889" s="4">
        <v>5630</v>
      </c>
      <c r="AO889" s="4">
        <v>69.099999999999994</v>
      </c>
      <c r="AP889" s="4">
        <f t="shared" si="344"/>
        <v>12472.7</v>
      </c>
      <c r="AU889" s="4">
        <f t="shared" si="345"/>
        <v>0</v>
      </c>
      <c r="AV889" s="4">
        <v>119.1</v>
      </c>
      <c r="AW889" s="4">
        <v>0</v>
      </c>
      <c r="AX889" s="4">
        <v>0</v>
      </c>
      <c r="AY889" s="4">
        <v>93.3</v>
      </c>
      <c r="AZ889" s="4">
        <f t="shared" si="346"/>
        <v>212.39999999999998</v>
      </c>
      <c r="BA889" s="4">
        <v>47.5</v>
      </c>
      <c r="BB889" s="4">
        <v>0</v>
      </c>
      <c r="BC889" s="4">
        <v>0</v>
      </c>
      <c r="BD889" s="4">
        <v>2.9</v>
      </c>
      <c r="BE889" s="4">
        <f t="shared" si="347"/>
        <v>50.4</v>
      </c>
      <c r="BF889" s="4">
        <v>0</v>
      </c>
      <c r="BG889" s="4">
        <v>676</v>
      </c>
      <c r="BH889" s="4">
        <v>335</v>
      </c>
      <c r="BI889" s="4">
        <v>135</v>
      </c>
      <c r="BJ889" s="4">
        <f t="shared" si="348"/>
        <v>1146</v>
      </c>
      <c r="BK889" s="4">
        <v>2.2000000000000002</v>
      </c>
      <c r="BL889" s="4">
        <v>140</v>
      </c>
      <c r="BM889" s="4">
        <v>29.5</v>
      </c>
      <c r="BN889" s="4">
        <v>4.5</v>
      </c>
      <c r="BO889" s="4">
        <f t="shared" si="349"/>
        <v>176.2</v>
      </c>
      <c r="BP889" s="4">
        <v>8.5</v>
      </c>
      <c r="BQ889" s="4">
        <v>8.6999999999999993</v>
      </c>
      <c r="BR889" s="4">
        <v>51.8</v>
      </c>
      <c r="BS889" s="4">
        <v>37.1</v>
      </c>
      <c r="BT889" s="4">
        <f t="shared" si="350"/>
        <v>106.1</v>
      </c>
      <c r="BU889" s="4">
        <v>53.7</v>
      </c>
      <c r="BV889" s="4">
        <v>14.2</v>
      </c>
      <c r="BW889" s="4">
        <v>45.3</v>
      </c>
      <c r="BX889" s="4">
        <v>27.5</v>
      </c>
      <c r="BY889" s="4">
        <f t="shared" si="351"/>
        <v>140.69999999999999</v>
      </c>
      <c r="BZ889" s="4">
        <f t="shared" si="352"/>
        <v>9822.0999999999985</v>
      </c>
      <c r="CA889" s="4">
        <f t="shared" si="353"/>
        <v>12659.900000000001</v>
      </c>
      <c r="CB889" s="4">
        <f t="shared" si="354"/>
        <v>21080.5</v>
      </c>
      <c r="CC889" s="4">
        <f t="shared" si="355"/>
        <v>419.29999999999995</v>
      </c>
      <c r="CD889" s="4">
        <f t="shared" si="356"/>
        <v>43981.8</v>
      </c>
      <c r="CE889" s="4">
        <f t="shared" si="357"/>
        <v>231</v>
      </c>
      <c r="CF889" s="4">
        <f t="shared" si="358"/>
        <v>838.90000000000009</v>
      </c>
      <c r="CG889" s="4">
        <f t="shared" si="359"/>
        <v>461.6</v>
      </c>
      <c r="CH889" s="4">
        <f t="shared" si="360"/>
        <v>300.3</v>
      </c>
      <c r="CI889" s="4">
        <f t="shared" si="361"/>
        <v>1831.8</v>
      </c>
      <c r="CJ889" s="4">
        <v>988</v>
      </c>
      <c r="CK889" s="4">
        <v>5107</v>
      </c>
      <c r="CL889" s="4">
        <v>2125</v>
      </c>
      <c r="CM889" s="4">
        <v>15</v>
      </c>
      <c r="CN889" s="4">
        <v>1123</v>
      </c>
      <c r="CO889" s="4">
        <f t="shared" si="336"/>
        <v>9358</v>
      </c>
    </row>
    <row r="890" spans="1:93">
      <c r="A890" s="2">
        <v>2008</v>
      </c>
      <c r="B890" s="3" t="s">
        <v>99</v>
      </c>
      <c r="C890" s="4">
        <v>6819</v>
      </c>
      <c r="D890" s="4">
        <v>624</v>
      </c>
      <c r="E890" s="4">
        <v>43</v>
      </c>
      <c r="F890" s="4">
        <v>20</v>
      </c>
      <c r="G890" s="4">
        <f t="shared" si="337"/>
        <v>7506</v>
      </c>
      <c r="H890" s="4">
        <v>2785</v>
      </c>
      <c r="I890" s="4">
        <v>5</v>
      </c>
      <c r="J890" s="4">
        <v>27</v>
      </c>
      <c r="K890" s="4">
        <v>232</v>
      </c>
      <c r="L890" s="4">
        <f t="shared" si="338"/>
        <v>3049</v>
      </c>
      <c r="M890" s="4">
        <v>58</v>
      </c>
      <c r="N890" s="4">
        <v>247</v>
      </c>
      <c r="O890" s="4">
        <v>0</v>
      </c>
      <c r="P890" s="4">
        <v>0</v>
      </c>
      <c r="Q890" s="4">
        <f t="shared" si="339"/>
        <v>305</v>
      </c>
      <c r="R890" s="4">
        <v>70</v>
      </c>
      <c r="S890" s="4">
        <v>0</v>
      </c>
      <c r="T890" s="4">
        <v>0</v>
      </c>
      <c r="U890" s="4">
        <v>0</v>
      </c>
      <c r="V890" s="4">
        <f t="shared" si="340"/>
        <v>70</v>
      </c>
      <c r="W890" s="4">
        <v>3188</v>
      </c>
      <c r="X890" s="4">
        <v>3252</v>
      </c>
      <c r="Y890" s="4">
        <v>0</v>
      </c>
      <c r="Z890" s="4">
        <v>0</v>
      </c>
      <c r="AA890" s="4">
        <f t="shared" si="341"/>
        <v>6440</v>
      </c>
      <c r="AB890" s="4">
        <v>453</v>
      </c>
      <c r="AC890" s="4">
        <v>3</v>
      </c>
      <c r="AD890" s="4">
        <v>18</v>
      </c>
      <c r="AE890" s="4">
        <v>45</v>
      </c>
      <c r="AF890" s="4">
        <f t="shared" si="342"/>
        <v>519</v>
      </c>
      <c r="AG890" s="4">
        <v>134</v>
      </c>
      <c r="AH890" s="4">
        <v>286</v>
      </c>
      <c r="AI890" s="4">
        <v>1980</v>
      </c>
      <c r="AJ890" s="4">
        <v>158</v>
      </c>
      <c r="AK890" s="4">
        <f t="shared" si="343"/>
        <v>2558</v>
      </c>
      <c r="AL890" s="4">
        <v>4093</v>
      </c>
      <c r="AM890" s="4">
        <v>1847</v>
      </c>
      <c r="AN890" s="4">
        <v>1823</v>
      </c>
      <c r="AO890" s="4">
        <v>236</v>
      </c>
      <c r="AP890" s="4">
        <f t="shared" si="344"/>
        <v>7999</v>
      </c>
      <c r="AU890" s="4">
        <f t="shared" si="345"/>
        <v>0</v>
      </c>
      <c r="AV890" s="4">
        <v>0</v>
      </c>
      <c r="AW890" s="4">
        <v>0</v>
      </c>
      <c r="AX890" s="4">
        <v>0</v>
      </c>
      <c r="AY890" s="4">
        <v>232</v>
      </c>
      <c r="AZ890" s="4">
        <f t="shared" si="346"/>
        <v>232</v>
      </c>
      <c r="BA890" s="4">
        <v>4</v>
      </c>
      <c r="BB890" s="4">
        <v>1</v>
      </c>
      <c r="BC890" s="4">
        <v>1</v>
      </c>
      <c r="BD890" s="4">
        <v>45</v>
      </c>
      <c r="BE890" s="4">
        <f t="shared" si="347"/>
        <v>51</v>
      </c>
      <c r="BF890" s="4">
        <v>0</v>
      </c>
      <c r="BG890" s="4">
        <v>49</v>
      </c>
      <c r="BH890" s="4">
        <v>664</v>
      </c>
      <c r="BI890" s="4">
        <v>158</v>
      </c>
      <c r="BJ890" s="4">
        <f t="shared" si="348"/>
        <v>871</v>
      </c>
      <c r="BK890" s="4">
        <v>0</v>
      </c>
      <c r="BL890" s="4">
        <v>0</v>
      </c>
      <c r="BM890" s="4">
        <v>0</v>
      </c>
      <c r="BN890" s="4">
        <v>0</v>
      </c>
      <c r="BO890" s="4">
        <f t="shared" si="349"/>
        <v>0</v>
      </c>
      <c r="BP890" s="4">
        <v>8</v>
      </c>
      <c r="BQ890" s="4">
        <v>4</v>
      </c>
      <c r="BR890" s="4">
        <v>18</v>
      </c>
      <c r="BS890" s="4">
        <v>15</v>
      </c>
      <c r="BT890" s="4">
        <f t="shared" si="350"/>
        <v>45</v>
      </c>
      <c r="BU890" s="4">
        <v>11</v>
      </c>
      <c r="BV890" s="4">
        <v>36</v>
      </c>
      <c r="BW890" s="4">
        <v>16</v>
      </c>
      <c r="BX890" s="4">
        <v>241</v>
      </c>
      <c r="BY890" s="4">
        <f t="shared" si="351"/>
        <v>304</v>
      </c>
      <c r="BZ890" s="4">
        <f t="shared" si="352"/>
        <v>17600</v>
      </c>
      <c r="CA890" s="4">
        <f t="shared" si="353"/>
        <v>6264</v>
      </c>
      <c r="CB890" s="4">
        <f t="shared" si="354"/>
        <v>3891</v>
      </c>
      <c r="CC890" s="4">
        <f t="shared" si="355"/>
        <v>691</v>
      </c>
      <c r="CD890" s="4">
        <f t="shared" si="356"/>
        <v>28446</v>
      </c>
      <c r="CE890" s="4">
        <f t="shared" si="357"/>
        <v>23</v>
      </c>
      <c r="CF890" s="4">
        <f t="shared" si="358"/>
        <v>90</v>
      </c>
      <c r="CG890" s="4">
        <f t="shared" si="359"/>
        <v>699</v>
      </c>
      <c r="CH890" s="4">
        <f t="shared" si="360"/>
        <v>691</v>
      </c>
      <c r="CI890" s="4">
        <f t="shared" si="361"/>
        <v>1503</v>
      </c>
      <c r="CJ890" s="4">
        <v>4571</v>
      </c>
      <c r="CK890" s="4">
        <v>7759</v>
      </c>
      <c r="CL890" s="4">
        <v>1020</v>
      </c>
      <c r="CM890" s="4">
        <v>48</v>
      </c>
      <c r="CN890" s="4">
        <v>2838</v>
      </c>
      <c r="CO890" s="4">
        <f t="shared" si="336"/>
        <v>16236</v>
      </c>
    </row>
    <row r="891" spans="1:93">
      <c r="A891" s="2">
        <v>2008</v>
      </c>
      <c r="B891" s="3" t="s">
        <v>100</v>
      </c>
      <c r="C891" s="4">
        <v>2180.1999999999998</v>
      </c>
      <c r="D891" s="4">
        <v>651.79999999999995</v>
      </c>
      <c r="E891" s="4">
        <v>331.8</v>
      </c>
      <c r="F891" s="4">
        <v>7.4</v>
      </c>
      <c r="G891" s="4">
        <f t="shared" si="337"/>
        <v>3171.2000000000003</v>
      </c>
      <c r="H891" s="4">
        <v>914.1</v>
      </c>
      <c r="I891" s="4">
        <v>199.9</v>
      </c>
      <c r="J891" s="4">
        <v>1497.3</v>
      </c>
      <c r="K891" s="4">
        <v>12</v>
      </c>
      <c r="L891" s="4">
        <f t="shared" si="338"/>
        <v>2623.3</v>
      </c>
      <c r="M891" s="4">
        <v>1.6</v>
      </c>
      <c r="N891" s="4">
        <v>24.5</v>
      </c>
      <c r="O891" s="4">
        <v>0.4</v>
      </c>
      <c r="P891" s="4">
        <v>0</v>
      </c>
      <c r="Q891" s="4">
        <f t="shared" si="339"/>
        <v>26.5</v>
      </c>
      <c r="R891" s="4">
        <v>0</v>
      </c>
      <c r="S891" s="4">
        <v>0</v>
      </c>
      <c r="T891" s="4">
        <v>0</v>
      </c>
      <c r="U891" s="4">
        <v>0</v>
      </c>
      <c r="V891" s="4">
        <f t="shared" si="340"/>
        <v>0</v>
      </c>
      <c r="W891" s="4">
        <v>316.8</v>
      </c>
      <c r="X891" s="4">
        <v>2628.7</v>
      </c>
      <c r="Y891" s="4">
        <v>546.5</v>
      </c>
      <c r="Z891" s="4">
        <v>0</v>
      </c>
      <c r="AA891" s="4">
        <f t="shared" si="341"/>
        <v>3492</v>
      </c>
      <c r="AB891" s="4">
        <v>297.89999999999998</v>
      </c>
      <c r="AC891" s="4">
        <v>0.9</v>
      </c>
      <c r="AD891" s="4">
        <v>49.6</v>
      </c>
      <c r="AE891" s="4">
        <v>0</v>
      </c>
      <c r="AF891" s="4">
        <f t="shared" si="342"/>
        <v>348.4</v>
      </c>
      <c r="AG891" s="4">
        <v>0.2</v>
      </c>
      <c r="AH891" s="4">
        <v>781</v>
      </c>
      <c r="AI891" s="4">
        <v>500.8</v>
      </c>
      <c r="AJ891" s="4">
        <v>68.7</v>
      </c>
      <c r="AK891" s="4">
        <f t="shared" si="343"/>
        <v>1350.7</v>
      </c>
      <c r="AL891" s="4">
        <v>1131.4000000000001</v>
      </c>
      <c r="AM891" s="4">
        <v>2147.6</v>
      </c>
      <c r="AN891" s="4">
        <v>1103</v>
      </c>
      <c r="AO891" s="4">
        <v>145.69999999999999</v>
      </c>
      <c r="AP891" s="4">
        <f t="shared" si="344"/>
        <v>4527.7</v>
      </c>
      <c r="AU891" s="4">
        <f t="shared" si="345"/>
        <v>0</v>
      </c>
      <c r="AV891" s="4">
        <v>20.7</v>
      </c>
      <c r="AW891" s="4">
        <v>6.5</v>
      </c>
      <c r="AX891" s="4">
        <v>80.3</v>
      </c>
      <c r="AY891" s="4">
        <v>12</v>
      </c>
      <c r="AZ891" s="4">
        <f t="shared" si="346"/>
        <v>119.5</v>
      </c>
      <c r="BA891" s="4">
        <v>1.6</v>
      </c>
      <c r="BB891" s="4">
        <v>0</v>
      </c>
      <c r="BC891" s="4">
        <v>0.8</v>
      </c>
      <c r="BD891" s="4">
        <v>0</v>
      </c>
      <c r="BE891" s="4">
        <f t="shared" si="347"/>
        <v>2.4000000000000004</v>
      </c>
      <c r="BF891" s="4">
        <v>0</v>
      </c>
      <c r="BG891" s="4">
        <v>576.6</v>
      </c>
      <c r="BH891" s="4">
        <v>176</v>
      </c>
      <c r="BI891" s="4">
        <v>68.7</v>
      </c>
      <c r="BJ891" s="4">
        <f t="shared" si="348"/>
        <v>821.30000000000007</v>
      </c>
      <c r="BK891" s="4">
        <v>0</v>
      </c>
      <c r="BL891" s="4">
        <v>0</v>
      </c>
      <c r="BM891" s="4">
        <v>0</v>
      </c>
      <c r="BN891" s="4">
        <v>0</v>
      </c>
      <c r="BO891" s="4">
        <f t="shared" si="349"/>
        <v>0</v>
      </c>
      <c r="BP891" s="4">
        <v>0.2</v>
      </c>
      <c r="BQ891" s="4">
        <v>0.5</v>
      </c>
      <c r="BR891" s="4">
        <v>7.4</v>
      </c>
      <c r="BS891" s="4">
        <v>4</v>
      </c>
      <c r="BT891" s="4">
        <f t="shared" si="350"/>
        <v>12.1</v>
      </c>
      <c r="BU891" s="4">
        <v>7.6</v>
      </c>
      <c r="BV891" s="4">
        <v>219.4</v>
      </c>
      <c r="BW891" s="4">
        <v>52.4</v>
      </c>
      <c r="BX891" s="4">
        <v>149.1</v>
      </c>
      <c r="BY891" s="4">
        <f t="shared" si="351"/>
        <v>428.5</v>
      </c>
      <c r="BZ891" s="4">
        <f t="shared" si="352"/>
        <v>4842.2</v>
      </c>
      <c r="CA891" s="4">
        <f t="shared" si="353"/>
        <v>6434.4</v>
      </c>
      <c r="CB891" s="4">
        <f t="shared" si="354"/>
        <v>4029.4</v>
      </c>
      <c r="CC891" s="4">
        <f t="shared" si="355"/>
        <v>233.79999999999998</v>
      </c>
      <c r="CD891" s="4">
        <f t="shared" si="356"/>
        <v>15539.799999999997</v>
      </c>
      <c r="CE891" s="4">
        <f t="shared" si="357"/>
        <v>30.1</v>
      </c>
      <c r="CF891" s="4">
        <f t="shared" si="358"/>
        <v>803</v>
      </c>
      <c r="CG891" s="4">
        <f t="shared" si="359"/>
        <v>316.89999999999998</v>
      </c>
      <c r="CH891" s="4">
        <f t="shared" si="360"/>
        <v>233.8</v>
      </c>
      <c r="CI891" s="4">
        <f t="shared" si="361"/>
        <v>1383.8</v>
      </c>
      <c r="CJ891" s="4">
        <v>1947</v>
      </c>
      <c r="CK891" s="4">
        <v>1542</v>
      </c>
      <c r="CL891" s="4">
        <v>501</v>
      </c>
      <c r="CM891" s="4">
        <v>194</v>
      </c>
      <c r="CN891" s="4">
        <v>754</v>
      </c>
      <c r="CO891" s="4">
        <f t="shared" si="336"/>
        <v>4938</v>
      </c>
    </row>
    <row r="892" spans="1:93">
      <c r="A892" s="2">
        <v>2008</v>
      </c>
      <c r="B892" s="3" t="s">
        <v>101</v>
      </c>
      <c r="C892" s="4">
        <v>2864</v>
      </c>
      <c r="D892" s="4">
        <v>848</v>
      </c>
      <c r="E892" s="4">
        <v>1404</v>
      </c>
      <c r="F892" s="4">
        <v>0</v>
      </c>
      <c r="G892" s="4">
        <f t="shared" si="337"/>
        <v>5116</v>
      </c>
      <c r="H892" s="4">
        <v>910</v>
      </c>
      <c r="I892" s="4">
        <v>2</v>
      </c>
      <c r="J892" s="4">
        <v>287</v>
      </c>
      <c r="K892" s="4">
        <v>0</v>
      </c>
      <c r="L892" s="4">
        <f t="shared" si="338"/>
        <v>1199</v>
      </c>
      <c r="M892" s="4">
        <v>17</v>
      </c>
      <c r="N892" s="4">
        <v>101</v>
      </c>
      <c r="O892" s="4">
        <v>0</v>
      </c>
      <c r="P892" s="4">
        <v>0</v>
      </c>
      <c r="Q892" s="4">
        <f t="shared" si="339"/>
        <v>118</v>
      </c>
      <c r="R892" s="4">
        <v>26</v>
      </c>
      <c r="S892" s="4">
        <v>0</v>
      </c>
      <c r="T892" s="4">
        <v>24</v>
      </c>
      <c r="U892" s="4">
        <v>0</v>
      </c>
      <c r="V892" s="4">
        <f t="shared" si="340"/>
        <v>50</v>
      </c>
      <c r="W892" s="4">
        <v>1375</v>
      </c>
      <c r="X892" s="4">
        <v>3005</v>
      </c>
      <c r="Y892" s="4">
        <v>2287</v>
      </c>
      <c r="Z892" s="4">
        <v>0</v>
      </c>
      <c r="AA892" s="4">
        <f t="shared" si="341"/>
        <v>6667</v>
      </c>
      <c r="AB892" s="4">
        <v>555</v>
      </c>
      <c r="AC892" s="4">
        <v>19</v>
      </c>
      <c r="AD892" s="4">
        <v>37</v>
      </c>
      <c r="AE892" s="4">
        <v>2</v>
      </c>
      <c r="AF892" s="4">
        <f t="shared" si="342"/>
        <v>613</v>
      </c>
      <c r="AG892" s="4">
        <v>13</v>
      </c>
      <c r="AH892" s="4">
        <v>64</v>
      </c>
      <c r="AI892" s="4">
        <v>1576</v>
      </c>
      <c r="AJ892" s="4">
        <v>548</v>
      </c>
      <c r="AK892" s="4">
        <f t="shared" si="343"/>
        <v>2201</v>
      </c>
      <c r="AL892" s="4">
        <v>2324</v>
      </c>
      <c r="AM892" s="4">
        <v>1593</v>
      </c>
      <c r="AN892" s="4">
        <v>1550</v>
      </c>
      <c r="AO892" s="4">
        <v>1</v>
      </c>
      <c r="AP892" s="4">
        <f t="shared" si="344"/>
        <v>5468</v>
      </c>
      <c r="AU892" s="4">
        <f t="shared" si="345"/>
        <v>0</v>
      </c>
      <c r="AV892" s="4">
        <v>0</v>
      </c>
      <c r="AW892" s="4">
        <v>0</v>
      </c>
      <c r="AX892" s="4">
        <v>68</v>
      </c>
      <c r="AY892" s="4">
        <v>0</v>
      </c>
      <c r="AZ892" s="4">
        <f t="shared" si="346"/>
        <v>68</v>
      </c>
      <c r="BA892" s="4">
        <v>0</v>
      </c>
      <c r="BB892" s="4">
        <v>14</v>
      </c>
      <c r="BC892" s="4">
        <v>0</v>
      </c>
      <c r="BD892" s="4">
        <v>2</v>
      </c>
      <c r="BE892" s="4">
        <f t="shared" si="347"/>
        <v>16</v>
      </c>
      <c r="BF892" s="4">
        <v>1</v>
      </c>
      <c r="BG892" s="4">
        <v>0</v>
      </c>
      <c r="BH892" s="4">
        <v>0</v>
      </c>
      <c r="BI892" s="4">
        <v>0</v>
      </c>
      <c r="BJ892" s="4">
        <f t="shared" si="348"/>
        <v>1</v>
      </c>
      <c r="BK892" s="4">
        <v>0</v>
      </c>
      <c r="BL892" s="4">
        <v>0</v>
      </c>
      <c r="BM892" s="4">
        <v>0</v>
      </c>
      <c r="BN892" s="4">
        <v>0</v>
      </c>
      <c r="BO892" s="4">
        <f t="shared" si="349"/>
        <v>0</v>
      </c>
      <c r="BP892" s="4">
        <v>0</v>
      </c>
      <c r="BQ892" s="4">
        <v>0</v>
      </c>
      <c r="BR892" s="4">
        <v>0</v>
      </c>
      <c r="BS892" s="4">
        <v>0</v>
      </c>
      <c r="BT892" s="4">
        <f t="shared" si="350"/>
        <v>0</v>
      </c>
      <c r="BU892" s="4">
        <v>86</v>
      </c>
      <c r="BV892" s="4">
        <v>10</v>
      </c>
      <c r="BW892" s="4">
        <v>41</v>
      </c>
      <c r="BX892" s="4">
        <v>1</v>
      </c>
      <c r="BY892" s="4">
        <f t="shared" si="351"/>
        <v>138</v>
      </c>
      <c r="BZ892" s="4">
        <f t="shared" si="352"/>
        <v>8084</v>
      </c>
      <c r="CA892" s="4">
        <f t="shared" si="353"/>
        <v>5632</v>
      </c>
      <c r="CB892" s="4">
        <f t="shared" si="354"/>
        <v>7165</v>
      </c>
      <c r="CC892" s="4">
        <f t="shared" si="355"/>
        <v>551</v>
      </c>
      <c r="CD892" s="4">
        <f t="shared" si="356"/>
        <v>21432</v>
      </c>
      <c r="CE892" s="4">
        <f t="shared" si="357"/>
        <v>87</v>
      </c>
      <c r="CF892" s="4">
        <f t="shared" si="358"/>
        <v>24</v>
      </c>
      <c r="CG892" s="4">
        <f t="shared" si="359"/>
        <v>109</v>
      </c>
      <c r="CH892" s="4">
        <f t="shared" si="360"/>
        <v>3</v>
      </c>
      <c r="CI892" s="4">
        <f t="shared" si="361"/>
        <v>223</v>
      </c>
      <c r="CJ892" s="4">
        <v>1931</v>
      </c>
      <c r="CK892" s="4">
        <v>5210</v>
      </c>
      <c r="CL892" s="4">
        <v>459</v>
      </c>
      <c r="CM892" s="4">
        <v>0</v>
      </c>
      <c r="CN892" s="4">
        <v>404</v>
      </c>
      <c r="CO892" s="4">
        <f t="shared" si="336"/>
        <v>8004</v>
      </c>
    </row>
    <row r="893" spans="1:93">
      <c r="A893" s="2">
        <v>2008</v>
      </c>
      <c r="B893" s="3" t="s">
        <v>102</v>
      </c>
      <c r="C893" s="4">
        <v>691</v>
      </c>
      <c r="D893" s="4">
        <v>140</v>
      </c>
      <c r="E893" s="4">
        <v>57</v>
      </c>
      <c r="F893" s="4">
        <v>0</v>
      </c>
      <c r="G893" s="4">
        <f t="shared" si="337"/>
        <v>888</v>
      </c>
      <c r="H893" s="4">
        <v>178</v>
      </c>
      <c r="I893" s="4">
        <v>47.699999999999996</v>
      </c>
      <c r="J893" s="4">
        <v>301</v>
      </c>
      <c r="K893" s="4">
        <v>0</v>
      </c>
      <c r="L893" s="4">
        <f t="shared" si="338"/>
        <v>526.70000000000005</v>
      </c>
      <c r="M893" s="4">
        <v>14.4</v>
      </c>
      <c r="N893" s="4">
        <v>25.4</v>
      </c>
      <c r="O893" s="4">
        <v>0</v>
      </c>
      <c r="P893" s="4">
        <v>0</v>
      </c>
      <c r="Q893" s="4">
        <f t="shared" si="339"/>
        <v>39.799999999999997</v>
      </c>
      <c r="R893" s="4">
        <v>0</v>
      </c>
      <c r="S893" s="4">
        <v>0</v>
      </c>
      <c r="T893" s="4">
        <v>0</v>
      </c>
      <c r="U893" s="4">
        <v>0</v>
      </c>
      <c r="V893" s="4">
        <f t="shared" si="340"/>
        <v>0</v>
      </c>
      <c r="W893" s="4">
        <v>164.5</v>
      </c>
      <c r="X893" s="4">
        <v>530.6</v>
      </c>
      <c r="Y893" s="4">
        <v>57</v>
      </c>
      <c r="Z893" s="4">
        <v>0</v>
      </c>
      <c r="AA893" s="4">
        <f t="shared" si="341"/>
        <v>752.1</v>
      </c>
      <c r="AB893" s="4">
        <v>157</v>
      </c>
      <c r="AC893" s="4">
        <v>1</v>
      </c>
      <c r="AD893" s="4">
        <v>10</v>
      </c>
      <c r="AE893" s="4">
        <v>0</v>
      </c>
      <c r="AF893" s="4">
        <f t="shared" si="342"/>
        <v>168</v>
      </c>
      <c r="AG893" s="4">
        <v>7</v>
      </c>
      <c r="AH893" s="4">
        <v>331</v>
      </c>
      <c r="AI893" s="4">
        <v>264</v>
      </c>
      <c r="AJ893" s="4">
        <v>0</v>
      </c>
      <c r="AK893" s="4">
        <f t="shared" si="343"/>
        <v>602</v>
      </c>
      <c r="AL893" s="4">
        <v>689.09999999999991</v>
      </c>
      <c r="AM893" s="4">
        <v>569.89999999999986</v>
      </c>
      <c r="AN893" s="4">
        <v>1121</v>
      </c>
      <c r="AO893" s="4">
        <v>0</v>
      </c>
      <c r="AP893" s="4">
        <f t="shared" si="344"/>
        <v>2380</v>
      </c>
      <c r="AU893" s="4">
        <f t="shared" si="345"/>
        <v>0</v>
      </c>
      <c r="AV893" s="4">
        <v>0</v>
      </c>
      <c r="AW893" s="4">
        <v>0</v>
      </c>
      <c r="AX893" s="4">
        <v>0</v>
      </c>
      <c r="AY893" s="4">
        <v>0</v>
      </c>
      <c r="AZ893" s="4">
        <f t="shared" si="346"/>
        <v>0</v>
      </c>
      <c r="BA893" s="4">
        <v>0</v>
      </c>
      <c r="BB893" s="4">
        <v>0</v>
      </c>
      <c r="BC893" s="4">
        <v>0</v>
      </c>
      <c r="BD893" s="4">
        <v>0</v>
      </c>
      <c r="BE893" s="4">
        <f t="shared" si="347"/>
        <v>0</v>
      </c>
      <c r="BF893" s="4">
        <v>0</v>
      </c>
      <c r="BG893" s="4">
        <v>0</v>
      </c>
      <c r="BH893" s="4">
        <v>0</v>
      </c>
      <c r="BI893" s="4">
        <v>0</v>
      </c>
      <c r="BJ893" s="4">
        <f t="shared" si="348"/>
        <v>0</v>
      </c>
      <c r="BK893" s="4">
        <v>0</v>
      </c>
      <c r="BL893" s="4">
        <v>0</v>
      </c>
      <c r="BM893" s="4">
        <v>0</v>
      </c>
      <c r="BN893" s="4">
        <v>0</v>
      </c>
      <c r="BO893" s="4">
        <f t="shared" si="349"/>
        <v>0</v>
      </c>
      <c r="BP893" s="4">
        <v>0</v>
      </c>
      <c r="BQ893" s="4">
        <v>0</v>
      </c>
      <c r="BR893" s="4">
        <v>0</v>
      </c>
      <c r="BS893" s="4">
        <v>0</v>
      </c>
      <c r="BT893" s="4">
        <f t="shared" si="350"/>
        <v>0</v>
      </c>
      <c r="BU893" s="4">
        <v>0</v>
      </c>
      <c r="BV893" s="4">
        <v>0</v>
      </c>
      <c r="BW893" s="4">
        <v>0</v>
      </c>
      <c r="BX893" s="4">
        <v>0</v>
      </c>
      <c r="BY893" s="4">
        <f t="shared" si="351"/>
        <v>0</v>
      </c>
      <c r="BZ893" s="4">
        <f t="shared" si="352"/>
        <v>1901</v>
      </c>
      <c r="CA893" s="4">
        <f t="shared" si="353"/>
        <v>1645.6</v>
      </c>
      <c r="CB893" s="4">
        <f t="shared" si="354"/>
        <v>1810</v>
      </c>
      <c r="CC893" s="4">
        <f t="shared" si="355"/>
        <v>0</v>
      </c>
      <c r="CD893" s="4">
        <f t="shared" si="356"/>
        <v>5356.6</v>
      </c>
      <c r="CE893" s="4">
        <f t="shared" si="357"/>
        <v>0</v>
      </c>
      <c r="CF893" s="4">
        <f t="shared" si="358"/>
        <v>0</v>
      </c>
      <c r="CG893" s="4">
        <f t="shared" si="359"/>
        <v>0</v>
      </c>
      <c r="CH893" s="4">
        <f t="shared" si="360"/>
        <v>0</v>
      </c>
      <c r="CI893" s="4">
        <f t="shared" si="361"/>
        <v>0</v>
      </c>
      <c r="CJ893" s="4">
        <v>59.841999999999999</v>
      </c>
      <c r="CK893" s="4">
        <v>866.65899999999999</v>
      </c>
      <c r="CL893" s="4">
        <v>160.34200000000001</v>
      </c>
      <c r="CM893" s="4">
        <v>74.16</v>
      </c>
      <c r="CN893" s="4">
        <v>792.53899999999976</v>
      </c>
      <c r="CO893" s="4">
        <f t="shared" si="336"/>
        <v>1953.5419999999999</v>
      </c>
    </row>
    <row r="894" spans="1:93">
      <c r="A894" s="2">
        <v>2008</v>
      </c>
      <c r="B894" s="3" t="s">
        <v>103</v>
      </c>
      <c r="C894" s="4">
        <v>980</v>
      </c>
      <c r="D894" s="4">
        <v>273</v>
      </c>
      <c r="E894" s="4">
        <v>34</v>
      </c>
      <c r="F894" s="4">
        <v>0</v>
      </c>
      <c r="G894" s="4">
        <f t="shared" si="337"/>
        <v>1287</v>
      </c>
      <c r="H894" s="4">
        <v>620</v>
      </c>
      <c r="I894" s="4">
        <v>135</v>
      </c>
      <c r="J894" s="4">
        <v>1165</v>
      </c>
      <c r="K894" s="4">
        <v>0</v>
      </c>
      <c r="L894" s="4">
        <f t="shared" si="338"/>
        <v>1920</v>
      </c>
      <c r="M894" s="4">
        <v>31</v>
      </c>
      <c r="N894" s="4">
        <v>20</v>
      </c>
      <c r="O894" s="4">
        <v>0</v>
      </c>
      <c r="P894" s="4">
        <v>0</v>
      </c>
      <c r="Q894" s="4">
        <f t="shared" si="339"/>
        <v>51</v>
      </c>
      <c r="R894" s="4">
        <v>6</v>
      </c>
      <c r="S894" s="4">
        <v>1</v>
      </c>
      <c r="T894" s="4">
        <v>0</v>
      </c>
      <c r="U894" s="4">
        <v>0</v>
      </c>
      <c r="V894" s="4">
        <f t="shared" si="340"/>
        <v>7</v>
      </c>
      <c r="W894" s="4">
        <v>634</v>
      </c>
      <c r="X894" s="4">
        <v>890</v>
      </c>
      <c r="Y894" s="4">
        <v>20</v>
      </c>
      <c r="Z894" s="4">
        <v>0</v>
      </c>
      <c r="AA894" s="4">
        <f t="shared" si="341"/>
        <v>1544</v>
      </c>
      <c r="AB894" s="4">
        <v>197</v>
      </c>
      <c r="AC894" s="4">
        <v>2</v>
      </c>
      <c r="AD894" s="4">
        <v>23</v>
      </c>
      <c r="AE894" s="4">
        <v>0</v>
      </c>
      <c r="AF894" s="4">
        <f t="shared" si="342"/>
        <v>222</v>
      </c>
      <c r="AG894" s="4">
        <v>1</v>
      </c>
      <c r="AH894" s="4">
        <v>264</v>
      </c>
      <c r="AI894" s="4">
        <v>414</v>
      </c>
      <c r="AJ894" s="4">
        <v>0</v>
      </c>
      <c r="AK894" s="4">
        <f t="shared" si="343"/>
        <v>679</v>
      </c>
      <c r="AL894" s="4">
        <v>778</v>
      </c>
      <c r="AM894" s="4">
        <v>826</v>
      </c>
      <c r="AN894" s="4">
        <v>1397</v>
      </c>
      <c r="AO894" s="4">
        <v>0</v>
      </c>
      <c r="AP894" s="4">
        <f t="shared" si="344"/>
        <v>3001</v>
      </c>
      <c r="AU894" s="4">
        <f t="shared" si="345"/>
        <v>0</v>
      </c>
      <c r="AV894" s="4">
        <v>9</v>
      </c>
      <c r="AW894" s="4">
        <v>1</v>
      </c>
      <c r="AX894" s="4">
        <v>159</v>
      </c>
      <c r="AY894" s="4">
        <v>0</v>
      </c>
      <c r="AZ894" s="4">
        <f t="shared" si="346"/>
        <v>169</v>
      </c>
      <c r="BA894" s="4">
        <v>1</v>
      </c>
      <c r="BB894" s="4">
        <v>0</v>
      </c>
      <c r="BC894" s="4">
        <v>0</v>
      </c>
      <c r="BD894" s="4">
        <v>0</v>
      </c>
      <c r="BE894" s="4">
        <f t="shared" si="347"/>
        <v>1</v>
      </c>
      <c r="BF894" s="4">
        <v>0</v>
      </c>
      <c r="BG894" s="4">
        <v>259</v>
      </c>
      <c r="BH894" s="4">
        <v>354</v>
      </c>
      <c r="BI894" s="4">
        <v>0</v>
      </c>
      <c r="BJ894" s="4">
        <f t="shared" si="348"/>
        <v>613</v>
      </c>
      <c r="BK894" s="4">
        <v>0</v>
      </c>
      <c r="BL894" s="4">
        <v>0</v>
      </c>
      <c r="BM894" s="4">
        <v>0</v>
      </c>
      <c r="BN894" s="4">
        <v>0</v>
      </c>
      <c r="BO894" s="4">
        <f t="shared" si="349"/>
        <v>0</v>
      </c>
      <c r="BP894" s="4">
        <v>0</v>
      </c>
      <c r="BQ894" s="4">
        <v>0</v>
      </c>
      <c r="BR894" s="4">
        <v>0</v>
      </c>
      <c r="BS894" s="4">
        <v>0</v>
      </c>
      <c r="BT894" s="4">
        <f t="shared" si="350"/>
        <v>0</v>
      </c>
      <c r="BU894" s="4">
        <v>2</v>
      </c>
      <c r="BV894" s="4">
        <v>23</v>
      </c>
      <c r="BW894" s="4">
        <v>43</v>
      </c>
      <c r="BX894" s="4">
        <v>0</v>
      </c>
      <c r="BY894" s="4">
        <f t="shared" si="351"/>
        <v>68</v>
      </c>
      <c r="BZ894" s="4">
        <f t="shared" si="352"/>
        <v>3247</v>
      </c>
      <c r="CA894" s="4">
        <f t="shared" si="353"/>
        <v>2411</v>
      </c>
      <c r="CB894" s="4">
        <f t="shared" si="354"/>
        <v>3053</v>
      </c>
      <c r="CC894" s="4">
        <f t="shared" si="355"/>
        <v>0</v>
      </c>
      <c r="CD894" s="4">
        <f t="shared" si="356"/>
        <v>8711</v>
      </c>
      <c r="CE894" s="4">
        <f t="shared" si="357"/>
        <v>12</v>
      </c>
      <c r="CF894" s="4">
        <f t="shared" si="358"/>
        <v>283</v>
      </c>
      <c r="CG894" s="4">
        <f t="shared" si="359"/>
        <v>556</v>
      </c>
      <c r="CH894" s="4">
        <f t="shared" si="360"/>
        <v>0</v>
      </c>
      <c r="CI894" s="4">
        <f t="shared" si="361"/>
        <v>851</v>
      </c>
      <c r="CJ894" s="4">
        <v>1322</v>
      </c>
      <c r="CK894" s="4">
        <v>1726</v>
      </c>
      <c r="CL894" s="4">
        <v>233</v>
      </c>
      <c r="CM894" s="4">
        <v>1</v>
      </c>
      <c r="CN894" s="4">
        <v>224</v>
      </c>
      <c r="CO894" s="4">
        <f t="shared" si="336"/>
        <v>3506</v>
      </c>
    </row>
    <row r="895" spans="1:93">
      <c r="A895" s="2">
        <v>2008</v>
      </c>
      <c r="B895" s="3" t="s">
        <v>104</v>
      </c>
      <c r="C895" s="4">
        <v>1302.956224</v>
      </c>
      <c r="D895" s="4">
        <v>230.07428791000001</v>
      </c>
      <c r="E895" s="4">
        <v>0</v>
      </c>
      <c r="F895" s="4">
        <v>0</v>
      </c>
      <c r="G895" s="4">
        <f t="shared" si="337"/>
        <v>1533.0305119100001</v>
      </c>
      <c r="H895" s="4">
        <v>658.35792900000001</v>
      </c>
      <c r="I895" s="4">
        <v>3.5</v>
      </c>
      <c r="J895" s="4">
        <v>176.04588606999999</v>
      </c>
      <c r="K895" s="4">
        <v>176.74495357000001</v>
      </c>
      <c r="L895" s="4">
        <f t="shared" si="338"/>
        <v>1014.6487686400001</v>
      </c>
      <c r="M895" s="4">
        <v>27.465181999999999</v>
      </c>
      <c r="N895" s="4">
        <v>23.3</v>
      </c>
      <c r="O895" s="4">
        <v>0</v>
      </c>
      <c r="P895" s="4">
        <v>0</v>
      </c>
      <c r="Q895" s="4">
        <f t="shared" si="339"/>
        <v>50.765181999999996</v>
      </c>
      <c r="R895" s="4">
        <v>7.1484969999999999</v>
      </c>
      <c r="S895" s="4">
        <v>0</v>
      </c>
      <c r="T895" s="4">
        <v>0</v>
      </c>
      <c r="U895" s="4">
        <v>0</v>
      </c>
      <c r="V895" s="4">
        <f t="shared" si="340"/>
        <v>7.1484969999999999</v>
      </c>
      <c r="W895" s="4">
        <v>454.67272100000002</v>
      </c>
      <c r="X895" s="4">
        <v>684.4</v>
      </c>
      <c r="Y895" s="4">
        <v>0</v>
      </c>
      <c r="Z895" s="4">
        <v>0</v>
      </c>
      <c r="AA895" s="4">
        <f t="shared" si="341"/>
        <v>1139.072721</v>
      </c>
      <c r="AB895" s="4">
        <v>257.86883999999998</v>
      </c>
      <c r="AC895" s="4">
        <v>3.03290236</v>
      </c>
      <c r="AD895" s="4">
        <v>25.6111513</v>
      </c>
      <c r="AE895" s="4">
        <v>98.138965150000004</v>
      </c>
      <c r="AF895" s="4">
        <f t="shared" si="342"/>
        <v>384.65185880999996</v>
      </c>
      <c r="AG895" s="4">
        <v>22.959949999999999</v>
      </c>
      <c r="AH895" s="4">
        <v>234.4</v>
      </c>
      <c r="AI895" s="4">
        <v>699.92529425999999</v>
      </c>
      <c r="AJ895" s="4">
        <v>91.812111720000004</v>
      </c>
      <c r="AK895" s="4">
        <f t="shared" si="343"/>
        <v>1049.09735598</v>
      </c>
      <c r="AL895" s="4">
        <v>1300</v>
      </c>
      <c r="AM895" s="4">
        <v>601</v>
      </c>
      <c r="AN895" s="4">
        <v>2126</v>
      </c>
      <c r="AO895" s="4">
        <v>34</v>
      </c>
      <c r="AP895" s="4">
        <f t="shared" si="344"/>
        <v>4061</v>
      </c>
      <c r="AU895" s="4">
        <f t="shared" si="345"/>
        <v>0</v>
      </c>
      <c r="AV895" s="4">
        <v>0</v>
      </c>
      <c r="AW895" s="4">
        <v>0</v>
      </c>
      <c r="AX895" s="4">
        <v>119.90200953</v>
      </c>
      <c r="AY895" s="4">
        <v>176.74495357000001</v>
      </c>
      <c r="AZ895" s="4">
        <f t="shared" si="346"/>
        <v>296.64696309999999</v>
      </c>
      <c r="BA895" s="4">
        <v>0</v>
      </c>
      <c r="BB895" s="4">
        <v>0</v>
      </c>
      <c r="BC895" s="4">
        <v>0</v>
      </c>
      <c r="BD895" s="4">
        <v>98.138965150000004</v>
      </c>
      <c r="BE895" s="4">
        <f t="shared" si="347"/>
        <v>98.138965150000004</v>
      </c>
      <c r="BF895" s="4">
        <v>22.959949999999999</v>
      </c>
      <c r="BG895" s="4">
        <v>234.4</v>
      </c>
      <c r="BH895" s="4">
        <v>446.93174778999997</v>
      </c>
      <c r="BI895" s="4">
        <v>91.812111720000004</v>
      </c>
      <c r="BJ895" s="4">
        <f t="shared" si="348"/>
        <v>796.10380950999991</v>
      </c>
      <c r="BK895" s="4">
        <v>0</v>
      </c>
      <c r="BL895" s="4">
        <v>0</v>
      </c>
      <c r="BM895" s="4">
        <v>0</v>
      </c>
      <c r="BN895" s="4">
        <v>0</v>
      </c>
      <c r="BO895" s="4">
        <f t="shared" si="349"/>
        <v>0</v>
      </c>
      <c r="BP895" s="4">
        <v>0</v>
      </c>
      <c r="BQ895" s="4">
        <v>0</v>
      </c>
      <c r="BR895" s="4">
        <v>0</v>
      </c>
      <c r="BS895" s="4">
        <v>4.6788578300000001</v>
      </c>
      <c r="BT895" s="4">
        <f t="shared" si="350"/>
        <v>4.6788578300000001</v>
      </c>
      <c r="BU895" s="4">
        <v>0</v>
      </c>
      <c r="BV895" s="4">
        <v>1.80810592</v>
      </c>
      <c r="BW895" s="4">
        <v>13</v>
      </c>
      <c r="BX895" s="4">
        <v>30</v>
      </c>
      <c r="BY895" s="4">
        <f t="shared" si="351"/>
        <v>44.808105920000003</v>
      </c>
      <c r="BZ895" s="4">
        <f t="shared" si="352"/>
        <v>4031.4293429999998</v>
      </c>
      <c r="CA895" s="4">
        <f t="shared" si="353"/>
        <v>1779.70719027</v>
      </c>
      <c r="CB895" s="4">
        <f t="shared" si="354"/>
        <v>3027.5823316300002</v>
      </c>
      <c r="CC895" s="4">
        <f t="shared" si="355"/>
        <v>400.69603044000002</v>
      </c>
      <c r="CD895" s="4">
        <f t="shared" si="356"/>
        <v>9239.4148953399999</v>
      </c>
      <c r="CE895" s="4">
        <f t="shared" si="357"/>
        <v>22.959949999999999</v>
      </c>
      <c r="CF895" s="4">
        <f t="shared" si="358"/>
        <v>236.20810592000001</v>
      </c>
      <c r="CG895" s="4">
        <f t="shared" si="359"/>
        <v>579.83375732000002</v>
      </c>
      <c r="CH895" s="4">
        <f t="shared" si="360"/>
        <v>401.37488827000004</v>
      </c>
      <c r="CI895" s="4">
        <f t="shared" si="361"/>
        <v>1240.3767015100002</v>
      </c>
      <c r="CJ895" s="4">
        <v>985.73972764999996</v>
      </c>
      <c r="CK895" s="4">
        <v>0</v>
      </c>
      <c r="CL895" s="4">
        <v>0</v>
      </c>
      <c r="CM895" s="4">
        <v>803.94612528000005</v>
      </c>
      <c r="CN895" s="4">
        <v>1264.58197814</v>
      </c>
      <c r="CO895" s="4">
        <f t="shared" si="336"/>
        <v>3054.2678310700003</v>
      </c>
    </row>
    <row r="896" spans="1:93">
      <c r="A896" s="2">
        <v>2008</v>
      </c>
      <c r="B896" s="3" t="s">
        <v>105</v>
      </c>
      <c r="C896" s="4">
        <v>0</v>
      </c>
      <c r="D896" s="4">
        <v>161</v>
      </c>
      <c r="E896" s="4">
        <v>898</v>
      </c>
      <c r="F896" s="4">
        <v>8</v>
      </c>
      <c r="G896" s="4">
        <f t="shared" si="337"/>
        <v>1067</v>
      </c>
      <c r="H896" s="4">
        <v>131</v>
      </c>
      <c r="I896" s="4">
        <v>9</v>
      </c>
      <c r="J896" s="4">
        <v>56</v>
      </c>
      <c r="K896" s="4">
        <v>34</v>
      </c>
      <c r="L896" s="4">
        <f t="shared" si="338"/>
        <v>230</v>
      </c>
      <c r="M896" s="4">
        <v>30</v>
      </c>
      <c r="N896" s="4">
        <v>37</v>
      </c>
      <c r="O896" s="4">
        <v>0</v>
      </c>
      <c r="P896" s="4">
        <v>0</v>
      </c>
      <c r="Q896" s="4">
        <f t="shared" si="339"/>
        <v>67</v>
      </c>
      <c r="R896" s="4">
        <v>8</v>
      </c>
      <c r="S896" s="4">
        <v>0</v>
      </c>
      <c r="T896" s="4">
        <v>7</v>
      </c>
      <c r="U896" s="4">
        <v>0</v>
      </c>
      <c r="V896" s="4">
        <f t="shared" si="340"/>
        <v>15</v>
      </c>
      <c r="W896" s="4">
        <v>468</v>
      </c>
      <c r="X896" s="4">
        <v>615</v>
      </c>
      <c r="Y896" s="4">
        <v>167</v>
      </c>
      <c r="Z896" s="4">
        <v>0</v>
      </c>
      <c r="AA896" s="4">
        <f t="shared" si="341"/>
        <v>1250</v>
      </c>
      <c r="AB896" s="4">
        <v>101</v>
      </c>
      <c r="AC896" s="4">
        <v>1</v>
      </c>
      <c r="AD896" s="4">
        <v>3</v>
      </c>
      <c r="AE896" s="4">
        <v>1</v>
      </c>
      <c r="AF896" s="4">
        <f t="shared" si="342"/>
        <v>106</v>
      </c>
      <c r="AG896" s="4">
        <v>1</v>
      </c>
      <c r="AH896" s="4">
        <v>204</v>
      </c>
      <c r="AI896" s="4">
        <v>336</v>
      </c>
      <c r="AJ896" s="4">
        <v>0</v>
      </c>
      <c r="AK896" s="4">
        <f t="shared" si="343"/>
        <v>541</v>
      </c>
      <c r="AL896" s="4">
        <v>776</v>
      </c>
      <c r="AM896" s="4">
        <v>471</v>
      </c>
      <c r="AN896" s="4">
        <v>213</v>
      </c>
      <c r="AO896" s="4">
        <v>71</v>
      </c>
      <c r="AP896" s="4">
        <f t="shared" si="344"/>
        <v>1531</v>
      </c>
      <c r="AU896" s="4">
        <f t="shared" si="345"/>
        <v>0</v>
      </c>
      <c r="AV896" s="4">
        <v>0</v>
      </c>
      <c r="AW896" s="4">
        <v>0</v>
      </c>
      <c r="AX896" s="4">
        <v>0</v>
      </c>
      <c r="AY896" s="4">
        <v>34</v>
      </c>
      <c r="AZ896" s="4">
        <f t="shared" si="346"/>
        <v>34</v>
      </c>
      <c r="BA896" s="4">
        <v>0</v>
      </c>
      <c r="BB896" s="4">
        <v>0</v>
      </c>
      <c r="BC896" s="4">
        <v>0</v>
      </c>
      <c r="BD896" s="4">
        <v>1</v>
      </c>
      <c r="BE896" s="4">
        <f t="shared" si="347"/>
        <v>1</v>
      </c>
      <c r="BF896" s="4">
        <v>0</v>
      </c>
      <c r="BG896" s="4">
        <v>33</v>
      </c>
      <c r="BH896" s="41">
        <v>154</v>
      </c>
      <c r="BI896" s="4">
        <v>0</v>
      </c>
      <c r="BJ896" s="4">
        <f t="shared" si="348"/>
        <v>187</v>
      </c>
      <c r="BK896" s="4">
        <v>0</v>
      </c>
      <c r="BL896" s="4">
        <v>0</v>
      </c>
      <c r="BM896" s="4">
        <v>0</v>
      </c>
      <c r="BN896" s="4">
        <v>0</v>
      </c>
      <c r="BO896" s="4">
        <f t="shared" si="349"/>
        <v>0</v>
      </c>
      <c r="BP896" s="4">
        <v>0</v>
      </c>
      <c r="BQ896" s="4">
        <v>0</v>
      </c>
      <c r="BR896" s="4">
        <v>0</v>
      </c>
      <c r="BS896" s="4">
        <v>5</v>
      </c>
      <c r="BT896" s="4">
        <f t="shared" si="350"/>
        <v>5</v>
      </c>
      <c r="BU896" s="4">
        <v>0</v>
      </c>
      <c r="BV896" s="4">
        <v>0</v>
      </c>
      <c r="BW896" s="4">
        <v>0</v>
      </c>
      <c r="BX896" s="4">
        <v>73</v>
      </c>
      <c r="BY896" s="4">
        <f t="shared" si="351"/>
        <v>73</v>
      </c>
      <c r="BZ896" s="4">
        <f t="shared" si="352"/>
        <v>1515</v>
      </c>
      <c r="CA896" s="4">
        <f t="shared" si="353"/>
        <v>1498</v>
      </c>
      <c r="CB896" s="4">
        <f t="shared" si="354"/>
        <v>1680</v>
      </c>
      <c r="CC896" s="4">
        <f t="shared" si="355"/>
        <v>114</v>
      </c>
      <c r="CD896" s="4">
        <f t="shared" si="356"/>
        <v>4807</v>
      </c>
      <c r="CE896" s="4">
        <f t="shared" si="357"/>
        <v>0</v>
      </c>
      <c r="CF896" s="4">
        <f t="shared" si="358"/>
        <v>33</v>
      </c>
      <c r="CG896" s="4">
        <f t="shared" si="359"/>
        <v>154</v>
      </c>
      <c r="CH896" s="4">
        <f t="shared" si="360"/>
        <v>113</v>
      </c>
      <c r="CI896" s="4">
        <f t="shared" si="361"/>
        <v>300</v>
      </c>
      <c r="CJ896" s="4">
        <v>0</v>
      </c>
      <c r="CK896" s="4">
        <v>0</v>
      </c>
      <c r="CL896" s="4">
        <v>618</v>
      </c>
      <c r="CM896" s="4">
        <v>3</v>
      </c>
      <c r="CN896" s="4">
        <v>1746</v>
      </c>
      <c r="CO896" s="4">
        <f t="shared" ref="CO896:CO959" si="362">SUM(CJ896:CN896)</f>
        <v>2367</v>
      </c>
    </row>
    <row r="897" spans="1:93">
      <c r="A897" s="2">
        <v>2008</v>
      </c>
      <c r="B897" s="3" t="s">
        <v>106</v>
      </c>
      <c r="C897" s="4">
        <v>10973</v>
      </c>
      <c r="D897" s="4">
        <v>786</v>
      </c>
      <c r="E897" s="4">
        <v>18</v>
      </c>
      <c r="F897" s="4">
        <v>0</v>
      </c>
      <c r="G897" s="4">
        <f t="shared" si="337"/>
        <v>11777</v>
      </c>
      <c r="H897" s="4">
        <v>2232</v>
      </c>
      <c r="I897" s="4">
        <v>24</v>
      </c>
      <c r="J897" s="4">
        <v>1315</v>
      </c>
      <c r="K897" s="4">
        <v>0</v>
      </c>
      <c r="L897" s="4">
        <f t="shared" si="338"/>
        <v>3571</v>
      </c>
      <c r="M897" s="4">
        <v>13</v>
      </c>
      <c r="N897" s="4">
        <v>93</v>
      </c>
      <c r="O897" s="4">
        <v>0</v>
      </c>
      <c r="P897" s="4">
        <v>0</v>
      </c>
      <c r="Q897" s="4">
        <f t="shared" si="339"/>
        <v>106</v>
      </c>
      <c r="R897" s="4">
        <v>221</v>
      </c>
      <c r="S897" s="4">
        <v>66</v>
      </c>
      <c r="T897" s="4">
        <v>0</v>
      </c>
      <c r="U897" s="4">
        <v>0</v>
      </c>
      <c r="V897" s="4">
        <f t="shared" si="340"/>
        <v>287</v>
      </c>
      <c r="W897" s="4">
        <v>4734</v>
      </c>
      <c r="X897" s="4">
        <v>4640</v>
      </c>
      <c r="Y897" s="4">
        <v>134</v>
      </c>
      <c r="Z897" s="4">
        <v>0</v>
      </c>
      <c r="AA897" s="4">
        <f t="shared" si="341"/>
        <v>9508</v>
      </c>
      <c r="AB897" s="4">
        <v>1546</v>
      </c>
      <c r="AC897" s="4">
        <v>17</v>
      </c>
      <c r="AD897" s="4">
        <v>103</v>
      </c>
      <c r="AE897" s="4">
        <v>0</v>
      </c>
      <c r="AF897" s="4">
        <f t="shared" si="342"/>
        <v>1666</v>
      </c>
      <c r="AG897" s="4">
        <v>1390</v>
      </c>
      <c r="AH897" s="4">
        <v>1349</v>
      </c>
      <c r="AI897" s="4">
        <v>365</v>
      </c>
      <c r="AJ897" s="4">
        <v>1352</v>
      </c>
      <c r="AK897" s="4">
        <f t="shared" si="343"/>
        <v>4456</v>
      </c>
      <c r="AL897" s="4">
        <v>12003</v>
      </c>
      <c r="AM897" s="4">
        <v>1876</v>
      </c>
      <c r="AN897" s="4">
        <v>3298</v>
      </c>
      <c r="AO897" s="4">
        <v>156</v>
      </c>
      <c r="AP897" s="4">
        <f t="shared" si="344"/>
        <v>17333</v>
      </c>
      <c r="AU897" s="4">
        <f t="shared" si="345"/>
        <v>0</v>
      </c>
      <c r="AV897" s="4">
        <v>0</v>
      </c>
      <c r="AW897" s="4">
        <v>0</v>
      </c>
      <c r="AX897" s="4">
        <v>0</v>
      </c>
      <c r="AY897" s="4">
        <v>0</v>
      </c>
      <c r="AZ897" s="4">
        <f t="shared" si="346"/>
        <v>0</v>
      </c>
      <c r="BA897" s="4">
        <v>3</v>
      </c>
      <c r="BB897" s="4">
        <v>1</v>
      </c>
      <c r="BC897" s="4">
        <v>0</v>
      </c>
      <c r="BD897" s="4">
        <v>0</v>
      </c>
      <c r="BE897" s="4">
        <f t="shared" si="347"/>
        <v>4</v>
      </c>
      <c r="BF897" s="4">
        <v>895</v>
      </c>
      <c r="BG897" s="4">
        <v>1303</v>
      </c>
      <c r="BH897" s="4">
        <v>27</v>
      </c>
      <c r="BI897" s="4">
        <v>1352</v>
      </c>
      <c r="BJ897" s="4">
        <f t="shared" si="348"/>
        <v>3577</v>
      </c>
      <c r="BK897" s="4">
        <v>0</v>
      </c>
      <c r="BL897" s="4">
        <v>0</v>
      </c>
      <c r="BM897" s="4">
        <v>0</v>
      </c>
      <c r="BN897" s="4">
        <v>0</v>
      </c>
      <c r="BO897" s="4">
        <f t="shared" si="349"/>
        <v>0</v>
      </c>
      <c r="BP897" s="4">
        <v>86</v>
      </c>
      <c r="BQ897" s="4">
        <v>6</v>
      </c>
      <c r="BR897" s="4">
        <v>6</v>
      </c>
      <c r="BS897" s="4">
        <v>60</v>
      </c>
      <c r="BT897" s="4">
        <f t="shared" si="350"/>
        <v>158</v>
      </c>
      <c r="BU897" s="4">
        <v>954</v>
      </c>
      <c r="BV897" s="4">
        <v>89</v>
      </c>
      <c r="BW897" s="4">
        <v>18</v>
      </c>
      <c r="BX897" s="4">
        <v>96</v>
      </c>
      <c r="BY897" s="4">
        <f t="shared" si="351"/>
        <v>1157</v>
      </c>
      <c r="BZ897" s="4">
        <f t="shared" si="352"/>
        <v>33112</v>
      </c>
      <c r="CA897" s="4">
        <f t="shared" si="353"/>
        <v>8851</v>
      </c>
      <c r="CB897" s="4">
        <f t="shared" si="354"/>
        <v>5233</v>
      </c>
      <c r="CC897" s="4">
        <f t="shared" si="355"/>
        <v>1508</v>
      </c>
      <c r="CD897" s="4">
        <f t="shared" si="356"/>
        <v>48704</v>
      </c>
      <c r="CE897" s="4">
        <f t="shared" si="357"/>
        <v>1938</v>
      </c>
      <c r="CF897" s="4">
        <f t="shared" si="358"/>
        <v>1399</v>
      </c>
      <c r="CG897" s="4">
        <f t="shared" si="359"/>
        <v>51</v>
      </c>
      <c r="CH897" s="4">
        <f t="shared" si="360"/>
        <v>1508</v>
      </c>
      <c r="CI897" s="4">
        <f t="shared" si="361"/>
        <v>4896</v>
      </c>
      <c r="CJ897" s="4">
        <v>8916</v>
      </c>
      <c r="CK897" s="4">
        <v>12606</v>
      </c>
      <c r="CL897" s="4">
        <v>3133</v>
      </c>
      <c r="CM897" s="4">
        <v>902</v>
      </c>
      <c r="CN897" s="4">
        <v>7181</v>
      </c>
      <c r="CO897" s="4">
        <f t="shared" si="362"/>
        <v>32738</v>
      </c>
    </row>
    <row r="898" spans="1:93">
      <c r="A898" s="2">
        <v>2008</v>
      </c>
      <c r="B898" s="3" t="s">
        <v>107</v>
      </c>
      <c r="C898" s="4">
        <v>2513</v>
      </c>
      <c r="D898" s="4">
        <v>402</v>
      </c>
      <c r="E898" s="4">
        <v>11</v>
      </c>
      <c r="F898" s="4">
        <v>0</v>
      </c>
      <c r="G898" s="4">
        <f t="shared" ref="G898:G961" si="363">SUM(C898:F898)</f>
        <v>2926</v>
      </c>
      <c r="H898" s="4">
        <v>884</v>
      </c>
      <c r="I898" s="4">
        <v>448</v>
      </c>
      <c r="J898" s="4">
        <v>1314</v>
      </c>
      <c r="K898" s="4">
        <v>59</v>
      </c>
      <c r="L898" s="4">
        <f t="shared" ref="L898:L961" si="364">SUM(H898:K898)</f>
        <v>2705</v>
      </c>
      <c r="M898" s="4">
        <v>9</v>
      </c>
      <c r="N898" s="4">
        <v>111</v>
      </c>
      <c r="O898" s="4">
        <v>0</v>
      </c>
      <c r="P898" s="4">
        <v>0</v>
      </c>
      <c r="Q898" s="4">
        <f t="shared" ref="Q898:Q961" si="365">SUM(M898:P898)</f>
        <v>120</v>
      </c>
      <c r="R898" s="4">
        <v>8</v>
      </c>
      <c r="S898" s="4">
        <v>0</v>
      </c>
      <c r="T898" s="4">
        <v>0</v>
      </c>
      <c r="U898" s="4">
        <v>0</v>
      </c>
      <c r="V898" s="4">
        <f t="shared" ref="V898:V961" si="366">SUM(R898:U898)</f>
        <v>8</v>
      </c>
      <c r="W898" s="4">
        <v>761</v>
      </c>
      <c r="X898" s="4">
        <v>2127</v>
      </c>
      <c r="Y898" s="4">
        <v>86</v>
      </c>
      <c r="Z898" s="4">
        <v>0</v>
      </c>
      <c r="AA898" s="4">
        <f t="shared" ref="AA898:AA961" si="367">SUM(W898:Z898)</f>
        <v>2974</v>
      </c>
      <c r="AB898" s="4">
        <v>271</v>
      </c>
      <c r="AC898" s="4">
        <v>3</v>
      </c>
      <c r="AD898" s="4">
        <v>17</v>
      </c>
      <c r="AE898" s="4">
        <v>0</v>
      </c>
      <c r="AF898" s="4">
        <f t="shared" ref="AF898:AF961" si="368">SUM(AB898:AE898)</f>
        <v>291</v>
      </c>
      <c r="AG898" s="4">
        <v>51</v>
      </c>
      <c r="AH898" s="4">
        <v>448</v>
      </c>
      <c r="AI898" s="4">
        <v>456</v>
      </c>
      <c r="AJ898" s="4">
        <v>76</v>
      </c>
      <c r="AK898" s="4">
        <f t="shared" ref="AK898:AK961" si="369">SUM(AG898:AJ898)</f>
        <v>1031</v>
      </c>
      <c r="AL898" s="4">
        <v>1530</v>
      </c>
      <c r="AM898" s="4">
        <v>967</v>
      </c>
      <c r="AN898" s="4">
        <v>1207</v>
      </c>
      <c r="AO898" s="4">
        <v>448</v>
      </c>
      <c r="AP898" s="4">
        <f t="shared" ref="AP898:AP961" si="370">SUM(AL898:AO898)</f>
        <v>4152</v>
      </c>
      <c r="AU898" s="4">
        <f t="shared" ref="AU898:AU961" si="371">SUM(AQ898:AT898)</f>
        <v>0</v>
      </c>
      <c r="AV898" s="4">
        <v>0</v>
      </c>
      <c r="AW898" s="4">
        <v>0</v>
      </c>
      <c r="AX898" s="4">
        <v>0</v>
      </c>
      <c r="AY898" s="4">
        <v>0</v>
      </c>
      <c r="AZ898" s="4">
        <f t="shared" ref="AZ898:AZ961" si="372">SUM(AV898:AY898)</f>
        <v>0</v>
      </c>
      <c r="BA898" s="4">
        <v>264</v>
      </c>
      <c r="BB898" s="4">
        <v>0</v>
      </c>
      <c r="BC898" s="4">
        <v>0</v>
      </c>
      <c r="BD898" s="4">
        <v>0</v>
      </c>
      <c r="BE898" s="4">
        <f t="shared" ref="BE898:BE961" si="373">SUM(BA898:BD898)</f>
        <v>264</v>
      </c>
      <c r="BF898" s="4">
        <v>9.1</v>
      </c>
      <c r="BG898" s="4">
        <v>0</v>
      </c>
      <c r="BH898" s="4">
        <v>1</v>
      </c>
      <c r="BI898" s="4">
        <v>213</v>
      </c>
      <c r="BJ898" s="4">
        <f t="shared" ref="BJ898:BJ961" si="374">SUM(BF898:BI898)</f>
        <v>223.1</v>
      </c>
      <c r="BK898" s="4">
        <v>0</v>
      </c>
      <c r="BL898" s="4">
        <v>0</v>
      </c>
      <c r="BM898" s="4">
        <v>0</v>
      </c>
      <c r="BN898" s="4">
        <v>0</v>
      </c>
      <c r="BO898" s="4">
        <f t="shared" ref="BO898:BO961" si="375">SUM(BK898:BN898)</f>
        <v>0</v>
      </c>
      <c r="BP898" s="4">
        <v>0</v>
      </c>
      <c r="BQ898" s="4">
        <v>0</v>
      </c>
      <c r="BR898" s="4">
        <v>0</v>
      </c>
      <c r="BS898" s="4">
        <v>0</v>
      </c>
      <c r="BT898" s="4">
        <f t="shared" ref="BT898:BT961" si="376">SUM(BP898:BS898)</f>
        <v>0</v>
      </c>
      <c r="BU898" s="4">
        <v>49.7</v>
      </c>
      <c r="BV898" s="4">
        <v>0</v>
      </c>
      <c r="BW898" s="4">
        <v>4.9000000000000004</v>
      </c>
      <c r="BX898" s="4">
        <v>324.39999999999998</v>
      </c>
      <c r="BY898" s="4">
        <f t="shared" ref="BY898:BY961" si="377">SUM(BU898:BX898)</f>
        <v>379</v>
      </c>
      <c r="BZ898" s="4">
        <f t="shared" ref="BZ898:BZ961" si="378">+C898+H898+M898+R898+W898+AB898+AG898+AL898</f>
        <v>6027</v>
      </c>
      <c r="CA898" s="4">
        <f t="shared" ref="CA898:CA961" si="379">+D898+I898+N898+S898+X898+AC898+AH898+AM898</f>
        <v>4506</v>
      </c>
      <c r="CB898" s="4">
        <f t="shared" ref="CB898:CB961" si="380">+E898+J898+O898+T898+Y898+AD898+AI898+AN898</f>
        <v>3091</v>
      </c>
      <c r="CC898" s="4">
        <f t="shared" ref="CC898:CC961" si="381">+F898+K898+P898+U898+Z898+AE898+AJ898+AO898</f>
        <v>583</v>
      </c>
      <c r="CD898" s="4">
        <f t="shared" ref="CD898:CD961" si="382">SUM(BZ898:CC898)</f>
        <v>14207</v>
      </c>
      <c r="CE898" s="4">
        <f t="shared" ref="CE898:CE961" si="383">BF898+BA898+AV898+BK898+BP898+BU898+AQ898</f>
        <v>322.8</v>
      </c>
      <c r="CF898" s="4">
        <f t="shared" ref="CF898:CF961" si="384">BG898+BB898+AW898+BL898+BQ898+BV898+AR898</f>
        <v>0</v>
      </c>
      <c r="CG898" s="4">
        <f t="shared" ref="CG898:CG961" si="385">BH898+BC898+AX898+BM898+BR898+BW898+AS898</f>
        <v>5.9</v>
      </c>
      <c r="CH898" s="4">
        <f t="shared" ref="CH898:CH961" si="386">BI898+BD898+AY898+BN898+BS898+BX898+AT898</f>
        <v>537.4</v>
      </c>
      <c r="CI898" s="4">
        <f t="shared" ref="CI898:CI961" si="387">SUM(CE898:CH898)</f>
        <v>866.09999999999991</v>
      </c>
      <c r="CJ898" s="4">
        <v>1923</v>
      </c>
      <c r="CK898" s="4">
        <v>1214</v>
      </c>
      <c r="CL898" s="4">
        <v>355</v>
      </c>
      <c r="CM898" s="4">
        <v>56</v>
      </c>
      <c r="CN898" s="4">
        <v>2584</v>
      </c>
      <c r="CO898" s="4">
        <f t="shared" si="362"/>
        <v>6132</v>
      </c>
    </row>
    <row r="899" spans="1:93">
      <c r="A899" s="2">
        <v>2008</v>
      </c>
      <c r="B899" s="3" t="s">
        <v>108</v>
      </c>
      <c r="C899" s="4">
        <v>17946.001</v>
      </c>
      <c r="D899" s="4">
        <v>3403.9770000000003</v>
      </c>
      <c r="E899" s="4">
        <v>2910.2770000000005</v>
      </c>
      <c r="F899" s="4">
        <v>17</v>
      </c>
      <c r="G899" s="4">
        <f t="shared" si="363"/>
        <v>24277.255000000001</v>
      </c>
      <c r="H899" s="4">
        <v>3732.5230000000001</v>
      </c>
      <c r="I899" s="4">
        <v>191.624</v>
      </c>
      <c r="J899" s="4">
        <v>3754.3589999999999</v>
      </c>
      <c r="K899" s="4">
        <v>520</v>
      </c>
      <c r="L899" s="4">
        <f t="shared" si="364"/>
        <v>8198.5059999999994</v>
      </c>
      <c r="M899" s="4">
        <v>205</v>
      </c>
      <c r="N899" s="4">
        <v>2184.0700000000002</v>
      </c>
      <c r="O899" s="4">
        <v>0</v>
      </c>
      <c r="P899" s="4">
        <v>0</v>
      </c>
      <c r="Q899" s="4">
        <f t="shared" si="365"/>
        <v>2389.0700000000002</v>
      </c>
      <c r="R899" s="4">
        <v>1199</v>
      </c>
      <c r="S899" s="4">
        <v>0</v>
      </c>
      <c r="T899" s="4">
        <v>0</v>
      </c>
      <c r="U899" s="4">
        <v>0</v>
      </c>
      <c r="V899" s="4">
        <f t="shared" si="366"/>
        <v>1199</v>
      </c>
      <c r="W899" s="4">
        <v>8567.9159999999993</v>
      </c>
      <c r="X899" s="4">
        <v>19102.024000000001</v>
      </c>
      <c r="Y899" s="4">
        <v>3370.4639999999999</v>
      </c>
      <c r="Z899" s="4">
        <v>0</v>
      </c>
      <c r="AA899" s="4">
        <f t="shared" si="367"/>
        <v>31040.404000000002</v>
      </c>
      <c r="AB899" s="4">
        <v>2871.1679999999997</v>
      </c>
      <c r="AC899" s="4">
        <v>181.87899999999999</v>
      </c>
      <c r="AD899" s="4">
        <v>61.914000000000009</v>
      </c>
      <c r="AE899" s="4">
        <v>254</v>
      </c>
      <c r="AF899" s="4">
        <f t="shared" si="368"/>
        <v>3368.9609999999998</v>
      </c>
      <c r="AG899" s="4">
        <v>107.008</v>
      </c>
      <c r="AH899" s="4">
        <v>1559.9770000000001</v>
      </c>
      <c r="AI899" s="4">
        <v>4668.4750000000004</v>
      </c>
      <c r="AJ899" s="4">
        <v>198</v>
      </c>
      <c r="AK899" s="4">
        <f t="shared" si="369"/>
        <v>6533.4600000000009</v>
      </c>
      <c r="AL899" s="4">
        <v>18756.275999999998</v>
      </c>
      <c r="AM899" s="4">
        <v>8056.252999999997</v>
      </c>
      <c r="AN899" s="4">
        <v>11356.510999999999</v>
      </c>
      <c r="AO899" s="4">
        <v>880</v>
      </c>
      <c r="AP899" s="4">
        <f t="shared" si="370"/>
        <v>39049.039999999994</v>
      </c>
      <c r="AU899" s="4">
        <f t="shared" si="371"/>
        <v>0</v>
      </c>
      <c r="AV899" s="4">
        <v>0</v>
      </c>
      <c r="AW899" s="4">
        <v>0</v>
      </c>
      <c r="AX899" s="4">
        <v>66</v>
      </c>
      <c r="AY899" s="4">
        <v>520</v>
      </c>
      <c r="AZ899" s="4">
        <f t="shared" si="372"/>
        <v>586</v>
      </c>
      <c r="BA899" s="4">
        <v>0</v>
      </c>
      <c r="BB899" s="4">
        <v>0</v>
      </c>
      <c r="BC899" s="4">
        <v>0</v>
      </c>
      <c r="BD899" s="4">
        <v>254</v>
      </c>
      <c r="BE899" s="4">
        <f t="shared" si="373"/>
        <v>254</v>
      </c>
      <c r="BF899" s="4">
        <v>0</v>
      </c>
      <c r="BG899" s="4">
        <v>1495</v>
      </c>
      <c r="BH899" s="4">
        <v>1833</v>
      </c>
      <c r="BI899" s="4">
        <v>198</v>
      </c>
      <c r="BJ899" s="4">
        <f t="shared" si="374"/>
        <v>3526</v>
      </c>
      <c r="BK899" s="4">
        <v>0</v>
      </c>
      <c r="BL899" s="4">
        <v>3</v>
      </c>
      <c r="BM899" s="4">
        <v>0</v>
      </c>
      <c r="BN899" s="4">
        <v>129</v>
      </c>
      <c r="BO899" s="4">
        <f t="shared" si="375"/>
        <v>132</v>
      </c>
      <c r="BP899" s="4">
        <v>0</v>
      </c>
      <c r="BQ899" s="4">
        <v>129</v>
      </c>
      <c r="BR899" s="4">
        <v>353</v>
      </c>
      <c r="BS899" s="4">
        <v>129</v>
      </c>
      <c r="BT899" s="4">
        <f t="shared" si="376"/>
        <v>611</v>
      </c>
      <c r="BU899" s="4">
        <v>0</v>
      </c>
      <c r="BV899" s="4">
        <v>128</v>
      </c>
      <c r="BW899" s="4">
        <v>255</v>
      </c>
      <c r="BX899" s="4">
        <v>639</v>
      </c>
      <c r="BY899" s="4">
        <f t="shared" si="377"/>
        <v>1022</v>
      </c>
      <c r="BZ899" s="4">
        <f t="shared" si="378"/>
        <v>53384.892</v>
      </c>
      <c r="CA899" s="4">
        <f t="shared" si="379"/>
        <v>34679.803999999996</v>
      </c>
      <c r="CB899" s="4">
        <f t="shared" si="380"/>
        <v>26122</v>
      </c>
      <c r="CC899" s="4">
        <f t="shared" si="381"/>
        <v>1869</v>
      </c>
      <c r="CD899" s="4">
        <f t="shared" si="382"/>
        <v>116055.696</v>
      </c>
      <c r="CE899" s="4">
        <f t="shared" si="383"/>
        <v>0</v>
      </c>
      <c r="CF899" s="4">
        <f t="shared" si="384"/>
        <v>1755</v>
      </c>
      <c r="CG899" s="4">
        <f t="shared" si="385"/>
        <v>2507</v>
      </c>
      <c r="CH899" s="4">
        <f t="shared" si="386"/>
        <v>1869</v>
      </c>
      <c r="CI899" s="4">
        <f t="shared" si="387"/>
        <v>6131</v>
      </c>
      <c r="CJ899" s="4">
        <v>10592</v>
      </c>
      <c r="CK899" s="4">
        <v>36564</v>
      </c>
      <c r="CL899" s="4">
        <v>6018</v>
      </c>
      <c r="CM899" s="4">
        <v>23</v>
      </c>
      <c r="CN899" s="4">
        <v>2670</v>
      </c>
      <c r="CO899" s="4">
        <f t="shared" si="362"/>
        <v>55867</v>
      </c>
    </row>
    <row r="900" spans="1:93">
      <c r="A900" s="2">
        <v>2008</v>
      </c>
      <c r="B900" s="3" t="s">
        <v>109</v>
      </c>
      <c r="C900" s="4">
        <v>7977</v>
      </c>
      <c r="D900" s="4">
        <v>1199</v>
      </c>
      <c r="E900" s="4">
        <v>144</v>
      </c>
      <c r="F900" s="4">
        <v>0</v>
      </c>
      <c r="G900" s="4">
        <f t="shared" si="363"/>
        <v>9320</v>
      </c>
      <c r="H900" s="4">
        <v>3695</v>
      </c>
      <c r="I900" s="4">
        <v>17</v>
      </c>
      <c r="J900" s="4">
        <v>1195</v>
      </c>
      <c r="K900" s="4">
        <v>0</v>
      </c>
      <c r="L900" s="4">
        <f t="shared" si="364"/>
        <v>4907</v>
      </c>
      <c r="M900" s="4">
        <v>61</v>
      </c>
      <c r="N900" s="4">
        <v>186</v>
      </c>
      <c r="O900" s="4">
        <v>1</v>
      </c>
      <c r="P900" s="4">
        <v>0</v>
      </c>
      <c r="Q900" s="4">
        <f t="shared" si="365"/>
        <v>248</v>
      </c>
      <c r="R900" s="4">
        <v>0</v>
      </c>
      <c r="S900" s="4">
        <v>0</v>
      </c>
      <c r="T900" s="4">
        <v>0</v>
      </c>
      <c r="U900" s="4">
        <v>0</v>
      </c>
      <c r="V900" s="4">
        <f t="shared" si="366"/>
        <v>0</v>
      </c>
      <c r="W900" s="4">
        <v>2915</v>
      </c>
      <c r="X900" s="4">
        <v>6395</v>
      </c>
      <c r="Y900" s="4">
        <v>1684</v>
      </c>
      <c r="Z900" s="4">
        <v>0</v>
      </c>
      <c r="AA900" s="4">
        <f t="shared" si="367"/>
        <v>10994</v>
      </c>
      <c r="AB900" s="4">
        <v>1254</v>
      </c>
      <c r="AC900" s="4">
        <v>3</v>
      </c>
      <c r="AD900" s="4">
        <v>127</v>
      </c>
      <c r="AE900" s="4">
        <v>0</v>
      </c>
      <c r="AF900" s="4">
        <f t="shared" si="368"/>
        <v>1384</v>
      </c>
      <c r="AG900" s="4">
        <v>0</v>
      </c>
      <c r="AH900" s="4">
        <v>943</v>
      </c>
      <c r="AI900" s="4">
        <v>2850</v>
      </c>
      <c r="AJ900" s="4">
        <v>0</v>
      </c>
      <c r="AK900" s="4">
        <f t="shared" si="369"/>
        <v>3793</v>
      </c>
      <c r="AL900" s="4">
        <v>4474</v>
      </c>
      <c r="AM900" s="4">
        <v>2171</v>
      </c>
      <c r="AN900" s="4">
        <v>4097</v>
      </c>
      <c r="AO900" s="4">
        <v>200</v>
      </c>
      <c r="AP900" s="4">
        <f t="shared" si="370"/>
        <v>10942</v>
      </c>
      <c r="AU900" s="4">
        <f t="shared" si="371"/>
        <v>0</v>
      </c>
      <c r="AV900" s="4">
        <v>0</v>
      </c>
      <c r="AW900" s="4">
        <v>0</v>
      </c>
      <c r="AX900" s="4">
        <v>0</v>
      </c>
      <c r="AY900" s="4">
        <v>0</v>
      </c>
      <c r="AZ900" s="4">
        <f t="shared" si="372"/>
        <v>0</v>
      </c>
      <c r="BA900" s="4">
        <v>0</v>
      </c>
      <c r="BB900" s="4">
        <v>0</v>
      </c>
      <c r="BC900" s="4">
        <v>0</v>
      </c>
      <c r="BD900" s="4">
        <v>0</v>
      </c>
      <c r="BE900" s="4">
        <f t="shared" si="373"/>
        <v>0</v>
      </c>
      <c r="BF900" s="4">
        <v>0</v>
      </c>
      <c r="BG900" s="4">
        <v>0</v>
      </c>
      <c r="BH900" s="4">
        <v>0</v>
      </c>
      <c r="BI900" s="4">
        <v>0</v>
      </c>
      <c r="BJ900" s="4">
        <f t="shared" si="374"/>
        <v>0</v>
      </c>
      <c r="BK900" s="4">
        <v>0</v>
      </c>
      <c r="BL900" s="4">
        <v>0</v>
      </c>
      <c r="BM900" s="4">
        <v>0</v>
      </c>
      <c r="BN900" s="4">
        <v>0</v>
      </c>
      <c r="BO900" s="4">
        <f t="shared" si="375"/>
        <v>0</v>
      </c>
      <c r="BP900" s="4">
        <v>0</v>
      </c>
      <c r="BQ900" s="4">
        <v>0</v>
      </c>
      <c r="BR900" s="4">
        <v>0</v>
      </c>
      <c r="BS900" s="4">
        <v>0</v>
      </c>
      <c r="BT900" s="4">
        <f t="shared" si="376"/>
        <v>0</v>
      </c>
      <c r="BU900" s="4">
        <v>0</v>
      </c>
      <c r="BV900" s="4">
        <v>0</v>
      </c>
      <c r="BW900" s="4">
        <v>0</v>
      </c>
      <c r="BX900" s="4">
        <v>0</v>
      </c>
      <c r="BY900" s="4">
        <f t="shared" si="377"/>
        <v>0</v>
      </c>
      <c r="BZ900" s="4">
        <f t="shared" si="378"/>
        <v>20376</v>
      </c>
      <c r="CA900" s="4">
        <f t="shared" si="379"/>
        <v>10914</v>
      </c>
      <c r="CB900" s="4">
        <f t="shared" si="380"/>
        <v>10098</v>
      </c>
      <c r="CC900" s="4">
        <f t="shared" si="381"/>
        <v>200</v>
      </c>
      <c r="CD900" s="4">
        <f t="shared" si="382"/>
        <v>41588</v>
      </c>
      <c r="CE900" s="4">
        <f t="shared" si="383"/>
        <v>0</v>
      </c>
      <c r="CF900" s="4">
        <f t="shared" si="384"/>
        <v>0</v>
      </c>
      <c r="CG900" s="4">
        <f t="shared" si="385"/>
        <v>0</v>
      </c>
      <c r="CH900" s="4">
        <f t="shared" si="386"/>
        <v>0</v>
      </c>
      <c r="CI900" s="4">
        <f t="shared" si="387"/>
        <v>0</v>
      </c>
      <c r="CJ900" s="4">
        <v>4982</v>
      </c>
      <c r="CK900" s="4">
        <v>10902</v>
      </c>
      <c r="CL900" s="4">
        <v>1112</v>
      </c>
      <c r="CM900" s="4">
        <v>0</v>
      </c>
      <c r="CN900" s="4">
        <v>1836</v>
      </c>
      <c r="CO900" s="4">
        <f t="shared" si="362"/>
        <v>18832</v>
      </c>
    </row>
    <row r="901" spans="1:93">
      <c r="A901" s="2">
        <v>2008</v>
      </c>
      <c r="B901" s="3" t="s">
        <v>110</v>
      </c>
      <c r="C901" s="4">
        <v>363</v>
      </c>
      <c r="D901" s="4">
        <v>121</v>
      </c>
      <c r="E901" s="4">
        <v>39</v>
      </c>
      <c r="F901" s="4">
        <v>0</v>
      </c>
      <c r="G901" s="4">
        <f t="shared" si="363"/>
        <v>523</v>
      </c>
      <c r="H901" s="4">
        <v>254</v>
      </c>
      <c r="I901" s="4">
        <v>154</v>
      </c>
      <c r="J901" s="4">
        <v>410</v>
      </c>
      <c r="K901" s="4">
        <v>27</v>
      </c>
      <c r="L901" s="4">
        <f t="shared" si="364"/>
        <v>845</v>
      </c>
      <c r="M901" s="4">
        <v>1</v>
      </c>
      <c r="N901" s="4">
        <v>1</v>
      </c>
      <c r="O901" s="4">
        <v>8</v>
      </c>
      <c r="P901" s="4">
        <v>0</v>
      </c>
      <c r="Q901" s="4">
        <f t="shared" si="365"/>
        <v>10</v>
      </c>
      <c r="R901" s="4">
        <v>0</v>
      </c>
      <c r="S901" s="4">
        <v>0</v>
      </c>
      <c r="T901" s="4">
        <v>0</v>
      </c>
      <c r="U901" s="4">
        <v>0</v>
      </c>
      <c r="V901" s="4">
        <f t="shared" si="366"/>
        <v>0</v>
      </c>
      <c r="W901" s="4">
        <v>190</v>
      </c>
      <c r="X901" s="4">
        <v>352</v>
      </c>
      <c r="Y901" s="4">
        <v>2</v>
      </c>
      <c r="Z901" s="4">
        <v>0</v>
      </c>
      <c r="AA901" s="4">
        <f t="shared" si="367"/>
        <v>544</v>
      </c>
      <c r="AB901" s="4">
        <v>62</v>
      </c>
      <c r="AC901" s="4">
        <v>3</v>
      </c>
      <c r="AD901" s="4">
        <v>7</v>
      </c>
      <c r="AE901" s="4">
        <v>0</v>
      </c>
      <c r="AF901" s="4">
        <f t="shared" si="368"/>
        <v>72</v>
      </c>
      <c r="AG901" s="4">
        <v>0</v>
      </c>
      <c r="AH901" s="4">
        <v>239</v>
      </c>
      <c r="AI901" s="4">
        <v>191</v>
      </c>
      <c r="AJ901" s="4">
        <v>0</v>
      </c>
      <c r="AK901" s="4">
        <f t="shared" si="369"/>
        <v>430</v>
      </c>
      <c r="AL901" s="4">
        <v>334</v>
      </c>
      <c r="AM901" s="4">
        <v>371</v>
      </c>
      <c r="AN901" s="4">
        <v>468</v>
      </c>
      <c r="AO901" s="4">
        <v>0</v>
      </c>
      <c r="AP901" s="4">
        <f t="shared" si="370"/>
        <v>1173</v>
      </c>
      <c r="AU901" s="4">
        <f t="shared" si="371"/>
        <v>0</v>
      </c>
      <c r="AV901" s="4">
        <v>10</v>
      </c>
      <c r="AW901" s="4">
        <v>0</v>
      </c>
      <c r="AX901" s="4">
        <v>23</v>
      </c>
      <c r="AY901" s="4">
        <v>27</v>
      </c>
      <c r="AZ901" s="4">
        <f t="shared" si="372"/>
        <v>60</v>
      </c>
      <c r="BA901" s="4">
        <v>2</v>
      </c>
      <c r="BB901" s="4">
        <v>0</v>
      </c>
      <c r="BC901" s="4">
        <v>0</v>
      </c>
      <c r="BD901" s="4">
        <v>0</v>
      </c>
      <c r="BE901" s="4">
        <f t="shared" si="373"/>
        <v>2</v>
      </c>
      <c r="BF901" s="4">
        <v>0</v>
      </c>
      <c r="BG901" s="4">
        <v>187</v>
      </c>
      <c r="BH901" s="4">
        <v>81</v>
      </c>
      <c r="BI901" s="4">
        <v>0</v>
      </c>
      <c r="BJ901" s="4">
        <f t="shared" si="374"/>
        <v>268</v>
      </c>
      <c r="BK901" s="4">
        <v>0</v>
      </c>
      <c r="BL901" s="4">
        <v>0</v>
      </c>
      <c r="BM901" s="4">
        <v>0</v>
      </c>
      <c r="BN901" s="4">
        <v>0</v>
      </c>
      <c r="BO901" s="4">
        <f t="shared" si="375"/>
        <v>0</v>
      </c>
      <c r="BP901" s="4">
        <v>2</v>
      </c>
      <c r="BQ901" s="4">
        <v>12</v>
      </c>
      <c r="BR901" s="4">
        <v>15</v>
      </c>
      <c r="BS901" s="4">
        <v>0</v>
      </c>
      <c r="BT901" s="4">
        <f t="shared" si="376"/>
        <v>29</v>
      </c>
      <c r="BU901" s="4">
        <v>18</v>
      </c>
      <c r="BV901" s="4">
        <v>14</v>
      </c>
      <c r="BW901" s="4">
        <v>12</v>
      </c>
      <c r="BX901" s="4">
        <v>0</v>
      </c>
      <c r="BY901" s="4">
        <f t="shared" si="377"/>
        <v>44</v>
      </c>
      <c r="BZ901" s="4">
        <f t="shared" si="378"/>
        <v>1204</v>
      </c>
      <c r="CA901" s="4">
        <f t="shared" si="379"/>
        <v>1241</v>
      </c>
      <c r="CB901" s="4">
        <f t="shared" si="380"/>
        <v>1125</v>
      </c>
      <c r="CC901" s="4">
        <f t="shared" si="381"/>
        <v>27</v>
      </c>
      <c r="CD901" s="4">
        <f t="shared" si="382"/>
        <v>3597</v>
      </c>
      <c r="CE901" s="4">
        <f t="shared" si="383"/>
        <v>32</v>
      </c>
      <c r="CF901" s="4">
        <f t="shared" si="384"/>
        <v>213</v>
      </c>
      <c r="CG901" s="4">
        <f t="shared" si="385"/>
        <v>131</v>
      </c>
      <c r="CH901" s="4">
        <f t="shared" si="386"/>
        <v>27</v>
      </c>
      <c r="CI901" s="4">
        <f t="shared" si="387"/>
        <v>403</v>
      </c>
      <c r="CJ901" s="4">
        <v>555</v>
      </c>
      <c r="CK901" s="4">
        <v>307</v>
      </c>
      <c r="CL901" s="4">
        <v>140</v>
      </c>
      <c r="CM901" s="4">
        <v>10</v>
      </c>
      <c r="CN901" s="4">
        <v>349</v>
      </c>
      <c r="CO901" s="4">
        <f t="shared" si="362"/>
        <v>1361</v>
      </c>
    </row>
    <row r="902" spans="1:93">
      <c r="A902" s="2">
        <v>2008</v>
      </c>
      <c r="B902" s="3" t="s">
        <v>111</v>
      </c>
      <c r="C902" s="33">
        <v>6933</v>
      </c>
      <c r="D902" s="4">
        <v>1647</v>
      </c>
      <c r="E902" s="4">
        <v>2251</v>
      </c>
      <c r="F902" s="4">
        <v>56</v>
      </c>
      <c r="G902" s="4">
        <f t="shared" si="363"/>
        <v>10887</v>
      </c>
      <c r="H902" s="4">
        <v>2745</v>
      </c>
      <c r="I902" s="4">
        <v>17</v>
      </c>
      <c r="J902" s="4">
        <v>151</v>
      </c>
      <c r="K902" s="4">
        <v>123</v>
      </c>
      <c r="L902" s="4">
        <f t="shared" si="364"/>
        <v>3036</v>
      </c>
      <c r="M902" s="4">
        <v>263</v>
      </c>
      <c r="N902" s="4">
        <v>1011</v>
      </c>
      <c r="O902" s="4">
        <v>1</v>
      </c>
      <c r="P902" s="4">
        <v>0</v>
      </c>
      <c r="Q902" s="4">
        <f t="shared" si="365"/>
        <v>1275</v>
      </c>
      <c r="R902" s="4">
        <v>27</v>
      </c>
      <c r="S902" s="4">
        <v>0</v>
      </c>
      <c r="T902" s="4">
        <v>0</v>
      </c>
      <c r="U902" s="4">
        <v>0</v>
      </c>
      <c r="V902" s="4">
        <f t="shared" si="366"/>
        <v>27</v>
      </c>
      <c r="W902" s="4">
        <v>9346</v>
      </c>
      <c r="X902" s="4">
        <v>2480</v>
      </c>
      <c r="Y902" s="4">
        <v>1338</v>
      </c>
      <c r="Z902" s="4">
        <v>0</v>
      </c>
      <c r="AA902" s="4">
        <f t="shared" si="367"/>
        <v>13164</v>
      </c>
      <c r="AB902" s="4">
        <v>1794</v>
      </c>
      <c r="AC902" s="4">
        <v>29</v>
      </c>
      <c r="AD902" s="4">
        <v>187</v>
      </c>
      <c r="AE902" s="4">
        <v>25</v>
      </c>
      <c r="AF902" s="4">
        <f t="shared" si="368"/>
        <v>2035</v>
      </c>
      <c r="AG902" s="4">
        <v>22</v>
      </c>
      <c r="AH902" s="4">
        <v>1123</v>
      </c>
      <c r="AI902" s="4">
        <v>2730</v>
      </c>
      <c r="AJ902" s="4">
        <v>329</v>
      </c>
      <c r="AK902" s="4">
        <f t="shared" si="369"/>
        <v>4204</v>
      </c>
      <c r="AL902" s="4">
        <v>4592</v>
      </c>
      <c r="AM902" s="4">
        <v>3348</v>
      </c>
      <c r="AN902" s="4">
        <v>13975</v>
      </c>
      <c r="AO902" s="4">
        <v>220</v>
      </c>
      <c r="AP902" s="4">
        <f t="shared" si="370"/>
        <v>22135</v>
      </c>
      <c r="AU902" s="4">
        <f t="shared" si="371"/>
        <v>0</v>
      </c>
      <c r="AV902" s="4">
        <v>0</v>
      </c>
      <c r="AW902" s="4">
        <v>0</v>
      </c>
      <c r="AX902" s="4">
        <v>161</v>
      </c>
      <c r="AY902" s="4">
        <v>123</v>
      </c>
      <c r="AZ902" s="4">
        <f t="shared" si="372"/>
        <v>284</v>
      </c>
      <c r="BA902" s="4">
        <v>0</v>
      </c>
      <c r="BB902" s="4">
        <v>0</v>
      </c>
      <c r="BC902" s="4">
        <v>0</v>
      </c>
      <c r="BD902" s="4">
        <v>14</v>
      </c>
      <c r="BE902" s="4">
        <f t="shared" si="373"/>
        <v>14</v>
      </c>
      <c r="BF902" s="4">
        <v>0</v>
      </c>
      <c r="BG902" s="4">
        <v>1021</v>
      </c>
      <c r="BH902" s="4">
        <v>782</v>
      </c>
      <c r="BI902" s="4">
        <v>329</v>
      </c>
      <c r="BJ902" s="4">
        <f t="shared" si="374"/>
        <v>2132</v>
      </c>
      <c r="BK902" s="4">
        <v>0</v>
      </c>
      <c r="BL902" s="4">
        <v>0</v>
      </c>
      <c r="BM902" s="4">
        <v>0</v>
      </c>
      <c r="BN902" s="4">
        <v>1</v>
      </c>
      <c r="BO902" s="4">
        <f t="shared" si="375"/>
        <v>1</v>
      </c>
      <c r="BP902" s="4">
        <v>1</v>
      </c>
      <c r="BQ902" s="4">
        <v>0</v>
      </c>
      <c r="BR902" s="4">
        <v>0</v>
      </c>
      <c r="BS902" s="4">
        <v>87</v>
      </c>
      <c r="BT902" s="4">
        <f t="shared" si="376"/>
        <v>88</v>
      </c>
      <c r="BU902" s="4">
        <v>1</v>
      </c>
      <c r="BV902" s="4">
        <v>0</v>
      </c>
      <c r="BW902" s="4">
        <v>285</v>
      </c>
      <c r="BX902" s="4">
        <v>199</v>
      </c>
      <c r="BY902" s="4">
        <f t="shared" si="377"/>
        <v>485</v>
      </c>
      <c r="BZ902" s="4">
        <f t="shared" si="378"/>
        <v>25722</v>
      </c>
      <c r="CA902" s="4">
        <f t="shared" si="379"/>
        <v>9655</v>
      </c>
      <c r="CB902" s="4">
        <f t="shared" si="380"/>
        <v>20633</v>
      </c>
      <c r="CC902" s="4">
        <f t="shared" si="381"/>
        <v>753</v>
      </c>
      <c r="CD902" s="4">
        <f t="shared" si="382"/>
        <v>56763</v>
      </c>
      <c r="CE902" s="4">
        <f t="shared" si="383"/>
        <v>2</v>
      </c>
      <c r="CF902" s="4">
        <f t="shared" si="384"/>
        <v>1021</v>
      </c>
      <c r="CG902" s="4">
        <f t="shared" si="385"/>
        <v>1228</v>
      </c>
      <c r="CH902" s="4">
        <f t="shared" si="386"/>
        <v>753</v>
      </c>
      <c r="CI902" s="4">
        <f t="shared" si="387"/>
        <v>3004</v>
      </c>
      <c r="CJ902" s="4">
        <v>7614</v>
      </c>
      <c r="CK902" s="4">
        <v>9115</v>
      </c>
      <c r="CL902" s="4">
        <v>754</v>
      </c>
      <c r="CM902" s="4">
        <v>0</v>
      </c>
      <c r="CN902" s="4">
        <v>9176</v>
      </c>
      <c r="CO902" s="4">
        <f t="shared" si="362"/>
        <v>26659</v>
      </c>
    </row>
    <row r="903" spans="1:93">
      <c r="A903" s="2">
        <v>2008</v>
      </c>
      <c r="B903" s="3" t="s">
        <v>112</v>
      </c>
      <c r="C903" s="4">
        <v>1723</v>
      </c>
      <c r="D903" s="4">
        <v>606</v>
      </c>
      <c r="E903" s="4">
        <v>860</v>
      </c>
      <c r="F903" s="4">
        <v>0</v>
      </c>
      <c r="G903" s="4">
        <f t="shared" si="363"/>
        <v>3189</v>
      </c>
      <c r="H903" s="4">
        <v>1780.5</v>
      </c>
      <c r="I903" s="4">
        <v>405.3</v>
      </c>
      <c r="J903" s="4">
        <v>1125.7</v>
      </c>
      <c r="K903" s="4">
        <v>0</v>
      </c>
      <c r="L903" s="4">
        <f t="shared" si="364"/>
        <v>3311.5</v>
      </c>
      <c r="M903" s="4">
        <v>40</v>
      </c>
      <c r="N903" s="4">
        <v>74</v>
      </c>
      <c r="O903" s="4">
        <v>0</v>
      </c>
      <c r="P903" s="4">
        <v>0</v>
      </c>
      <c r="Q903" s="4">
        <f t="shared" si="365"/>
        <v>114</v>
      </c>
      <c r="R903" s="4">
        <v>38</v>
      </c>
      <c r="S903" s="4">
        <v>41</v>
      </c>
      <c r="T903" s="4">
        <v>0</v>
      </c>
      <c r="U903" s="4">
        <v>0</v>
      </c>
      <c r="V903" s="4">
        <f t="shared" si="366"/>
        <v>79</v>
      </c>
      <c r="W903" s="4">
        <v>951</v>
      </c>
      <c r="X903" s="4">
        <v>2354</v>
      </c>
      <c r="Y903" s="4">
        <v>338</v>
      </c>
      <c r="Z903" s="4">
        <v>0</v>
      </c>
      <c r="AA903" s="4">
        <f t="shared" si="367"/>
        <v>3643</v>
      </c>
      <c r="AB903" s="4">
        <v>506</v>
      </c>
      <c r="AC903" s="4">
        <v>1</v>
      </c>
      <c r="AD903" s="4">
        <v>52</v>
      </c>
      <c r="AE903" s="4">
        <v>0</v>
      </c>
      <c r="AF903" s="4">
        <f t="shared" si="368"/>
        <v>559</v>
      </c>
      <c r="AG903" s="4">
        <v>0</v>
      </c>
      <c r="AH903" s="4">
        <v>601.79999999999995</v>
      </c>
      <c r="AI903" s="4">
        <v>519.5</v>
      </c>
      <c r="AJ903" s="4">
        <v>54.7</v>
      </c>
      <c r="AK903" s="4">
        <f t="shared" si="369"/>
        <v>1176</v>
      </c>
      <c r="AL903" s="4">
        <v>1754</v>
      </c>
      <c r="AM903" s="4">
        <v>4947</v>
      </c>
      <c r="AN903" s="4">
        <v>1908</v>
      </c>
      <c r="AO903" s="4">
        <v>49</v>
      </c>
      <c r="AP903" s="4">
        <f t="shared" si="370"/>
        <v>8658</v>
      </c>
      <c r="AU903" s="4">
        <f t="shared" si="371"/>
        <v>0</v>
      </c>
      <c r="AV903" s="4">
        <v>0</v>
      </c>
      <c r="AW903" s="4">
        <v>11.2</v>
      </c>
      <c r="AX903" s="4">
        <v>138</v>
      </c>
      <c r="AY903" s="4">
        <v>115.2</v>
      </c>
      <c r="AZ903" s="4">
        <f t="shared" si="372"/>
        <v>264.39999999999998</v>
      </c>
      <c r="BA903" s="4">
        <v>0</v>
      </c>
      <c r="BB903" s="4">
        <v>0</v>
      </c>
      <c r="BC903" s="4">
        <v>0</v>
      </c>
      <c r="BD903" s="4">
        <v>0</v>
      </c>
      <c r="BE903" s="4">
        <f t="shared" si="373"/>
        <v>0</v>
      </c>
      <c r="BF903" s="4">
        <v>0</v>
      </c>
      <c r="BG903" s="4">
        <v>600</v>
      </c>
      <c r="BH903" s="4">
        <v>216.4</v>
      </c>
      <c r="BI903" s="4">
        <v>54.7</v>
      </c>
      <c r="BJ903" s="4">
        <f t="shared" si="374"/>
        <v>871.1</v>
      </c>
      <c r="BK903" s="4">
        <v>0</v>
      </c>
      <c r="BL903" s="4">
        <v>0</v>
      </c>
      <c r="BM903" s="4">
        <v>0</v>
      </c>
      <c r="BN903" s="4">
        <v>0</v>
      </c>
      <c r="BO903" s="4">
        <f t="shared" si="375"/>
        <v>0</v>
      </c>
      <c r="BP903" s="4">
        <v>4</v>
      </c>
      <c r="BQ903" s="4">
        <v>21</v>
      </c>
      <c r="BR903" s="4">
        <v>16</v>
      </c>
      <c r="BS903" s="4">
        <v>0</v>
      </c>
      <c r="BT903" s="4">
        <f t="shared" si="376"/>
        <v>41</v>
      </c>
      <c r="BU903" s="4">
        <v>79</v>
      </c>
      <c r="BV903" s="4">
        <v>225</v>
      </c>
      <c r="BW903" s="4">
        <v>87</v>
      </c>
      <c r="BX903" s="4">
        <v>4</v>
      </c>
      <c r="BY903" s="4">
        <f t="shared" si="377"/>
        <v>395</v>
      </c>
      <c r="BZ903" s="4">
        <f t="shared" si="378"/>
        <v>6792.5</v>
      </c>
      <c r="CA903" s="4">
        <f t="shared" si="379"/>
        <v>9030.1</v>
      </c>
      <c r="CB903" s="4">
        <f t="shared" si="380"/>
        <v>4803.2</v>
      </c>
      <c r="CC903" s="4">
        <f t="shared" si="381"/>
        <v>103.7</v>
      </c>
      <c r="CD903" s="4">
        <f t="shared" si="382"/>
        <v>20729.5</v>
      </c>
      <c r="CE903" s="4">
        <f t="shared" si="383"/>
        <v>83</v>
      </c>
      <c r="CF903" s="4">
        <f t="shared" si="384"/>
        <v>857.2</v>
      </c>
      <c r="CG903" s="4">
        <f t="shared" si="385"/>
        <v>457.4</v>
      </c>
      <c r="CH903" s="4">
        <f t="shared" si="386"/>
        <v>173.9</v>
      </c>
      <c r="CI903" s="4">
        <f t="shared" si="387"/>
        <v>1571.5</v>
      </c>
      <c r="CJ903" s="4">
        <v>1749.7</v>
      </c>
      <c r="CK903" s="4">
        <v>2239.1</v>
      </c>
      <c r="CL903" s="4">
        <v>279.10000000000002</v>
      </c>
      <c r="CM903" s="4">
        <v>0.6</v>
      </c>
      <c r="CN903" s="4">
        <v>1712.7</v>
      </c>
      <c r="CO903" s="4">
        <f t="shared" si="362"/>
        <v>5981.2000000000007</v>
      </c>
    </row>
    <row r="904" spans="1:93">
      <c r="A904" s="2">
        <v>2008</v>
      </c>
      <c r="B904" s="3" t="s">
        <v>113</v>
      </c>
      <c r="C904" s="4">
        <v>2916</v>
      </c>
      <c r="D904" s="4">
        <v>511</v>
      </c>
      <c r="E904" s="4">
        <v>444</v>
      </c>
      <c r="F904" s="4">
        <v>0</v>
      </c>
      <c r="G904" s="4">
        <f t="shared" si="363"/>
        <v>3871</v>
      </c>
      <c r="H904" s="4">
        <v>417</v>
      </c>
      <c r="I904" s="4">
        <v>334</v>
      </c>
      <c r="J904" s="4">
        <v>1319</v>
      </c>
      <c r="K904" s="4">
        <v>115</v>
      </c>
      <c r="L904" s="4">
        <f t="shared" si="364"/>
        <v>2185</v>
      </c>
      <c r="M904" s="4">
        <v>81</v>
      </c>
      <c r="N904" s="4">
        <v>86</v>
      </c>
      <c r="O904" s="4">
        <v>-7</v>
      </c>
      <c r="P904" s="4">
        <v>0</v>
      </c>
      <c r="Q904" s="4">
        <f t="shared" si="365"/>
        <v>160</v>
      </c>
      <c r="R904" s="4">
        <v>2</v>
      </c>
      <c r="S904" s="4">
        <v>4</v>
      </c>
      <c r="T904" s="4">
        <v>0</v>
      </c>
      <c r="U904" s="4">
        <v>0</v>
      </c>
      <c r="V904" s="4">
        <f t="shared" si="366"/>
        <v>6</v>
      </c>
      <c r="W904" s="4">
        <v>873</v>
      </c>
      <c r="X904" s="4">
        <v>1902</v>
      </c>
      <c r="Y904" s="4">
        <v>322</v>
      </c>
      <c r="Z904" s="4">
        <v>0</v>
      </c>
      <c r="AA904" s="4">
        <f t="shared" si="367"/>
        <v>3097</v>
      </c>
      <c r="AB904" s="4">
        <v>763</v>
      </c>
      <c r="AC904" s="4">
        <v>21</v>
      </c>
      <c r="AD904" s="4">
        <v>20</v>
      </c>
      <c r="AE904" s="4">
        <v>31</v>
      </c>
      <c r="AF904" s="4">
        <f t="shared" si="368"/>
        <v>835</v>
      </c>
      <c r="AG904" s="4">
        <v>4</v>
      </c>
      <c r="AH904" s="4">
        <v>29</v>
      </c>
      <c r="AI904" s="4">
        <v>1440</v>
      </c>
      <c r="AJ904" s="4">
        <v>1</v>
      </c>
      <c r="AK904" s="4">
        <f t="shared" si="369"/>
        <v>1474</v>
      </c>
      <c r="AL904" s="4">
        <v>1545</v>
      </c>
      <c r="AM904" s="4">
        <v>1738</v>
      </c>
      <c r="AN904" s="4">
        <v>7225</v>
      </c>
      <c r="AO904" s="4">
        <v>38</v>
      </c>
      <c r="AP904" s="4">
        <f t="shared" si="370"/>
        <v>10546</v>
      </c>
      <c r="AU904" s="4">
        <f t="shared" si="371"/>
        <v>0</v>
      </c>
      <c r="AV904" s="4">
        <v>17</v>
      </c>
      <c r="AW904" s="4">
        <v>0</v>
      </c>
      <c r="AX904" s="4">
        <v>72</v>
      </c>
      <c r="AY904" s="4">
        <v>115</v>
      </c>
      <c r="AZ904" s="4">
        <f t="shared" si="372"/>
        <v>204</v>
      </c>
      <c r="BA904" s="4">
        <v>0</v>
      </c>
      <c r="BB904" s="4">
        <v>0</v>
      </c>
      <c r="BC904" s="4">
        <v>0</v>
      </c>
      <c r="BD904" s="4">
        <v>31</v>
      </c>
      <c r="BE904" s="4">
        <f t="shared" si="373"/>
        <v>31</v>
      </c>
      <c r="BF904" s="4">
        <v>0</v>
      </c>
      <c r="BG904" s="4">
        <v>3</v>
      </c>
      <c r="BH904" s="4">
        <v>0</v>
      </c>
      <c r="BI904" s="4">
        <v>1</v>
      </c>
      <c r="BJ904" s="4">
        <f t="shared" si="374"/>
        <v>4</v>
      </c>
      <c r="BK904" s="4">
        <v>0</v>
      </c>
      <c r="BL904" s="4">
        <v>0</v>
      </c>
      <c r="BM904" s="4">
        <v>0</v>
      </c>
      <c r="BN904" s="4">
        <v>0</v>
      </c>
      <c r="BO904" s="4">
        <f t="shared" si="375"/>
        <v>0</v>
      </c>
      <c r="BP904" s="4">
        <v>0</v>
      </c>
      <c r="BQ904" s="4">
        <v>0</v>
      </c>
      <c r="BR904" s="4">
        <v>0</v>
      </c>
      <c r="BS904" s="4">
        <v>0</v>
      </c>
      <c r="BT904" s="4">
        <f t="shared" si="376"/>
        <v>0</v>
      </c>
      <c r="BU904" s="4">
        <v>0</v>
      </c>
      <c r="BV904" s="4">
        <v>12</v>
      </c>
      <c r="BW904" s="4">
        <v>21</v>
      </c>
      <c r="BX904" s="4">
        <v>38</v>
      </c>
      <c r="BY904" s="4">
        <f t="shared" si="377"/>
        <v>71</v>
      </c>
      <c r="BZ904" s="4">
        <f t="shared" si="378"/>
        <v>6601</v>
      </c>
      <c r="CA904" s="4">
        <f t="shared" si="379"/>
        <v>4625</v>
      </c>
      <c r="CB904" s="4">
        <f t="shared" si="380"/>
        <v>10763</v>
      </c>
      <c r="CC904" s="4">
        <f t="shared" si="381"/>
        <v>185</v>
      </c>
      <c r="CD904" s="4">
        <f t="shared" si="382"/>
        <v>22174</v>
      </c>
      <c r="CE904" s="4">
        <f t="shared" si="383"/>
        <v>17</v>
      </c>
      <c r="CF904" s="4">
        <f t="shared" si="384"/>
        <v>15</v>
      </c>
      <c r="CG904" s="4">
        <f t="shared" si="385"/>
        <v>93</v>
      </c>
      <c r="CH904" s="4">
        <f t="shared" si="386"/>
        <v>185</v>
      </c>
      <c r="CI904" s="4">
        <f t="shared" si="387"/>
        <v>310</v>
      </c>
      <c r="CJ904" s="4">
        <v>0</v>
      </c>
      <c r="CK904" s="4">
        <v>4973</v>
      </c>
      <c r="CL904" s="4">
        <v>441</v>
      </c>
      <c r="CM904" s="4">
        <v>0</v>
      </c>
      <c r="CN904" s="4">
        <v>476</v>
      </c>
      <c r="CO904" s="4">
        <f t="shared" si="362"/>
        <v>5890</v>
      </c>
    </row>
    <row r="905" spans="1:93">
      <c r="A905" s="2">
        <v>2008</v>
      </c>
      <c r="B905" s="3" t="s">
        <v>114</v>
      </c>
      <c r="C905" s="4">
        <v>9361</v>
      </c>
      <c r="D905" s="4">
        <v>2015</v>
      </c>
      <c r="E905" s="4">
        <v>17</v>
      </c>
      <c r="F905" s="4">
        <v>0</v>
      </c>
      <c r="G905" s="4">
        <f t="shared" si="363"/>
        <v>11393</v>
      </c>
      <c r="H905" s="4">
        <v>2056</v>
      </c>
      <c r="I905" s="4">
        <v>0</v>
      </c>
      <c r="J905" s="4">
        <v>64</v>
      </c>
      <c r="K905" s="4">
        <v>201</v>
      </c>
      <c r="L905" s="4">
        <f t="shared" si="364"/>
        <v>2321</v>
      </c>
      <c r="M905" s="4">
        <v>326</v>
      </c>
      <c r="N905" s="4">
        <v>246</v>
      </c>
      <c r="O905" s="4">
        <v>0</v>
      </c>
      <c r="P905" s="4">
        <v>0</v>
      </c>
      <c r="Q905" s="4">
        <f t="shared" si="365"/>
        <v>572</v>
      </c>
      <c r="R905" s="4">
        <v>265</v>
      </c>
      <c r="S905" s="4">
        <v>331</v>
      </c>
      <c r="T905" s="4">
        <v>26</v>
      </c>
      <c r="U905" s="4">
        <v>0</v>
      </c>
      <c r="V905" s="4">
        <f t="shared" si="366"/>
        <v>622</v>
      </c>
      <c r="W905" s="4">
        <v>6488</v>
      </c>
      <c r="X905" s="4">
        <v>9596</v>
      </c>
      <c r="Y905" s="4">
        <v>1701</v>
      </c>
      <c r="Z905" s="4">
        <v>0</v>
      </c>
      <c r="AA905" s="4">
        <f t="shared" si="367"/>
        <v>17785</v>
      </c>
      <c r="AB905" s="4">
        <v>1834</v>
      </c>
      <c r="AC905" s="4">
        <v>21</v>
      </c>
      <c r="AD905" s="4">
        <v>84</v>
      </c>
      <c r="AE905" s="4">
        <v>36</v>
      </c>
      <c r="AF905" s="4">
        <f t="shared" si="368"/>
        <v>1975</v>
      </c>
      <c r="AG905" s="4">
        <v>14</v>
      </c>
      <c r="AH905" s="4">
        <v>1622</v>
      </c>
      <c r="AI905" s="4">
        <v>4170</v>
      </c>
      <c r="AJ905" s="4">
        <v>150</v>
      </c>
      <c r="AK905" s="4">
        <f t="shared" si="369"/>
        <v>5956</v>
      </c>
      <c r="AL905" s="4">
        <v>6625</v>
      </c>
      <c r="AM905" s="4">
        <v>4206</v>
      </c>
      <c r="AN905" s="4">
        <v>6890</v>
      </c>
      <c r="AO905" s="4">
        <v>351</v>
      </c>
      <c r="AP905" s="4">
        <f t="shared" si="370"/>
        <v>18072</v>
      </c>
      <c r="AU905" s="4">
        <f t="shared" si="371"/>
        <v>0</v>
      </c>
      <c r="AV905" s="4">
        <v>0</v>
      </c>
      <c r="AW905" s="4">
        <v>0</v>
      </c>
      <c r="AX905" s="4">
        <v>0</v>
      </c>
      <c r="AY905" s="4">
        <v>201</v>
      </c>
      <c r="AZ905" s="4">
        <f t="shared" si="372"/>
        <v>201</v>
      </c>
      <c r="BA905" s="4">
        <v>0</v>
      </c>
      <c r="BB905" s="4">
        <v>0</v>
      </c>
      <c r="BC905" s="4">
        <v>0</v>
      </c>
      <c r="BD905" s="4">
        <v>36</v>
      </c>
      <c r="BE905" s="4">
        <f t="shared" si="373"/>
        <v>36</v>
      </c>
      <c r="BF905" s="4">
        <v>0</v>
      </c>
      <c r="BG905" s="4">
        <v>0</v>
      </c>
      <c r="BH905" s="4">
        <v>0</v>
      </c>
      <c r="BI905" s="4">
        <v>150</v>
      </c>
      <c r="BJ905" s="4">
        <f t="shared" si="374"/>
        <v>150</v>
      </c>
      <c r="BK905" s="4">
        <v>0</v>
      </c>
      <c r="BL905" s="4">
        <v>0</v>
      </c>
      <c r="BM905" s="4">
        <v>0</v>
      </c>
      <c r="BN905" s="4">
        <v>0</v>
      </c>
      <c r="BO905" s="4">
        <f t="shared" si="375"/>
        <v>0</v>
      </c>
      <c r="BP905" s="4">
        <v>0</v>
      </c>
      <c r="BQ905" s="4">
        <v>0</v>
      </c>
      <c r="BR905" s="4">
        <v>0</v>
      </c>
      <c r="BS905" s="4">
        <v>7</v>
      </c>
      <c r="BT905" s="4">
        <f t="shared" si="376"/>
        <v>7</v>
      </c>
      <c r="BU905" s="4">
        <v>0</v>
      </c>
      <c r="BV905" s="4">
        <v>0</v>
      </c>
      <c r="BW905" s="4">
        <v>0</v>
      </c>
      <c r="BX905" s="4">
        <v>344</v>
      </c>
      <c r="BY905" s="4">
        <f t="shared" si="377"/>
        <v>344</v>
      </c>
      <c r="BZ905" s="4">
        <f t="shared" si="378"/>
        <v>26969</v>
      </c>
      <c r="CA905" s="4">
        <f t="shared" si="379"/>
        <v>18037</v>
      </c>
      <c r="CB905" s="4">
        <f t="shared" si="380"/>
        <v>12952</v>
      </c>
      <c r="CC905" s="4">
        <f t="shared" si="381"/>
        <v>738</v>
      </c>
      <c r="CD905" s="4">
        <f t="shared" si="382"/>
        <v>58696</v>
      </c>
      <c r="CE905" s="4">
        <f t="shared" si="383"/>
        <v>0</v>
      </c>
      <c r="CF905" s="4">
        <f t="shared" si="384"/>
        <v>0</v>
      </c>
      <c r="CG905" s="4">
        <f t="shared" si="385"/>
        <v>0</v>
      </c>
      <c r="CH905" s="4">
        <f t="shared" si="386"/>
        <v>738</v>
      </c>
      <c r="CI905" s="4">
        <f t="shared" si="387"/>
        <v>738</v>
      </c>
      <c r="CJ905" s="4">
        <v>8497</v>
      </c>
      <c r="CK905" s="4">
        <v>10908</v>
      </c>
      <c r="CL905" s="4">
        <v>2418</v>
      </c>
      <c r="CM905" s="4">
        <v>0</v>
      </c>
      <c r="CN905" s="4">
        <v>6105</v>
      </c>
      <c r="CO905" s="4">
        <f t="shared" si="362"/>
        <v>27928</v>
      </c>
    </row>
    <row r="906" spans="1:93">
      <c r="A906" s="2">
        <v>2008</v>
      </c>
      <c r="B906" s="3" t="s">
        <v>127</v>
      </c>
      <c r="G906" s="4">
        <f t="shared" si="363"/>
        <v>0</v>
      </c>
      <c r="L906" s="4">
        <f t="shared" si="364"/>
        <v>0</v>
      </c>
      <c r="Q906" s="4">
        <f t="shared" si="365"/>
        <v>0</v>
      </c>
      <c r="V906" s="4">
        <f t="shared" si="366"/>
        <v>0</v>
      </c>
      <c r="AA906" s="4">
        <f t="shared" si="367"/>
        <v>0</v>
      </c>
      <c r="AF906" s="4">
        <f t="shared" si="368"/>
        <v>0</v>
      </c>
      <c r="AK906" s="4">
        <f t="shared" si="369"/>
        <v>0</v>
      </c>
      <c r="AP906" s="4">
        <f t="shared" si="370"/>
        <v>0</v>
      </c>
      <c r="AU906" s="4">
        <f t="shared" si="371"/>
        <v>0</v>
      </c>
      <c r="AZ906" s="4">
        <f t="shared" si="372"/>
        <v>0</v>
      </c>
      <c r="BE906" s="4">
        <f t="shared" si="373"/>
        <v>0</v>
      </c>
      <c r="BJ906" s="4">
        <f t="shared" si="374"/>
        <v>0</v>
      </c>
      <c r="BO906" s="4">
        <f t="shared" si="375"/>
        <v>0</v>
      </c>
      <c r="BT906" s="4">
        <f t="shared" si="376"/>
        <v>0</v>
      </c>
      <c r="BY906" s="4">
        <f t="shared" si="377"/>
        <v>0</v>
      </c>
      <c r="BZ906" s="4">
        <f t="shared" si="378"/>
        <v>0</v>
      </c>
      <c r="CA906" s="4">
        <f t="shared" si="379"/>
        <v>0</v>
      </c>
      <c r="CB906" s="4">
        <f t="shared" si="380"/>
        <v>0</v>
      </c>
      <c r="CC906" s="4">
        <f t="shared" si="381"/>
        <v>0</v>
      </c>
      <c r="CD906" s="4">
        <f t="shared" si="382"/>
        <v>0</v>
      </c>
      <c r="CE906" s="4">
        <f t="shared" si="383"/>
        <v>0</v>
      </c>
      <c r="CF906" s="4">
        <f t="shared" si="384"/>
        <v>0</v>
      </c>
      <c r="CG906" s="4">
        <f t="shared" si="385"/>
        <v>0</v>
      </c>
      <c r="CH906" s="4">
        <f t="shared" si="386"/>
        <v>0</v>
      </c>
      <c r="CI906" s="4">
        <f t="shared" si="387"/>
        <v>0</v>
      </c>
      <c r="CO906" s="4">
        <f t="shared" si="362"/>
        <v>0</v>
      </c>
    </row>
    <row r="907" spans="1:93">
      <c r="A907" s="2">
        <v>2008</v>
      </c>
      <c r="B907" s="3" t="s">
        <v>115</v>
      </c>
      <c r="C907" s="4">
        <v>909</v>
      </c>
      <c r="D907" s="4">
        <v>176</v>
      </c>
      <c r="E907" s="4">
        <v>8</v>
      </c>
      <c r="F907" s="4">
        <v>5</v>
      </c>
      <c r="G907" s="4">
        <f t="shared" si="363"/>
        <v>1098</v>
      </c>
      <c r="H907" s="4">
        <v>190</v>
      </c>
      <c r="I907" s="4">
        <v>5</v>
      </c>
      <c r="J907" s="4">
        <v>595</v>
      </c>
      <c r="K907" s="4">
        <v>54</v>
      </c>
      <c r="L907" s="4">
        <f t="shared" si="364"/>
        <v>844</v>
      </c>
      <c r="M907" s="4">
        <v>19</v>
      </c>
      <c r="N907" s="4">
        <v>37</v>
      </c>
      <c r="O907" s="4">
        <v>0</v>
      </c>
      <c r="P907" s="4">
        <v>0</v>
      </c>
      <c r="Q907" s="4">
        <f t="shared" si="365"/>
        <v>56</v>
      </c>
      <c r="R907" s="4">
        <v>44</v>
      </c>
      <c r="S907" s="4">
        <v>44</v>
      </c>
      <c r="T907" s="4">
        <v>0</v>
      </c>
      <c r="U907" s="4">
        <v>0</v>
      </c>
      <c r="V907" s="4">
        <f t="shared" si="366"/>
        <v>88</v>
      </c>
      <c r="W907" s="4">
        <v>899</v>
      </c>
      <c r="X907" s="4">
        <v>933</v>
      </c>
      <c r="Y907" s="4">
        <v>5</v>
      </c>
      <c r="Z907" s="4">
        <v>0</v>
      </c>
      <c r="AA907" s="4">
        <f t="shared" si="367"/>
        <v>1837</v>
      </c>
      <c r="AB907" s="4">
        <v>193</v>
      </c>
      <c r="AC907" s="4">
        <v>3</v>
      </c>
      <c r="AD907" s="4">
        <v>3</v>
      </c>
      <c r="AE907" s="4">
        <v>0</v>
      </c>
      <c r="AF907" s="4">
        <f t="shared" si="368"/>
        <v>199</v>
      </c>
      <c r="AG907" s="4">
        <v>0</v>
      </c>
      <c r="AH907" s="4">
        <v>189</v>
      </c>
      <c r="AI907" s="4">
        <v>116</v>
      </c>
      <c r="AJ907" s="4">
        <v>30</v>
      </c>
      <c r="AK907" s="4">
        <f t="shared" si="369"/>
        <v>335</v>
      </c>
      <c r="AL907" s="4">
        <v>1151</v>
      </c>
      <c r="AM907" s="4">
        <v>552.09999999999991</v>
      </c>
      <c r="AN907" s="4">
        <v>862</v>
      </c>
      <c r="AO907" s="4">
        <v>96</v>
      </c>
      <c r="AP907" s="4">
        <f t="shared" si="370"/>
        <v>2661.1</v>
      </c>
      <c r="AU907" s="4">
        <f t="shared" si="371"/>
        <v>0</v>
      </c>
      <c r="AV907" s="4">
        <v>0</v>
      </c>
      <c r="AW907" s="4">
        <v>3</v>
      </c>
      <c r="AX907" s="4">
        <v>17</v>
      </c>
      <c r="AY907" s="4">
        <v>54</v>
      </c>
      <c r="AZ907" s="4">
        <f t="shared" si="372"/>
        <v>74</v>
      </c>
      <c r="BA907" s="4">
        <v>0</v>
      </c>
      <c r="BB907" s="4">
        <v>4</v>
      </c>
      <c r="BC907" s="4">
        <v>3</v>
      </c>
      <c r="BD907" s="4">
        <v>0</v>
      </c>
      <c r="BE907" s="4">
        <f t="shared" si="373"/>
        <v>7</v>
      </c>
      <c r="BF907" s="4">
        <v>0</v>
      </c>
      <c r="BG907" s="4">
        <v>126</v>
      </c>
      <c r="BH907" s="4">
        <v>2</v>
      </c>
      <c r="BI907" s="4">
        <v>30</v>
      </c>
      <c r="BJ907" s="4">
        <f t="shared" si="374"/>
        <v>158</v>
      </c>
      <c r="BK907" s="4">
        <v>0</v>
      </c>
      <c r="BL907" s="4">
        <v>0</v>
      </c>
      <c r="BM907" s="4">
        <v>0</v>
      </c>
      <c r="BN907" s="4">
        <v>0</v>
      </c>
      <c r="BO907" s="4">
        <f t="shared" si="375"/>
        <v>0</v>
      </c>
      <c r="BP907" s="4">
        <v>0.6</v>
      </c>
      <c r="BQ907" s="4">
        <v>4</v>
      </c>
      <c r="BR907" s="4">
        <v>6</v>
      </c>
      <c r="BS907" s="4">
        <v>26</v>
      </c>
      <c r="BT907" s="4">
        <f t="shared" si="376"/>
        <v>36.6</v>
      </c>
      <c r="BU907" s="4">
        <v>0</v>
      </c>
      <c r="BV907" s="4">
        <v>30</v>
      </c>
      <c r="BW907" s="4">
        <v>48</v>
      </c>
      <c r="BX907" s="4">
        <v>75</v>
      </c>
      <c r="BY907" s="4">
        <f t="shared" si="377"/>
        <v>153</v>
      </c>
      <c r="BZ907" s="4">
        <f t="shared" si="378"/>
        <v>3405</v>
      </c>
      <c r="CA907" s="4">
        <f t="shared" si="379"/>
        <v>1939.1</v>
      </c>
      <c r="CB907" s="4">
        <f t="shared" si="380"/>
        <v>1589</v>
      </c>
      <c r="CC907" s="4">
        <f t="shared" si="381"/>
        <v>185</v>
      </c>
      <c r="CD907" s="4">
        <f t="shared" si="382"/>
        <v>7118.1</v>
      </c>
      <c r="CE907" s="4">
        <f t="shared" si="383"/>
        <v>0.6</v>
      </c>
      <c r="CF907" s="4">
        <f t="shared" si="384"/>
        <v>167</v>
      </c>
      <c r="CG907" s="4">
        <f t="shared" si="385"/>
        <v>76</v>
      </c>
      <c r="CH907" s="4">
        <f t="shared" si="386"/>
        <v>185</v>
      </c>
      <c r="CI907" s="4">
        <f t="shared" si="387"/>
        <v>428.6</v>
      </c>
      <c r="CJ907" s="4">
        <v>844</v>
      </c>
      <c r="CK907" s="4">
        <v>1074</v>
      </c>
      <c r="CL907" s="4">
        <v>150</v>
      </c>
      <c r="CM907" s="4">
        <v>354</v>
      </c>
      <c r="CN907" s="4">
        <v>1007</v>
      </c>
      <c r="CO907" s="4">
        <f t="shared" si="362"/>
        <v>3429</v>
      </c>
    </row>
    <row r="908" spans="1:93">
      <c r="A908" s="2">
        <v>2008</v>
      </c>
      <c r="B908" s="3" t="s">
        <v>116</v>
      </c>
      <c r="C908" s="4">
        <v>2443</v>
      </c>
      <c r="D908" s="4">
        <v>682</v>
      </c>
      <c r="E908" s="4">
        <v>792</v>
      </c>
      <c r="F908" s="4">
        <v>0</v>
      </c>
      <c r="G908" s="4">
        <f t="shared" si="363"/>
        <v>3917</v>
      </c>
      <c r="H908" s="4">
        <v>983</v>
      </c>
      <c r="I908" s="4">
        <v>508</v>
      </c>
      <c r="J908" s="4">
        <v>2670</v>
      </c>
      <c r="K908" s="4">
        <v>116</v>
      </c>
      <c r="L908" s="4">
        <f t="shared" si="364"/>
        <v>4277</v>
      </c>
      <c r="M908" s="4">
        <v>1</v>
      </c>
      <c r="N908" s="4">
        <v>32</v>
      </c>
      <c r="O908" s="4">
        <v>0</v>
      </c>
      <c r="P908" s="4">
        <v>0</v>
      </c>
      <c r="Q908" s="4">
        <f t="shared" si="365"/>
        <v>33</v>
      </c>
      <c r="R908" s="4">
        <v>23</v>
      </c>
      <c r="S908" s="4">
        <v>0</v>
      </c>
      <c r="T908" s="4">
        <v>19</v>
      </c>
      <c r="U908" s="4">
        <v>0</v>
      </c>
      <c r="V908" s="4">
        <f t="shared" si="366"/>
        <v>42</v>
      </c>
      <c r="W908" s="4">
        <v>906</v>
      </c>
      <c r="X908" s="4">
        <v>3006</v>
      </c>
      <c r="Y908" s="4">
        <v>471</v>
      </c>
      <c r="Z908" s="4">
        <v>0</v>
      </c>
      <c r="AA908" s="4">
        <f t="shared" si="367"/>
        <v>4383</v>
      </c>
      <c r="AB908" s="4">
        <v>487</v>
      </c>
      <c r="AC908" s="4">
        <v>11</v>
      </c>
      <c r="AD908" s="4">
        <v>129</v>
      </c>
      <c r="AE908" s="4">
        <v>2</v>
      </c>
      <c r="AF908" s="4">
        <f t="shared" si="368"/>
        <v>629</v>
      </c>
      <c r="AG908" s="4">
        <v>5</v>
      </c>
      <c r="AH908" s="4">
        <v>439</v>
      </c>
      <c r="AI908" s="4">
        <v>1118</v>
      </c>
      <c r="AJ908" s="4">
        <v>0</v>
      </c>
      <c r="AK908" s="4">
        <f t="shared" si="369"/>
        <v>1562</v>
      </c>
      <c r="AL908" s="4">
        <v>2301</v>
      </c>
      <c r="AM908" s="4">
        <v>1976</v>
      </c>
      <c r="AN908" s="4">
        <v>1667</v>
      </c>
      <c r="AO908" s="4">
        <v>0</v>
      </c>
      <c r="AP908" s="4">
        <f t="shared" si="370"/>
        <v>5944</v>
      </c>
      <c r="AU908" s="4">
        <f t="shared" si="371"/>
        <v>0</v>
      </c>
      <c r="AV908" s="4">
        <v>19</v>
      </c>
      <c r="AW908" s="4">
        <v>3</v>
      </c>
      <c r="AX908" s="4">
        <v>179</v>
      </c>
      <c r="AY908" s="4">
        <v>116</v>
      </c>
      <c r="AZ908" s="4">
        <f t="shared" si="372"/>
        <v>317</v>
      </c>
      <c r="BA908" s="4">
        <v>5</v>
      </c>
      <c r="BB908" s="4">
        <v>3</v>
      </c>
      <c r="BC908" s="4">
        <v>3</v>
      </c>
      <c r="BD908" s="4">
        <v>2</v>
      </c>
      <c r="BE908" s="4">
        <f t="shared" si="373"/>
        <v>13</v>
      </c>
      <c r="BF908" s="4">
        <v>0</v>
      </c>
      <c r="BG908" s="4">
        <v>1</v>
      </c>
      <c r="BH908" s="4">
        <v>14</v>
      </c>
      <c r="BI908" s="4">
        <v>0</v>
      </c>
      <c r="BJ908" s="4">
        <f t="shared" si="374"/>
        <v>15</v>
      </c>
      <c r="BK908" s="4">
        <v>0</v>
      </c>
      <c r="BL908" s="4">
        <v>0</v>
      </c>
      <c r="BM908" s="4">
        <v>0</v>
      </c>
      <c r="BN908" s="4">
        <v>0</v>
      </c>
      <c r="BO908" s="4">
        <f t="shared" si="375"/>
        <v>0</v>
      </c>
      <c r="BP908" s="4">
        <v>0</v>
      </c>
      <c r="BQ908" s="4">
        <v>14</v>
      </c>
      <c r="BR908" s="4">
        <v>23</v>
      </c>
      <c r="BS908" s="4">
        <v>0</v>
      </c>
      <c r="BT908" s="4">
        <f t="shared" si="376"/>
        <v>37</v>
      </c>
      <c r="BU908" s="4">
        <v>16</v>
      </c>
      <c r="BV908" s="4">
        <v>12</v>
      </c>
      <c r="BW908" s="4">
        <v>26</v>
      </c>
      <c r="BX908" s="4">
        <v>0</v>
      </c>
      <c r="BY908" s="4">
        <f t="shared" si="377"/>
        <v>54</v>
      </c>
      <c r="BZ908" s="4">
        <f t="shared" si="378"/>
        <v>7149</v>
      </c>
      <c r="CA908" s="4">
        <f t="shared" si="379"/>
        <v>6654</v>
      </c>
      <c r="CB908" s="4">
        <f t="shared" si="380"/>
        <v>6866</v>
      </c>
      <c r="CC908" s="4">
        <f t="shared" si="381"/>
        <v>118</v>
      </c>
      <c r="CD908" s="4">
        <f t="shared" si="382"/>
        <v>20787</v>
      </c>
      <c r="CE908" s="4">
        <f t="shared" si="383"/>
        <v>40</v>
      </c>
      <c r="CF908" s="4">
        <f t="shared" si="384"/>
        <v>33</v>
      </c>
      <c r="CG908" s="4">
        <f t="shared" si="385"/>
        <v>245</v>
      </c>
      <c r="CH908" s="4">
        <f t="shared" si="386"/>
        <v>118</v>
      </c>
      <c r="CI908" s="4">
        <f t="shared" si="387"/>
        <v>436</v>
      </c>
      <c r="CJ908" s="4">
        <v>2463</v>
      </c>
      <c r="CK908" s="4">
        <v>2864</v>
      </c>
      <c r="CL908" s="4">
        <v>269</v>
      </c>
      <c r="CM908" s="4">
        <v>0</v>
      </c>
      <c r="CN908" s="4">
        <v>796</v>
      </c>
      <c r="CO908" s="4">
        <f t="shared" si="362"/>
        <v>6392</v>
      </c>
    </row>
    <row r="909" spans="1:93">
      <c r="A909" s="2">
        <v>2008</v>
      </c>
      <c r="B909" s="3" t="s">
        <v>117</v>
      </c>
      <c r="C909" s="4">
        <v>378.1</v>
      </c>
      <c r="D909" s="4">
        <v>149.69999999999999</v>
      </c>
      <c r="E909" s="4">
        <v>126.9</v>
      </c>
      <c r="F909" s="4">
        <v>0</v>
      </c>
      <c r="G909" s="4">
        <f t="shared" si="363"/>
        <v>654.69999999999993</v>
      </c>
      <c r="H909" s="4">
        <v>201.4</v>
      </c>
      <c r="I909" s="4">
        <v>85.4</v>
      </c>
      <c r="J909" s="4">
        <v>289.5</v>
      </c>
      <c r="K909" s="4">
        <v>11</v>
      </c>
      <c r="L909" s="4">
        <f t="shared" si="364"/>
        <v>587.29999999999995</v>
      </c>
      <c r="M909" s="4">
        <v>9</v>
      </c>
      <c r="N909" s="4">
        <v>20</v>
      </c>
      <c r="O909" s="4">
        <v>0</v>
      </c>
      <c r="P909" s="4">
        <v>0</v>
      </c>
      <c r="Q909" s="4">
        <f t="shared" si="365"/>
        <v>29</v>
      </c>
      <c r="R909" s="4">
        <v>0</v>
      </c>
      <c r="S909" s="4">
        <v>0</v>
      </c>
      <c r="T909" s="4">
        <v>0</v>
      </c>
      <c r="U909" s="4">
        <v>0</v>
      </c>
      <c r="V909" s="4">
        <f t="shared" si="366"/>
        <v>0</v>
      </c>
      <c r="W909" s="4">
        <v>261</v>
      </c>
      <c r="X909" s="4">
        <v>440</v>
      </c>
      <c r="Y909" s="4">
        <v>0</v>
      </c>
      <c r="Z909" s="4">
        <v>0</v>
      </c>
      <c r="AA909" s="4">
        <f t="shared" si="367"/>
        <v>701</v>
      </c>
      <c r="AB909" s="4">
        <v>81.3</v>
      </c>
      <c r="AC909" s="4">
        <v>12.6</v>
      </c>
      <c r="AD909" s="4">
        <v>6.7</v>
      </c>
      <c r="AE909" s="4">
        <v>0</v>
      </c>
      <c r="AF909" s="4">
        <f t="shared" si="368"/>
        <v>100.6</v>
      </c>
      <c r="AG909" s="4">
        <v>0</v>
      </c>
      <c r="AH909" s="4">
        <v>222.3</v>
      </c>
      <c r="AI909" s="4">
        <v>177.6</v>
      </c>
      <c r="AJ909" s="4">
        <v>0</v>
      </c>
      <c r="AK909" s="4">
        <f t="shared" si="369"/>
        <v>399.9</v>
      </c>
      <c r="AL909" s="4">
        <v>245.3</v>
      </c>
      <c r="AM909" s="4">
        <v>252.1</v>
      </c>
      <c r="AN909" s="4">
        <v>241.4</v>
      </c>
      <c r="AO909" s="4">
        <v>6</v>
      </c>
      <c r="AP909" s="4">
        <f t="shared" si="370"/>
        <v>744.8</v>
      </c>
      <c r="AU909" s="4">
        <f t="shared" si="371"/>
        <v>0</v>
      </c>
      <c r="AV909" s="4">
        <v>0</v>
      </c>
      <c r="AW909" s="4">
        <v>0</v>
      </c>
      <c r="AX909" s="4">
        <v>0</v>
      </c>
      <c r="AY909" s="4">
        <v>11</v>
      </c>
      <c r="AZ909" s="4">
        <f t="shared" si="372"/>
        <v>11</v>
      </c>
      <c r="BA909" s="4">
        <v>1</v>
      </c>
      <c r="BB909" s="4">
        <v>0</v>
      </c>
      <c r="BC909" s="4">
        <v>0</v>
      </c>
      <c r="BD909" s="4">
        <v>0</v>
      </c>
      <c r="BE909" s="4">
        <f t="shared" si="373"/>
        <v>1</v>
      </c>
      <c r="BF909" s="4">
        <v>0</v>
      </c>
      <c r="BG909" s="4">
        <v>1</v>
      </c>
      <c r="BH909" s="4">
        <v>15</v>
      </c>
      <c r="BI909" s="4">
        <v>0</v>
      </c>
      <c r="BJ909" s="4">
        <f t="shared" si="374"/>
        <v>16</v>
      </c>
      <c r="BK909" s="4">
        <v>0</v>
      </c>
      <c r="BL909" s="4">
        <v>0</v>
      </c>
      <c r="BM909" s="4">
        <v>0</v>
      </c>
      <c r="BN909" s="4">
        <v>0</v>
      </c>
      <c r="BO909" s="4">
        <f t="shared" si="375"/>
        <v>0</v>
      </c>
      <c r="BP909" s="4">
        <v>0</v>
      </c>
      <c r="BQ909" s="4">
        <v>0</v>
      </c>
      <c r="BR909" s="4">
        <v>0</v>
      </c>
      <c r="BS909" s="4">
        <v>0</v>
      </c>
      <c r="BT909" s="4">
        <f t="shared" si="376"/>
        <v>0</v>
      </c>
      <c r="BU909" s="4">
        <v>9</v>
      </c>
      <c r="BV909" s="4">
        <v>2</v>
      </c>
      <c r="BW909" s="4">
        <v>29</v>
      </c>
      <c r="BX909" s="4">
        <v>6</v>
      </c>
      <c r="BY909" s="4">
        <f t="shared" si="377"/>
        <v>46</v>
      </c>
      <c r="BZ909" s="4">
        <f t="shared" si="378"/>
        <v>1176.0999999999999</v>
      </c>
      <c r="CA909" s="4">
        <f t="shared" si="379"/>
        <v>1182.0999999999999</v>
      </c>
      <c r="CB909" s="4">
        <f t="shared" si="380"/>
        <v>842.09999999999991</v>
      </c>
      <c r="CC909" s="4">
        <f t="shared" si="381"/>
        <v>17</v>
      </c>
      <c r="CD909" s="4">
        <f t="shared" si="382"/>
        <v>3217.2999999999997</v>
      </c>
      <c r="CE909" s="4">
        <f t="shared" si="383"/>
        <v>10</v>
      </c>
      <c r="CF909" s="4">
        <f t="shared" si="384"/>
        <v>3</v>
      </c>
      <c r="CG909" s="4">
        <f t="shared" si="385"/>
        <v>44</v>
      </c>
      <c r="CH909" s="4">
        <f t="shared" si="386"/>
        <v>17</v>
      </c>
      <c r="CI909" s="4">
        <f t="shared" si="387"/>
        <v>74</v>
      </c>
      <c r="CJ909" s="4">
        <v>645</v>
      </c>
      <c r="CK909" s="4">
        <v>0</v>
      </c>
      <c r="CL909" s="4">
        <v>0</v>
      </c>
      <c r="CM909" s="4">
        <v>0</v>
      </c>
      <c r="CN909" s="4">
        <v>532</v>
      </c>
      <c r="CO909" s="4">
        <f t="shared" si="362"/>
        <v>1177</v>
      </c>
    </row>
    <row r="910" spans="1:93">
      <c r="A910" s="2">
        <v>2008</v>
      </c>
      <c r="B910" s="3" t="s">
        <v>118</v>
      </c>
      <c r="C910" s="4">
        <v>3757</v>
      </c>
      <c r="D910" s="4">
        <v>842</v>
      </c>
      <c r="E910" s="4">
        <v>63</v>
      </c>
      <c r="F910" s="4">
        <v>0</v>
      </c>
      <c r="G910" s="4">
        <f t="shared" si="363"/>
        <v>4662</v>
      </c>
      <c r="H910" s="4">
        <v>1844</v>
      </c>
      <c r="I910" s="4">
        <v>234</v>
      </c>
      <c r="J910" s="4">
        <v>1602</v>
      </c>
      <c r="K910" s="4">
        <v>84</v>
      </c>
      <c r="L910" s="4">
        <f t="shared" si="364"/>
        <v>3764</v>
      </c>
      <c r="M910" s="4">
        <v>15</v>
      </c>
      <c r="N910" s="4">
        <v>95</v>
      </c>
      <c r="O910" s="4">
        <v>4</v>
      </c>
      <c r="P910" s="4">
        <v>0</v>
      </c>
      <c r="Q910" s="4">
        <f t="shared" si="365"/>
        <v>114</v>
      </c>
      <c r="R910" s="4">
        <v>0</v>
      </c>
      <c r="S910" s="4">
        <v>0</v>
      </c>
      <c r="T910" s="4">
        <v>0</v>
      </c>
      <c r="U910" s="4">
        <v>0</v>
      </c>
      <c r="V910" s="4">
        <f t="shared" si="366"/>
        <v>0</v>
      </c>
      <c r="W910" s="4">
        <v>2525</v>
      </c>
      <c r="X910" s="4">
        <v>4675</v>
      </c>
      <c r="Y910" s="4">
        <v>297</v>
      </c>
      <c r="Z910" s="4">
        <v>0</v>
      </c>
      <c r="AA910" s="4">
        <f t="shared" si="367"/>
        <v>7497</v>
      </c>
      <c r="AB910" s="4">
        <v>607</v>
      </c>
      <c r="AC910" s="4">
        <v>1</v>
      </c>
      <c r="AD910" s="4">
        <v>47</v>
      </c>
      <c r="AE910" s="4">
        <v>35</v>
      </c>
      <c r="AF910" s="4">
        <f t="shared" si="368"/>
        <v>690</v>
      </c>
      <c r="AG910" s="4">
        <v>0</v>
      </c>
      <c r="AH910" s="4">
        <v>834</v>
      </c>
      <c r="AI910" s="4">
        <v>623</v>
      </c>
      <c r="AJ910" s="4">
        <v>0</v>
      </c>
      <c r="AK910" s="4">
        <f t="shared" si="369"/>
        <v>1457</v>
      </c>
      <c r="AL910" s="4">
        <v>2822</v>
      </c>
      <c r="AM910" s="4">
        <v>2662</v>
      </c>
      <c r="AN910" s="4">
        <v>2333</v>
      </c>
      <c r="AO910" s="4">
        <v>32</v>
      </c>
      <c r="AP910" s="4">
        <f t="shared" si="370"/>
        <v>7849</v>
      </c>
      <c r="AU910" s="4">
        <f t="shared" si="371"/>
        <v>0</v>
      </c>
      <c r="AV910" s="4">
        <v>206</v>
      </c>
      <c r="AW910" s="4">
        <v>0</v>
      </c>
      <c r="AX910" s="4">
        <v>10</v>
      </c>
      <c r="AY910" s="4">
        <v>84</v>
      </c>
      <c r="AZ910" s="4">
        <f t="shared" si="372"/>
        <v>300</v>
      </c>
      <c r="BA910" s="4">
        <v>3</v>
      </c>
      <c r="BB910" s="4">
        <v>0</v>
      </c>
      <c r="BC910" s="4">
        <v>29</v>
      </c>
      <c r="BD910" s="4">
        <v>35</v>
      </c>
      <c r="BE910" s="4">
        <f t="shared" si="373"/>
        <v>67</v>
      </c>
      <c r="BF910" s="4">
        <v>0</v>
      </c>
      <c r="BG910" s="4">
        <v>834</v>
      </c>
      <c r="BH910" s="4">
        <v>321</v>
      </c>
      <c r="BI910" s="4">
        <v>0</v>
      </c>
      <c r="BJ910" s="4">
        <f t="shared" si="374"/>
        <v>1155</v>
      </c>
      <c r="BK910" s="4">
        <v>0</v>
      </c>
      <c r="BL910" s="4">
        <v>0</v>
      </c>
      <c r="BM910" s="4">
        <v>0</v>
      </c>
      <c r="BN910" s="4">
        <v>0</v>
      </c>
      <c r="BO910" s="4">
        <f t="shared" si="375"/>
        <v>0</v>
      </c>
      <c r="BP910" s="4">
        <v>0</v>
      </c>
      <c r="BQ910" s="4">
        <v>0</v>
      </c>
      <c r="BR910" s="4">
        <v>0</v>
      </c>
      <c r="BS910" s="4">
        <v>0</v>
      </c>
      <c r="BT910" s="4">
        <f t="shared" si="376"/>
        <v>0</v>
      </c>
      <c r="BU910" s="4">
        <v>55</v>
      </c>
      <c r="BV910" s="4">
        <v>0</v>
      </c>
      <c r="BW910" s="4">
        <v>0</v>
      </c>
      <c r="BX910" s="4">
        <v>32</v>
      </c>
      <c r="BY910" s="4">
        <f t="shared" si="377"/>
        <v>87</v>
      </c>
      <c r="BZ910" s="4">
        <f t="shared" si="378"/>
        <v>11570</v>
      </c>
      <c r="CA910" s="4">
        <f t="shared" si="379"/>
        <v>9343</v>
      </c>
      <c r="CB910" s="4">
        <f t="shared" si="380"/>
        <v>4969</v>
      </c>
      <c r="CC910" s="4">
        <f t="shared" si="381"/>
        <v>151</v>
      </c>
      <c r="CD910" s="4">
        <f t="shared" si="382"/>
        <v>26033</v>
      </c>
      <c r="CE910" s="4">
        <f t="shared" si="383"/>
        <v>264</v>
      </c>
      <c r="CF910" s="4">
        <f t="shared" si="384"/>
        <v>834</v>
      </c>
      <c r="CG910" s="4">
        <f t="shared" si="385"/>
        <v>360</v>
      </c>
      <c r="CH910" s="4">
        <f t="shared" si="386"/>
        <v>151</v>
      </c>
      <c r="CI910" s="4">
        <f t="shared" si="387"/>
        <v>1609</v>
      </c>
      <c r="CJ910" s="4">
        <v>6459</v>
      </c>
      <c r="CK910" s="4">
        <v>192</v>
      </c>
      <c r="CL910" s="4">
        <v>790</v>
      </c>
      <c r="CM910" s="4">
        <v>0</v>
      </c>
      <c r="CN910" s="4">
        <v>2816</v>
      </c>
      <c r="CO910" s="4">
        <f t="shared" si="362"/>
        <v>10257</v>
      </c>
    </row>
    <row r="911" spans="1:93">
      <c r="A911" s="2">
        <v>2008</v>
      </c>
      <c r="B911" s="3" t="s">
        <v>119</v>
      </c>
      <c r="C911" s="4">
        <v>16767</v>
      </c>
      <c r="D911" s="4">
        <v>4189</v>
      </c>
      <c r="E911" s="4">
        <v>4586</v>
      </c>
      <c r="F911" s="4">
        <v>6</v>
      </c>
      <c r="G911" s="4">
        <f t="shared" si="363"/>
        <v>25548</v>
      </c>
      <c r="H911" s="4">
        <v>6826</v>
      </c>
      <c r="I911" s="4">
        <v>155</v>
      </c>
      <c r="J911" s="4">
        <v>3068</v>
      </c>
      <c r="K911" s="4">
        <v>0</v>
      </c>
      <c r="L911" s="4">
        <f t="shared" si="364"/>
        <v>10049</v>
      </c>
      <c r="M911" s="4">
        <v>65</v>
      </c>
      <c r="N911" s="4">
        <v>44</v>
      </c>
      <c r="O911" s="4">
        <v>1</v>
      </c>
      <c r="P911" s="4">
        <v>0</v>
      </c>
      <c r="Q911" s="4">
        <f t="shared" si="365"/>
        <v>110</v>
      </c>
      <c r="R911" s="4">
        <v>2</v>
      </c>
      <c r="S911" s="4">
        <v>58</v>
      </c>
      <c r="T911" s="4">
        <v>0</v>
      </c>
      <c r="U911" s="4">
        <v>0</v>
      </c>
      <c r="V911" s="4">
        <f t="shared" si="366"/>
        <v>60</v>
      </c>
      <c r="W911" s="4">
        <v>2554</v>
      </c>
      <c r="X911" s="4">
        <v>3607</v>
      </c>
      <c r="Y911" s="4">
        <v>66</v>
      </c>
      <c r="Z911" s="4">
        <v>0</v>
      </c>
      <c r="AA911" s="4">
        <f t="shared" si="367"/>
        <v>6227</v>
      </c>
      <c r="AB911" s="4">
        <v>3083</v>
      </c>
      <c r="AC911" s="4">
        <v>44</v>
      </c>
      <c r="AD911" s="4">
        <v>116</v>
      </c>
      <c r="AE911" s="4">
        <v>66</v>
      </c>
      <c r="AF911" s="4">
        <f t="shared" si="368"/>
        <v>3309</v>
      </c>
      <c r="AG911" s="4">
        <v>303</v>
      </c>
      <c r="AH911" s="4">
        <v>2710</v>
      </c>
      <c r="AI911" s="4">
        <v>2828</v>
      </c>
      <c r="AJ911" s="4">
        <v>1978</v>
      </c>
      <c r="AK911" s="4">
        <f t="shared" si="369"/>
        <v>7819</v>
      </c>
      <c r="AL911" s="4">
        <v>11584</v>
      </c>
      <c r="AM911" s="4">
        <v>14216</v>
      </c>
      <c r="AN911" s="4">
        <v>1969</v>
      </c>
      <c r="AO911" s="4">
        <v>206</v>
      </c>
      <c r="AP911" s="4">
        <f t="shared" si="370"/>
        <v>27975</v>
      </c>
      <c r="AU911" s="4">
        <f t="shared" si="371"/>
        <v>0</v>
      </c>
      <c r="AV911" s="4">
        <v>0</v>
      </c>
      <c r="AW911" s="4">
        <v>0</v>
      </c>
      <c r="AX911" s="4">
        <v>0</v>
      </c>
      <c r="AY911" s="4">
        <v>0</v>
      </c>
      <c r="AZ911" s="4">
        <f t="shared" si="372"/>
        <v>0</v>
      </c>
      <c r="BA911" s="4">
        <v>35</v>
      </c>
      <c r="BB911" s="4">
        <v>0</v>
      </c>
      <c r="BC911" s="4">
        <v>1</v>
      </c>
      <c r="BD911" s="4">
        <v>49</v>
      </c>
      <c r="BE911" s="4">
        <f t="shared" si="373"/>
        <v>85</v>
      </c>
      <c r="BF911" s="4">
        <v>0</v>
      </c>
      <c r="BG911" s="4">
        <v>0</v>
      </c>
      <c r="BH911" s="4">
        <v>49</v>
      </c>
      <c r="BI911" s="4">
        <v>0</v>
      </c>
      <c r="BJ911" s="4">
        <f t="shared" si="374"/>
        <v>49</v>
      </c>
      <c r="BK911" s="4">
        <v>0</v>
      </c>
      <c r="BL911" s="4">
        <v>0</v>
      </c>
      <c r="BM911" s="4">
        <v>0</v>
      </c>
      <c r="BN911" s="4">
        <v>0</v>
      </c>
      <c r="BO911" s="4">
        <f t="shared" si="375"/>
        <v>0</v>
      </c>
      <c r="BP911" s="4">
        <v>14</v>
      </c>
      <c r="BQ911" s="4">
        <v>0</v>
      </c>
      <c r="BR911" s="4">
        <v>0</v>
      </c>
      <c r="BS911" s="4">
        <v>0</v>
      </c>
      <c r="BT911" s="4">
        <f t="shared" si="376"/>
        <v>14</v>
      </c>
      <c r="BU911" s="4">
        <v>0</v>
      </c>
      <c r="BV911" s="4">
        <v>0</v>
      </c>
      <c r="BW911" s="4">
        <v>0</v>
      </c>
      <c r="BX911" s="4">
        <v>0</v>
      </c>
      <c r="BY911" s="4">
        <f t="shared" si="377"/>
        <v>0</v>
      </c>
      <c r="BZ911" s="4">
        <f t="shared" si="378"/>
        <v>41184</v>
      </c>
      <c r="CA911" s="4">
        <f t="shared" si="379"/>
        <v>25023</v>
      </c>
      <c r="CB911" s="4">
        <f t="shared" si="380"/>
        <v>12634</v>
      </c>
      <c r="CC911" s="4">
        <f t="shared" si="381"/>
        <v>2256</v>
      </c>
      <c r="CD911" s="4">
        <f t="shared" si="382"/>
        <v>81097</v>
      </c>
      <c r="CE911" s="4">
        <f t="shared" si="383"/>
        <v>49</v>
      </c>
      <c r="CF911" s="4">
        <f t="shared" si="384"/>
        <v>0</v>
      </c>
      <c r="CG911" s="4">
        <f t="shared" si="385"/>
        <v>50</v>
      </c>
      <c r="CH911" s="4">
        <f t="shared" si="386"/>
        <v>49</v>
      </c>
      <c r="CI911" s="4">
        <f t="shared" si="387"/>
        <v>148</v>
      </c>
      <c r="CJ911" s="4">
        <v>21516</v>
      </c>
      <c r="CK911" s="4">
        <v>0</v>
      </c>
      <c r="CL911" s="4">
        <v>0</v>
      </c>
      <c r="CM911" s="4">
        <v>0</v>
      </c>
      <c r="CN911" s="4">
        <v>20153</v>
      </c>
      <c r="CO911" s="4">
        <f t="shared" si="362"/>
        <v>41669</v>
      </c>
    </row>
    <row r="912" spans="1:93">
      <c r="A912" s="2">
        <v>2008</v>
      </c>
      <c r="B912" s="3" t="s">
        <v>120</v>
      </c>
      <c r="C912" s="4">
        <v>2519</v>
      </c>
      <c r="D912" s="4">
        <v>379</v>
      </c>
      <c r="E912" s="4">
        <v>-14</v>
      </c>
      <c r="F912" s="4">
        <v>0</v>
      </c>
      <c r="G912" s="4">
        <f t="shared" si="363"/>
        <v>2884</v>
      </c>
      <c r="H912" s="4">
        <v>900</v>
      </c>
      <c r="I912" s="4">
        <v>9</v>
      </c>
      <c r="J912" s="4">
        <v>449</v>
      </c>
      <c r="K912" s="4">
        <v>1</v>
      </c>
      <c r="L912" s="4">
        <f t="shared" si="364"/>
        <v>1359</v>
      </c>
      <c r="M912" s="4">
        <v>17</v>
      </c>
      <c r="N912" s="4">
        <v>61</v>
      </c>
      <c r="O912" s="4">
        <v>2</v>
      </c>
      <c r="P912" s="4">
        <v>0</v>
      </c>
      <c r="Q912" s="4">
        <f t="shared" si="365"/>
        <v>80</v>
      </c>
      <c r="R912" s="4">
        <v>9</v>
      </c>
      <c r="S912" s="4">
        <v>0</v>
      </c>
      <c r="T912" s="4">
        <v>0</v>
      </c>
      <c r="U912" s="4">
        <v>0</v>
      </c>
      <c r="V912" s="4">
        <f t="shared" si="366"/>
        <v>9</v>
      </c>
      <c r="W912" s="4">
        <v>328</v>
      </c>
      <c r="X912" s="4">
        <v>1059</v>
      </c>
      <c r="Y912" s="4">
        <v>191</v>
      </c>
      <c r="Z912" s="4">
        <v>0</v>
      </c>
      <c r="AA912" s="4">
        <f t="shared" si="367"/>
        <v>1578</v>
      </c>
      <c r="AB912" s="4">
        <v>330</v>
      </c>
      <c r="AC912" s="4">
        <v>3</v>
      </c>
      <c r="AD912" s="4">
        <v>22</v>
      </c>
      <c r="AE912" s="4">
        <v>0</v>
      </c>
      <c r="AF912" s="4">
        <f t="shared" si="368"/>
        <v>355</v>
      </c>
      <c r="AG912" s="4">
        <v>389</v>
      </c>
      <c r="AH912" s="4">
        <v>367</v>
      </c>
      <c r="AI912" s="4">
        <v>883</v>
      </c>
      <c r="AJ912" s="4">
        <v>0</v>
      </c>
      <c r="AK912" s="4">
        <f t="shared" si="369"/>
        <v>1639</v>
      </c>
      <c r="AL912" s="4">
        <v>1292</v>
      </c>
      <c r="AM912" s="4">
        <v>625</v>
      </c>
      <c r="AN912" s="4">
        <v>1500</v>
      </c>
      <c r="AO912" s="4">
        <v>2</v>
      </c>
      <c r="AP912" s="4">
        <f t="shared" si="370"/>
        <v>3419</v>
      </c>
      <c r="AU912" s="4">
        <f t="shared" si="371"/>
        <v>0</v>
      </c>
      <c r="AV912" s="4">
        <v>79</v>
      </c>
      <c r="AW912" s="4">
        <v>0</v>
      </c>
      <c r="AX912" s="4">
        <v>3</v>
      </c>
      <c r="AY912" s="4">
        <v>1</v>
      </c>
      <c r="AZ912" s="4">
        <f t="shared" si="372"/>
        <v>83</v>
      </c>
      <c r="BA912" s="4">
        <v>0</v>
      </c>
      <c r="BB912" s="4">
        <v>0</v>
      </c>
      <c r="BC912" s="4">
        <v>0</v>
      </c>
      <c r="BD912" s="4">
        <v>0</v>
      </c>
      <c r="BE912" s="4">
        <f t="shared" si="373"/>
        <v>0</v>
      </c>
      <c r="BF912" s="4">
        <v>384</v>
      </c>
      <c r="BG912" s="4">
        <v>270</v>
      </c>
      <c r="BH912" s="4">
        <v>643</v>
      </c>
      <c r="BI912" s="4">
        <v>0</v>
      </c>
      <c r="BJ912" s="4">
        <f t="shared" si="374"/>
        <v>1297</v>
      </c>
      <c r="BK912" s="4">
        <v>0</v>
      </c>
      <c r="BL912" s="4">
        <v>0</v>
      </c>
      <c r="BM912" s="4">
        <v>0</v>
      </c>
      <c r="BN912" s="4">
        <v>0</v>
      </c>
      <c r="BO912" s="4">
        <f t="shared" si="375"/>
        <v>0</v>
      </c>
      <c r="BP912" s="4">
        <v>0</v>
      </c>
      <c r="BQ912" s="4">
        <v>0</v>
      </c>
      <c r="BR912" s="4">
        <v>0</v>
      </c>
      <c r="BS912" s="4">
        <v>0</v>
      </c>
      <c r="BT912" s="4">
        <f t="shared" si="376"/>
        <v>0</v>
      </c>
      <c r="BU912" s="4">
        <v>329</v>
      </c>
      <c r="BV912" s="4">
        <v>4</v>
      </c>
      <c r="BW912" s="4">
        <v>20</v>
      </c>
      <c r="BX912" s="4">
        <v>2</v>
      </c>
      <c r="BY912" s="4">
        <f t="shared" si="377"/>
        <v>355</v>
      </c>
      <c r="BZ912" s="4">
        <f t="shared" si="378"/>
        <v>5784</v>
      </c>
      <c r="CA912" s="4">
        <f t="shared" si="379"/>
        <v>2503</v>
      </c>
      <c r="CB912" s="4">
        <f t="shared" si="380"/>
        <v>3033</v>
      </c>
      <c r="CC912" s="4">
        <f t="shared" si="381"/>
        <v>3</v>
      </c>
      <c r="CD912" s="4">
        <f t="shared" si="382"/>
        <v>11323</v>
      </c>
      <c r="CE912" s="4">
        <f t="shared" si="383"/>
        <v>792</v>
      </c>
      <c r="CF912" s="4">
        <f t="shared" si="384"/>
        <v>274</v>
      </c>
      <c r="CG912" s="4">
        <f t="shared" si="385"/>
        <v>666</v>
      </c>
      <c r="CH912" s="4">
        <f t="shared" si="386"/>
        <v>3</v>
      </c>
      <c r="CI912" s="4">
        <f t="shared" si="387"/>
        <v>1735</v>
      </c>
      <c r="CJ912" s="4">
        <v>1739</v>
      </c>
      <c r="CK912" s="4">
        <v>2612</v>
      </c>
      <c r="CL912" s="4">
        <v>416</v>
      </c>
      <c r="CM912" s="4">
        <v>0</v>
      </c>
      <c r="CN912" s="4">
        <v>446</v>
      </c>
      <c r="CO912" s="4">
        <f t="shared" si="362"/>
        <v>5213</v>
      </c>
    </row>
    <row r="913" spans="1:93">
      <c r="A913" s="2">
        <v>2008</v>
      </c>
      <c r="B913" s="3" t="s">
        <v>121</v>
      </c>
      <c r="C913" s="4">
        <v>46</v>
      </c>
      <c r="D913" s="4">
        <v>109</v>
      </c>
      <c r="E913" s="4">
        <v>1236</v>
      </c>
      <c r="F913" s="4">
        <v>9</v>
      </c>
      <c r="G913" s="4">
        <f t="shared" si="363"/>
        <v>1400</v>
      </c>
      <c r="H913" s="4">
        <v>82</v>
      </c>
      <c r="I913" s="4">
        <v>0</v>
      </c>
      <c r="J913" s="4">
        <v>11</v>
      </c>
      <c r="K913" s="4">
        <v>5</v>
      </c>
      <c r="L913" s="4">
        <f t="shared" si="364"/>
        <v>98</v>
      </c>
      <c r="M913" s="4">
        <v>15</v>
      </c>
      <c r="N913" s="4">
        <v>27</v>
      </c>
      <c r="O913" s="4">
        <v>0</v>
      </c>
      <c r="P913" s="4">
        <v>0</v>
      </c>
      <c r="Q913" s="4">
        <f t="shared" si="365"/>
        <v>42</v>
      </c>
      <c r="R913" s="4">
        <v>17</v>
      </c>
      <c r="S913" s="4">
        <v>28</v>
      </c>
      <c r="T913" s="4">
        <v>4</v>
      </c>
      <c r="U913" s="4">
        <v>0</v>
      </c>
      <c r="V913" s="4">
        <f t="shared" si="366"/>
        <v>49</v>
      </c>
      <c r="W913" s="4">
        <v>199</v>
      </c>
      <c r="X913" s="4">
        <v>595.19737223765651</v>
      </c>
      <c r="Y913" s="4">
        <v>209</v>
      </c>
      <c r="Z913" s="4">
        <v>0</v>
      </c>
      <c r="AA913" s="4">
        <f t="shared" si="367"/>
        <v>1003.1973722376565</v>
      </c>
      <c r="AB913" s="4">
        <v>122</v>
      </c>
      <c r="AC913" s="4">
        <v>1</v>
      </c>
      <c r="AD913" s="4">
        <v>5</v>
      </c>
      <c r="AE913" s="4">
        <v>3</v>
      </c>
      <c r="AF913" s="4">
        <f t="shared" si="368"/>
        <v>131</v>
      </c>
      <c r="AG913" s="4">
        <v>0</v>
      </c>
      <c r="AH913" s="4">
        <v>176</v>
      </c>
      <c r="AI913" s="4">
        <v>207</v>
      </c>
      <c r="AJ913" s="4">
        <v>0</v>
      </c>
      <c r="AK913" s="4">
        <f t="shared" si="369"/>
        <v>383</v>
      </c>
      <c r="AL913" s="4">
        <v>744</v>
      </c>
      <c r="AM913" s="4">
        <v>375.80262776234349</v>
      </c>
      <c r="AN913" s="4">
        <v>1062</v>
      </c>
      <c r="AO913" s="4">
        <v>20</v>
      </c>
      <c r="AP913" s="4">
        <f t="shared" si="370"/>
        <v>2201.8026277623435</v>
      </c>
      <c r="AU913" s="4">
        <f t="shared" si="371"/>
        <v>0</v>
      </c>
      <c r="AV913" s="4">
        <v>0</v>
      </c>
      <c r="AW913" s="4">
        <v>0</v>
      </c>
      <c r="AX913" s="4">
        <v>0</v>
      </c>
      <c r="AY913" s="4">
        <v>5</v>
      </c>
      <c r="AZ913" s="4">
        <f t="shared" si="372"/>
        <v>5</v>
      </c>
      <c r="BA913" s="4">
        <v>0</v>
      </c>
      <c r="BB913" s="4">
        <v>0</v>
      </c>
      <c r="BC913" s="4">
        <v>0</v>
      </c>
      <c r="BD913" s="4">
        <v>3</v>
      </c>
      <c r="BE913" s="4">
        <f t="shared" si="373"/>
        <v>3</v>
      </c>
      <c r="BF913" s="4">
        <v>0</v>
      </c>
      <c r="BG913" s="4">
        <v>139</v>
      </c>
      <c r="BH913" s="4">
        <v>49</v>
      </c>
      <c r="BI913" s="4">
        <v>0</v>
      </c>
      <c r="BJ913" s="4">
        <f t="shared" si="374"/>
        <v>188</v>
      </c>
      <c r="BK913" s="4">
        <v>0</v>
      </c>
      <c r="BL913" s="4">
        <v>0</v>
      </c>
      <c r="BM913" s="4">
        <v>0</v>
      </c>
      <c r="BN913" s="4">
        <v>2</v>
      </c>
      <c r="BO913" s="4">
        <f t="shared" si="375"/>
        <v>2</v>
      </c>
      <c r="BP913" s="4">
        <v>0</v>
      </c>
      <c r="BQ913" s="4">
        <v>0</v>
      </c>
      <c r="BR913" s="4">
        <v>0</v>
      </c>
      <c r="BS913" s="4">
        <v>7</v>
      </c>
      <c r="BT913" s="4">
        <f t="shared" si="376"/>
        <v>7</v>
      </c>
      <c r="BU913" s="4">
        <v>0</v>
      </c>
      <c r="BV913" s="4">
        <v>0</v>
      </c>
      <c r="BW913" s="4">
        <v>0</v>
      </c>
      <c r="BX913" s="4">
        <v>20</v>
      </c>
      <c r="BY913" s="4">
        <f t="shared" si="377"/>
        <v>20</v>
      </c>
      <c r="BZ913" s="4">
        <f t="shared" si="378"/>
        <v>1225</v>
      </c>
      <c r="CA913" s="4">
        <f t="shared" si="379"/>
        <v>1312</v>
      </c>
      <c r="CB913" s="4">
        <f t="shared" si="380"/>
        <v>2734</v>
      </c>
      <c r="CC913" s="4">
        <f t="shared" si="381"/>
        <v>37</v>
      </c>
      <c r="CD913" s="4">
        <f t="shared" si="382"/>
        <v>5308</v>
      </c>
      <c r="CE913" s="4">
        <f t="shared" si="383"/>
        <v>0</v>
      </c>
      <c r="CF913" s="4">
        <f t="shared" si="384"/>
        <v>139</v>
      </c>
      <c r="CG913" s="4">
        <f t="shared" si="385"/>
        <v>49</v>
      </c>
      <c r="CH913" s="4">
        <f t="shared" si="386"/>
        <v>37</v>
      </c>
      <c r="CI913" s="4">
        <f t="shared" si="387"/>
        <v>225</v>
      </c>
      <c r="CJ913" s="4">
        <v>226</v>
      </c>
      <c r="CK913" s="4">
        <v>622</v>
      </c>
      <c r="CL913" s="4">
        <v>75</v>
      </c>
      <c r="CM913" s="4">
        <v>0</v>
      </c>
      <c r="CN913" s="4">
        <v>278</v>
      </c>
      <c r="CO913" s="4">
        <f t="shared" si="362"/>
        <v>1201</v>
      </c>
    </row>
    <row r="914" spans="1:93">
      <c r="A914" s="2">
        <v>2008</v>
      </c>
      <c r="B914" s="3" t="s">
        <v>122</v>
      </c>
      <c r="C914" s="4">
        <v>5375.4807869999995</v>
      </c>
      <c r="D914" s="4">
        <v>825.96810200000004</v>
      </c>
      <c r="E914" s="4">
        <v>618.49951499999997</v>
      </c>
      <c r="F914" s="4">
        <v>0</v>
      </c>
      <c r="G914" s="4">
        <f t="shared" si="363"/>
        <v>6819.9484039999988</v>
      </c>
      <c r="H914" s="4">
        <v>2119.4573139999998</v>
      </c>
      <c r="I914" s="4">
        <v>441.75199600000002</v>
      </c>
      <c r="J914" s="4">
        <v>1573.3219869999996</v>
      </c>
      <c r="K914" s="4">
        <v>425.79543699999999</v>
      </c>
      <c r="L914" s="4">
        <f t="shared" si="364"/>
        <v>4560.3267339999993</v>
      </c>
      <c r="M914" s="4">
        <v>65.015698</v>
      </c>
      <c r="N914" s="4">
        <v>39.979010000000002</v>
      </c>
      <c r="O914" s="4">
        <v>0</v>
      </c>
      <c r="P914" s="4">
        <v>0</v>
      </c>
      <c r="Q914" s="4">
        <f t="shared" si="365"/>
        <v>104.994708</v>
      </c>
      <c r="R914" s="4">
        <v>3.2665709999999999</v>
      </c>
      <c r="S914" s="4">
        <v>34.833683999999998</v>
      </c>
      <c r="T914" s="4">
        <v>0</v>
      </c>
      <c r="U914" s="4">
        <v>0</v>
      </c>
      <c r="V914" s="4">
        <f t="shared" si="366"/>
        <v>38.100254999999997</v>
      </c>
      <c r="W914" s="4">
        <v>2756.0000719999998</v>
      </c>
      <c r="X914" s="4">
        <v>2586.630815</v>
      </c>
      <c r="Y914" s="4">
        <v>0</v>
      </c>
      <c r="Z914" s="4">
        <v>0</v>
      </c>
      <c r="AA914" s="4">
        <f t="shared" si="367"/>
        <v>5342.6308869999993</v>
      </c>
      <c r="AB914" s="4">
        <v>1286.7981539999998</v>
      </c>
      <c r="AC914" s="4">
        <v>19.745920000000002</v>
      </c>
      <c r="AD914" s="4">
        <v>74.118164000000007</v>
      </c>
      <c r="AE914" s="4">
        <v>87.716868000000005</v>
      </c>
      <c r="AF914" s="4">
        <f t="shared" si="368"/>
        <v>1468.3791059999999</v>
      </c>
      <c r="AG914" s="4">
        <v>150.885931</v>
      </c>
      <c r="AH914" s="4">
        <v>912.23776499999997</v>
      </c>
      <c r="AI914" s="4">
        <v>3034.7469260000003</v>
      </c>
      <c r="AJ914" s="4">
        <v>174.35899999999998</v>
      </c>
      <c r="AK914" s="4">
        <f t="shared" si="369"/>
        <v>4272.2296220000007</v>
      </c>
      <c r="AL914" s="4">
        <v>3341.864837000001</v>
      </c>
      <c r="AM914" s="4">
        <v>1480.9354429999999</v>
      </c>
      <c r="AN914" s="4">
        <v>7739.1855180000039</v>
      </c>
      <c r="AO914" s="4">
        <v>161.41399799999999</v>
      </c>
      <c r="AP914" s="4">
        <f t="shared" si="370"/>
        <v>12723.399796000005</v>
      </c>
      <c r="AU914" s="4">
        <f t="shared" si="371"/>
        <v>0</v>
      </c>
      <c r="AV914" s="4">
        <v>253.90933899999999</v>
      </c>
      <c r="AW914" s="4">
        <v>0.75488300000000008</v>
      </c>
      <c r="AX914" s="4">
        <v>79.973835000000008</v>
      </c>
      <c r="AY914" s="4">
        <v>422.27855299999999</v>
      </c>
      <c r="AZ914" s="4">
        <f t="shared" si="372"/>
        <v>756.91660999999999</v>
      </c>
      <c r="BA914" s="4">
        <v>40.196154</v>
      </c>
      <c r="BB914" s="4">
        <v>1.6429750000000001</v>
      </c>
      <c r="BC914" s="4">
        <v>3.5031889999999999</v>
      </c>
      <c r="BD914" s="4">
        <v>87.716868000000005</v>
      </c>
      <c r="BE914" s="4">
        <f t="shared" si="373"/>
        <v>133.05918600000001</v>
      </c>
      <c r="BF914" s="4">
        <v>0</v>
      </c>
      <c r="BG914" s="4">
        <v>0</v>
      </c>
      <c r="BH914" s="4">
        <v>69.742999999999995</v>
      </c>
      <c r="BI914" s="4">
        <v>52.094999999999999</v>
      </c>
      <c r="BJ914" s="4">
        <f t="shared" si="374"/>
        <v>121.83799999999999</v>
      </c>
      <c r="BK914" s="4">
        <v>0</v>
      </c>
      <c r="BL914" s="4">
        <v>0</v>
      </c>
      <c r="BM914" s="4">
        <v>0</v>
      </c>
      <c r="BN914" s="4">
        <v>0</v>
      </c>
      <c r="BO914" s="4">
        <f t="shared" si="375"/>
        <v>0</v>
      </c>
      <c r="BP914" s="4">
        <v>1.4153070000000001</v>
      </c>
      <c r="BQ914" s="4">
        <v>5.8455550000000001</v>
      </c>
      <c r="BR914" s="4">
        <v>3.3061189999999998</v>
      </c>
      <c r="BS914" s="4">
        <v>19.796835000000002</v>
      </c>
      <c r="BT914" s="4">
        <f t="shared" si="376"/>
        <v>30.363816</v>
      </c>
      <c r="BU914" s="4">
        <v>74.901540000000068</v>
      </c>
      <c r="BV914" s="4">
        <v>2.9221400000000006</v>
      </c>
      <c r="BW914" s="4">
        <v>17.977672999999982</v>
      </c>
      <c r="BX914" s="4">
        <v>53.764266000000021</v>
      </c>
      <c r="BY914" s="4">
        <f t="shared" si="377"/>
        <v>149.56561900000008</v>
      </c>
      <c r="BZ914" s="4">
        <f t="shared" si="378"/>
        <v>15098.769364000002</v>
      </c>
      <c r="CA914" s="4">
        <f t="shared" si="379"/>
        <v>6342.082735</v>
      </c>
      <c r="CB914" s="4">
        <f t="shared" si="380"/>
        <v>13039.872110000004</v>
      </c>
      <c r="CC914" s="4">
        <f t="shared" si="381"/>
        <v>849.28530299999989</v>
      </c>
      <c r="CD914" s="4">
        <f t="shared" si="382"/>
        <v>35330.009512000004</v>
      </c>
      <c r="CE914" s="4">
        <f t="shared" si="383"/>
        <v>370.42234000000002</v>
      </c>
      <c r="CF914" s="4">
        <f t="shared" si="384"/>
        <v>11.165553000000001</v>
      </c>
      <c r="CG914" s="4">
        <f t="shared" si="385"/>
        <v>174.503816</v>
      </c>
      <c r="CH914" s="4">
        <f t="shared" si="386"/>
        <v>635.651522</v>
      </c>
      <c r="CI914" s="4">
        <f t="shared" si="387"/>
        <v>1191.7432309999999</v>
      </c>
      <c r="CJ914" s="4">
        <v>3075.5</v>
      </c>
      <c r="CK914" s="4">
        <v>10114.799999999999</v>
      </c>
      <c r="CL914" s="4">
        <v>807.9</v>
      </c>
      <c r="CM914" s="4">
        <v>0</v>
      </c>
      <c r="CN914" s="4">
        <v>1768.8</v>
      </c>
      <c r="CO914" s="4">
        <f t="shared" si="362"/>
        <v>15766.999999999998</v>
      </c>
    </row>
    <row r="915" spans="1:93">
      <c r="A915" s="2">
        <v>2008</v>
      </c>
      <c r="B915" s="3" t="s">
        <v>123</v>
      </c>
      <c r="C915" s="4">
        <v>5903</v>
      </c>
      <c r="D915" s="4">
        <v>697</v>
      </c>
      <c r="E915" s="4">
        <v>716</v>
      </c>
      <c r="F915" s="4">
        <v>0</v>
      </c>
      <c r="G915" s="4">
        <f t="shared" si="363"/>
        <v>7316</v>
      </c>
      <c r="H915" s="4">
        <v>1588</v>
      </c>
      <c r="I915" s="4">
        <v>13</v>
      </c>
      <c r="J915" s="4">
        <v>2351</v>
      </c>
      <c r="K915" s="4">
        <v>400</v>
      </c>
      <c r="L915" s="4">
        <f t="shared" si="364"/>
        <v>4352</v>
      </c>
      <c r="M915" s="4">
        <v>158</v>
      </c>
      <c r="N915" s="4">
        <v>103</v>
      </c>
      <c r="O915" s="4">
        <v>0</v>
      </c>
      <c r="P915" s="4">
        <v>0</v>
      </c>
      <c r="Q915" s="4">
        <f t="shared" si="365"/>
        <v>261</v>
      </c>
      <c r="R915" s="4">
        <v>144</v>
      </c>
      <c r="S915" s="4">
        <v>1</v>
      </c>
      <c r="T915" s="4">
        <v>0</v>
      </c>
      <c r="U915" s="4">
        <v>0</v>
      </c>
      <c r="V915" s="4">
        <f t="shared" si="366"/>
        <v>145</v>
      </c>
      <c r="W915" s="4">
        <v>2954</v>
      </c>
      <c r="X915" s="4">
        <v>3219</v>
      </c>
      <c r="Y915" s="4">
        <v>50</v>
      </c>
      <c r="Z915" s="4">
        <v>0</v>
      </c>
      <c r="AA915" s="4">
        <f t="shared" si="367"/>
        <v>6223</v>
      </c>
      <c r="AB915" s="4">
        <v>928</v>
      </c>
      <c r="AC915" s="4">
        <v>4</v>
      </c>
      <c r="AD915" s="4">
        <v>56</v>
      </c>
      <c r="AE915" s="4">
        <v>171</v>
      </c>
      <c r="AF915" s="4">
        <f t="shared" si="368"/>
        <v>1159</v>
      </c>
      <c r="AG915" s="4">
        <v>2</v>
      </c>
      <c r="AH915" s="4">
        <v>514</v>
      </c>
      <c r="AI915" s="4">
        <v>1331</v>
      </c>
      <c r="AJ915" s="4">
        <v>842.8</v>
      </c>
      <c r="AK915" s="4">
        <f t="shared" si="369"/>
        <v>2689.8</v>
      </c>
      <c r="AL915" s="4">
        <v>2939</v>
      </c>
      <c r="AM915" s="4">
        <v>2127</v>
      </c>
      <c r="AN915" s="4">
        <v>4113</v>
      </c>
      <c r="AO915" s="4">
        <v>407</v>
      </c>
      <c r="AP915" s="4">
        <f t="shared" si="370"/>
        <v>9586</v>
      </c>
      <c r="AU915" s="4">
        <f t="shared" si="371"/>
        <v>0</v>
      </c>
      <c r="AV915" s="4">
        <v>0</v>
      </c>
      <c r="AW915" s="4">
        <v>0</v>
      </c>
      <c r="AX915" s="4">
        <v>143</v>
      </c>
      <c r="AY915" s="4">
        <v>399.7</v>
      </c>
      <c r="AZ915" s="4">
        <f t="shared" si="372"/>
        <v>542.70000000000005</v>
      </c>
      <c r="BA915" s="4">
        <v>0</v>
      </c>
      <c r="BB915" s="4">
        <v>0</v>
      </c>
      <c r="BC915" s="4">
        <v>3</v>
      </c>
      <c r="BD915" s="4">
        <v>171</v>
      </c>
      <c r="BE915" s="4">
        <f t="shared" si="373"/>
        <v>174</v>
      </c>
      <c r="BF915" s="4">
        <v>0</v>
      </c>
      <c r="BG915" s="4">
        <v>482</v>
      </c>
      <c r="BH915" s="4">
        <v>485</v>
      </c>
      <c r="BI915" s="4">
        <v>842.8</v>
      </c>
      <c r="BJ915" s="4">
        <f t="shared" si="374"/>
        <v>1809.8</v>
      </c>
      <c r="BK915" s="4">
        <v>0</v>
      </c>
      <c r="BL915" s="4">
        <v>0</v>
      </c>
      <c r="BM915" s="4">
        <v>7</v>
      </c>
      <c r="BN915" s="4">
        <v>51</v>
      </c>
      <c r="BO915" s="4">
        <f t="shared" si="375"/>
        <v>58</v>
      </c>
      <c r="BP915" s="4">
        <v>0</v>
      </c>
      <c r="BQ915" s="4">
        <v>53</v>
      </c>
      <c r="BR915" s="4">
        <v>113</v>
      </c>
      <c r="BS915" s="4">
        <v>133</v>
      </c>
      <c r="BT915" s="4">
        <f t="shared" si="376"/>
        <v>299</v>
      </c>
      <c r="BU915" s="4">
        <v>0</v>
      </c>
      <c r="BV915" s="4">
        <v>37</v>
      </c>
      <c r="BW915" s="4">
        <v>432</v>
      </c>
      <c r="BX915" s="4">
        <v>223</v>
      </c>
      <c r="BY915" s="4">
        <f t="shared" si="377"/>
        <v>692</v>
      </c>
      <c r="BZ915" s="4">
        <f t="shared" si="378"/>
        <v>14616</v>
      </c>
      <c r="CA915" s="4">
        <f t="shared" si="379"/>
        <v>6678</v>
      </c>
      <c r="CB915" s="4">
        <f t="shared" si="380"/>
        <v>8617</v>
      </c>
      <c r="CC915" s="4">
        <f t="shared" si="381"/>
        <v>1820.8</v>
      </c>
      <c r="CD915" s="4">
        <f t="shared" si="382"/>
        <v>31731.8</v>
      </c>
      <c r="CE915" s="4">
        <f t="shared" si="383"/>
        <v>0</v>
      </c>
      <c r="CF915" s="4">
        <f t="shared" si="384"/>
        <v>572</v>
      </c>
      <c r="CG915" s="4">
        <f t="shared" si="385"/>
        <v>1183</v>
      </c>
      <c r="CH915" s="4">
        <f t="shared" si="386"/>
        <v>1820.5</v>
      </c>
      <c r="CI915" s="4">
        <f t="shared" si="387"/>
        <v>3575.5</v>
      </c>
      <c r="CJ915" s="4">
        <v>8216</v>
      </c>
      <c r="CK915" s="4">
        <v>0</v>
      </c>
      <c r="CL915" s="4">
        <v>0</v>
      </c>
      <c r="CM915" s="4">
        <v>0</v>
      </c>
      <c r="CN915" s="4">
        <v>6398</v>
      </c>
      <c r="CO915" s="4">
        <f t="shared" si="362"/>
        <v>14614</v>
      </c>
    </row>
    <row r="916" spans="1:93">
      <c r="A916" s="2">
        <v>2008</v>
      </c>
      <c r="B916" s="3" t="s">
        <v>124</v>
      </c>
      <c r="C916" s="4">
        <v>1767</v>
      </c>
      <c r="D916" s="4">
        <v>320</v>
      </c>
      <c r="E916" s="4">
        <v>13</v>
      </c>
      <c r="F916" s="4">
        <v>23</v>
      </c>
      <c r="G916" s="4">
        <f t="shared" si="363"/>
        <v>2123</v>
      </c>
      <c r="H916" s="4">
        <v>581</v>
      </c>
      <c r="I916" s="4">
        <v>204</v>
      </c>
      <c r="J916" s="4">
        <v>969</v>
      </c>
      <c r="K916" s="4">
        <v>76</v>
      </c>
      <c r="L916" s="4">
        <f t="shared" si="364"/>
        <v>1830</v>
      </c>
      <c r="M916" s="4">
        <v>26</v>
      </c>
      <c r="N916" s="4">
        <v>53</v>
      </c>
      <c r="O916" s="4">
        <v>0</v>
      </c>
      <c r="P916" s="4">
        <v>0</v>
      </c>
      <c r="Q916" s="4">
        <f t="shared" si="365"/>
        <v>79</v>
      </c>
      <c r="R916" s="4">
        <v>3</v>
      </c>
      <c r="S916" s="4">
        <v>0</v>
      </c>
      <c r="T916" s="4">
        <v>0</v>
      </c>
      <c r="U916" s="4">
        <v>0</v>
      </c>
      <c r="V916" s="4">
        <f t="shared" si="366"/>
        <v>3</v>
      </c>
      <c r="W916" s="4">
        <v>389</v>
      </c>
      <c r="X916" s="4">
        <v>1633</v>
      </c>
      <c r="Y916" s="4">
        <v>239</v>
      </c>
      <c r="Z916" s="4">
        <v>0</v>
      </c>
      <c r="AA916" s="4">
        <f t="shared" si="367"/>
        <v>2261</v>
      </c>
      <c r="AB916" s="4">
        <v>186</v>
      </c>
      <c r="AC916" s="4">
        <v>1</v>
      </c>
      <c r="AD916" s="4">
        <v>13</v>
      </c>
      <c r="AE916" s="4">
        <v>1</v>
      </c>
      <c r="AF916" s="4">
        <f t="shared" si="368"/>
        <v>201</v>
      </c>
      <c r="AG916" s="4">
        <v>6</v>
      </c>
      <c r="AH916" s="4">
        <v>382</v>
      </c>
      <c r="AI916" s="4">
        <v>609</v>
      </c>
      <c r="AJ916" s="4">
        <v>77</v>
      </c>
      <c r="AK916" s="4">
        <f t="shared" si="369"/>
        <v>1074</v>
      </c>
      <c r="AL916" s="4">
        <v>866</v>
      </c>
      <c r="AM916" s="4">
        <v>694</v>
      </c>
      <c r="AN916" s="4">
        <v>9579</v>
      </c>
      <c r="AO916" s="4">
        <v>0</v>
      </c>
      <c r="AP916" s="4">
        <f t="shared" si="370"/>
        <v>11139</v>
      </c>
      <c r="AU916" s="4">
        <f t="shared" si="371"/>
        <v>0</v>
      </c>
      <c r="AV916" s="4">
        <v>0</v>
      </c>
      <c r="AW916" s="4">
        <v>0</v>
      </c>
      <c r="AX916" s="4">
        <v>279</v>
      </c>
      <c r="AY916" s="4">
        <v>76</v>
      </c>
      <c r="AZ916" s="4">
        <f t="shared" si="372"/>
        <v>355</v>
      </c>
      <c r="BA916" s="4">
        <v>3</v>
      </c>
      <c r="BB916" s="4">
        <v>0</v>
      </c>
      <c r="BC916" s="4">
        <v>1</v>
      </c>
      <c r="BD916" s="4">
        <v>1</v>
      </c>
      <c r="BE916" s="4">
        <f t="shared" si="373"/>
        <v>5</v>
      </c>
      <c r="BF916" s="4">
        <v>3</v>
      </c>
      <c r="BG916" s="4">
        <v>373</v>
      </c>
      <c r="BH916" s="4">
        <v>215</v>
      </c>
      <c r="BI916" s="4">
        <v>77</v>
      </c>
      <c r="BJ916" s="4">
        <f t="shared" si="374"/>
        <v>668</v>
      </c>
      <c r="BK916" s="4">
        <v>0</v>
      </c>
      <c r="BL916" s="4">
        <v>0</v>
      </c>
      <c r="BM916" s="4">
        <v>0</v>
      </c>
      <c r="BN916" s="4">
        <v>0</v>
      </c>
      <c r="BO916" s="4">
        <f t="shared" si="375"/>
        <v>0</v>
      </c>
      <c r="BP916" s="4">
        <v>0</v>
      </c>
      <c r="BQ916" s="4">
        <v>10</v>
      </c>
      <c r="BR916" s="4">
        <v>10</v>
      </c>
      <c r="BS916" s="4">
        <v>0</v>
      </c>
      <c r="BT916" s="4">
        <f t="shared" si="376"/>
        <v>20</v>
      </c>
      <c r="BU916" s="4">
        <v>12</v>
      </c>
      <c r="BV916" s="4">
        <v>4</v>
      </c>
      <c r="BW916" s="4">
        <v>27</v>
      </c>
      <c r="BX916" s="4">
        <v>0</v>
      </c>
      <c r="BY916" s="4">
        <f t="shared" si="377"/>
        <v>43</v>
      </c>
      <c r="BZ916" s="4">
        <f t="shared" si="378"/>
        <v>3824</v>
      </c>
      <c r="CA916" s="4">
        <f t="shared" si="379"/>
        <v>3287</v>
      </c>
      <c r="CB916" s="4">
        <f t="shared" si="380"/>
        <v>11422</v>
      </c>
      <c r="CC916" s="4">
        <f t="shared" si="381"/>
        <v>177</v>
      </c>
      <c r="CD916" s="4">
        <f t="shared" si="382"/>
        <v>18710</v>
      </c>
      <c r="CE916" s="4">
        <f t="shared" si="383"/>
        <v>18</v>
      </c>
      <c r="CF916" s="4">
        <f t="shared" si="384"/>
        <v>387</v>
      </c>
      <c r="CG916" s="4">
        <f t="shared" si="385"/>
        <v>532</v>
      </c>
      <c r="CH916" s="4">
        <f t="shared" si="386"/>
        <v>154</v>
      </c>
      <c r="CI916" s="4">
        <f t="shared" si="387"/>
        <v>1091</v>
      </c>
      <c r="CJ916" s="4">
        <v>992</v>
      </c>
      <c r="CK916" s="4">
        <v>1519</v>
      </c>
      <c r="CL916" s="4">
        <v>388</v>
      </c>
      <c r="CM916" s="4">
        <v>0</v>
      </c>
      <c r="CN916" s="4">
        <v>1030</v>
      </c>
      <c r="CO916" s="4">
        <f t="shared" si="362"/>
        <v>3929</v>
      </c>
    </row>
    <row r="917" spans="1:93">
      <c r="A917" s="2">
        <v>2008</v>
      </c>
      <c r="B917" s="3" t="s">
        <v>125</v>
      </c>
      <c r="C917" s="4">
        <v>5974</v>
      </c>
      <c r="D917" s="4">
        <v>688</v>
      </c>
      <c r="E917" s="4">
        <v>214</v>
      </c>
      <c r="F917" s="4">
        <v>0</v>
      </c>
      <c r="G917" s="4">
        <f t="shared" si="363"/>
        <v>6876</v>
      </c>
      <c r="H917" s="4">
        <v>1336</v>
      </c>
      <c r="I917" s="4">
        <v>999</v>
      </c>
      <c r="J917" s="4">
        <v>2401</v>
      </c>
      <c r="K917" s="4">
        <v>0</v>
      </c>
      <c r="L917" s="4">
        <f t="shared" si="364"/>
        <v>4736</v>
      </c>
      <c r="M917" s="4">
        <v>28</v>
      </c>
      <c r="N917" s="4">
        <v>15</v>
      </c>
      <c r="O917" s="4">
        <v>0</v>
      </c>
      <c r="P917" s="4">
        <v>0</v>
      </c>
      <c r="Q917" s="4">
        <f t="shared" si="365"/>
        <v>43</v>
      </c>
      <c r="R917" s="4">
        <v>3</v>
      </c>
      <c r="S917" s="4">
        <v>55</v>
      </c>
      <c r="T917" s="4">
        <v>0</v>
      </c>
      <c r="U917" s="4">
        <v>0</v>
      </c>
      <c r="V917" s="4">
        <f t="shared" si="366"/>
        <v>58</v>
      </c>
      <c r="W917" s="4">
        <v>1703.2370000000001</v>
      </c>
      <c r="X917" s="4">
        <v>2896.2490000000003</v>
      </c>
      <c r="Y917" s="4">
        <v>264.01599999999996</v>
      </c>
      <c r="Z917" s="4">
        <v>0</v>
      </c>
      <c r="AA917" s="4">
        <f t="shared" si="367"/>
        <v>4863.5020000000004</v>
      </c>
      <c r="AB917" s="4">
        <v>1076</v>
      </c>
      <c r="AC917" s="4">
        <v>3</v>
      </c>
      <c r="AD917" s="4">
        <v>138</v>
      </c>
      <c r="AE917" s="4">
        <v>0</v>
      </c>
      <c r="AF917" s="4">
        <f t="shared" si="368"/>
        <v>1217</v>
      </c>
      <c r="AG917" s="4">
        <v>56</v>
      </c>
      <c r="AH917" s="4">
        <v>778</v>
      </c>
      <c r="AI917" s="4">
        <v>1705</v>
      </c>
      <c r="AJ917" s="4">
        <v>0</v>
      </c>
      <c r="AK917" s="4">
        <f t="shared" si="369"/>
        <v>2539</v>
      </c>
      <c r="AL917" s="4">
        <v>3350.6629999999986</v>
      </c>
      <c r="AM917" s="4">
        <v>2100.0809999999992</v>
      </c>
      <c r="AN917" s="4">
        <v>10305.763999999999</v>
      </c>
      <c r="AO917" s="4">
        <v>0</v>
      </c>
      <c r="AP917" s="4">
        <f t="shared" si="370"/>
        <v>15756.507999999998</v>
      </c>
      <c r="AU917" s="4">
        <f t="shared" si="371"/>
        <v>0</v>
      </c>
      <c r="AV917" s="4">
        <v>0</v>
      </c>
      <c r="AW917" s="4">
        <v>0</v>
      </c>
      <c r="AX917" s="4">
        <v>0</v>
      </c>
      <c r="AY917" s="4">
        <v>0</v>
      </c>
      <c r="AZ917" s="4">
        <f t="shared" si="372"/>
        <v>0</v>
      </c>
      <c r="BA917" s="4">
        <v>0</v>
      </c>
      <c r="BB917" s="4">
        <v>0</v>
      </c>
      <c r="BC917" s="4">
        <v>0</v>
      </c>
      <c r="BD917" s="4">
        <v>0</v>
      </c>
      <c r="BE917" s="4">
        <f t="shared" si="373"/>
        <v>0</v>
      </c>
      <c r="BF917" s="4">
        <v>0</v>
      </c>
      <c r="BG917" s="4">
        <v>0</v>
      </c>
      <c r="BH917" s="4">
        <v>0</v>
      </c>
      <c r="BI917" s="4">
        <v>0</v>
      </c>
      <c r="BJ917" s="4">
        <f t="shared" si="374"/>
        <v>0</v>
      </c>
      <c r="BK917" s="4">
        <v>0</v>
      </c>
      <c r="BL917" s="4">
        <v>0</v>
      </c>
      <c r="BM917" s="4">
        <v>0</v>
      </c>
      <c r="BN917" s="4">
        <v>0</v>
      </c>
      <c r="BO917" s="4">
        <f t="shared" si="375"/>
        <v>0</v>
      </c>
      <c r="BP917" s="4">
        <v>0</v>
      </c>
      <c r="BQ917" s="4">
        <v>0</v>
      </c>
      <c r="BR917" s="4">
        <v>0</v>
      </c>
      <c r="BS917" s="4">
        <v>0</v>
      </c>
      <c r="BT917" s="4">
        <f t="shared" si="376"/>
        <v>0</v>
      </c>
      <c r="BU917" s="4">
        <v>0</v>
      </c>
      <c r="BV917" s="4">
        <v>0</v>
      </c>
      <c r="BW917" s="4">
        <v>0</v>
      </c>
      <c r="BX917" s="4">
        <v>0</v>
      </c>
      <c r="BY917" s="4">
        <f t="shared" si="377"/>
        <v>0</v>
      </c>
      <c r="BZ917" s="4">
        <f t="shared" si="378"/>
        <v>13526.9</v>
      </c>
      <c r="CA917" s="4">
        <f t="shared" si="379"/>
        <v>7534.329999999999</v>
      </c>
      <c r="CB917" s="4">
        <f t="shared" si="380"/>
        <v>15027.779999999999</v>
      </c>
      <c r="CC917" s="4">
        <f t="shared" si="381"/>
        <v>0</v>
      </c>
      <c r="CD917" s="4">
        <f t="shared" si="382"/>
        <v>36089.009999999995</v>
      </c>
      <c r="CE917" s="4">
        <f t="shared" si="383"/>
        <v>0</v>
      </c>
      <c r="CF917" s="4">
        <f t="shared" si="384"/>
        <v>0</v>
      </c>
      <c r="CG917" s="4">
        <f t="shared" si="385"/>
        <v>0</v>
      </c>
      <c r="CH917" s="4">
        <f t="shared" si="386"/>
        <v>0</v>
      </c>
      <c r="CI917" s="4">
        <f t="shared" si="387"/>
        <v>0</v>
      </c>
      <c r="CJ917" s="4">
        <v>4268</v>
      </c>
      <c r="CK917" s="4">
        <v>6714</v>
      </c>
      <c r="CL917" s="4">
        <v>838</v>
      </c>
      <c r="CM917" s="4">
        <v>0</v>
      </c>
      <c r="CN917" s="4">
        <v>1223</v>
      </c>
      <c r="CO917" s="4">
        <f t="shared" si="362"/>
        <v>13043</v>
      </c>
    </row>
    <row r="918" spans="1:93">
      <c r="A918" s="2">
        <v>2008</v>
      </c>
      <c r="B918" s="3" t="s">
        <v>126</v>
      </c>
      <c r="C918" s="4">
        <v>12</v>
      </c>
      <c r="D918" s="4">
        <v>74</v>
      </c>
      <c r="E918" s="4">
        <v>793</v>
      </c>
      <c r="F918" s="4">
        <v>0</v>
      </c>
      <c r="G918" s="4">
        <f t="shared" si="363"/>
        <v>879</v>
      </c>
      <c r="H918" s="4">
        <v>36</v>
      </c>
      <c r="I918" s="4">
        <v>1</v>
      </c>
      <c r="J918" s="4">
        <v>13</v>
      </c>
      <c r="K918" s="4">
        <v>0</v>
      </c>
      <c r="L918" s="4">
        <f t="shared" si="364"/>
        <v>50</v>
      </c>
      <c r="M918" s="4">
        <v>0</v>
      </c>
      <c r="N918" s="4">
        <v>0</v>
      </c>
      <c r="O918" s="4">
        <v>0</v>
      </c>
      <c r="P918" s="4">
        <v>0</v>
      </c>
      <c r="Q918" s="4">
        <f t="shared" si="365"/>
        <v>0</v>
      </c>
      <c r="R918" s="4">
        <v>0</v>
      </c>
      <c r="S918" s="4">
        <v>0</v>
      </c>
      <c r="T918" s="4">
        <v>0</v>
      </c>
      <c r="U918" s="4">
        <v>0</v>
      </c>
      <c r="V918" s="4">
        <f t="shared" si="366"/>
        <v>0</v>
      </c>
      <c r="W918" s="4">
        <v>247</v>
      </c>
      <c r="X918" s="4">
        <v>257</v>
      </c>
      <c r="Y918" s="4">
        <v>0</v>
      </c>
      <c r="Z918" s="4">
        <v>0</v>
      </c>
      <c r="AA918" s="4">
        <f t="shared" si="367"/>
        <v>504</v>
      </c>
      <c r="AB918" s="4">
        <v>1</v>
      </c>
      <c r="AC918" s="4">
        <v>0</v>
      </c>
      <c r="AD918" s="4">
        <v>0</v>
      </c>
      <c r="AE918" s="4">
        <v>0</v>
      </c>
      <c r="AF918" s="4">
        <f t="shared" si="368"/>
        <v>1</v>
      </c>
      <c r="AG918" s="4">
        <v>267</v>
      </c>
      <c r="AH918" s="4">
        <v>5</v>
      </c>
      <c r="AI918" s="4">
        <v>302</v>
      </c>
      <c r="AJ918" s="4">
        <v>0</v>
      </c>
      <c r="AK918" s="4">
        <f t="shared" si="369"/>
        <v>574</v>
      </c>
      <c r="AL918" s="4">
        <v>2569</v>
      </c>
      <c r="AM918" s="4">
        <v>139</v>
      </c>
      <c r="AN918" s="4">
        <v>242</v>
      </c>
      <c r="AO918" s="4">
        <v>0</v>
      </c>
      <c r="AP918" s="4">
        <f t="shared" si="370"/>
        <v>2950</v>
      </c>
      <c r="AU918" s="4">
        <f t="shared" si="371"/>
        <v>0</v>
      </c>
      <c r="AV918" s="4">
        <v>27</v>
      </c>
      <c r="AW918" s="4">
        <v>1</v>
      </c>
      <c r="AX918" s="4">
        <v>0</v>
      </c>
      <c r="AY918" s="4">
        <v>0</v>
      </c>
      <c r="AZ918" s="4">
        <f t="shared" si="372"/>
        <v>28</v>
      </c>
      <c r="BA918" s="4">
        <v>0</v>
      </c>
      <c r="BB918" s="4">
        <v>0</v>
      </c>
      <c r="BC918" s="4">
        <v>0</v>
      </c>
      <c r="BD918" s="4">
        <v>0</v>
      </c>
      <c r="BE918" s="4">
        <f t="shared" si="373"/>
        <v>0</v>
      </c>
      <c r="BF918" s="4">
        <v>87</v>
      </c>
      <c r="BG918" s="4">
        <v>2</v>
      </c>
      <c r="BH918" s="4">
        <v>99</v>
      </c>
      <c r="BI918" s="4">
        <v>0</v>
      </c>
      <c r="BJ918" s="4">
        <f t="shared" si="374"/>
        <v>188</v>
      </c>
      <c r="BK918" s="4">
        <v>0</v>
      </c>
      <c r="BL918" s="4">
        <v>0</v>
      </c>
      <c r="BM918" s="4">
        <v>0</v>
      </c>
      <c r="BN918" s="4">
        <v>0</v>
      </c>
      <c r="BO918" s="4">
        <f t="shared" si="375"/>
        <v>0</v>
      </c>
      <c r="BP918" s="4">
        <v>0</v>
      </c>
      <c r="BQ918" s="4">
        <v>0</v>
      </c>
      <c r="BR918" s="4">
        <v>0</v>
      </c>
      <c r="BS918" s="4">
        <v>0</v>
      </c>
      <c r="BT918" s="4">
        <f t="shared" si="376"/>
        <v>0</v>
      </c>
      <c r="BU918" s="4">
        <v>12</v>
      </c>
      <c r="BV918" s="4">
        <v>6</v>
      </c>
      <c r="BW918" s="4">
        <v>5</v>
      </c>
      <c r="BX918" s="4">
        <v>0</v>
      </c>
      <c r="BY918" s="4">
        <f t="shared" si="377"/>
        <v>23</v>
      </c>
      <c r="BZ918" s="4">
        <f t="shared" si="378"/>
        <v>3132</v>
      </c>
      <c r="CA918" s="4">
        <f t="shared" si="379"/>
        <v>476</v>
      </c>
      <c r="CB918" s="4">
        <f t="shared" si="380"/>
        <v>1350</v>
      </c>
      <c r="CC918" s="4">
        <f t="shared" si="381"/>
        <v>0</v>
      </c>
      <c r="CD918" s="4">
        <f t="shared" si="382"/>
        <v>4958</v>
      </c>
      <c r="CE918" s="4">
        <f t="shared" si="383"/>
        <v>126</v>
      </c>
      <c r="CF918" s="4">
        <f t="shared" si="384"/>
        <v>9</v>
      </c>
      <c r="CG918" s="4">
        <f t="shared" si="385"/>
        <v>104</v>
      </c>
      <c r="CH918" s="4">
        <f t="shared" si="386"/>
        <v>0</v>
      </c>
      <c r="CI918" s="4">
        <f t="shared" si="387"/>
        <v>239</v>
      </c>
      <c r="CJ918" s="4">
        <v>505</v>
      </c>
      <c r="CK918" s="4">
        <v>0</v>
      </c>
      <c r="CL918" s="4">
        <v>0</v>
      </c>
      <c r="CM918" s="4">
        <v>0</v>
      </c>
      <c r="CN918" s="4">
        <v>815</v>
      </c>
      <c r="CO918" s="4">
        <f t="shared" si="362"/>
        <v>1320</v>
      </c>
    </row>
    <row r="919" spans="1:93">
      <c r="A919" s="2">
        <v>2009</v>
      </c>
      <c r="B919" s="3" t="s">
        <v>77</v>
      </c>
      <c r="C919" s="4">
        <v>3912</v>
      </c>
      <c r="D919" s="4">
        <v>857</v>
      </c>
      <c r="E919" s="4">
        <v>178</v>
      </c>
      <c r="F919" s="4">
        <v>0</v>
      </c>
      <c r="G919" s="4">
        <f t="shared" si="363"/>
        <v>4947</v>
      </c>
      <c r="H919" s="4">
        <v>1571</v>
      </c>
      <c r="I919" s="4">
        <v>945</v>
      </c>
      <c r="J919" s="4">
        <v>1565</v>
      </c>
      <c r="K919" s="4">
        <v>0</v>
      </c>
      <c r="L919" s="4">
        <f t="shared" si="364"/>
        <v>4081</v>
      </c>
      <c r="M919" s="4">
        <v>3</v>
      </c>
      <c r="N919" s="4">
        <v>34</v>
      </c>
      <c r="O919" s="4">
        <v>5</v>
      </c>
      <c r="P919" s="4">
        <v>0</v>
      </c>
      <c r="Q919" s="4">
        <f t="shared" si="365"/>
        <v>42</v>
      </c>
      <c r="R919" s="4">
        <v>0</v>
      </c>
      <c r="S919" s="4">
        <v>0</v>
      </c>
      <c r="T919" s="4">
        <v>0</v>
      </c>
      <c r="U919" s="4">
        <v>0</v>
      </c>
      <c r="V919" s="4">
        <f t="shared" si="366"/>
        <v>0</v>
      </c>
      <c r="W919" s="4">
        <v>622</v>
      </c>
      <c r="X919" s="4">
        <v>3567</v>
      </c>
      <c r="Y919" s="4">
        <v>859</v>
      </c>
      <c r="Z919" s="4">
        <v>0</v>
      </c>
      <c r="AA919" s="4">
        <f t="shared" si="367"/>
        <v>5048</v>
      </c>
      <c r="AB919" s="4">
        <v>480</v>
      </c>
      <c r="AC919" s="4">
        <v>18</v>
      </c>
      <c r="AD919" s="4">
        <v>74</v>
      </c>
      <c r="AE919" s="4">
        <v>1</v>
      </c>
      <c r="AF919" s="4">
        <f t="shared" si="368"/>
        <v>573</v>
      </c>
      <c r="AG919" s="4">
        <v>0</v>
      </c>
      <c r="AH919" s="4">
        <v>766</v>
      </c>
      <c r="AI919" s="4">
        <v>523</v>
      </c>
      <c r="AJ919" s="4">
        <v>0</v>
      </c>
      <c r="AK919" s="4">
        <f t="shared" si="369"/>
        <v>1289</v>
      </c>
      <c r="AL919" s="4">
        <v>697</v>
      </c>
      <c r="AM919" s="4">
        <v>1059</v>
      </c>
      <c r="AN919" s="4">
        <v>1409</v>
      </c>
      <c r="AO919" s="4">
        <v>592</v>
      </c>
      <c r="AP919" s="4">
        <f t="shared" si="370"/>
        <v>3757</v>
      </c>
      <c r="AU919" s="4">
        <f t="shared" si="371"/>
        <v>0</v>
      </c>
      <c r="AV919" s="4">
        <v>0</v>
      </c>
      <c r="AW919" s="4">
        <v>0</v>
      </c>
      <c r="AX919" s="4">
        <v>0</v>
      </c>
      <c r="AY919" s="4">
        <v>0</v>
      </c>
      <c r="AZ919" s="4">
        <f t="shared" si="372"/>
        <v>0</v>
      </c>
      <c r="BA919" s="4">
        <v>3</v>
      </c>
      <c r="BB919" s="4">
        <v>0</v>
      </c>
      <c r="BC919" s="4">
        <v>1</v>
      </c>
      <c r="BD919" s="4">
        <v>1</v>
      </c>
      <c r="BE919" s="4">
        <f t="shared" si="373"/>
        <v>5</v>
      </c>
      <c r="BF919" s="4">
        <v>0</v>
      </c>
      <c r="BG919" s="4">
        <v>450</v>
      </c>
      <c r="BH919" s="4">
        <v>172</v>
      </c>
      <c r="BI919" s="4">
        <v>0</v>
      </c>
      <c r="BJ919" s="4">
        <f t="shared" si="374"/>
        <v>622</v>
      </c>
      <c r="BK919" s="4">
        <v>0</v>
      </c>
      <c r="BL919" s="4">
        <v>0</v>
      </c>
      <c r="BM919" s="4">
        <v>0</v>
      </c>
      <c r="BN919" s="4">
        <v>0</v>
      </c>
      <c r="BO919" s="4">
        <f t="shared" si="375"/>
        <v>0</v>
      </c>
      <c r="BP919" s="4">
        <v>1</v>
      </c>
      <c r="BQ919" s="4">
        <v>0</v>
      </c>
      <c r="BR919" s="4">
        <v>21</v>
      </c>
      <c r="BS919" s="4">
        <v>16</v>
      </c>
      <c r="BT919" s="4">
        <f t="shared" si="376"/>
        <v>38</v>
      </c>
      <c r="BU919" s="4">
        <v>12</v>
      </c>
      <c r="BV919" s="4">
        <v>0</v>
      </c>
      <c r="BW919" s="4">
        <v>46</v>
      </c>
      <c r="BX919" s="4">
        <v>576</v>
      </c>
      <c r="BY919" s="4">
        <f t="shared" si="377"/>
        <v>634</v>
      </c>
      <c r="BZ919" s="4">
        <f t="shared" si="378"/>
        <v>7285</v>
      </c>
      <c r="CA919" s="4">
        <f t="shared" si="379"/>
        <v>7246</v>
      </c>
      <c r="CB919" s="4">
        <f t="shared" si="380"/>
        <v>4613</v>
      </c>
      <c r="CC919" s="4">
        <f t="shared" si="381"/>
        <v>593</v>
      </c>
      <c r="CD919" s="4">
        <f t="shared" si="382"/>
        <v>19737</v>
      </c>
      <c r="CE919" s="4">
        <f t="shared" si="383"/>
        <v>16</v>
      </c>
      <c r="CF919" s="4">
        <f t="shared" si="384"/>
        <v>450</v>
      </c>
      <c r="CG919" s="4">
        <f t="shared" si="385"/>
        <v>240</v>
      </c>
      <c r="CH919" s="4">
        <f t="shared" si="386"/>
        <v>593</v>
      </c>
      <c r="CI919" s="4">
        <f t="shared" si="387"/>
        <v>1299</v>
      </c>
      <c r="CJ919" s="4">
        <v>1781</v>
      </c>
      <c r="CK919" s="4">
        <v>2586</v>
      </c>
      <c r="CL919" s="4">
        <v>447</v>
      </c>
      <c r="CM919" s="4">
        <v>2</v>
      </c>
      <c r="CN919" s="4">
        <v>2466</v>
      </c>
      <c r="CO919" s="4">
        <f t="shared" si="362"/>
        <v>7282</v>
      </c>
    </row>
    <row r="920" spans="1:93">
      <c r="A920" s="2">
        <v>2009</v>
      </c>
      <c r="B920" s="3" t="s">
        <v>78</v>
      </c>
      <c r="C920" s="4">
        <v>1076</v>
      </c>
      <c r="D920" s="4">
        <v>196</v>
      </c>
      <c r="E920" s="4">
        <v>78</v>
      </c>
      <c r="F920" s="4">
        <v>0</v>
      </c>
      <c r="G920" s="4">
        <f t="shared" si="363"/>
        <v>1350</v>
      </c>
      <c r="H920" s="4">
        <v>609</v>
      </c>
      <c r="I920" s="4">
        <v>237</v>
      </c>
      <c r="J920" s="4">
        <v>165</v>
      </c>
      <c r="K920" s="4">
        <v>0</v>
      </c>
      <c r="L920" s="4">
        <f t="shared" si="364"/>
        <v>1011</v>
      </c>
      <c r="M920" s="4">
        <v>16</v>
      </c>
      <c r="N920" s="4">
        <v>6</v>
      </c>
      <c r="O920" s="4">
        <v>2</v>
      </c>
      <c r="P920" s="4">
        <v>0</v>
      </c>
      <c r="Q920" s="4">
        <f t="shared" si="365"/>
        <v>24</v>
      </c>
      <c r="R920" s="4">
        <v>86</v>
      </c>
      <c r="S920" s="4">
        <v>1</v>
      </c>
      <c r="T920" s="4">
        <v>4</v>
      </c>
      <c r="U920" s="4">
        <v>0</v>
      </c>
      <c r="V920" s="4">
        <f t="shared" si="366"/>
        <v>91</v>
      </c>
      <c r="W920" s="4">
        <v>329</v>
      </c>
      <c r="X920" s="4">
        <v>682</v>
      </c>
      <c r="Y920" s="4">
        <v>7</v>
      </c>
      <c r="Z920" s="4">
        <v>0</v>
      </c>
      <c r="AA920" s="4">
        <f t="shared" si="367"/>
        <v>1018</v>
      </c>
      <c r="AB920" s="4">
        <v>283</v>
      </c>
      <c r="AC920" s="4">
        <v>6</v>
      </c>
      <c r="AD920" s="4">
        <v>31</v>
      </c>
      <c r="AE920" s="4">
        <v>0</v>
      </c>
      <c r="AF920" s="4">
        <f t="shared" si="368"/>
        <v>320</v>
      </c>
      <c r="AG920" s="4">
        <v>408</v>
      </c>
      <c r="AH920" s="4">
        <v>885</v>
      </c>
      <c r="AI920" s="4">
        <v>383</v>
      </c>
      <c r="AJ920" s="4">
        <v>345</v>
      </c>
      <c r="AK920" s="4">
        <f t="shared" si="369"/>
        <v>2021</v>
      </c>
      <c r="AL920" s="4">
        <v>4369</v>
      </c>
      <c r="AM920" s="4">
        <v>994</v>
      </c>
      <c r="AN920" s="4">
        <v>1384</v>
      </c>
      <c r="AO920" s="4">
        <v>0</v>
      </c>
      <c r="AP920" s="4">
        <f t="shared" si="370"/>
        <v>6747</v>
      </c>
      <c r="AU920" s="4">
        <f t="shared" si="371"/>
        <v>0</v>
      </c>
      <c r="AV920" s="4">
        <v>14</v>
      </c>
      <c r="AW920" s="4">
        <v>120</v>
      </c>
      <c r="AX920" s="4">
        <v>80</v>
      </c>
      <c r="AY920" s="4">
        <v>0</v>
      </c>
      <c r="AZ920" s="4">
        <f t="shared" si="372"/>
        <v>214</v>
      </c>
      <c r="BA920" s="4">
        <v>13</v>
      </c>
      <c r="BB920" s="4">
        <v>0</v>
      </c>
      <c r="BC920" s="4">
        <v>15</v>
      </c>
      <c r="BD920" s="4">
        <v>0</v>
      </c>
      <c r="BE920" s="4">
        <f t="shared" si="373"/>
        <v>28</v>
      </c>
      <c r="BF920" s="4">
        <v>96</v>
      </c>
      <c r="BG920" s="4">
        <v>883</v>
      </c>
      <c r="BH920" s="4">
        <v>161</v>
      </c>
      <c r="BI920" s="4">
        <v>345</v>
      </c>
      <c r="BJ920" s="4">
        <f t="shared" si="374"/>
        <v>1485</v>
      </c>
      <c r="BK920" s="4">
        <v>1</v>
      </c>
      <c r="BL920" s="4">
        <v>90</v>
      </c>
      <c r="BM920" s="4">
        <v>47</v>
      </c>
      <c r="BN920" s="4">
        <v>0</v>
      </c>
      <c r="BO920" s="4">
        <f t="shared" si="375"/>
        <v>138</v>
      </c>
      <c r="BP920" s="4">
        <v>47</v>
      </c>
      <c r="BQ920" s="4">
        <v>149</v>
      </c>
      <c r="BR920" s="4">
        <v>1</v>
      </c>
      <c r="BS920" s="4">
        <v>0</v>
      </c>
      <c r="BT920" s="4">
        <f t="shared" si="376"/>
        <v>197</v>
      </c>
      <c r="BU920" s="4">
        <v>505</v>
      </c>
      <c r="BV920" s="4">
        <v>152</v>
      </c>
      <c r="BW920" s="4">
        <v>686</v>
      </c>
      <c r="BX920" s="4">
        <v>0</v>
      </c>
      <c r="BY920" s="4">
        <f t="shared" si="377"/>
        <v>1343</v>
      </c>
      <c r="BZ920" s="4">
        <f t="shared" si="378"/>
        <v>7176</v>
      </c>
      <c r="CA920" s="4">
        <f t="shared" si="379"/>
        <v>3007</v>
      </c>
      <c r="CB920" s="4">
        <f t="shared" si="380"/>
        <v>2054</v>
      </c>
      <c r="CC920" s="4">
        <f t="shared" si="381"/>
        <v>345</v>
      </c>
      <c r="CD920" s="4">
        <f t="shared" si="382"/>
        <v>12582</v>
      </c>
      <c r="CE920" s="4">
        <f t="shared" si="383"/>
        <v>676</v>
      </c>
      <c r="CF920" s="4">
        <f t="shared" si="384"/>
        <v>1394</v>
      </c>
      <c r="CG920" s="4">
        <f t="shared" si="385"/>
        <v>990</v>
      </c>
      <c r="CH920" s="4">
        <f t="shared" si="386"/>
        <v>345</v>
      </c>
      <c r="CI920" s="4">
        <f t="shared" si="387"/>
        <v>3405</v>
      </c>
      <c r="CJ920" s="4">
        <v>0</v>
      </c>
      <c r="CK920" s="4">
        <v>0</v>
      </c>
      <c r="CL920" s="4">
        <v>613</v>
      </c>
      <c r="CM920" s="4">
        <v>3</v>
      </c>
      <c r="CN920" s="4">
        <v>4968</v>
      </c>
      <c r="CO920" s="4">
        <f t="shared" si="362"/>
        <v>5584</v>
      </c>
    </row>
    <row r="921" spans="1:93">
      <c r="A921" s="2">
        <v>2009</v>
      </c>
      <c r="B921" s="3" t="s">
        <v>79</v>
      </c>
      <c r="C921" s="4">
        <v>3954</v>
      </c>
      <c r="D921" s="4">
        <v>971</v>
      </c>
      <c r="E921" s="4">
        <v>1457</v>
      </c>
      <c r="F921" s="4">
        <v>96</v>
      </c>
      <c r="G921" s="4">
        <f t="shared" si="363"/>
        <v>6478</v>
      </c>
      <c r="H921" s="4">
        <v>1291</v>
      </c>
      <c r="I921" s="4">
        <v>558</v>
      </c>
      <c r="J921" s="4">
        <v>1101</v>
      </c>
      <c r="K921" s="4">
        <v>379</v>
      </c>
      <c r="L921" s="4">
        <f t="shared" si="364"/>
        <v>3329</v>
      </c>
      <c r="M921" s="4">
        <v>50</v>
      </c>
      <c r="N921" s="4">
        <v>64</v>
      </c>
      <c r="O921" s="4">
        <v>0</v>
      </c>
      <c r="P921" s="4">
        <v>0</v>
      </c>
      <c r="Q921" s="4">
        <f t="shared" si="365"/>
        <v>114</v>
      </c>
      <c r="R921" s="4">
        <v>2</v>
      </c>
      <c r="S921" s="4">
        <v>0</v>
      </c>
      <c r="T921" s="4">
        <v>0</v>
      </c>
      <c r="U921" s="4">
        <v>0</v>
      </c>
      <c r="V921" s="4">
        <f t="shared" si="366"/>
        <v>2</v>
      </c>
      <c r="W921" s="4">
        <v>1239</v>
      </c>
      <c r="X921" s="4">
        <v>5971</v>
      </c>
      <c r="Y921" s="4">
        <v>762</v>
      </c>
      <c r="Z921" s="4">
        <v>0</v>
      </c>
      <c r="AA921" s="4">
        <f t="shared" si="367"/>
        <v>7972</v>
      </c>
      <c r="AB921" s="4">
        <v>922</v>
      </c>
      <c r="AC921" s="4">
        <v>15</v>
      </c>
      <c r="AD921" s="4">
        <v>91</v>
      </c>
      <c r="AE921" s="4">
        <v>0</v>
      </c>
      <c r="AF921" s="4">
        <f t="shared" si="368"/>
        <v>1028</v>
      </c>
      <c r="AG921" s="4">
        <v>0</v>
      </c>
      <c r="AH921" s="4">
        <v>623</v>
      </c>
      <c r="AI921" s="4">
        <v>472</v>
      </c>
      <c r="AJ921" s="4">
        <v>507</v>
      </c>
      <c r="AK921" s="4">
        <f t="shared" si="369"/>
        <v>1602</v>
      </c>
      <c r="AL921" s="4">
        <v>1781</v>
      </c>
      <c r="AM921" s="4">
        <v>2038</v>
      </c>
      <c r="AN921" s="4">
        <v>2885</v>
      </c>
      <c r="AO921" s="4">
        <v>0</v>
      </c>
      <c r="AP921" s="4">
        <f t="shared" si="370"/>
        <v>6704</v>
      </c>
      <c r="AU921" s="4">
        <f t="shared" si="371"/>
        <v>0</v>
      </c>
      <c r="AV921" s="4">
        <v>34.6</v>
      </c>
      <c r="AW921" s="4">
        <v>1</v>
      </c>
      <c r="AX921" s="4">
        <v>48</v>
      </c>
      <c r="AY921" s="4">
        <v>379</v>
      </c>
      <c r="AZ921" s="4">
        <f t="shared" si="372"/>
        <v>462.6</v>
      </c>
      <c r="BA921" s="4">
        <v>0</v>
      </c>
      <c r="BB921" s="4">
        <v>0</v>
      </c>
      <c r="BC921" s="4">
        <v>0</v>
      </c>
      <c r="BD921" s="4">
        <v>0</v>
      </c>
      <c r="BE921" s="4">
        <f t="shared" si="373"/>
        <v>0</v>
      </c>
      <c r="BF921" s="4">
        <v>0</v>
      </c>
      <c r="BG921" s="4">
        <v>493</v>
      </c>
      <c r="BH921" s="4">
        <v>125</v>
      </c>
      <c r="BI921" s="4">
        <v>459</v>
      </c>
      <c r="BJ921" s="4">
        <f t="shared" si="374"/>
        <v>1077</v>
      </c>
      <c r="BK921" s="4">
        <v>0</v>
      </c>
      <c r="BL921" s="4">
        <v>0</v>
      </c>
      <c r="BM921" s="4">
        <v>0</v>
      </c>
      <c r="BN921" s="4">
        <v>0</v>
      </c>
      <c r="BO921" s="4">
        <f t="shared" si="375"/>
        <v>0</v>
      </c>
      <c r="BP921" s="4">
        <v>0</v>
      </c>
      <c r="BQ921" s="4">
        <v>0</v>
      </c>
      <c r="BR921" s="4">
        <v>0</v>
      </c>
      <c r="BS921" s="4">
        <v>0</v>
      </c>
      <c r="BT921" s="4">
        <f t="shared" si="376"/>
        <v>0</v>
      </c>
      <c r="BU921" s="4">
        <v>3</v>
      </c>
      <c r="BV921" s="4">
        <v>2</v>
      </c>
      <c r="BW921" s="4">
        <v>4</v>
      </c>
      <c r="BX921" s="4">
        <v>0</v>
      </c>
      <c r="BY921" s="4">
        <f t="shared" si="377"/>
        <v>9</v>
      </c>
      <c r="BZ921" s="4">
        <f t="shared" si="378"/>
        <v>9239</v>
      </c>
      <c r="CA921" s="4">
        <f t="shared" si="379"/>
        <v>10240</v>
      </c>
      <c r="CB921" s="4">
        <f t="shared" si="380"/>
        <v>6768</v>
      </c>
      <c r="CC921" s="4">
        <f t="shared" si="381"/>
        <v>982</v>
      </c>
      <c r="CD921" s="4">
        <f t="shared" si="382"/>
        <v>27229</v>
      </c>
      <c r="CE921" s="4">
        <f t="shared" si="383"/>
        <v>37.6</v>
      </c>
      <c r="CF921" s="4">
        <f t="shared" si="384"/>
        <v>496</v>
      </c>
      <c r="CG921" s="4">
        <f t="shared" si="385"/>
        <v>177</v>
      </c>
      <c r="CH921" s="4">
        <f t="shared" si="386"/>
        <v>838</v>
      </c>
      <c r="CI921" s="4">
        <f t="shared" si="387"/>
        <v>1548.6</v>
      </c>
      <c r="CJ921" s="4">
        <v>3756</v>
      </c>
      <c r="CK921" s="4">
        <v>2568</v>
      </c>
      <c r="CL921" s="4">
        <v>592</v>
      </c>
      <c r="CM921" s="4">
        <v>0</v>
      </c>
      <c r="CN921" s="4">
        <v>1360</v>
      </c>
      <c r="CO921" s="4">
        <f t="shared" si="362"/>
        <v>8276</v>
      </c>
    </row>
    <row r="922" spans="1:93">
      <c r="A922" s="2">
        <v>2009</v>
      </c>
      <c r="B922" s="3" t="s">
        <v>80</v>
      </c>
      <c r="C922" s="4">
        <v>1949</v>
      </c>
      <c r="D922" s="4">
        <v>494</v>
      </c>
      <c r="E922" s="4">
        <v>774</v>
      </c>
      <c r="F922" s="4">
        <v>0</v>
      </c>
      <c r="G922" s="4">
        <f t="shared" si="363"/>
        <v>3217</v>
      </c>
      <c r="H922" s="4">
        <v>742</v>
      </c>
      <c r="I922" s="4">
        <v>13</v>
      </c>
      <c r="J922" s="4">
        <v>2303</v>
      </c>
      <c r="K922" s="4">
        <v>0</v>
      </c>
      <c r="L922" s="4">
        <f t="shared" si="364"/>
        <v>3058</v>
      </c>
      <c r="M922" s="4">
        <v>15</v>
      </c>
      <c r="N922" s="4">
        <v>61</v>
      </c>
      <c r="O922" s="4">
        <v>0</v>
      </c>
      <c r="P922" s="4">
        <v>0</v>
      </c>
      <c r="Q922" s="4">
        <f t="shared" si="365"/>
        <v>76</v>
      </c>
      <c r="R922" s="4">
        <v>127</v>
      </c>
      <c r="S922" s="4">
        <v>156</v>
      </c>
      <c r="T922" s="4">
        <v>14</v>
      </c>
      <c r="U922" s="4">
        <v>0</v>
      </c>
      <c r="V922" s="4">
        <f t="shared" si="366"/>
        <v>297</v>
      </c>
      <c r="W922" s="4">
        <v>657</v>
      </c>
      <c r="X922" s="4">
        <v>2625</v>
      </c>
      <c r="Y922" s="4">
        <v>295</v>
      </c>
      <c r="Z922" s="4">
        <v>0</v>
      </c>
      <c r="AA922" s="4">
        <f t="shared" si="367"/>
        <v>3577</v>
      </c>
      <c r="AB922" s="4">
        <v>353</v>
      </c>
      <c r="AC922" s="4">
        <v>1</v>
      </c>
      <c r="AD922" s="4">
        <v>50</v>
      </c>
      <c r="AE922" s="4">
        <v>0</v>
      </c>
      <c r="AF922" s="4">
        <f t="shared" si="368"/>
        <v>404</v>
      </c>
      <c r="AG922" s="4">
        <v>1</v>
      </c>
      <c r="AH922" s="4">
        <v>405</v>
      </c>
      <c r="AI922" s="4">
        <v>529</v>
      </c>
      <c r="AJ922" s="4">
        <v>0</v>
      </c>
      <c r="AK922" s="4">
        <f t="shared" si="369"/>
        <v>935</v>
      </c>
      <c r="AL922" s="4">
        <v>536</v>
      </c>
      <c r="AM922" s="4">
        <v>1670</v>
      </c>
      <c r="AN922" s="4">
        <v>4372</v>
      </c>
      <c r="AO922" s="4">
        <v>51</v>
      </c>
      <c r="AP922" s="4">
        <f t="shared" si="370"/>
        <v>6629</v>
      </c>
      <c r="AU922" s="4">
        <f t="shared" si="371"/>
        <v>0</v>
      </c>
      <c r="AV922" s="4">
        <v>0</v>
      </c>
      <c r="AW922" s="4">
        <v>0</v>
      </c>
      <c r="AX922" s="4">
        <v>9</v>
      </c>
      <c r="AY922" s="4">
        <v>0</v>
      </c>
      <c r="AZ922" s="4">
        <f t="shared" si="372"/>
        <v>9</v>
      </c>
      <c r="BA922" s="4">
        <v>0</v>
      </c>
      <c r="BB922" s="4">
        <v>0</v>
      </c>
      <c r="BC922" s="4">
        <v>5</v>
      </c>
      <c r="BD922" s="4">
        <v>0</v>
      </c>
      <c r="BE922" s="4">
        <f t="shared" si="373"/>
        <v>5</v>
      </c>
      <c r="BF922" s="4">
        <v>0</v>
      </c>
      <c r="BG922" s="4">
        <v>0</v>
      </c>
      <c r="BH922" s="4">
        <v>0</v>
      </c>
      <c r="BI922" s="4">
        <v>0</v>
      </c>
      <c r="BJ922" s="4">
        <f t="shared" si="374"/>
        <v>0</v>
      </c>
      <c r="BK922" s="4">
        <v>0</v>
      </c>
      <c r="BL922" s="4">
        <v>0</v>
      </c>
      <c r="BM922" s="4">
        <v>0</v>
      </c>
      <c r="BN922" s="4">
        <v>0</v>
      </c>
      <c r="BO922" s="4">
        <f t="shared" si="375"/>
        <v>0</v>
      </c>
      <c r="BP922" s="4">
        <v>0</v>
      </c>
      <c r="BQ922" s="4">
        <v>0</v>
      </c>
      <c r="BR922" s="4">
        <v>0</v>
      </c>
      <c r="BS922" s="4">
        <v>0</v>
      </c>
      <c r="BT922" s="4">
        <f t="shared" si="376"/>
        <v>0</v>
      </c>
      <c r="BU922" s="4">
        <v>0</v>
      </c>
      <c r="BV922" s="4">
        <v>27</v>
      </c>
      <c r="BW922" s="4">
        <v>48</v>
      </c>
      <c r="BX922" s="4">
        <v>14</v>
      </c>
      <c r="BY922" s="4">
        <f t="shared" si="377"/>
        <v>89</v>
      </c>
      <c r="BZ922" s="4">
        <f t="shared" si="378"/>
        <v>4380</v>
      </c>
      <c r="CA922" s="4">
        <f t="shared" si="379"/>
        <v>5425</v>
      </c>
      <c r="CB922" s="4">
        <f t="shared" si="380"/>
        <v>8337</v>
      </c>
      <c r="CC922" s="4">
        <f t="shared" si="381"/>
        <v>51</v>
      </c>
      <c r="CD922" s="4">
        <f t="shared" si="382"/>
        <v>18193</v>
      </c>
      <c r="CE922" s="4">
        <f t="shared" si="383"/>
        <v>0</v>
      </c>
      <c r="CF922" s="4">
        <f t="shared" si="384"/>
        <v>27</v>
      </c>
      <c r="CG922" s="4">
        <f t="shared" si="385"/>
        <v>62</v>
      </c>
      <c r="CH922" s="4">
        <f t="shared" si="386"/>
        <v>14</v>
      </c>
      <c r="CI922" s="4">
        <f t="shared" si="387"/>
        <v>103</v>
      </c>
      <c r="CJ922" s="4">
        <v>2081</v>
      </c>
      <c r="CK922" s="4">
        <v>2706</v>
      </c>
      <c r="CL922" s="4">
        <v>383</v>
      </c>
      <c r="CM922" s="4">
        <v>11</v>
      </c>
      <c r="CN922" s="4">
        <v>380</v>
      </c>
      <c r="CO922" s="4">
        <f t="shared" si="362"/>
        <v>5561</v>
      </c>
    </row>
    <row r="923" spans="1:93">
      <c r="A923" s="2">
        <v>2009</v>
      </c>
      <c r="B923" s="3" t="s">
        <v>81</v>
      </c>
      <c r="C923" s="4">
        <v>31476</v>
      </c>
      <c r="D923" s="4">
        <v>9843</v>
      </c>
      <c r="E923" s="4">
        <v>737</v>
      </c>
      <c r="F923" s="4">
        <v>3977</v>
      </c>
      <c r="G923" s="4">
        <f t="shared" si="363"/>
        <v>46033</v>
      </c>
      <c r="H923" s="4">
        <v>9224</v>
      </c>
      <c r="I923" s="4">
        <v>6781</v>
      </c>
      <c r="J923" s="4">
        <v>56</v>
      </c>
      <c r="K923" s="4">
        <v>404</v>
      </c>
      <c r="L923" s="4">
        <f t="shared" si="364"/>
        <v>16465</v>
      </c>
      <c r="M923" s="4">
        <v>1947</v>
      </c>
      <c r="N923" s="4">
        <v>3477</v>
      </c>
      <c r="O923" s="4">
        <v>35</v>
      </c>
      <c r="P923" s="4">
        <v>0</v>
      </c>
      <c r="Q923" s="4">
        <f t="shared" si="365"/>
        <v>5459</v>
      </c>
      <c r="R923" s="4">
        <v>4194</v>
      </c>
      <c r="S923" s="4">
        <v>606</v>
      </c>
      <c r="T923" s="4">
        <v>11</v>
      </c>
      <c r="U923" s="4">
        <v>0</v>
      </c>
      <c r="V923" s="4">
        <f t="shared" si="366"/>
        <v>4811</v>
      </c>
      <c r="W923" s="4">
        <v>11707</v>
      </c>
      <c r="X923" s="4">
        <v>27990</v>
      </c>
      <c r="Y923" s="4">
        <v>538</v>
      </c>
      <c r="Z923" s="4">
        <v>0</v>
      </c>
      <c r="AA923" s="4">
        <f t="shared" si="367"/>
        <v>40235</v>
      </c>
      <c r="AB923" s="4">
        <v>9541</v>
      </c>
      <c r="AC923" s="4">
        <v>144</v>
      </c>
      <c r="AD923" s="4">
        <v>25</v>
      </c>
      <c r="AE923" s="4">
        <v>0</v>
      </c>
      <c r="AF923" s="4">
        <f t="shared" si="368"/>
        <v>9710</v>
      </c>
      <c r="AG923" s="4">
        <v>1333</v>
      </c>
      <c r="AH923" s="4">
        <v>3157</v>
      </c>
      <c r="AI923" s="4">
        <v>3057</v>
      </c>
      <c r="AJ923" s="4">
        <v>1320</v>
      </c>
      <c r="AK923" s="4">
        <f t="shared" si="369"/>
        <v>8867</v>
      </c>
      <c r="AL923" s="4">
        <v>21518</v>
      </c>
      <c r="AM923" s="4">
        <v>21092</v>
      </c>
      <c r="AN923" s="4">
        <v>19385</v>
      </c>
      <c r="AO923" s="4">
        <v>1901</v>
      </c>
      <c r="AP923" s="4">
        <f t="shared" si="370"/>
        <v>63896</v>
      </c>
      <c r="AU923" s="4">
        <f t="shared" si="371"/>
        <v>0</v>
      </c>
      <c r="AV923" s="4">
        <v>0</v>
      </c>
      <c r="AW923" s="4">
        <v>0</v>
      </c>
      <c r="AX923" s="4">
        <v>0</v>
      </c>
      <c r="AY923" s="4">
        <v>402</v>
      </c>
      <c r="AZ923" s="4">
        <f t="shared" si="372"/>
        <v>402</v>
      </c>
      <c r="BA923" s="4">
        <v>87</v>
      </c>
      <c r="BB923" s="4">
        <v>0</v>
      </c>
      <c r="BC923" s="4">
        <v>0</v>
      </c>
      <c r="BD923" s="4">
        <v>0</v>
      </c>
      <c r="BE923" s="4">
        <f t="shared" si="373"/>
        <v>87</v>
      </c>
      <c r="BF923" s="4">
        <v>0</v>
      </c>
      <c r="BG923" s="4">
        <v>1241</v>
      </c>
      <c r="BH923" s="4">
        <v>699</v>
      </c>
      <c r="BI923" s="4">
        <v>703</v>
      </c>
      <c r="BJ923" s="4">
        <f t="shared" si="374"/>
        <v>2643</v>
      </c>
      <c r="BK923" s="4">
        <v>0</v>
      </c>
      <c r="BL923" s="4">
        <v>0</v>
      </c>
      <c r="BM923" s="4">
        <v>0</v>
      </c>
      <c r="BN923" s="4">
        <v>0</v>
      </c>
      <c r="BO923" s="4">
        <f t="shared" si="375"/>
        <v>0</v>
      </c>
      <c r="BP923" s="4">
        <v>24</v>
      </c>
      <c r="BQ923" s="4">
        <v>26</v>
      </c>
      <c r="BR923" s="4">
        <v>20</v>
      </c>
      <c r="BS923" s="4">
        <v>384</v>
      </c>
      <c r="BT923" s="4">
        <f t="shared" si="376"/>
        <v>454</v>
      </c>
      <c r="BU923" s="4">
        <v>7</v>
      </c>
      <c r="BV923" s="4">
        <v>1</v>
      </c>
      <c r="BW923" s="4">
        <v>81</v>
      </c>
      <c r="BX923" s="4">
        <v>1</v>
      </c>
      <c r="BY923" s="4">
        <f t="shared" si="377"/>
        <v>90</v>
      </c>
      <c r="BZ923" s="4">
        <f t="shared" si="378"/>
        <v>90940</v>
      </c>
      <c r="CA923" s="4">
        <f t="shared" si="379"/>
        <v>73090</v>
      </c>
      <c r="CB923" s="4">
        <f t="shared" si="380"/>
        <v>23844</v>
      </c>
      <c r="CC923" s="4">
        <f t="shared" si="381"/>
        <v>7602</v>
      </c>
      <c r="CD923" s="4">
        <f t="shared" si="382"/>
        <v>195476</v>
      </c>
      <c r="CE923" s="4">
        <f t="shared" si="383"/>
        <v>118</v>
      </c>
      <c r="CF923" s="4">
        <f t="shared" si="384"/>
        <v>1268</v>
      </c>
      <c r="CG923" s="4">
        <f t="shared" si="385"/>
        <v>800</v>
      </c>
      <c r="CH923" s="4">
        <f t="shared" si="386"/>
        <v>1490</v>
      </c>
      <c r="CI923" s="4">
        <f t="shared" si="387"/>
        <v>3676</v>
      </c>
      <c r="CJ923" s="4">
        <v>23753</v>
      </c>
      <c r="CK923" s="4">
        <v>43376</v>
      </c>
      <c r="CL923" s="4">
        <v>9536</v>
      </c>
      <c r="CM923" s="4">
        <v>3</v>
      </c>
      <c r="CN923" s="4">
        <v>6104</v>
      </c>
      <c r="CO923" s="4">
        <f t="shared" si="362"/>
        <v>82772</v>
      </c>
    </row>
    <row r="924" spans="1:93">
      <c r="A924" s="2">
        <v>2009</v>
      </c>
      <c r="B924" s="3" t="s">
        <v>82</v>
      </c>
      <c r="C924" s="9">
        <v>3215.2919999999999</v>
      </c>
      <c r="D924" s="4">
        <v>534.53899999999999</v>
      </c>
      <c r="E924" s="4">
        <v>3652.8960000000002</v>
      </c>
      <c r="F924" s="4">
        <v>0</v>
      </c>
      <c r="G924" s="4">
        <f t="shared" si="363"/>
        <v>7402.7270000000008</v>
      </c>
      <c r="H924" s="4">
        <v>776.68299999999999</v>
      </c>
      <c r="I924" s="4">
        <v>658.77</v>
      </c>
      <c r="J924" s="4">
        <v>2856.2150000000001</v>
      </c>
      <c r="K924" s="4">
        <v>0</v>
      </c>
      <c r="L924" s="4">
        <f t="shared" si="364"/>
        <v>4291.6679999999997</v>
      </c>
      <c r="M924" s="4">
        <v>0</v>
      </c>
      <c r="N924" s="4">
        <v>0</v>
      </c>
      <c r="O924" s="4">
        <v>0</v>
      </c>
      <c r="P924" s="4">
        <v>0</v>
      </c>
      <c r="Q924" s="4">
        <f t="shared" si="365"/>
        <v>0</v>
      </c>
      <c r="R924" s="4">
        <v>0</v>
      </c>
      <c r="S924" s="4">
        <v>0</v>
      </c>
      <c r="T924" s="4">
        <v>0</v>
      </c>
      <c r="U924" s="4">
        <v>0</v>
      </c>
      <c r="V924" s="4">
        <f t="shared" si="366"/>
        <v>0</v>
      </c>
      <c r="W924" s="4">
        <v>1354.7139999999999</v>
      </c>
      <c r="X924" s="4">
        <v>2176.1019999999999</v>
      </c>
      <c r="Y924" s="4">
        <v>521.548</v>
      </c>
      <c r="Z924" s="4">
        <v>0</v>
      </c>
      <c r="AA924" s="4">
        <f t="shared" si="367"/>
        <v>4052.3639999999996</v>
      </c>
      <c r="AB924" s="4">
        <v>663.05</v>
      </c>
      <c r="AC924" s="4">
        <v>31.693000000000001</v>
      </c>
      <c r="AD924" s="4">
        <v>157.88800000000001</v>
      </c>
      <c r="AE924" s="4">
        <v>0</v>
      </c>
      <c r="AF924" s="4">
        <f t="shared" si="368"/>
        <v>852.63099999999997</v>
      </c>
      <c r="AG924" s="4">
        <v>28.904</v>
      </c>
      <c r="AH924" s="4">
        <v>509.88099999999997</v>
      </c>
      <c r="AI924" s="4">
        <v>1163.732</v>
      </c>
      <c r="AJ924" s="4">
        <v>0</v>
      </c>
      <c r="AK924" s="4">
        <f t="shared" si="369"/>
        <v>1702.5169999999998</v>
      </c>
      <c r="AL924" s="4">
        <v>1683.0250000000003</v>
      </c>
      <c r="AM924" s="4">
        <v>2535.8219999999997</v>
      </c>
      <c r="AN924" s="4">
        <v>6284.8760000000002</v>
      </c>
      <c r="AO924" s="4">
        <v>0</v>
      </c>
      <c r="AP924" s="4">
        <f t="shared" si="370"/>
        <v>10503.723</v>
      </c>
      <c r="AU924" s="4">
        <f t="shared" si="371"/>
        <v>0</v>
      </c>
      <c r="AV924" s="4">
        <v>114.751</v>
      </c>
      <c r="AW924" s="4">
        <v>0</v>
      </c>
      <c r="AX924" s="4">
        <v>185.27</v>
      </c>
      <c r="AY924" s="4">
        <v>0</v>
      </c>
      <c r="AZ924" s="4">
        <f t="shared" si="372"/>
        <v>300.02100000000002</v>
      </c>
      <c r="BA924" s="4">
        <v>25.422000000000001</v>
      </c>
      <c r="BB924" s="4">
        <v>0</v>
      </c>
      <c r="BC924" s="4">
        <v>80.533000000000001</v>
      </c>
      <c r="BD924" s="4">
        <v>0</v>
      </c>
      <c r="BE924" s="4">
        <f t="shared" si="373"/>
        <v>105.955</v>
      </c>
      <c r="BF924" s="4">
        <v>28.904</v>
      </c>
      <c r="BG924" s="4">
        <v>0</v>
      </c>
      <c r="BH924" s="4">
        <v>913.005</v>
      </c>
      <c r="BI924" s="4">
        <v>0</v>
      </c>
      <c r="BJ924" s="4">
        <f t="shared" si="374"/>
        <v>941.90899999999999</v>
      </c>
      <c r="BK924" s="4">
        <v>0</v>
      </c>
      <c r="BL924" s="4">
        <v>0</v>
      </c>
      <c r="BM924" s="4">
        <v>0</v>
      </c>
      <c r="BN924" s="4">
        <v>0</v>
      </c>
      <c r="BO924" s="4">
        <f t="shared" si="375"/>
        <v>0</v>
      </c>
      <c r="BP924" s="4">
        <v>1.399</v>
      </c>
      <c r="BQ924" s="4">
        <v>0</v>
      </c>
      <c r="BR924" s="4">
        <v>3.1440000000000001</v>
      </c>
      <c r="BS924" s="4">
        <v>0</v>
      </c>
      <c r="BT924" s="4">
        <f t="shared" si="376"/>
        <v>4.5430000000000001</v>
      </c>
      <c r="BU924" s="4">
        <v>153.62899999999999</v>
      </c>
      <c r="BV924" s="4">
        <v>0</v>
      </c>
      <c r="BW924" s="4">
        <v>64.922999999999973</v>
      </c>
      <c r="BX924" s="4">
        <v>0</v>
      </c>
      <c r="BY924" s="4">
        <f t="shared" si="377"/>
        <v>218.55199999999996</v>
      </c>
      <c r="BZ924" s="4">
        <f t="shared" si="378"/>
        <v>7721.6680000000015</v>
      </c>
      <c r="CA924" s="4">
        <f t="shared" si="379"/>
        <v>6446.8069999999998</v>
      </c>
      <c r="CB924" s="4">
        <f t="shared" si="380"/>
        <v>14637.155000000001</v>
      </c>
      <c r="CC924" s="4">
        <f t="shared" si="381"/>
        <v>0</v>
      </c>
      <c r="CD924" s="4">
        <f t="shared" si="382"/>
        <v>28805.630000000005</v>
      </c>
      <c r="CE924" s="4">
        <f t="shared" si="383"/>
        <v>324.10500000000002</v>
      </c>
      <c r="CF924" s="4">
        <f t="shared" si="384"/>
        <v>0</v>
      </c>
      <c r="CG924" s="4">
        <f t="shared" si="385"/>
        <v>1246.875</v>
      </c>
      <c r="CH924" s="4">
        <f t="shared" si="386"/>
        <v>0</v>
      </c>
      <c r="CI924" s="4">
        <f t="shared" si="387"/>
        <v>1570.98</v>
      </c>
      <c r="CJ924" s="4">
        <v>2107.7829999999999</v>
      </c>
      <c r="CK924" s="4">
        <v>4333.3220000000001</v>
      </c>
      <c r="CL924" s="4">
        <v>292.49</v>
      </c>
      <c r="CM924" s="4">
        <v>2.81121</v>
      </c>
      <c r="CN924" s="4">
        <v>346.20079000000004</v>
      </c>
      <c r="CO924" s="4">
        <f t="shared" si="362"/>
        <v>7082.6069999999991</v>
      </c>
    </row>
    <row r="925" spans="1:93">
      <c r="A925" s="2">
        <v>2009</v>
      </c>
      <c r="B925" s="3" t="s">
        <v>83</v>
      </c>
      <c r="C925" s="4">
        <v>2672</v>
      </c>
      <c r="D925" s="4">
        <v>441</v>
      </c>
      <c r="E925" s="4">
        <v>4</v>
      </c>
      <c r="F925" s="4">
        <v>642</v>
      </c>
      <c r="G925" s="4">
        <f t="shared" si="363"/>
        <v>3759</v>
      </c>
      <c r="H925" s="4">
        <v>748</v>
      </c>
      <c r="I925" s="4">
        <v>258</v>
      </c>
      <c r="J925" s="4">
        <v>1524</v>
      </c>
      <c r="K925" s="4">
        <v>257</v>
      </c>
      <c r="L925" s="4">
        <f t="shared" si="364"/>
        <v>2787</v>
      </c>
      <c r="M925" s="4">
        <v>113</v>
      </c>
      <c r="N925" s="4">
        <v>267</v>
      </c>
      <c r="O925" s="4">
        <v>0</v>
      </c>
      <c r="P925" s="4">
        <v>0</v>
      </c>
      <c r="Q925" s="4">
        <f t="shared" si="365"/>
        <v>380</v>
      </c>
      <c r="R925" s="4">
        <v>110</v>
      </c>
      <c r="S925" s="4">
        <v>0</v>
      </c>
      <c r="T925" s="4">
        <v>0</v>
      </c>
      <c r="U925" s="4">
        <v>0</v>
      </c>
      <c r="V925" s="4">
        <f t="shared" si="366"/>
        <v>110</v>
      </c>
      <c r="W925" s="4">
        <v>3852</v>
      </c>
      <c r="X925" s="4">
        <v>0</v>
      </c>
      <c r="Y925" s="4">
        <v>1530</v>
      </c>
      <c r="Z925" s="4">
        <v>0</v>
      </c>
      <c r="AA925" s="4">
        <f t="shared" si="367"/>
        <v>5382</v>
      </c>
      <c r="AB925" s="4">
        <v>710.1</v>
      </c>
      <c r="AC925" s="4">
        <v>1</v>
      </c>
      <c r="AD925" s="4">
        <v>0</v>
      </c>
      <c r="AE925" s="4">
        <v>24</v>
      </c>
      <c r="AF925" s="4">
        <f t="shared" si="368"/>
        <v>735.1</v>
      </c>
      <c r="AG925" s="4">
        <v>0</v>
      </c>
      <c r="AH925" s="4">
        <v>614.70000000000005</v>
      </c>
      <c r="AI925" s="4">
        <v>536</v>
      </c>
      <c r="AJ925" s="4">
        <v>418</v>
      </c>
      <c r="AK925" s="4">
        <f t="shared" si="369"/>
        <v>1568.7</v>
      </c>
      <c r="AL925" s="4">
        <v>3291</v>
      </c>
      <c r="AM925" s="4">
        <v>278.2</v>
      </c>
      <c r="AN925" s="4">
        <v>496</v>
      </c>
      <c r="AO925" s="4">
        <v>511</v>
      </c>
      <c r="AP925" s="4">
        <f t="shared" si="370"/>
        <v>4576.2</v>
      </c>
      <c r="AU925" s="4">
        <f t="shared" si="371"/>
        <v>0</v>
      </c>
      <c r="AV925" s="4">
        <v>0</v>
      </c>
      <c r="AW925" s="4">
        <v>0</v>
      </c>
      <c r="AX925" s="4">
        <v>0</v>
      </c>
      <c r="AY925" s="4">
        <v>257</v>
      </c>
      <c r="AZ925" s="4">
        <f t="shared" si="372"/>
        <v>257</v>
      </c>
      <c r="BA925" s="4">
        <v>0</v>
      </c>
      <c r="BB925" s="4">
        <v>0</v>
      </c>
      <c r="BC925" s="4">
        <v>0</v>
      </c>
      <c r="BD925" s="4">
        <v>24</v>
      </c>
      <c r="BE925" s="4">
        <f t="shared" si="373"/>
        <v>24</v>
      </c>
      <c r="BF925" s="4">
        <v>0</v>
      </c>
      <c r="BG925" s="4">
        <v>0</v>
      </c>
      <c r="BH925" s="4">
        <v>0</v>
      </c>
      <c r="BI925" s="4">
        <v>418</v>
      </c>
      <c r="BJ925" s="4">
        <f t="shared" si="374"/>
        <v>418</v>
      </c>
      <c r="BK925" s="4">
        <v>0</v>
      </c>
      <c r="BL925" s="4">
        <v>0</v>
      </c>
      <c r="BM925" s="4">
        <v>0</v>
      </c>
      <c r="BN925" s="4">
        <v>10</v>
      </c>
      <c r="BO925" s="4">
        <f t="shared" si="375"/>
        <v>10</v>
      </c>
      <c r="BP925" s="4">
        <v>0</v>
      </c>
      <c r="BQ925" s="4">
        <v>0</v>
      </c>
      <c r="BR925" s="4">
        <v>0</v>
      </c>
      <c r="BS925" s="4">
        <v>366</v>
      </c>
      <c r="BT925" s="4">
        <f t="shared" si="376"/>
        <v>366</v>
      </c>
      <c r="BU925" s="4">
        <v>0</v>
      </c>
      <c r="BV925" s="4">
        <v>0</v>
      </c>
      <c r="BW925" s="4">
        <v>0</v>
      </c>
      <c r="BX925" s="4">
        <v>777</v>
      </c>
      <c r="BY925" s="4">
        <f t="shared" si="377"/>
        <v>777</v>
      </c>
      <c r="BZ925" s="4">
        <f t="shared" si="378"/>
        <v>11496.1</v>
      </c>
      <c r="CA925" s="4">
        <f t="shared" si="379"/>
        <v>1859.9</v>
      </c>
      <c r="CB925" s="4">
        <f t="shared" si="380"/>
        <v>4090</v>
      </c>
      <c r="CC925" s="4">
        <f t="shared" si="381"/>
        <v>1852</v>
      </c>
      <c r="CD925" s="4">
        <f t="shared" si="382"/>
        <v>19298</v>
      </c>
      <c r="CE925" s="4">
        <f t="shared" si="383"/>
        <v>0</v>
      </c>
      <c r="CF925" s="4">
        <f t="shared" si="384"/>
        <v>0</v>
      </c>
      <c r="CG925" s="4">
        <f t="shared" si="385"/>
        <v>0</v>
      </c>
      <c r="CH925" s="4">
        <f t="shared" si="386"/>
        <v>1852</v>
      </c>
      <c r="CI925" s="4">
        <f t="shared" si="387"/>
        <v>1852</v>
      </c>
      <c r="CJ925" s="4">
        <v>3318.7522290000002</v>
      </c>
      <c r="CK925" s="4">
        <v>6385.8564370000004</v>
      </c>
      <c r="CL925" s="4">
        <v>615.92050099999994</v>
      </c>
      <c r="CM925" s="4">
        <v>665.00020599999993</v>
      </c>
      <c r="CN925" s="4">
        <v>4715.2715110000008</v>
      </c>
      <c r="CO925" s="4">
        <f t="shared" si="362"/>
        <v>15700.800884000002</v>
      </c>
    </row>
    <row r="926" spans="1:93">
      <c r="A926" s="2">
        <v>2009</v>
      </c>
      <c r="B926" s="3" t="s">
        <v>84</v>
      </c>
      <c r="C926" s="4">
        <v>1163</v>
      </c>
      <c r="D926" s="4">
        <v>150</v>
      </c>
      <c r="E926" s="4">
        <v>524</v>
      </c>
      <c r="F926" s="4">
        <v>234</v>
      </c>
      <c r="G926" s="4">
        <f t="shared" si="363"/>
        <v>2071</v>
      </c>
      <c r="H926" s="4">
        <v>252</v>
      </c>
      <c r="I926" s="4">
        <v>36</v>
      </c>
      <c r="J926" s="4">
        <v>73</v>
      </c>
      <c r="K926" s="4">
        <v>1</v>
      </c>
      <c r="L926" s="4">
        <f t="shared" si="364"/>
        <v>362</v>
      </c>
      <c r="M926" s="4">
        <v>18</v>
      </c>
      <c r="N926" s="4">
        <v>1</v>
      </c>
      <c r="O926" s="4">
        <v>0</v>
      </c>
      <c r="P926" s="4">
        <v>0</v>
      </c>
      <c r="Q926" s="4">
        <f t="shared" si="365"/>
        <v>19</v>
      </c>
      <c r="R926" s="4">
        <v>5</v>
      </c>
      <c r="S926" s="4">
        <v>0</v>
      </c>
      <c r="T926" s="4">
        <v>1</v>
      </c>
      <c r="U926" s="4">
        <v>0</v>
      </c>
      <c r="V926" s="4">
        <f t="shared" si="366"/>
        <v>6</v>
      </c>
      <c r="W926" s="4">
        <v>538</v>
      </c>
      <c r="X926" s="4">
        <v>539</v>
      </c>
      <c r="Y926" s="4">
        <v>0</v>
      </c>
      <c r="Z926" s="4">
        <v>0</v>
      </c>
      <c r="AA926" s="4">
        <f t="shared" si="367"/>
        <v>1077</v>
      </c>
      <c r="AB926" s="4">
        <v>257</v>
      </c>
      <c r="AC926" s="4">
        <v>1</v>
      </c>
      <c r="AD926" s="4">
        <v>5</v>
      </c>
      <c r="AE926" s="4">
        <v>0</v>
      </c>
      <c r="AF926" s="4">
        <f t="shared" si="368"/>
        <v>263</v>
      </c>
      <c r="AG926" s="4">
        <v>0</v>
      </c>
      <c r="AH926" s="4">
        <v>204</v>
      </c>
      <c r="AI926" s="4">
        <v>763</v>
      </c>
      <c r="AJ926" s="4">
        <v>0</v>
      </c>
      <c r="AK926" s="4">
        <f t="shared" si="369"/>
        <v>967</v>
      </c>
      <c r="AL926" s="4">
        <v>1063</v>
      </c>
      <c r="AM926" s="4">
        <v>325</v>
      </c>
      <c r="AN926" s="4">
        <v>2542</v>
      </c>
      <c r="AO926" s="4">
        <v>46</v>
      </c>
      <c r="AP926" s="4">
        <f t="shared" si="370"/>
        <v>3976</v>
      </c>
      <c r="AU926" s="4">
        <f t="shared" si="371"/>
        <v>0</v>
      </c>
      <c r="AV926" s="4">
        <v>0</v>
      </c>
      <c r="AW926" s="4">
        <v>0</v>
      </c>
      <c r="AX926" s="4">
        <v>0</v>
      </c>
      <c r="AY926" s="4">
        <v>1</v>
      </c>
      <c r="AZ926" s="4">
        <f t="shared" si="372"/>
        <v>1</v>
      </c>
      <c r="BA926" s="4">
        <v>0</v>
      </c>
      <c r="BB926" s="4">
        <v>0</v>
      </c>
      <c r="BC926" s="4">
        <v>0</v>
      </c>
      <c r="BD926" s="4">
        <v>0</v>
      </c>
      <c r="BE926" s="4">
        <f t="shared" si="373"/>
        <v>0</v>
      </c>
      <c r="BF926" s="9">
        <v>0</v>
      </c>
      <c r="BG926" s="4">
        <v>201</v>
      </c>
      <c r="BH926" s="4">
        <v>224</v>
      </c>
      <c r="BI926" s="4">
        <v>0</v>
      </c>
      <c r="BJ926" s="4">
        <f t="shared" si="374"/>
        <v>425</v>
      </c>
      <c r="BK926" s="4">
        <v>0</v>
      </c>
      <c r="BL926" s="4">
        <v>0</v>
      </c>
      <c r="BM926" s="4">
        <v>0</v>
      </c>
      <c r="BN926" s="4">
        <v>4</v>
      </c>
      <c r="BO926" s="4">
        <f t="shared" si="375"/>
        <v>4</v>
      </c>
      <c r="BP926" s="4">
        <v>0</v>
      </c>
      <c r="BQ926" s="4">
        <v>0</v>
      </c>
      <c r="BR926" s="4">
        <v>0</v>
      </c>
      <c r="BS926" s="4">
        <v>2</v>
      </c>
      <c r="BT926" s="4">
        <f t="shared" si="376"/>
        <v>2</v>
      </c>
      <c r="BU926" s="4">
        <v>0</v>
      </c>
      <c r="BV926" s="4">
        <v>0</v>
      </c>
      <c r="BW926" s="4">
        <v>0</v>
      </c>
      <c r="BX926" s="4">
        <v>274</v>
      </c>
      <c r="BY926" s="4">
        <f t="shared" si="377"/>
        <v>274</v>
      </c>
      <c r="BZ926" s="4">
        <f t="shared" si="378"/>
        <v>3296</v>
      </c>
      <c r="CA926" s="4">
        <f t="shared" si="379"/>
        <v>1256</v>
      </c>
      <c r="CB926" s="4">
        <f t="shared" si="380"/>
        <v>3908</v>
      </c>
      <c r="CC926" s="4">
        <f t="shared" si="381"/>
        <v>281</v>
      </c>
      <c r="CD926" s="4">
        <f t="shared" si="382"/>
        <v>8741</v>
      </c>
      <c r="CE926" s="4">
        <f t="shared" si="383"/>
        <v>0</v>
      </c>
      <c r="CF926" s="4">
        <f t="shared" si="384"/>
        <v>201</v>
      </c>
      <c r="CG926" s="4">
        <f t="shared" si="385"/>
        <v>224</v>
      </c>
      <c r="CH926" s="4">
        <f t="shared" si="386"/>
        <v>281</v>
      </c>
      <c r="CI926" s="4">
        <f t="shared" si="387"/>
        <v>706</v>
      </c>
      <c r="CJ926" s="4">
        <v>0</v>
      </c>
      <c r="CK926" s="4">
        <v>911</v>
      </c>
      <c r="CL926" s="4">
        <v>126</v>
      </c>
      <c r="CM926" s="4">
        <v>0</v>
      </c>
      <c r="CN926" s="4">
        <v>2111</v>
      </c>
      <c r="CO926" s="4">
        <f t="shared" si="362"/>
        <v>3148</v>
      </c>
    </row>
    <row r="927" spans="1:93">
      <c r="A927" s="2">
        <v>2009</v>
      </c>
      <c r="B927" s="15" t="s">
        <v>85</v>
      </c>
      <c r="C927" s="4">
        <v>8698.2649729999994</v>
      </c>
      <c r="D927" s="4">
        <v>1878.1434730000001</v>
      </c>
      <c r="E927" s="4">
        <v>1276.4017819999999</v>
      </c>
      <c r="F927" s="4">
        <v>0</v>
      </c>
      <c r="G927" s="4">
        <f t="shared" si="363"/>
        <v>11852.810227999998</v>
      </c>
      <c r="H927" s="4">
        <v>3703.3080629999999</v>
      </c>
      <c r="I927" s="4">
        <v>139.26935399999999</v>
      </c>
      <c r="J927" s="4">
        <v>877.53899211999999</v>
      </c>
      <c r="K927" s="4">
        <v>941.69502</v>
      </c>
      <c r="L927" s="4">
        <f t="shared" si="364"/>
        <v>5661.81142912</v>
      </c>
      <c r="M927" s="4">
        <v>124.92108500000001</v>
      </c>
      <c r="N927" s="4">
        <v>52.927847999999997</v>
      </c>
      <c r="O927" s="4">
        <v>0</v>
      </c>
      <c r="P927" s="4">
        <v>0</v>
      </c>
      <c r="Q927" s="4">
        <f t="shared" si="365"/>
        <v>177.84893299999999</v>
      </c>
      <c r="R927" s="4">
        <v>14.610592</v>
      </c>
      <c r="S927" s="4">
        <v>11.465531</v>
      </c>
      <c r="T927" s="4">
        <v>0</v>
      </c>
      <c r="U927" s="4">
        <v>0</v>
      </c>
      <c r="V927" s="4">
        <f t="shared" si="366"/>
        <v>26.076123000000003</v>
      </c>
      <c r="W927" s="4">
        <v>3522.247304</v>
      </c>
      <c r="X927" s="4">
        <v>9891.8171870000006</v>
      </c>
      <c r="Y927" s="4">
        <v>2787.5179039999998</v>
      </c>
      <c r="Z927" s="4">
        <v>0</v>
      </c>
      <c r="AA927" s="4">
        <f t="shared" si="367"/>
        <v>16201.582395000001</v>
      </c>
      <c r="AB927" s="4">
        <v>2730</v>
      </c>
      <c r="AC927" s="4">
        <v>82</v>
      </c>
      <c r="AD927" s="4">
        <v>128</v>
      </c>
      <c r="AE927" s="4">
        <v>30.4</v>
      </c>
      <c r="AF927" s="4">
        <f t="shared" si="368"/>
        <v>2970.4</v>
      </c>
      <c r="AG927" s="4">
        <v>0</v>
      </c>
      <c r="AH927" s="4">
        <v>2131.2127399999999</v>
      </c>
      <c r="AI927" s="4">
        <v>3491.9657929999998</v>
      </c>
      <c r="AJ927" s="4">
        <v>410.6</v>
      </c>
      <c r="AK927" s="4">
        <f t="shared" si="369"/>
        <v>6033.7785330000006</v>
      </c>
      <c r="AL927" s="4">
        <v>4868.6083259999987</v>
      </c>
      <c r="AM927" s="4">
        <v>5537.7856409999977</v>
      </c>
      <c r="AN927" s="4">
        <v>6683.4071358800002</v>
      </c>
      <c r="AO927" s="4">
        <v>659.43195500000002</v>
      </c>
      <c r="AP927" s="4">
        <f t="shared" si="370"/>
        <v>17749.233057879996</v>
      </c>
      <c r="AU927" s="4">
        <f t="shared" si="371"/>
        <v>0</v>
      </c>
      <c r="AV927" s="4">
        <v>16.310309</v>
      </c>
      <c r="AW927" s="4">
        <v>0</v>
      </c>
      <c r="AX927" s="4">
        <v>57.176078120000007</v>
      </c>
      <c r="AY927" s="4">
        <v>941.69502</v>
      </c>
      <c r="AZ927" s="4">
        <f t="shared" si="372"/>
        <v>1015.18140712</v>
      </c>
      <c r="BA927" s="4">
        <v>129</v>
      </c>
      <c r="BB927" s="4">
        <v>0</v>
      </c>
      <c r="BC927" s="4">
        <v>0</v>
      </c>
      <c r="BD927" s="4">
        <v>30</v>
      </c>
      <c r="BE927" s="4">
        <f t="shared" si="373"/>
        <v>159</v>
      </c>
      <c r="BF927" s="4">
        <v>0</v>
      </c>
      <c r="BG927" s="4">
        <v>2131.2127399999999</v>
      </c>
      <c r="BH927" s="4">
        <v>2491.0570910000001</v>
      </c>
      <c r="BI927" s="4">
        <v>410.6</v>
      </c>
      <c r="BJ927" s="4">
        <f t="shared" si="374"/>
        <v>5032.869831</v>
      </c>
      <c r="BK927" s="4">
        <v>0</v>
      </c>
      <c r="BL927" s="4">
        <v>0</v>
      </c>
      <c r="BM927" s="4">
        <v>259</v>
      </c>
      <c r="BN927" s="4">
        <v>0</v>
      </c>
      <c r="BO927" s="4">
        <f t="shared" si="375"/>
        <v>259</v>
      </c>
      <c r="BP927" s="4">
        <v>36.228999999999999</v>
      </c>
      <c r="BQ927" s="4">
        <v>427.50477799999999</v>
      </c>
      <c r="BR927" s="4">
        <v>878.02538900000002</v>
      </c>
      <c r="BS927" s="4">
        <v>422.37032900000003</v>
      </c>
      <c r="BT927" s="4">
        <f t="shared" si="376"/>
        <v>1764.129496</v>
      </c>
      <c r="BU927" s="4">
        <v>110.04894700000001</v>
      </c>
      <c r="BV927" s="4">
        <v>0</v>
      </c>
      <c r="BW927" s="4">
        <v>1588.8429618800012</v>
      </c>
      <c r="BX927" s="4">
        <v>237.46162600000019</v>
      </c>
      <c r="BY927" s="4">
        <f t="shared" si="377"/>
        <v>1936.3535348800015</v>
      </c>
      <c r="BZ927" s="4">
        <f t="shared" si="378"/>
        <v>23661.960342999999</v>
      </c>
      <c r="CA927" s="4">
        <f t="shared" si="379"/>
        <v>19724.621773999999</v>
      </c>
      <c r="CB927" s="4">
        <f t="shared" si="380"/>
        <v>15244.831607</v>
      </c>
      <c r="CC927" s="4">
        <f t="shared" si="381"/>
        <v>2042.1269750000001</v>
      </c>
      <c r="CD927" s="4">
        <f t="shared" si="382"/>
        <v>60673.540698999997</v>
      </c>
      <c r="CE927" s="4">
        <f t="shared" si="383"/>
        <v>291.588256</v>
      </c>
      <c r="CF927" s="4">
        <f t="shared" si="384"/>
        <v>2558.7175179999999</v>
      </c>
      <c r="CG927" s="4">
        <f t="shared" si="385"/>
        <v>5274.1015200000011</v>
      </c>
      <c r="CH927" s="4">
        <f t="shared" si="386"/>
        <v>2042.1269750000004</v>
      </c>
      <c r="CI927" s="4">
        <f t="shared" si="387"/>
        <v>10166.534269000002</v>
      </c>
      <c r="CJ927" s="4">
        <v>16531.400000000001</v>
      </c>
      <c r="CK927" s="4">
        <v>0</v>
      </c>
      <c r="CL927" s="4">
        <v>1833.4</v>
      </c>
      <c r="CM927" s="4">
        <v>20</v>
      </c>
      <c r="CN927" s="4">
        <v>2640.799999999997</v>
      </c>
      <c r="CO927" s="4">
        <f t="shared" si="362"/>
        <v>21025.599999999999</v>
      </c>
    </row>
    <row r="928" spans="1:93">
      <c r="A928" s="2">
        <v>2009</v>
      </c>
      <c r="B928" s="3" t="s">
        <v>86</v>
      </c>
      <c r="C928" s="4">
        <v>7348</v>
      </c>
      <c r="D928" s="4">
        <v>1775</v>
      </c>
      <c r="E928" s="4">
        <v>13.3</v>
      </c>
      <c r="F928" s="4">
        <v>105</v>
      </c>
      <c r="G928" s="4">
        <f t="shared" si="363"/>
        <v>9241.2999999999993</v>
      </c>
      <c r="H928" s="4">
        <v>2336.5500000000002</v>
      </c>
      <c r="I928" s="4">
        <v>70.394000000000005</v>
      </c>
      <c r="J928" s="4">
        <v>3482.1</v>
      </c>
      <c r="K928" s="4">
        <v>432</v>
      </c>
      <c r="L928" s="4">
        <f t="shared" si="364"/>
        <v>6321.0439999999999</v>
      </c>
      <c r="M928" s="4">
        <v>174</v>
      </c>
      <c r="N928" s="4">
        <v>401</v>
      </c>
      <c r="O928" s="4">
        <v>0</v>
      </c>
      <c r="P928" s="4">
        <v>0</v>
      </c>
      <c r="Q928" s="4">
        <f t="shared" si="365"/>
        <v>575</v>
      </c>
      <c r="R928" s="4">
        <v>0</v>
      </c>
      <c r="S928" s="4">
        <v>0</v>
      </c>
      <c r="T928" s="4">
        <v>0</v>
      </c>
      <c r="U928" s="4">
        <v>0</v>
      </c>
      <c r="V928" s="4">
        <f t="shared" si="366"/>
        <v>0</v>
      </c>
      <c r="W928" s="4">
        <v>1830</v>
      </c>
      <c r="X928" s="4">
        <v>5365</v>
      </c>
      <c r="Y928" s="4">
        <v>424</v>
      </c>
      <c r="Z928" s="4">
        <v>0</v>
      </c>
      <c r="AA928" s="4">
        <f t="shared" si="367"/>
        <v>7619</v>
      </c>
      <c r="AB928" s="4">
        <v>1073.096</v>
      </c>
      <c r="AC928" s="4">
        <v>21.618000000000002</v>
      </c>
      <c r="AD928" s="4">
        <v>57.673999999999999</v>
      </c>
      <c r="AE928" s="4">
        <v>28</v>
      </c>
      <c r="AF928" s="4">
        <f t="shared" si="368"/>
        <v>1180.3879999999999</v>
      </c>
      <c r="AG928" s="4">
        <v>23.1</v>
      </c>
      <c r="AH928" s="4">
        <v>964</v>
      </c>
      <c r="AI928" s="4">
        <v>1107</v>
      </c>
      <c r="AJ928" s="4">
        <v>378</v>
      </c>
      <c r="AK928" s="4">
        <f t="shared" si="369"/>
        <v>2472.1</v>
      </c>
      <c r="AL928" s="4">
        <v>3691.2</v>
      </c>
      <c r="AM928" s="4">
        <v>2875.6</v>
      </c>
      <c r="AN928" s="4">
        <v>5998.9</v>
      </c>
      <c r="AO928" s="4">
        <v>208.2</v>
      </c>
      <c r="AP928" s="4">
        <f t="shared" si="370"/>
        <v>12773.9</v>
      </c>
      <c r="AU928" s="4">
        <f t="shared" si="371"/>
        <v>0</v>
      </c>
      <c r="AV928" s="4">
        <v>0</v>
      </c>
      <c r="AW928" s="4">
        <v>0</v>
      </c>
      <c r="AX928" s="4">
        <v>0</v>
      </c>
      <c r="AY928" s="4">
        <v>432.27</v>
      </c>
      <c r="AZ928" s="4">
        <f t="shared" si="372"/>
        <v>432.27</v>
      </c>
      <c r="BA928" s="4">
        <v>0</v>
      </c>
      <c r="BB928" s="4">
        <v>0</v>
      </c>
      <c r="BC928" s="4">
        <v>0</v>
      </c>
      <c r="BD928" s="4">
        <v>28</v>
      </c>
      <c r="BE928" s="4">
        <f t="shared" si="373"/>
        <v>28</v>
      </c>
      <c r="BF928" s="4">
        <v>17</v>
      </c>
      <c r="BG928" s="4">
        <v>764</v>
      </c>
      <c r="BH928" s="4">
        <v>695</v>
      </c>
      <c r="BI928" s="4">
        <v>323</v>
      </c>
      <c r="BJ928" s="4">
        <f t="shared" si="374"/>
        <v>1799</v>
      </c>
      <c r="BK928" s="4">
        <v>0</v>
      </c>
      <c r="BL928" s="4">
        <v>0</v>
      </c>
      <c r="BM928" s="4">
        <v>0</v>
      </c>
      <c r="BN928" s="4">
        <v>0</v>
      </c>
      <c r="BO928" s="4">
        <f t="shared" si="375"/>
        <v>0</v>
      </c>
      <c r="BP928" s="4">
        <v>0</v>
      </c>
      <c r="BQ928" s="4">
        <v>0</v>
      </c>
      <c r="BR928" s="4">
        <v>0</v>
      </c>
      <c r="BS928" s="4">
        <v>80</v>
      </c>
      <c r="BT928" s="4">
        <f t="shared" si="376"/>
        <v>80</v>
      </c>
      <c r="BU928" s="4">
        <v>0</v>
      </c>
      <c r="BV928" s="4">
        <v>0</v>
      </c>
      <c r="BW928" s="4">
        <v>0</v>
      </c>
      <c r="BX928" s="4">
        <v>233.245</v>
      </c>
      <c r="BY928" s="4">
        <f t="shared" si="377"/>
        <v>233.245</v>
      </c>
      <c r="BZ928" s="4">
        <f t="shared" si="378"/>
        <v>16475.946</v>
      </c>
      <c r="CA928" s="4">
        <f t="shared" si="379"/>
        <v>11472.612000000001</v>
      </c>
      <c r="CB928" s="4">
        <f t="shared" si="380"/>
        <v>11082.974</v>
      </c>
      <c r="CC928" s="4">
        <f t="shared" si="381"/>
        <v>1151.2</v>
      </c>
      <c r="CD928" s="4">
        <f t="shared" si="382"/>
        <v>40182.731999999996</v>
      </c>
      <c r="CE928" s="4">
        <f t="shared" si="383"/>
        <v>17</v>
      </c>
      <c r="CF928" s="4">
        <f t="shared" si="384"/>
        <v>764</v>
      </c>
      <c r="CG928" s="4">
        <f t="shared" si="385"/>
        <v>695</v>
      </c>
      <c r="CH928" s="4">
        <f t="shared" si="386"/>
        <v>1096.5149999999999</v>
      </c>
      <c r="CI928" s="4">
        <f t="shared" si="387"/>
        <v>2572.5149999999999</v>
      </c>
      <c r="CJ928" s="4">
        <v>5306.5</v>
      </c>
      <c r="CK928" s="4">
        <v>7814.5</v>
      </c>
      <c r="CL928" s="4">
        <v>694.7</v>
      </c>
      <c r="CM928" s="4">
        <v>0</v>
      </c>
      <c r="CN928" s="4">
        <v>2951</v>
      </c>
      <c r="CO928" s="4">
        <f t="shared" si="362"/>
        <v>16766.7</v>
      </c>
    </row>
    <row r="929" spans="1:93">
      <c r="A929" s="2">
        <v>2009</v>
      </c>
      <c r="B929" s="3" t="s">
        <v>87</v>
      </c>
      <c r="C929" s="4">
        <v>2272</v>
      </c>
      <c r="D929" s="4">
        <v>207</v>
      </c>
      <c r="E929" s="4">
        <v>44</v>
      </c>
      <c r="F929" s="4">
        <v>0</v>
      </c>
      <c r="G929" s="4">
        <f t="shared" si="363"/>
        <v>2523</v>
      </c>
      <c r="H929" s="4">
        <v>744</v>
      </c>
      <c r="I929" s="4">
        <v>20</v>
      </c>
      <c r="J929" s="4">
        <v>399</v>
      </c>
      <c r="K929" s="4">
        <v>145</v>
      </c>
      <c r="L929" s="4">
        <f t="shared" si="364"/>
        <v>1308</v>
      </c>
      <c r="M929" s="4">
        <v>28</v>
      </c>
      <c r="N929" s="4">
        <v>36</v>
      </c>
      <c r="O929" s="4">
        <v>0</v>
      </c>
      <c r="P929" s="4">
        <v>0</v>
      </c>
      <c r="Q929" s="4">
        <f t="shared" si="365"/>
        <v>64</v>
      </c>
      <c r="R929" s="4">
        <v>29</v>
      </c>
      <c r="S929" s="4">
        <v>0</v>
      </c>
      <c r="T929" s="4">
        <v>0</v>
      </c>
      <c r="U929" s="4">
        <v>0</v>
      </c>
      <c r="V929" s="4">
        <f t="shared" si="366"/>
        <v>29</v>
      </c>
      <c r="W929" s="4">
        <v>447</v>
      </c>
      <c r="X929" s="4">
        <v>884</v>
      </c>
      <c r="Y929" s="4">
        <v>0</v>
      </c>
      <c r="Z929" s="4">
        <v>0</v>
      </c>
      <c r="AA929" s="4">
        <f t="shared" si="367"/>
        <v>1331</v>
      </c>
      <c r="AB929" s="4">
        <v>220</v>
      </c>
      <c r="AC929" s="4">
        <v>5</v>
      </c>
      <c r="AD929" s="4">
        <v>12</v>
      </c>
      <c r="AE929" s="4">
        <v>0</v>
      </c>
      <c r="AF929" s="4">
        <f t="shared" si="368"/>
        <v>237</v>
      </c>
      <c r="AG929" s="4">
        <v>0</v>
      </c>
      <c r="AH929" s="4">
        <v>254</v>
      </c>
      <c r="AI929" s="4">
        <v>733</v>
      </c>
      <c r="AJ929" s="4">
        <v>123</v>
      </c>
      <c r="AK929" s="4">
        <f t="shared" si="369"/>
        <v>1110</v>
      </c>
      <c r="AL929" s="4">
        <v>1635</v>
      </c>
      <c r="AM929" s="4">
        <v>513</v>
      </c>
      <c r="AN929" s="4">
        <v>2770</v>
      </c>
      <c r="AO929" s="4">
        <v>302</v>
      </c>
      <c r="AP929" s="4">
        <f t="shared" si="370"/>
        <v>5220</v>
      </c>
      <c r="AU929" s="4">
        <f t="shared" si="371"/>
        <v>0</v>
      </c>
      <c r="AV929" s="4">
        <v>0</v>
      </c>
      <c r="AW929" s="4">
        <v>0</v>
      </c>
      <c r="AX929" s="4">
        <v>0</v>
      </c>
      <c r="AY929" s="4">
        <v>145</v>
      </c>
      <c r="AZ929" s="4">
        <f t="shared" si="372"/>
        <v>145</v>
      </c>
      <c r="BA929" s="4">
        <v>0</v>
      </c>
      <c r="BB929" s="4">
        <v>0</v>
      </c>
      <c r="BC929" s="4">
        <v>0</v>
      </c>
      <c r="BD929" s="4">
        <v>0</v>
      </c>
      <c r="BE929" s="4">
        <f t="shared" si="373"/>
        <v>0</v>
      </c>
      <c r="BF929" s="4">
        <v>0</v>
      </c>
      <c r="BG929" s="4">
        <v>229</v>
      </c>
      <c r="BH929" s="4">
        <v>58</v>
      </c>
      <c r="BI929" s="4">
        <v>123</v>
      </c>
      <c r="BJ929" s="4">
        <f t="shared" si="374"/>
        <v>410</v>
      </c>
      <c r="BK929" s="4">
        <v>0</v>
      </c>
      <c r="BL929" s="4">
        <v>0</v>
      </c>
      <c r="BM929" s="4">
        <v>0</v>
      </c>
      <c r="BN929" s="4">
        <v>0</v>
      </c>
      <c r="BO929" s="4">
        <f t="shared" si="375"/>
        <v>0</v>
      </c>
      <c r="BP929" s="4">
        <v>0</v>
      </c>
      <c r="BQ929" s="4">
        <v>0</v>
      </c>
      <c r="BR929" s="4">
        <v>0</v>
      </c>
      <c r="BS929" s="4">
        <v>7</v>
      </c>
      <c r="BT929" s="4">
        <f t="shared" si="376"/>
        <v>7</v>
      </c>
      <c r="BU929" s="4">
        <v>0</v>
      </c>
      <c r="BV929" s="4">
        <v>11</v>
      </c>
      <c r="BW929" s="4">
        <v>102</v>
      </c>
      <c r="BX929" s="4">
        <v>295</v>
      </c>
      <c r="BY929" s="4">
        <f t="shared" si="377"/>
        <v>408</v>
      </c>
      <c r="BZ929" s="4">
        <f t="shared" si="378"/>
        <v>5375</v>
      </c>
      <c r="CA929" s="4">
        <f t="shared" si="379"/>
        <v>1919</v>
      </c>
      <c r="CB929" s="4">
        <f t="shared" si="380"/>
        <v>3958</v>
      </c>
      <c r="CC929" s="4">
        <f t="shared" si="381"/>
        <v>570</v>
      </c>
      <c r="CD929" s="4">
        <f t="shared" si="382"/>
        <v>11822</v>
      </c>
      <c r="CE929" s="4">
        <f t="shared" si="383"/>
        <v>0</v>
      </c>
      <c r="CF929" s="4">
        <f t="shared" si="384"/>
        <v>240</v>
      </c>
      <c r="CG929" s="4">
        <f t="shared" si="385"/>
        <v>160</v>
      </c>
      <c r="CH929" s="4">
        <f t="shared" si="386"/>
        <v>570</v>
      </c>
      <c r="CI929" s="4">
        <f t="shared" si="387"/>
        <v>970</v>
      </c>
      <c r="CJ929" s="4">
        <v>2418</v>
      </c>
      <c r="CK929" s="4">
        <v>1338</v>
      </c>
      <c r="CL929" s="4">
        <v>54</v>
      </c>
      <c r="CM929" s="4">
        <v>0</v>
      </c>
      <c r="CN929" s="4">
        <v>1198</v>
      </c>
      <c r="CO929" s="4">
        <f t="shared" si="362"/>
        <v>5008</v>
      </c>
    </row>
    <row r="930" spans="1:93">
      <c r="A930" s="2">
        <v>2009</v>
      </c>
      <c r="B930" s="3" t="s">
        <v>88</v>
      </c>
      <c r="C930" s="4">
        <v>1360</v>
      </c>
      <c r="D930" s="4">
        <v>218</v>
      </c>
      <c r="E930" s="4">
        <v>151</v>
      </c>
      <c r="F930" s="4">
        <v>0</v>
      </c>
      <c r="G930" s="4">
        <f t="shared" si="363"/>
        <v>1729</v>
      </c>
      <c r="H930" s="4">
        <v>356</v>
      </c>
      <c r="I930" s="4">
        <v>5</v>
      </c>
      <c r="J930" s="4">
        <v>151</v>
      </c>
      <c r="K930" s="4">
        <v>6</v>
      </c>
      <c r="L930" s="4">
        <f t="shared" si="364"/>
        <v>518</v>
      </c>
      <c r="M930" s="4">
        <v>0</v>
      </c>
      <c r="N930" s="4">
        <v>7</v>
      </c>
      <c r="O930" s="4">
        <v>0</v>
      </c>
      <c r="P930" s="4">
        <v>0</v>
      </c>
      <c r="Q930" s="4">
        <f t="shared" si="365"/>
        <v>7</v>
      </c>
      <c r="R930" s="4">
        <v>9</v>
      </c>
      <c r="S930" s="4">
        <v>0</v>
      </c>
      <c r="T930" s="4">
        <v>0</v>
      </c>
      <c r="U930" s="4">
        <v>0</v>
      </c>
      <c r="V930" s="4">
        <f t="shared" si="366"/>
        <v>9</v>
      </c>
      <c r="W930" s="4">
        <v>331</v>
      </c>
      <c r="X930" s="4">
        <v>1013</v>
      </c>
      <c r="Y930" s="4">
        <v>97</v>
      </c>
      <c r="Z930" s="4">
        <v>0</v>
      </c>
      <c r="AA930" s="4">
        <f t="shared" si="367"/>
        <v>1441</v>
      </c>
      <c r="AB930" s="4">
        <v>199</v>
      </c>
      <c r="AC930" s="4">
        <v>6</v>
      </c>
      <c r="AD930" s="4">
        <v>21</v>
      </c>
      <c r="AE930" s="4">
        <v>2</v>
      </c>
      <c r="AF930" s="4">
        <f t="shared" si="368"/>
        <v>228</v>
      </c>
      <c r="AG930" s="4">
        <v>0</v>
      </c>
      <c r="AH930" s="4">
        <v>199</v>
      </c>
      <c r="AI930" s="4">
        <v>366</v>
      </c>
      <c r="AJ930" s="4">
        <v>0</v>
      </c>
      <c r="AK930" s="4">
        <f t="shared" si="369"/>
        <v>565</v>
      </c>
      <c r="AL930" s="4">
        <v>469</v>
      </c>
      <c r="AM930" s="4">
        <v>857</v>
      </c>
      <c r="AN930" s="4">
        <v>472</v>
      </c>
      <c r="AO930" s="4">
        <v>21</v>
      </c>
      <c r="AP930" s="4">
        <f t="shared" si="370"/>
        <v>1819</v>
      </c>
      <c r="AU930" s="4">
        <f t="shared" si="371"/>
        <v>0</v>
      </c>
      <c r="AV930" s="4">
        <v>12</v>
      </c>
      <c r="AW930" s="4">
        <v>0</v>
      </c>
      <c r="AX930" s="4">
        <v>9</v>
      </c>
      <c r="AY930" s="4">
        <v>6</v>
      </c>
      <c r="AZ930" s="4">
        <f t="shared" si="372"/>
        <v>27</v>
      </c>
      <c r="BA930" s="4">
        <v>1</v>
      </c>
      <c r="BB930" s="4">
        <v>0</v>
      </c>
      <c r="BC930" s="4">
        <v>0</v>
      </c>
      <c r="BD930" s="4">
        <v>2</v>
      </c>
      <c r="BE930" s="4">
        <f t="shared" si="373"/>
        <v>3</v>
      </c>
      <c r="BF930" s="4">
        <v>0</v>
      </c>
      <c r="BG930" s="4">
        <v>175</v>
      </c>
      <c r="BH930" s="4">
        <v>65</v>
      </c>
      <c r="BI930" s="4">
        <v>0</v>
      </c>
      <c r="BJ930" s="4">
        <f t="shared" si="374"/>
        <v>240</v>
      </c>
      <c r="BK930" s="4">
        <v>0</v>
      </c>
      <c r="BL930" s="4">
        <v>0</v>
      </c>
      <c r="BM930" s="4">
        <v>0</v>
      </c>
      <c r="BN930" s="4">
        <v>0</v>
      </c>
      <c r="BO930" s="4">
        <f t="shared" si="375"/>
        <v>0</v>
      </c>
      <c r="BP930" s="4">
        <v>0</v>
      </c>
      <c r="BQ930" s="4">
        <v>0</v>
      </c>
      <c r="BR930" s="4">
        <v>0</v>
      </c>
      <c r="BS930" s="4">
        <v>0</v>
      </c>
      <c r="BT930" s="4">
        <f t="shared" si="376"/>
        <v>0</v>
      </c>
      <c r="BU930" s="4">
        <v>0</v>
      </c>
      <c r="BV930" s="4">
        <v>0</v>
      </c>
      <c r="BW930" s="4">
        <v>53</v>
      </c>
      <c r="BX930" s="4">
        <v>21</v>
      </c>
      <c r="BY930" s="4">
        <f t="shared" si="377"/>
        <v>74</v>
      </c>
      <c r="BZ930" s="4">
        <f t="shared" si="378"/>
        <v>2724</v>
      </c>
      <c r="CA930" s="4">
        <f t="shared" si="379"/>
        <v>2305</v>
      </c>
      <c r="CB930" s="4">
        <f t="shared" si="380"/>
        <v>1258</v>
      </c>
      <c r="CC930" s="4">
        <f t="shared" si="381"/>
        <v>29</v>
      </c>
      <c r="CD930" s="4">
        <f t="shared" si="382"/>
        <v>6316</v>
      </c>
      <c r="CE930" s="4">
        <f t="shared" si="383"/>
        <v>13</v>
      </c>
      <c r="CF930" s="4">
        <f t="shared" si="384"/>
        <v>175</v>
      </c>
      <c r="CG930" s="4">
        <f t="shared" si="385"/>
        <v>127</v>
      </c>
      <c r="CH930" s="4">
        <f t="shared" si="386"/>
        <v>29</v>
      </c>
      <c r="CI930" s="4">
        <f t="shared" si="387"/>
        <v>344</v>
      </c>
      <c r="CJ930" s="4">
        <v>1022</v>
      </c>
      <c r="CK930" s="4">
        <v>1168</v>
      </c>
      <c r="CL930" s="4">
        <v>141</v>
      </c>
      <c r="CM930" s="4">
        <v>0</v>
      </c>
      <c r="CN930" s="4">
        <v>134</v>
      </c>
      <c r="CO930" s="4">
        <f t="shared" si="362"/>
        <v>2465</v>
      </c>
    </row>
    <row r="931" spans="1:93">
      <c r="A931" s="2">
        <v>2009</v>
      </c>
      <c r="B931" s="3" t="s">
        <v>89</v>
      </c>
      <c r="C931" s="4">
        <v>7442</v>
      </c>
      <c r="D931" s="4">
        <v>3050</v>
      </c>
      <c r="E931" s="4">
        <v>44</v>
      </c>
      <c r="F931" s="4">
        <v>0</v>
      </c>
      <c r="G931" s="4">
        <f t="shared" si="363"/>
        <v>10536</v>
      </c>
      <c r="H931" s="4">
        <v>2209</v>
      </c>
      <c r="I931" s="4">
        <v>356</v>
      </c>
      <c r="J931" s="4">
        <v>72</v>
      </c>
      <c r="K931" s="4">
        <v>39</v>
      </c>
      <c r="L931" s="4">
        <f t="shared" si="364"/>
        <v>2676</v>
      </c>
      <c r="M931" s="4">
        <v>72</v>
      </c>
      <c r="N931" s="4">
        <v>15</v>
      </c>
      <c r="O931" s="4">
        <v>0</v>
      </c>
      <c r="P931" s="4">
        <v>0</v>
      </c>
      <c r="Q931" s="4">
        <f t="shared" si="365"/>
        <v>87</v>
      </c>
      <c r="R931" s="4">
        <v>44</v>
      </c>
      <c r="S931" s="4">
        <v>3</v>
      </c>
      <c r="T931" s="4">
        <v>0</v>
      </c>
      <c r="U931" s="4">
        <v>0</v>
      </c>
      <c r="V931" s="4">
        <f t="shared" si="366"/>
        <v>47</v>
      </c>
      <c r="W931" s="9">
        <v>4345</v>
      </c>
      <c r="X931" s="4">
        <v>7563</v>
      </c>
      <c r="Y931" s="4">
        <v>2440</v>
      </c>
      <c r="Z931" s="4">
        <v>0</v>
      </c>
      <c r="AA931" s="4">
        <f t="shared" si="367"/>
        <v>14348</v>
      </c>
      <c r="AB931" s="4">
        <v>1308</v>
      </c>
      <c r="AC931" s="4">
        <v>0</v>
      </c>
      <c r="AD931" s="4">
        <v>66</v>
      </c>
      <c r="AE931" s="4">
        <v>8</v>
      </c>
      <c r="AF931" s="4">
        <f t="shared" si="368"/>
        <v>1382</v>
      </c>
      <c r="AG931" s="4">
        <v>25</v>
      </c>
      <c r="AH931" s="4">
        <v>115</v>
      </c>
      <c r="AI931" s="4">
        <v>3696</v>
      </c>
      <c r="AJ931" s="4">
        <v>46</v>
      </c>
      <c r="AK931" s="4">
        <f t="shared" si="369"/>
        <v>3882</v>
      </c>
      <c r="AL931" s="4">
        <v>14343</v>
      </c>
      <c r="AM931" s="4">
        <v>3160</v>
      </c>
      <c r="AN931" s="4">
        <v>7221</v>
      </c>
      <c r="AO931" s="4">
        <v>58</v>
      </c>
      <c r="AP931" s="4">
        <f t="shared" si="370"/>
        <v>24782</v>
      </c>
      <c r="AU931" s="4">
        <f t="shared" si="371"/>
        <v>0</v>
      </c>
      <c r="AV931" s="4">
        <v>0</v>
      </c>
      <c r="AW931" s="4">
        <v>0</v>
      </c>
      <c r="AX931" s="4">
        <v>0</v>
      </c>
      <c r="AY931" s="4">
        <v>39</v>
      </c>
      <c r="AZ931" s="4">
        <f t="shared" si="372"/>
        <v>39</v>
      </c>
      <c r="BA931" s="4">
        <v>0</v>
      </c>
      <c r="BB931" s="4">
        <v>0</v>
      </c>
      <c r="BC931" s="4">
        <v>0</v>
      </c>
      <c r="BD931" s="4">
        <v>8</v>
      </c>
      <c r="BE931" s="4">
        <f t="shared" si="373"/>
        <v>8</v>
      </c>
      <c r="BF931" s="4">
        <v>0</v>
      </c>
      <c r="BG931" s="4">
        <v>113</v>
      </c>
      <c r="BH931" s="4">
        <v>2069</v>
      </c>
      <c r="BI931" s="4">
        <v>46</v>
      </c>
      <c r="BJ931" s="4">
        <f t="shared" si="374"/>
        <v>2228</v>
      </c>
      <c r="BK931" s="4">
        <v>0</v>
      </c>
      <c r="BL931" s="4">
        <v>0</v>
      </c>
      <c r="BM931" s="4">
        <v>0</v>
      </c>
      <c r="BN931" s="4">
        <v>0</v>
      </c>
      <c r="BO931" s="4">
        <f t="shared" si="375"/>
        <v>0</v>
      </c>
      <c r="BP931" s="4">
        <v>0</v>
      </c>
      <c r="BQ931" s="4">
        <v>7</v>
      </c>
      <c r="BR931" s="4">
        <v>249</v>
      </c>
      <c r="BS931" s="4">
        <v>12</v>
      </c>
      <c r="BT931" s="4">
        <f t="shared" si="376"/>
        <v>268</v>
      </c>
      <c r="BU931" s="4">
        <v>0</v>
      </c>
      <c r="BV931" s="4">
        <v>0</v>
      </c>
      <c r="BW931" s="4">
        <v>19</v>
      </c>
      <c r="BX931" s="4">
        <v>46</v>
      </c>
      <c r="BY931" s="4">
        <f t="shared" si="377"/>
        <v>65</v>
      </c>
      <c r="BZ931" s="4">
        <f t="shared" si="378"/>
        <v>29788</v>
      </c>
      <c r="CA931" s="4">
        <f t="shared" si="379"/>
        <v>14262</v>
      </c>
      <c r="CB931" s="4">
        <f t="shared" si="380"/>
        <v>13539</v>
      </c>
      <c r="CC931" s="4">
        <f t="shared" si="381"/>
        <v>151</v>
      </c>
      <c r="CD931" s="4">
        <f t="shared" si="382"/>
        <v>57740</v>
      </c>
      <c r="CE931" s="4">
        <f t="shared" si="383"/>
        <v>0</v>
      </c>
      <c r="CF931" s="4">
        <f t="shared" si="384"/>
        <v>120</v>
      </c>
      <c r="CG931" s="4">
        <f t="shared" si="385"/>
        <v>2337</v>
      </c>
      <c r="CH931" s="4">
        <f t="shared" si="386"/>
        <v>151</v>
      </c>
      <c r="CI931" s="4">
        <f t="shared" si="387"/>
        <v>2608</v>
      </c>
      <c r="CJ931" s="4">
        <v>6773</v>
      </c>
      <c r="CK931" s="4">
        <v>9223</v>
      </c>
      <c r="CL931" s="4">
        <v>1710</v>
      </c>
      <c r="CM931" s="4">
        <v>430</v>
      </c>
      <c r="CN931" s="4">
        <v>4441</v>
      </c>
      <c r="CO931" s="4">
        <f t="shared" si="362"/>
        <v>22577</v>
      </c>
    </row>
    <row r="932" spans="1:93">
      <c r="A932" s="2">
        <v>2009</v>
      </c>
      <c r="B932" s="3" t="s">
        <v>90</v>
      </c>
      <c r="C932" s="4">
        <v>5695</v>
      </c>
      <c r="D932" s="4">
        <v>1476</v>
      </c>
      <c r="E932" s="4">
        <v>51</v>
      </c>
      <c r="F932" s="4">
        <v>0</v>
      </c>
      <c r="G932" s="4">
        <f t="shared" si="363"/>
        <v>7222</v>
      </c>
      <c r="H932" s="4">
        <v>1764</v>
      </c>
      <c r="I932" s="4">
        <v>5</v>
      </c>
      <c r="J932" s="4">
        <v>10</v>
      </c>
      <c r="K932" s="4">
        <v>98</v>
      </c>
      <c r="L932" s="4">
        <f t="shared" si="364"/>
        <v>1877</v>
      </c>
      <c r="M932" s="4">
        <v>30</v>
      </c>
      <c r="N932" s="4">
        <v>137</v>
      </c>
      <c r="O932" s="4">
        <v>4</v>
      </c>
      <c r="P932" s="4">
        <v>0</v>
      </c>
      <c r="Q932" s="4">
        <f t="shared" si="365"/>
        <v>171</v>
      </c>
      <c r="R932" s="4">
        <v>43</v>
      </c>
      <c r="S932" s="4">
        <v>116</v>
      </c>
      <c r="T932" s="4">
        <v>0</v>
      </c>
      <c r="U932" s="4">
        <v>0</v>
      </c>
      <c r="V932" s="4">
        <f t="shared" si="366"/>
        <v>159</v>
      </c>
      <c r="W932" s="4">
        <v>1225</v>
      </c>
      <c r="X932" s="4">
        <v>3986</v>
      </c>
      <c r="Y932" s="4">
        <v>384</v>
      </c>
      <c r="Z932" s="4">
        <v>0</v>
      </c>
      <c r="AA932" s="4">
        <f t="shared" si="367"/>
        <v>5595</v>
      </c>
      <c r="AB932" s="4">
        <v>690</v>
      </c>
      <c r="AC932" s="4">
        <v>0</v>
      </c>
      <c r="AD932" s="4">
        <v>63</v>
      </c>
      <c r="AE932" s="4">
        <v>0</v>
      </c>
      <c r="AF932" s="4">
        <f t="shared" si="368"/>
        <v>753</v>
      </c>
      <c r="AG932" s="4">
        <v>2</v>
      </c>
      <c r="AH932" s="4">
        <v>892</v>
      </c>
      <c r="AI932" s="4">
        <v>1474</v>
      </c>
      <c r="AJ932" s="4">
        <v>0</v>
      </c>
      <c r="AK932" s="4">
        <f t="shared" si="369"/>
        <v>2368</v>
      </c>
      <c r="AL932" s="4">
        <v>3587</v>
      </c>
      <c r="AM932" s="4">
        <v>2448</v>
      </c>
      <c r="AN932" s="4">
        <v>1539</v>
      </c>
      <c r="AO932" s="4">
        <v>0</v>
      </c>
      <c r="AP932" s="4">
        <f t="shared" si="370"/>
        <v>7574</v>
      </c>
      <c r="AU932" s="4">
        <f t="shared" si="371"/>
        <v>0</v>
      </c>
      <c r="AV932" s="4">
        <v>31</v>
      </c>
      <c r="AW932" s="4">
        <v>0</v>
      </c>
      <c r="AX932" s="4">
        <v>0</v>
      </c>
      <c r="AY932" s="4">
        <v>98</v>
      </c>
      <c r="AZ932" s="4">
        <f t="shared" si="372"/>
        <v>129</v>
      </c>
      <c r="BA932" s="4">
        <v>55</v>
      </c>
      <c r="BB932" s="4">
        <v>0</v>
      </c>
      <c r="BC932" s="4">
        <v>14</v>
      </c>
      <c r="BD932" s="4">
        <v>0</v>
      </c>
      <c r="BE932" s="4">
        <f t="shared" si="373"/>
        <v>69</v>
      </c>
      <c r="BF932" s="4">
        <v>2</v>
      </c>
      <c r="BG932" s="4">
        <v>0</v>
      </c>
      <c r="BH932" s="4">
        <v>0</v>
      </c>
      <c r="BI932" s="4">
        <v>0</v>
      </c>
      <c r="BJ932" s="4">
        <f t="shared" si="374"/>
        <v>2</v>
      </c>
      <c r="BK932" s="4">
        <v>0</v>
      </c>
      <c r="BL932" s="4">
        <v>0</v>
      </c>
      <c r="BM932" s="4">
        <v>0</v>
      </c>
      <c r="BN932" s="4">
        <v>0</v>
      </c>
      <c r="BO932" s="4">
        <f t="shared" si="375"/>
        <v>0</v>
      </c>
      <c r="BP932" s="4">
        <v>40</v>
      </c>
      <c r="BQ932" s="4">
        <v>0</v>
      </c>
      <c r="BR932" s="4">
        <v>2</v>
      </c>
      <c r="BS932" s="4">
        <v>0</v>
      </c>
      <c r="BT932" s="4">
        <f t="shared" si="376"/>
        <v>42</v>
      </c>
      <c r="BU932" s="4">
        <v>108</v>
      </c>
      <c r="BV932" s="4">
        <v>0</v>
      </c>
      <c r="BW932" s="4">
        <v>23</v>
      </c>
      <c r="BX932" s="4">
        <v>0</v>
      </c>
      <c r="BY932" s="4">
        <f t="shared" si="377"/>
        <v>131</v>
      </c>
      <c r="BZ932" s="4">
        <f t="shared" si="378"/>
        <v>13036</v>
      </c>
      <c r="CA932" s="4">
        <f t="shared" si="379"/>
        <v>9060</v>
      </c>
      <c r="CB932" s="4">
        <f t="shared" si="380"/>
        <v>3525</v>
      </c>
      <c r="CC932" s="4">
        <f t="shared" si="381"/>
        <v>98</v>
      </c>
      <c r="CD932" s="4">
        <f t="shared" si="382"/>
        <v>25719</v>
      </c>
      <c r="CE932" s="4">
        <f t="shared" si="383"/>
        <v>236</v>
      </c>
      <c r="CF932" s="4">
        <f t="shared" si="384"/>
        <v>0</v>
      </c>
      <c r="CG932" s="4">
        <f t="shared" si="385"/>
        <v>39</v>
      </c>
      <c r="CH932" s="4">
        <f t="shared" si="386"/>
        <v>98</v>
      </c>
      <c r="CI932" s="4">
        <f t="shared" si="387"/>
        <v>373</v>
      </c>
      <c r="CJ932" s="4">
        <v>6153</v>
      </c>
      <c r="CK932" s="4">
        <v>4314</v>
      </c>
      <c r="CL932" s="4">
        <v>839</v>
      </c>
      <c r="CM932" s="4">
        <v>608</v>
      </c>
      <c r="CN932" s="4">
        <v>1021</v>
      </c>
      <c r="CO932" s="4">
        <f t="shared" si="362"/>
        <v>12935</v>
      </c>
    </row>
    <row r="933" spans="1:93">
      <c r="A933" s="2">
        <v>2009</v>
      </c>
      <c r="B933" s="3" t="s">
        <v>91</v>
      </c>
      <c r="C933" s="4">
        <v>2598</v>
      </c>
      <c r="D933" s="4">
        <v>425</v>
      </c>
      <c r="E933" s="4">
        <v>56</v>
      </c>
      <c r="F933" s="4">
        <v>0</v>
      </c>
      <c r="G933" s="4">
        <f t="shared" si="363"/>
        <v>3079</v>
      </c>
      <c r="H933" s="4">
        <v>935</v>
      </c>
      <c r="I933" s="4">
        <v>499</v>
      </c>
      <c r="J933" s="4">
        <v>3030</v>
      </c>
      <c r="K933" s="4">
        <v>3</v>
      </c>
      <c r="L933" s="4">
        <f t="shared" si="364"/>
        <v>4467</v>
      </c>
      <c r="M933" s="4">
        <v>42</v>
      </c>
      <c r="N933" s="4">
        <v>41</v>
      </c>
      <c r="O933" s="4">
        <v>16</v>
      </c>
      <c r="P933" s="4">
        <v>0</v>
      </c>
      <c r="Q933" s="4">
        <f t="shared" si="365"/>
        <v>99</v>
      </c>
      <c r="R933" s="4">
        <v>18</v>
      </c>
      <c r="S933" s="4">
        <v>0</v>
      </c>
      <c r="T933" s="4">
        <v>0</v>
      </c>
      <c r="U933" s="4">
        <v>0</v>
      </c>
      <c r="V933" s="4">
        <f t="shared" si="366"/>
        <v>18</v>
      </c>
      <c r="W933" s="4">
        <v>588</v>
      </c>
      <c r="X933" s="4">
        <v>1889</v>
      </c>
      <c r="Y933" s="4">
        <v>655</v>
      </c>
      <c r="Z933" s="4">
        <v>0</v>
      </c>
      <c r="AA933" s="4">
        <f t="shared" si="367"/>
        <v>3132</v>
      </c>
      <c r="AB933" s="4">
        <v>363</v>
      </c>
      <c r="AC933" s="4">
        <v>1</v>
      </c>
      <c r="AD933" s="4">
        <v>61</v>
      </c>
      <c r="AE933" s="4">
        <v>1</v>
      </c>
      <c r="AF933" s="4">
        <f t="shared" si="368"/>
        <v>426</v>
      </c>
      <c r="AG933" s="4">
        <v>0</v>
      </c>
      <c r="AH933" s="4">
        <v>541</v>
      </c>
      <c r="AI933" s="4">
        <v>815</v>
      </c>
      <c r="AJ933" s="4">
        <v>0</v>
      </c>
      <c r="AK933" s="4">
        <f t="shared" si="369"/>
        <v>1356</v>
      </c>
      <c r="AL933" s="4">
        <v>1360</v>
      </c>
      <c r="AM933" s="4">
        <v>1805</v>
      </c>
      <c r="AN933" s="4">
        <v>1696</v>
      </c>
      <c r="AO933" s="4">
        <v>39</v>
      </c>
      <c r="AP933" s="4">
        <f t="shared" si="370"/>
        <v>4900</v>
      </c>
      <c r="AU933" s="4">
        <f t="shared" si="371"/>
        <v>0</v>
      </c>
      <c r="AV933" s="4">
        <v>0</v>
      </c>
      <c r="AW933" s="4">
        <v>0</v>
      </c>
      <c r="AX933" s="4">
        <v>32</v>
      </c>
      <c r="AY933" s="4">
        <v>3</v>
      </c>
      <c r="AZ933" s="4">
        <f t="shared" si="372"/>
        <v>35</v>
      </c>
      <c r="BA933" s="4">
        <v>0</v>
      </c>
      <c r="BB933" s="4">
        <v>0</v>
      </c>
      <c r="BC933" s="4">
        <v>4</v>
      </c>
      <c r="BD933" s="4">
        <v>2</v>
      </c>
      <c r="BE933" s="4">
        <f t="shared" si="373"/>
        <v>6</v>
      </c>
      <c r="BF933" s="4">
        <v>0</v>
      </c>
      <c r="BG933" s="4">
        <v>371</v>
      </c>
      <c r="BH933" s="4">
        <v>274</v>
      </c>
      <c r="BI933" s="4">
        <v>0</v>
      </c>
      <c r="BJ933" s="4">
        <f t="shared" si="374"/>
        <v>645</v>
      </c>
      <c r="BK933" s="4">
        <v>0</v>
      </c>
      <c r="BL933" s="4">
        <v>0</v>
      </c>
      <c r="BM933" s="4">
        <v>0</v>
      </c>
      <c r="BN933" s="4">
        <v>0</v>
      </c>
      <c r="BO933" s="4">
        <f t="shared" si="375"/>
        <v>0</v>
      </c>
      <c r="BP933" s="4">
        <v>0</v>
      </c>
      <c r="BQ933" s="4">
        <v>0</v>
      </c>
      <c r="BR933" s="4">
        <v>18</v>
      </c>
      <c r="BS933" s="4">
        <v>8</v>
      </c>
      <c r="BT933" s="4">
        <f t="shared" si="376"/>
        <v>26</v>
      </c>
      <c r="BU933" s="4">
        <v>0</v>
      </c>
      <c r="BV933" s="4">
        <v>0</v>
      </c>
      <c r="BW933" s="4">
        <v>76</v>
      </c>
      <c r="BX933" s="4">
        <v>15</v>
      </c>
      <c r="BY933" s="4">
        <f t="shared" si="377"/>
        <v>91</v>
      </c>
      <c r="BZ933" s="4">
        <f t="shared" si="378"/>
        <v>5904</v>
      </c>
      <c r="CA933" s="4">
        <f t="shared" si="379"/>
        <v>5201</v>
      </c>
      <c r="CB933" s="4">
        <f t="shared" si="380"/>
        <v>6329</v>
      </c>
      <c r="CC933" s="4">
        <f t="shared" si="381"/>
        <v>43</v>
      </c>
      <c r="CD933" s="4">
        <f t="shared" si="382"/>
        <v>17477</v>
      </c>
      <c r="CE933" s="4">
        <f t="shared" si="383"/>
        <v>0</v>
      </c>
      <c r="CF933" s="4">
        <f t="shared" si="384"/>
        <v>371</v>
      </c>
      <c r="CG933" s="4">
        <f t="shared" si="385"/>
        <v>404</v>
      </c>
      <c r="CH933" s="4">
        <f t="shared" si="386"/>
        <v>28</v>
      </c>
      <c r="CI933" s="4">
        <f t="shared" si="387"/>
        <v>803</v>
      </c>
      <c r="CJ933" s="4">
        <v>2284</v>
      </c>
      <c r="CK933" s="4">
        <v>2720</v>
      </c>
      <c r="CL933" s="4">
        <v>272</v>
      </c>
      <c r="CM933" s="4">
        <v>116</v>
      </c>
      <c r="CN933" s="4">
        <v>542</v>
      </c>
      <c r="CO933" s="4">
        <f t="shared" si="362"/>
        <v>5934</v>
      </c>
    </row>
    <row r="934" spans="1:93">
      <c r="A934" s="2">
        <v>2009</v>
      </c>
      <c r="B934" s="3" t="s">
        <v>92</v>
      </c>
      <c r="C934" s="4">
        <v>3147</v>
      </c>
      <c r="D934" s="4">
        <v>420</v>
      </c>
      <c r="E934" s="4">
        <v>115</v>
      </c>
      <c r="F934" s="4">
        <v>0</v>
      </c>
      <c r="G934" s="4">
        <f t="shared" si="363"/>
        <v>3682</v>
      </c>
      <c r="H934" s="4">
        <v>800</v>
      </c>
      <c r="I934" s="4">
        <v>412</v>
      </c>
      <c r="J934" s="4">
        <v>1047</v>
      </c>
      <c r="K934" s="4">
        <v>57</v>
      </c>
      <c r="L934" s="4">
        <f t="shared" si="364"/>
        <v>2316</v>
      </c>
      <c r="M934" s="4">
        <v>30</v>
      </c>
      <c r="N934" s="4">
        <v>15</v>
      </c>
      <c r="O934" s="4">
        <v>0</v>
      </c>
      <c r="P934" s="4">
        <v>0</v>
      </c>
      <c r="Q934" s="4">
        <f t="shared" si="365"/>
        <v>45</v>
      </c>
      <c r="R934" s="4">
        <v>9</v>
      </c>
      <c r="S934" s="4">
        <v>0</v>
      </c>
      <c r="T934" s="4">
        <v>0</v>
      </c>
      <c r="U934" s="4">
        <v>0</v>
      </c>
      <c r="V934" s="4">
        <f t="shared" si="366"/>
        <v>9</v>
      </c>
      <c r="W934" s="4">
        <v>820</v>
      </c>
      <c r="X934" s="4">
        <v>1522</v>
      </c>
      <c r="Y934" s="4">
        <v>81</v>
      </c>
      <c r="Z934" s="4">
        <v>0</v>
      </c>
      <c r="AA934" s="4">
        <f t="shared" si="367"/>
        <v>2423</v>
      </c>
      <c r="AB934" s="4">
        <v>328</v>
      </c>
      <c r="AC934" s="4">
        <v>3</v>
      </c>
      <c r="AD934" s="4">
        <v>43</v>
      </c>
      <c r="AE934" s="4">
        <v>9</v>
      </c>
      <c r="AF934" s="4">
        <f t="shared" si="368"/>
        <v>383</v>
      </c>
      <c r="AG934" s="4">
        <v>16</v>
      </c>
      <c r="AH934" s="4">
        <v>448</v>
      </c>
      <c r="AI934" s="4">
        <v>1014</v>
      </c>
      <c r="AJ934" s="4">
        <v>129</v>
      </c>
      <c r="AK934" s="4">
        <f t="shared" si="369"/>
        <v>1607</v>
      </c>
      <c r="AL934" s="4">
        <v>914</v>
      </c>
      <c r="AM934" s="4">
        <v>975</v>
      </c>
      <c r="AN934" s="4">
        <v>1500</v>
      </c>
      <c r="AO934" s="4">
        <v>106</v>
      </c>
      <c r="AP934" s="4">
        <f t="shared" si="370"/>
        <v>3495</v>
      </c>
      <c r="AU934" s="4">
        <f t="shared" si="371"/>
        <v>0</v>
      </c>
      <c r="AV934" s="4">
        <v>5</v>
      </c>
      <c r="AW934" s="4">
        <v>1</v>
      </c>
      <c r="AX934" s="4">
        <v>74</v>
      </c>
      <c r="AY934" s="4">
        <v>31</v>
      </c>
      <c r="AZ934" s="4">
        <f t="shared" si="372"/>
        <v>111</v>
      </c>
      <c r="BA934" s="4">
        <v>3</v>
      </c>
      <c r="BB934" s="4">
        <v>0</v>
      </c>
      <c r="BC934" s="4">
        <v>2</v>
      </c>
      <c r="BD934" s="4">
        <v>7</v>
      </c>
      <c r="BE934" s="4">
        <f t="shared" si="373"/>
        <v>12</v>
      </c>
      <c r="BF934" s="4">
        <v>7</v>
      </c>
      <c r="BG934" s="4">
        <v>428</v>
      </c>
      <c r="BH934" s="4">
        <v>635</v>
      </c>
      <c r="BI934" s="4">
        <v>53</v>
      </c>
      <c r="BJ934" s="4">
        <f t="shared" si="374"/>
        <v>1123</v>
      </c>
      <c r="BK934" s="4">
        <v>0</v>
      </c>
      <c r="BL934" s="4">
        <v>0</v>
      </c>
      <c r="BM934" s="4">
        <v>0</v>
      </c>
      <c r="BN934" s="4">
        <v>0</v>
      </c>
      <c r="BO934" s="4">
        <f t="shared" si="375"/>
        <v>0</v>
      </c>
      <c r="BP934" s="4">
        <v>0</v>
      </c>
      <c r="BQ934" s="4">
        <v>0</v>
      </c>
      <c r="BR934" s="4">
        <v>0</v>
      </c>
      <c r="BS934" s="4">
        <v>0</v>
      </c>
      <c r="BT934" s="4">
        <f t="shared" si="376"/>
        <v>0</v>
      </c>
      <c r="BU934" s="4">
        <v>10</v>
      </c>
      <c r="BV934" s="4">
        <v>7</v>
      </c>
      <c r="BW934" s="4">
        <v>25</v>
      </c>
      <c r="BX934" s="4">
        <v>4</v>
      </c>
      <c r="BY934" s="4">
        <f t="shared" si="377"/>
        <v>46</v>
      </c>
      <c r="BZ934" s="4">
        <f t="shared" si="378"/>
        <v>6064</v>
      </c>
      <c r="CA934" s="4">
        <f t="shared" si="379"/>
        <v>3795</v>
      </c>
      <c r="CB934" s="4">
        <f t="shared" si="380"/>
        <v>3800</v>
      </c>
      <c r="CC934" s="4">
        <f t="shared" si="381"/>
        <v>301</v>
      </c>
      <c r="CD934" s="4">
        <f t="shared" si="382"/>
        <v>13960</v>
      </c>
      <c r="CE934" s="4">
        <f t="shared" si="383"/>
        <v>25</v>
      </c>
      <c r="CF934" s="4">
        <f t="shared" si="384"/>
        <v>436</v>
      </c>
      <c r="CG934" s="4">
        <f t="shared" si="385"/>
        <v>736</v>
      </c>
      <c r="CH934" s="4">
        <f t="shared" si="386"/>
        <v>95</v>
      </c>
      <c r="CI934" s="4">
        <f t="shared" si="387"/>
        <v>1292</v>
      </c>
      <c r="CJ934" s="4">
        <v>1925</v>
      </c>
      <c r="CK934" s="4">
        <v>2682</v>
      </c>
      <c r="CL934" s="4">
        <v>240</v>
      </c>
      <c r="CM934" s="4">
        <v>0</v>
      </c>
      <c r="CN934" s="4">
        <v>742</v>
      </c>
      <c r="CO934" s="4">
        <f t="shared" si="362"/>
        <v>5589</v>
      </c>
    </row>
    <row r="935" spans="1:93">
      <c r="A935" s="2">
        <v>2009</v>
      </c>
      <c r="B935" s="3" t="s">
        <v>93</v>
      </c>
      <c r="C935" s="4">
        <v>4017</v>
      </c>
      <c r="D935" s="4">
        <v>707</v>
      </c>
      <c r="E935" s="4">
        <v>15</v>
      </c>
      <c r="F935" s="4">
        <v>0</v>
      </c>
      <c r="G935" s="4">
        <f t="shared" si="363"/>
        <v>4739</v>
      </c>
      <c r="H935" s="4">
        <v>1277</v>
      </c>
      <c r="I935" s="4">
        <v>721</v>
      </c>
      <c r="J935" s="4">
        <v>3715</v>
      </c>
      <c r="K935" s="4">
        <v>0</v>
      </c>
      <c r="L935" s="4">
        <f t="shared" si="364"/>
        <v>5713</v>
      </c>
      <c r="M935" s="4">
        <v>72</v>
      </c>
      <c r="N935" s="4">
        <v>111</v>
      </c>
      <c r="O935" s="4">
        <v>0</v>
      </c>
      <c r="P935" s="4">
        <v>0</v>
      </c>
      <c r="Q935" s="4">
        <f t="shared" si="365"/>
        <v>183</v>
      </c>
      <c r="R935" s="4">
        <v>0</v>
      </c>
      <c r="S935" s="4">
        <v>0</v>
      </c>
      <c r="T935" s="4">
        <v>0</v>
      </c>
      <c r="U935" s="4">
        <v>0</v>
      </c>
      <c r="V935" s="4">
        <f t="shared" si="366"/>
        <v>0</v>
      </c>
      <c r="W935" s="4">
        <v>1020</v>
      </c>
      <c r="X935" s="4">
        <v>4045</v>
      </c>
      <c r="Y935" s="4">
        <v>337</v>
      </c>
      <c r="Z935" s="4">
        <v>0</v>
      </c>
      <c r="AA935" s="4">
        <f t="shared" si="367"/>
        <v>5402</v>
      </c>
      <c r="AB935" s="4">
        <v>513</v>
      </c>
      <c r="AC935" s="4">
        <v>12</v>
      </c>
      <c r="AD935" s="4">
        <v>43</v>
      </c>
      <c r="AE935" s="4">
        <v>0</v>
      </c>
      <c r="AF935" s="4">
        <f t="shared" si="368"/>
        <v>568</v>
      </c>
      <c r="AG935" s="4">
        <v>5</v>
      </c>
      <c r="AH935" s="4">
        <v>630</v>
      </c>
      <c r="AI935" s="4">
        <v>1459</v>
      </c>
      <c r="AJ935" s="4">
        <v>0</v>
      </c>
      <c r="AK935" s="4">
        <f t="shared" si="369"/>
        <v>2094</v>
      </c>
      <c r="AL935" s="4">
        <v>2127</v>
      </c>
      <c r="AM935" s="4">
        <v>2007</v>
      </c>
      <c r="AN935" s="4">
        <v>1227</v>
      </c>
      <c r="AO935" s="4">
        <v>0</v>
      </c>
      <c r="AP935" s="4">
        <f t="shared" si="370"/>
        <v>5361</v>
      </c>
      <c r="AU935" s="4">
        <f t="shared" si="371"/>
        <v>0</v>
      </c>
      <c r="AV935" s="4">
        <v>0</v>
      </c>
      <c r="AW935" s="4">
        <v>0</v>
      </c>
      <c r="AX935" s="4">
        <v>498</v>
      </c>
      <c r="AY935" s="4">
        <v>0</v>
      </c>
      <c r="AZ935" s="4">
        <f t="shared" si="372"/>
        <v>498</v>
      </c>
      <c r="BA935" s="4">
        <v>0</v>
      </c>
      <c r="BB935" s="4">
        <v>0</v>
      </c>
      <c r="BC935" s="4">
        <v>9</v>
      </c>
      <c r="BD935" s="4">
        <v>0</v>
      </c>
      <c r="BE935" s="4">
        <f t="shared" si="373"/>
        <v>9</v>
      </c>
      <c r="BF935" s="4">
        <v>0</v>
      </c>
      <c r="BG935" s="4">
        <v>0</v>
      </c>
      <c r="BH935" s="4">
        <v>17</v>
      </c>
      <c r="BI935" s="4">
        <v>0</v>
      </c>
      <c r="BJ935" s="4">
        <f t="shared" si="374"/>
        <v>17</v>
      </c>
      <c r="BK935" s="4">
        <v>0</v>
      </c>
      <c r="BL935" s="4">
        <v>0</v>
      </c>
      <c r="BM935" s="4">
        <v>0</v>
      </c>
      <c r="BN935" s="4">
        <v>0</v>
      </c>
      <c r="BO935" s="4">
        <f t="shared" si="375"/>
        <v>0</v>
      </c>
      <c r="BP935" s="4">
        <v>0</v>
      </c>
      <c r="BQ935" s="4">
        <v>0</v>
      </c>
      <c r="BR935" s="4">
        <v>0</v>
      </c>
      <c r="BS935" s="4">
        <v>0</v>
      </c>
      <c r="BT935" s="4">
        <f t="shared" si="376"/>
        <v>0</v>
      </c>
      <c r="BU935" s="4">
        <v>0</v>
      </c>
      <c r="BV935" s="4">
        <v>0</v>
      </c>
      <c r="BW935" s="4">
        <v>308</v>
      </c>
      <c r="BX935" s="4">
        <v>0</v>
      </c>
      <c r="BY935" s="4">
        <f t="shared" si="377"/>
        <v>308</v>
      </c>
      <c r="BZ935" s="4">
        <f t="shared" si="378"/>
        <v>9031</v>
      </c>
      <c r="CA935" s="4">
        <f t="shared" si="379"/>
        <v>8233</v>
      </c>
      <c r="CB935" s="4">
        <f t="shared" si="380"/>
        <v>6796</v>
      </c>
      <c r="CC935" s="4">
        <f t="shared" si="381"/>
        <v>0</v>
      </c>
      <c r="CD935" s="4">
        <f t="shared" si="382"/>
        <v>24060</v>
      </c>
      <c r="CE935" s="4">
        <f t="shared" si="383"/>
        <v>0</v>
      </c>
      <c r="CF935" s="4">
        <f t="shared" si="384"/>
        <v>0</v>
      </c>
      <c r="CG935" s="4">
        <f t="shared" si="385"/>
        <v>832</v>
      </c>
      <c r="CH935" s="4">
        <f t="shared" si="386"/>
        <v>0</v>
      </c>
      <c r="CI935" s="4">
        <f t="shared" si="387"/>
        <v>832</v>
      </c>
      <c r="CJ935" s="4">
        <v>2858</v>
      </c>
      <c r="CK935" s="4">
        <v>3315</v>
      </c>
      <c r="CL935" s="4">
        <v>268</v>
      </c>
      <c r="CM935" s="4">
        <v>0</v>
      </c>
      <c r="CN935" s="4">
        <v>1985</v>
      </c>
      <c r="CO935" s="4">
        <f t="shared" si="362"/>
        <v>8426</v>
      </c>
    </row>
    <row r="936" spans="1:93">
      <c r="A936" s="2">
        <v>2009</v>
      </c>
      <c r="B936" s="3" t="s">
        <v>94</v>
      </c>
      <c r="C936" s="4">
        <v>3410</v>
      </c>
      <c r="D936" s="4">
        <v>1058</v>
      </c>
      <c r="E936" s="4">
        <v>387.08199999999999</v>
      </c>
      <c r="F936" s="4">
        <v>0</v>
      </c>
      <c r="G936" s="4">
        <f t="shared" si="363"/>
        <v>4855.0820000000003</v>
      </c>
      <c r="H936" s="4">
        <v>1617</v>
      </c>
      <c r="I936" s="4">
        <v>142</v>
      </c>
      <c r="J936" s="4">
        <v>989</v>
      </c>
      <c r="K936" s="4">
        <v>68</v>
      </c>
      <c r="L936" s="4">
        <f t="shared" si="364"/>
        <v>2816</v>
      </c>
      <c r="M936" s="4">
        <v>9</v>
      </c>
      <c r="N936" s="4">
        <v>129</v>
      </c>
      <c r="O936" s="4">
        <v>0</v>
      </c>
      <c r="P936" s="4">
        <v>0</v>
      </c>
      <c r="Q936" s="4">
        <f t="shared" si="365"/>
        <v>138</v>
      </c>
      <c r="R936" s="4">
        <v>0</v>
      </c>
      <c r="S936" s="4">
        <v>0</v>
      </c>
      <c r="T936" s="4">
        <v>0</v>
      </c>
      <c r="U936" s="4">
        <v>0</v>
      </c>
      <c r="V936" s="4">
        <f t="shared" si="366"/>
        <v>0</v>
      </c>
      <c r="W936" s="4">
        <v>1114</v>
      </c>
      <c r="X936" s="4">
        <v>4793</v>
      </c>
      <c r="Y936" s="4">
        <v>262</v>
      </c>
      <c r="Z936" s="4">
        <v>0</v>
      </c>
      <c r="AA936" s="4">
        <f t="shared" si="367"/>
        <v>6169</v>
      </c>
      <c r="AB936" s="4">
        <v>817</v>
      </c>
      <c r="AC936" s="4">
        <v>3</v>
      </c>
      <c r="AD936" s="4">
        <v>135</v>
      </c>
      <c r="AE936" s="4">
        <v>2</v>
      </c>
      <c r="AF936" s="4">
        <f t="shared" si="368"/>
        <v>957</v>
      </c>
      <c r="AG936" s="4">
        <v>0</v>
      </c>
      <c r="AH936" s="4">
        <v>25.19</v>
      </c>
      <c r="AI936" s="4">
        <v>2193.4499999999998</v>
      </c>
      <c r="AJ936" s="4">
        <v>341</v>
      </c>
      <c r="AK936" s="4">
        <f t="shared" si="369"/>
        <v>2559.64</v>
      </c>
      <c r="AL936" s="4">
        <v>2523</v>
      </c>
      <c r="AM936" s="4">
        <v>4846</v>
      </c>
      <c r="AN936" s="4">
        <v>2999</v>
      </c>
      <c r="AO936" s="4">
        <v>181</v>
      </c>
      <c r="AP936" s="4">
        <f t="shared" si="370"/>
        <v>10549</v>
      </c>
      <c r="AU936" s="4">
        <f t="shared" si="371"/>
        <v>0</v>
      </c>
      <c r="AV936" s="4">
        <v>47</v>
      </c>
      <c r="AW936" s="4">
        <v>7</v>
      </c>
      <c r="AX936" s="4">
        <v>54</v>
      </c>
      <c r="AY936" s="4">
        <v>68</v>
      </c>
      <c r="AZ936" s="4">
        <f t="shared" si="372"/>
        <v>176</v>
      </c>
      <c r="BA936" s="4">
        <v>9</v>
      </c>
      <c r="BB936" s="4">
        <v>1</v>
      </c>
      <c r="BC936" s="4">
        <v>2</v>
      </c>
      <c r="BD936" s="4">
        <v>2</v>
      </c>
      <c r="BE936" s="4">
        <f t="shared" si="373"/>
        <v>14</v>
      </c>
      <c r="BF936" s="4">
        <v>0</v>
      </c>
      <c r="BG936" s="4">
        <v>6</v>
      </c>
      <c r="BH936" s="4">
        <v>830</v>
      </c>
      <c r="BI936" s="4">
        <v>341</v>
      </c>
      <c r="BJ936" s="4">
        <f t="shared" si="374"/>
        <v>1177</v>
      </c>
      <c r="BK936" s="4">
        <v>0</v>
      </c>
      <c r="BL936" s="4">
        <v>0</v>
      </c>
      <c r="BM936" s="4">
        <v>0</v>
      </c>
      <c r="BN936" s="4">
        <v>0</v>
      </c>
      <c r="BO936" s="4">
        <f t="shared" si="375"/>
        <v>0</v>
      </c>
      <c r="BP936" s="4">
        <v>0</v>
      </c>
      <c r="BQ936" s="4">
        <v>0</v>
      </c>
      <c r="BR936" s="4">
        <v>0</v>
      </c>
      <c r="BS936" s="4">
        <v>0</v>
      </c>
      <c r="BT936" s="4">
        <f t="shared" si="376"/>
        <v>0</v>
      </c>
      <c r="BU936" s="4">
        <v>30</v>
      </c>
      <c r="BV936" s="4">
        <v>31</v>
      </c>
      <c r="BW936" s="4">
        <v>157</v>
      </c>
      <c r="BX936" s="4">
        <v>181</v>
      </c>
      <c r="BY936" s="4">
        <f t="shared" si="377"/>
        <v>399</v>
      </c>
      <c r="BZ936" s="4">
        <f t="shared" si="378"/>
        <v>9490</v>
      </c>
      <c r="CA936" s="4">
        <f t="shared" si="379"/>
        <v>10996.189999999999</v>
      </c>
      <c r="CB936" s="4">
        <f t="shared" si="380"/>
        <v>6965.5319999999992</v>
      </c>
      <c r="CC936" s="4">
        <f t="shared" si="381"/>
        <v>592</v>
      </c>
      <c r="CD936" s="4">
        <f t="shared" si="382"/>
        <v>28043.721999999998</v>
      </c>
      <c r="CE936" s="4">
        <f t="shared" si="383"/>
        <v>86</v>
      </c>
      <c r="CF936" s="4">
        <f t="shared" si="384"/>
        <v>45</v>
      </c>
      <c r="CG936" s="4">
        <f t="shared" si="385"/>
        <v>1043</v>
      </c>
      <c r="CH936" s="4">
        <f t="shared" si="386"/>
        <v>592</v>
      </c>
      <c r="CI936" s="4">
        <f t="shared" si="387"/>
        <v>1766</v>
      </c>
      <c r="CJ936" s="4">
        <v>3023</v>
      </c>
      <c r="CK936" s="4">
        <v>2966</v>
      </c>
      <c r="CL936" s="4">
        <v>825</v>
      </c>
      <c r="CM936" s="4">
        <v>419</v>
      </c>
      <c r="CN936" s="4">
        <v>2153</v>
      </c>
      <c r="CO936" s="4">
        <f t="shared" si="362"/>
        <v>9386</v>
      </c>
    </row>
    <row r="937" spans="1:93">
      <c r="A937" s="2">
        <v>2009</v>
      </c>
      <c r="B937" s="3" t="s">
        <v>95</v>
      </c>
      <c r="C937" s="4">
        <v>1201</v>
      </c>
      <c r="D937" s="4">
        <v>218</v>
      </c>
      <c r="E937" s="4">
        <v>3</v>
      </c>
      <c r="F937" s="4">
        <v>0</v>
      </c>
      <c r="G937" s="4">
        <f t="shared" si="363"/>
        <v>1422</v>
      </c>
      <c r="H937" s="4">
        <v>254</v>
      </c>
      <c r="I937" s="4">
        <v>7</v>
      </c>
      <c r="J937" s="4">
        <v>3</v>
      </c>
      <c r="K937" s="4">
        <v>19</v>
      </c>
      <c r="L937" s="4">
        <f t="shared" si="364"/>
        <v>283</v>
      </c>
      <c r="M937" s="4">
        <v>25</v>
      </c>
      <c r="N937" s="4">
        <v>55</v>
      </c>
      <c r="O937" s="4">
        <v>93</v>
      </c>
      <c r="P937" s="4">
        <v>0</v>
      </c>
      <c r="Q937" s="4">
        <f t="shared" si="365"/>
        <v>173</v>
      </c>
      <c r="R937" s="4">
        <v>19</v>
      </c>
      <c r="S937" s="4">
        <v>21</v>
      </c>
      <c r="T937" s="4">
        <v>0</v>
      </c>
      <c r="U937" s="4">
        <v>0</v>
      </c>
      <c r="V937" s="4">
        <f t="shared" si="366"/>
        <v>40</v>
      </c>
      <c r="W937" s="4">
        <v>499</v>
      </c>
      <c r="X937" s="4">
        <v>1734</v>
      </c>
      <c r="Y937" s="4">
        <v>183</v>
      </c>
      <c r="Z937" s="4">
        <v>0</v>
      </c>
      <c r="AA937" s="4">
        <f t="shared" si="367"/>
        <v>2416</v>
      </c>
      <c r="AB937" s="4">
        <v>160</v>
      </c>
      <c r="AC937" s="4">
        <v>2</v>
      </c>
      <c r="AD937" s="4">
        <v>2</v>
      </c>
      <c r="AE937" s="4">
        <v>0</v>
      </c>
      <c r="AF937" s="4">
        <f t="shared" si="368"/>
        <v>164</v>
      </c>
      <c r="AG937" s="4">
        <v>0</v>
      </c>
      <c r="AH937" s="4">
        <v>178</v>
      </c>
      <c r="AI937" s="4">
        <v>392</v>
      </c>
      <c r="AJ937" s="4">
        <v>58</v>
      </c>
      <c r="AK937" s="4">
        <f t="shared" si="369"/>
        <v>628</v>
      </c>
      <c r="AL937" s="4">
        <v>862</v>
      </c>
      <c r="AM937" s="4">
        <v>563</v>
      </c>
      <c r="AN937" s="4">
        <v>1508</v>
      </c>
      <c r="AO937" s="4">
        <v>33</v>
      </c>
      <c r="AP937" s="4">
        <f t="shared" si="370"/>
        <v>2966</v>
      </c>
      <c r="AU937" s="4">
        <f t="shared" si="371"/>
        <v>0</v>
      </c>
      <c r="AV937" s="4">
        <v>0</v>
      </c>
      <c r="AW937" s="4">
        <v>0</v>
      </c>
      <c r="AX937" s="4">
        <v>0</v>
      </c>
      <c r="AY937" s="4">
        <v>0</v>
      </c>
      <c r="AZ937" s="4">
        <f t="shared" si="372"/>
        <v>0</v>
      </c>
      <c r="BA937" s="4">
        <v>0</v>
      </c>
      <c r="BB937" s="4">
        <v>0</v>
      </c>
      <c r="BC937" s="4">
        <v>0</v>
      </c>
      <c r="BD937" s="4">
        <v>0</v>
      </c>
      <c r="BE937" s="4">
        <f t="shared" si="373"/>
        <v>0</v>
      </c>
      <c r="BF937" s="4">
        <v>0</v>
      </c>
      <c r="BG937" s="4">
        <v>112</v>
      </c>
      <c r="BH937" s="4">
        <v>78</v>
      </c>
      <c r="BI937" s="4">
        <v>47</v>
      </c>
      <c r="BJ937" s="4">
        <f t="shared" si="374"/>
        <v>237</v>
      </c>
      <c r="BK937" s="4">
        <v>0</v>
      </c>
      <c r="BL937" s="4">
        <v>0</v>
      </c>
      <c r="BM937" s="4">
        <v>0</v>
      </c>
      <c r="BN937" s="4">
        <v>0</v>
      </c>
      <c r="BO937" s="4">
        <f t="shared" si="375"/>
        <v>0</v>
      </c>
      <c r="BP937" s="4">
        <v>0</v>
      </c>
      <c r="BQ937" s="4">
        <v>0</v>
      </c>
      <c r="BR937" s="4">
        <v>0</v>
      </c>
      <c r="BS937" s="4">
        <v>0</v>
      </c>
      <c r="BT937" s="4">
        <f t="shared" si="376"/>
        <v>0</v>
      </c>
      <c r="BU937" s="4">
        <v>1</v>
      </c>
      <c r="BV937" s="4">
        <v>10</v>
      </c>
      <c r="BW937" s="4">
        <v>7</v>
      </c>
      <c r="BX937" s="4">
        <v>13</v>
      </c>
      <c r="BY937" s="4">
        <f t="shared" si="377"/>
        <v>31</v>
      </c>
      <c r="BZ937" s="4">
        <f t="shared" si="378"/>
        <v>3020</v>
      </c>
      <c r="CA937" s="4">
        <f t="shared" si="379"/>
        <v>2778</v>
      </c>
      <c r="CB937" s="4">
        <f t="shared" si="380"/>
        <v>2184</v>
      </c>
      <c r="CC937" s="4">
        <f t="shared" si="381"/>
        <v>110</v>
      </c>
      <c r="CD937" s="4">
        <f t="shared" si="382"/>
        <v>8092</v>
      </c>
      <c r="CE937" s="4">
        <f t="shared" si="383"/>
        <v>1</v>
      </c>
      <c r="CF937" s="4">
        <f t="shared" si="384"/>
        <v>122</v>
      </c>
      <c r="CG937" s="4">
        <f t="shared" si="385"/>
        <v>85</v>
      </c>
      <c r="CH937" s="4">
        <f t="shared" si="386"/>
        <v>60</v>
      </c>
      <c r="CI937" s="4">
        <f t="shared" si="387"/>
        <v>268</v>
      </c>
      <c r="CJ937" s="4">
        <v>975</v>
      </c>
      <c r="CK937" s="4">
        <v>1243</v>
      </c>
      <c r="CL937" s="4">
        <v>143</v>
      </c>
      <c r="CM937" s="4">
        <v>0</v>
      </c>
      <c r="CN937" s="4">
        <v>450</v>
      </c>
      <c r="CO937" s="4">
        <f t="shared" si="362"/>
        <v>2811</v>
      </c>
    </row>
    <row r="938" spans="1:93">
      <c r="A938" s="2">
        <v>2009</v>
      </c>
      <c r="B938" s="3" t="s">
        <v>96</v>
      </c>
      <c r="C938" s="4">
        <v>5547.7781160000004</v>
      </c>
      <c r="D938" s="4">
        <v>903.80051200000003</v>
      </c>
      <c r="E938" s="4">
        <v>12.800072999999999</v>
      </c>
      <c r="F938" s="4">
        <v>0</v>
      </c>
      <c r="G938" s="4">
        <f t="shared" si="363"/>
        <v>6464.3787010000005</v>
      </c>
      <c r="H938" s="4">
        <v>1619</v>
      </c>
      <c r="I938" s="4">
        <v>267</v>
      </c>
      <c r="J938" s="4">
        <v>2528</v>
      </c>
      <c r="K938" s="4">
        <v>264</v>
      </c>
      <c r="L938" s="4">
        <f t="shared" si="364"/>
        <v>4678</v>
      </c>
      <c r="M938" s="4">
        <v>3</v>
      </c>
      <c r="N938" s="4">
        <v>116</v>
      </c>
      <c r="O938" s="4">
        <v>11</v>
      </c>
      <c r="P938" s="4">
        <v>0</v>
      </c>
      <c r="Q938" s="4">
        <f t="shared" si="365"/>
        <v>130</v>
      </c>
      <c r="R938" s="4">
        <v>35</v>
      </c>
      <c r="S938" s="4">
        <v>587</v>
      </c>
      <c r="T938" s="4">
        <v>6</v>
      </c>
      <c r="U938" s="4">
        <v>0</v>
      </c>
      <c r="V938" s="4">
        <f t="shared" si="366"/>
        <v>628</v>
      </c>
      <c r="W938" s="4">
        <v>2231.505752</v>
      </c>
      <c r="X938" s="4">
        <v>3545.9986789999998</v>
      </c>
      <c r="Y938" s="4">
        <v>383.79264899999998</v>
      </c>
      <c r="Z938" s="4">
        <v>0</v>
      </c>
      <c r="AA938" s="4">
        <f t="shared" si="367"/>
        <v>6161.2970799999994</v>
      </c>
      <c r="AB938" s="4">
        <v>1314.4738930000003</v>
      </c>
      <c r="AC938" s="4">
        <v>27.289572</v>
      </c>
      <c r="AD938" s="4">
        <v>165.89333199999999</v>
      </c>
      <c r="AE938" s="4">
        <v>34.9</v>
      </c>
      <c r="AF938" s="4">
        <f t="shared" si="368"/>
        <v>1542.5567970000002</v>
      </c>
      <c r="AG938" s="4">
        <v>0</v>
      </c>
      <c r="AH938" s="4">
        <v>668</v>
      </c>
      <c r="AI938" s="4">
        <v>751</v>
      </c>
      <c r="AJ938" s="4">
        <v>136</v>
      </c>
      <c r="AK938" s="4">
        <f t="shared" si="369"/>
        <v>1555</v>
      </c>
      <c r="AL938" s="4">
        <v>3602.18875776</v>
      </c>
      <c r="AM938" s="4">
        <v>1643.7991186200009</v>
      </c>
      <c r="AN938" s="4">
        <v>4900.1991509999998</v>
      </c>
      <c r="AO938" s="4">
        <v>627.1</v>
      </c>
      <c r="AP938" s="4">
        <f t="shared" si="370"/>
        <v>10773.287027380002</v>
      </c>
      <c r="AU938" s="4">
        <f t="shared" si="371"/>
        <v>0</v>
      </c>
      <c r="AV938" s="4">
        <v>0</v>
      </c>
      <c r="AW938" s="4">
        <v>0</v>
      </c>
      <c r="AX938" s="4">
        <v>33</v>
      </c>
      <c r="AY938" s="4">
        <v>264</v>
      </c>
      <c r="AZ938" s="4">
        <f t="shared" si="372"/>
        <v>297</v>
      </c>
      <c r="BA938" s="4">
        <v>0</v>
      </c>
      <c r="BB938" s="4">
        <v>0</v>
      </c>
      <c r="BC938" s="4">
        <v>0</v>
      </c>
      <c r="BD938" s="4">
        <v>34.9</v>
      </c>
      <c r="BE938" s="4">
        <f t="shared" si="373"/>
        <v>34.9</v>
      </c>
      <c r="BF938" s="4">
        <v>0</v>
      </c>
      <c r="BG938" s="4">
        <v>0</v>
      </c>
      <c r="BH938" s="4">
        <v>0</v>
      </c>
      <c r="BI938" s="4">
        <v>0</v>
      </c>
      <c r="BJ938" s="4">
        <f t="shared" si="374"/>
        <v>0</v>
      </c>
      <c r="BK938" s="4">
        <v>6.5</v>
      </c>
      <c r="BL938" s="4">
        <v>15.4</v>
      </c>
      <c r="BM938" s="4">
        <v>37</v>
      </c>
      <c r="BN938" s="4">
        <v>7.5</v>
      </c>
      <c r="BO938" s="4">
        <f t="shared" si="375"/>
        <v>66.400000000000006</v>
      </c>
      <c r="BP938" s="4">
        <v>8.4</v>
      </c>
      <c r="BQ938" s="4">
        <v>54.5</v>
      </c>
      <c r="BR938" s="4">
        <v>362</v>
      </c>
      <c r="BS938" s="4">
        <v>58.3</v>
      </c>
      <c r="BT938" s="4">
        <f t="shared" si="376"/>
        <v>483.2</v>
      </c>
      <c r="BU938" s="4">
        <v>1.3</v>
      </c>
      <c r="BV938" s="4">
        <v>1.8</v>
      </c>
      <c r="BW938" s="4">
        <v>38.4</v>
      </c>
      <c r="BX938" s="4">
        <v>560.9</v>
      </c>
      <c r="BY938" s="4">
        <f t="shared" si="377"/>
        <v>602.4</v>
      </c>
      <c r="BZ938" s="4">
        <f t="shared" si="378"/>
        <v>14352.94651876</v>
      </c>
      <c r="CA938" s="4">
        <f t="shared" si="379"/>
        <v>7758.8878816200004</v>
      </c>
      <c r="CB938" s="4">
        <f t="shared" si="380"/>
        <v>8758.6852049999998</v>
      </c>
      <c r="CC938" s="4">
        <f t="shared" si="381"/>
        <v>1062</v>
      </c>
      <c r="CD938" s="4">
        <f t="shared" si="382"/>
        <v>31932.519605380003</v>
      </c>
      <c r="CE938" s="4">
        <f t="shared" si="383"/>
        <v>16.2</v>
      </c>
      <c r="CF938" s="4">
        <f t="shared" si="384"/>
        <v>71.7</v>
      </c>
      <c r="CG938" s="4">
        <f t="shared" si="385"/>
        <v>470.4</v>
      </c>
      <c r="CH938" s="4">
        <f t="shared" si="386"/>
        <v>925.59999999999991</v>
      </c>
      <c r="CI938" s="4">
        <f t="shared" si="387"/>
        <v>1483.8999999999999</v>
      </c>
      <c r="CJ938" s="4">
        <v>3620.431</v>
      </c>
      <c r="CK938" s="4">
        <v>6477.1570000000002</v>
      </c>
      <c r="CL938" s="4">
        <v>550.74</v>
      </c>
      <c r="CM938" s="4">
        <v>0</v>
      </c>
      <c r="CN938" s="4">
        <v>2252.1469999999999</v>
      </c>
      <c r="CO938" s="4">
        <f t="shared" si="362"/>
        <v>12900.474999999999</v>
      </c>
    </row>
    <row r="939" spans="1:93">
      <c r="A939" s="2">
        <v>2009</v>
      </c>
      <c r="B939" s="3" t="s">
        <v>97</v>
      </c>
      <c r="C939" s="4">
        <v>4454.3280000000004</v>
      </c>
      <c r="D939" s="4">
        <v>1188.5</v>
      </c>
      <c r="E939" s="4">
        <v>635.54999999999995</v>
      </c>
      <c r="F939" s="4">
        <v>0</v>
      </c>
      <c r="G939" s="4">
        <f t="shared" si="363"/>
        <v>6278.3780000000006</v>
      </c>
      <c r="H939" s="4">
        <v>1027.7</v>
      </c>
      <c r="I939" s="4">
        <v>8.327</v>
      </c>
      <c r="J939" s="4">
        <v>3461.1</v>
      </c>
      <c r="K939" s="4">
        <v>38.68</v>
      </c>
      <c r="L939" s="4">
        <f t="shared" si="364"/>
        <v>4535.8070000000007</v>
      </c>
      <c r="M939" s="4">
        <v>515.6</v>
      </c>
      <c r="N939" s="4">
        <v>0</v>
      </c>
      <c r="O939" s="4">
        <v>0</v>
      </c>
      <c r="P939" s="4">
        <v>0</v>
      </c>
      <c r="Q939" s="4">
        <f t="shared" si="365"/>
        <v>515.6</v>
      </c>
      <c r="R939" s="4">
        <v>901.5</v>
      </c>
      <c r="S939" s="4">
        <v>16.495999999999999</v>
      </c>
      <c r="T939" s="4">
        <v>1.085</v>
      </c>
      <c r="U939" s="4">
        <v>0</v>
      </c>
      <c r="V939" s="4">
        <f t="shared" si="366"/>
        <v>919.08100000000002</v>
      </c>
      <c r="W939" s="4">
        <v>8679.4</v>
      </c>
      <c r="X939" s="4">
        <v>0</v>
      </c>
      <c r="Y939" s="4">
        <v>0</v>
      </c>
      <c r="Z939" s="4">
        <v>0</v>
      </c>
      <c r="AA939" s="4">
        <f t="shared" si="367"/>
        <v>8679.4</v>
      </c>
      <c r="AB939" s="4">
        <v>1235.2</v>
      </c>
      <c r="AC939" s="4">
        <v>0.80700000000000005</v>
      </c>
      <c r="AD939" s="4">
        <v>0.76300000000000001</v>
      </c>
      <c r="AE939" s="4">
        <v>0</v>
      </c>
      <c r="AF939" s="4">
        <f t="shared" si="368"/>
        <v>1236.77</v>
      </c>
      <c r="AG939" s="4">
        <v>277.2</v>
      </c>
      <c r="AH939" s="4">
        <v>667.67099999999994</v>
      </c>
      <c r="AI939" s="4">
        <v>1063.6379999999999</v>
      </c>
      <c r="AJ939" s="4">
        <v>625.54700000000003</v>
      </c>
      <c r="AK939" s="4">
        <f t="shared" si="369"/>
        <v>2634.0559999999996</v>
      </c>
      <c r="AL939" s="4">
        <v>10313</v>
      </c>
      <c r="AM939" s="4">
        <v>1422.7</v>
      </c>
      <c r="AN939" s="4">
        <v>8944.5069999999996</v>
      </c>
      <c r="AO939" s="4">
        <v>903.79399999999998</v>
      </c>
      <c r="AP939" s="4">
        <f t="shared" si="370"/>
        <v>21584.001000000004</v>
      </c>
      <c r="AU939" s="4">
        <f t="shared" si="371"/>
        <v>0</v>
      </c>
      <c r="AV939" s="4">
        <v>0</v>
      </c>
      <c r="AW939" s="4">
        <v>0</v>
      </c>
      <c r="AX939" s="4">
        <v>0</v>
      </c>
      <c r="AY939" s="4">
        <v>38.680999999999997</v>
      </c>
      <c r="AZ939" s="4">
        <f t="shared" si="372"/>
        <v>38.680999999999997</v>
      </c>
      <c r="BA939" s="4">
        <v>0</v>
      </c>
      <c r="BB939" s="4">
        <v>0</v>
      </c>
      <c r="BC939" s="4">
        <v>0</v>
      </c>
      <c r="BD939" s="4">
        <v>0</v>
      </c>
      <c r="BE939" s="4">
        <f t="shared" si="373"/>
        <v>0</v>
      </c>
      <c r="BF939" s="4">
        <v>0</v>
      </c>
      <c r="BG939" s="4">
        <v>659.8</v>
      </c>
      <c r="BH939" s="4">
        <v>43.411999999999999</v>
      </c>
      <c r="BI939" s="4">
        <v>625.54</v>
      </c>
      <c r="BJ939" s="4">
        <f t="shared" si="374"/>
        <v>1328.752</v>
      </c>
      <c r="BK939" s="4">
        <v>0</v>
      </c>
      <c r="BL939" s="4">
        <v>0</v>
      </c>
      <c r="BM939" s="4">
        <v>0</v>
      </c>
      <c r="BN939" s="4">
        <v>185.79900000000001</v>
      </c>
      <c r="BO939" s="4">
        <f t="shared" si="375"/>
        <v>185.79900000000001</v>
      </c>
      <c r="BP939" s="4">
        <v>0</v>
      </c>
      <c r="BQ939" s="4">
        <v>0</v>
      </c>
      <c r="BR939" s="4">
        <v>0</v>
      </c>
      <c r="BS939" s="4">
        <v>217.62700000000001</v>
      </c>
      <c r="BT939" s="4">
        <f t="shared" si="376"/>
        <v>217.62700000000001</v>
      </c>
      <c r="BU939" s="4">
        <v>0</v>
      </c>
      <c r="BV939" s="4">
        <v>0</v>
      </c>
      <c r="BW939" s="4">
        <v>0</v>
      </c>
      <c r="BX939" s="4">
        <v>500.36700000000002</v>
      </c>
      <c r="BY939" s="4">
        <f t="shared" si="377"/>
        <v>500.36700000000002</v>
      </c>
      <c r="BZ939" s="4">
        <f t="shared" si="378"/>
        <v>27403.928</v>
      </c>
      <c r="CA939" s="4">
        <f t="shared" si="379"/>
        <v>3304.5010000000002</v>
      </c>
      <c r="CB939" s="4">
        <f t="shared" si="380"/>
        <v>14106.643</v>
      </c>
      <c r="CC939" s="4">
        <f t="shared" si="381"/>
        <v>1568.021</v>
      </c>
      <c r="CD939" s="4">
        <f t="shared" si="382"/>
        <v>46383.093000000001</v>
      </c>
      <c r="CE939" s="4">
        <f t="shared" si="383"/>
        <v>0</v>
      </c>
      <c r="CF939" s="4">
        <f t="shared" si="384"/>
        <v>659.8</v>
      </c>
      <c r="CG939" s="4">
        <f t="shared" si="385"/>
        <v>43.411999999999999</v>
      </c>
      <c r="CH939" s="4">
        <f t="shared" si="386"/>
        <v>1568.0139999999999</v>
      </c>
      <c r="CI939" s="4">
        <f t="shared" si="387"/>
        <v>2271.2259999999997</v>
      </c>
      <c r="CJ939" s="4">
        <v>3868.6</v>
      </c>
      <c r="CK939" s="4">
        <v>10583.7</v>
      </c>
      <c r="CL939" s="4">
        <v>1548.6</v>
      </c>
      <c r="CM939" s="4">
        <v>0</v>
      </c>
      <c r="CN939" s="4">
        <v>2258.5</v>
      </c>
      <c r="CO939" s="4">
        <f t="shared" si="362"/>
        <v>18259.400000000001</v>
      </c>
    </row>
    <row r="940" spans="1:93">
      <c r="A940" s="2">
        <v>2009</v>
      </c>
      <c r="B940" s="3" t="s">
        <v>98</v>
      </c>
      <c r="C940" s="4">
        <v>85.4</v>
      </c>
      <c r="D940" s="4">
        <v>2179.1</v>
      </c>
      <c r="E940" s="4">
        <v>10968</v>
      </c>
      <c r="F940" s="4">
        <v>0</v>
      </c>
      <c r="G940" s="4">
        <f t="shared" si="363"/>
        <v>13232.5</v>
      </c>
      <c r="H940" s="4">
        <v>1972.4</v>
      </c>
      <c r="I940" s="4">
        <v>191.8</v>
      </c>
      <c r="J940" s="4">
        <v>23.9</v>
      </c>
      <c r="K940" s="4">
        <v>54.6</v>
      </c>
      <c r="L940" s="4">
        <f t="shared" si="364"/>
        <v>2242.7000000000003</v>
      </c>
      <c r="M940" s="4">
        <v>245</v>
      </c>
      <c r="N940" s="4">
        <v>25.6</v>
      </c>
      <c r="O940" s="4">
        <v>93</v>
      </c>
      <c r="P940" s="4">
        <v>0</v>
      </c>
      <c r="Q940" s="4">
        <f t="shared" si="365"/>
        <v>363.6</v>
      </c>
      <c r="R940" s="4">
        <v>99.2</v>
      </c>
      <c r="S940" s="4">
        <v>14.4</v>
      </c>
      <c r="T940" s="4">
        <v>15.1</v>
      </c>
      <c r="U940" s="4">
        <v>0</v>
      </c>
      <c r="V940" s="4">
        <f t="shared" si="366"/>
        <v>128.70000000000002</v>
      </c>
      <c r="W940" s="4">
        <v>1554</v>
      </c>
      <c r="X940" s="4">
        <v>7359</v>
      </c>
      <c r="Y940" s="4">
        <v>1629</v>
      </c>
      <c r="Z940" s="4">
        <v>0</v>
      </c>
      <c r="AA940" s="4">
        <f t="shared" si="367"/>
        <v>10542</v>
      </c>
      <c r="AB940" s="4">
        <v>1938.2</v>
      </c>
      <c r="AC940" s="4">
        <v>305.8</v>
      </c>
      <c r="AD940" s="4">
        <v>61.3</v>
      </c>
      <c r="AE940" s="4">
        <v>0.2</v>
      </c>
      <c r="AF940" s="4">
        <f t="shared" si="368"/>
        <v>2305.5</v>
      </c>
      <c r="AG940" s="4">
        <v>0</v>
      </c>
      <c r="AH940" s="4">
        <v>1370</v>
      </c>
      <c r="AI940" s="4">
        <v>1900</v>
      </c>
      <c r="AJ940" s="4">
        <v>115</v>
      </c>
      <c r="AK940" s="4">
        <f t="shared" si="369"/>
        <v>3385</v>
      </c>
      <c r="AL940" s="4">
        <v>2612</v>
      </c>
      <c r="AM940" s="4">
        <v>5627.8</v>
      </c>
      <c r="AN940" s="4">
        <v>5313.4</v>
      </c>
      <c r="AO940" s="4">
        <v>71.7</v>
      </c>
      <c r="AP940" s="4">
        <f t="shared" si="370"/>
        <v>13624.9</v>
      </c>
      <c r="AU940" s="4">
        <f t="shared" si="371"/>
        <v>0</v>
      </c>
      <c r="AV940" s="4">
        <v>126</v>
      </c>
      <c r="AW940" s="4">
        <v>0</v>
      </c>
      <c r="AX940" s="4">
        <v>0</v>
      </c>
      <c r="AY940" s="4">
        <v>54.6</v>
      </c>
      <c r="AZ940" s="4">
        <f t="shared" si="372"/>
        <v>180.6</v>
      </c>
      <c r="BA940" s="4">
        <v>48</v>
      </c>
      <c r="BB940" s="4">
        <v>0</v>
      </c>
      <c r="BC940" s="4">
        <v>0</v>
      </c>
      <c r="BD940" s="4">
        <v>0.2</v>
      </c>
      <c r="BE940" s="4">
        <f t="shared" si="373"/>
        <v>48.2</v>
      </c>
      <c r="BF940" s="4">
        <v>0</v>
      </c>
      <c r="BG940" s="4">
        <v>896</v>
      </c>
      <c r="BH940" s="4">
        <v>163</v>
      </c>
      <c r="BI940" s="4">
        <v>105</v>
      </c>
      <c r="BJ940" s="4">
        <f t="shared" si="374"/>
        <v>1164</v>
      </c>
      <c r="BK940" s="4">
        <v>0</v>
      </c>
      <c r="BL940" s="4">
        <v>147</v>
      </c>
      <c r="BM940" s="4">
        <v>40.1</v>
      </c>
      <c r="BN940" s="4">
        <v>2.2000000000000002</v>
      </c>
      <c r="BO940" s="4">
        <f t="shared" si="375"/>
        <v>189.29999999999998</v>
      </c>
      <c r="BP940" s="4">
        <v>5.3</v>
      </c>
      <c r="BQ940" s="4">
        <v>14.3</v>
      </c>
      <c r="BR940" s="4">
        <v>53.2</v>
      </c>
      <c r="BS940" s="4">
        <v>28.7</v>
      </c>
      <c r="BT940" s="4">
        <f t="shared" si="376"/>
        <v>101.50000000000001</v>
      </c>
      <c r="BU940" s="4">
        <v>56.8</v>
      </c>
      <c r="BV940" s="4">
        <v>20.8</v>
      </c>
      <c r="BW940" s="4">
        <v>21.4</v>
      </c>
      <c r="BX940" s="4">
        <v>40.799999999999997</v>
      </c>
      <c r="BY940" s="4">
        <f t="shared" si="377"/>
        <v>139.80000000000001</v>
      </c>
      <c r="BZ940" s="4">
        <f t="shared" si="378"/>
        <v>8506.2000000000007</v>
      </c>
      <c r="CA940" s="4">
        <f t="shared" si="379"/>
        <v>17073.5</v>
      </c>
      <c r="CB940" s="4">
        <f t="shared" si="380"/>
        <v>20003.699999999997</v>
      </c>
      <c r="CC940" s="4">
        <f t="shared" si="381"/>
        <v>241.5</v>
      </c>
      <c r="CD940" s="4">
        <f t="shared" si="382"/>
        <v>45824.899999999994</v>
      </c>
      <c r="CE940" s="4">
        <f t="shared" si="383"/>
        <v>236.10000000000002</v>
      </c>
      <c r="CF940" s="4">
        <f t="shared" si="384"/>
        <v>1078.0999999999999</v>
      </c>
      <c r="CG940" s="4">
        <f t="shared" si="385"/>
        <v>277.7</v>
      </c>
      <c r="CH940" s="4">
        <f t="shared" si="386"/>
        <v>231.5</v>
      </c>
      <c r="CI940" s="4">
        <f t="shared" si="387"/>
        <v>1823.3999999999999</v>
      </c>
      <c r="CJ940" s="4">
        <v>748</v>
      </c>
      <c r="CK940" s="4">
        <v>3959</v>
      </c>
      <c r="CL940" s="4">
        <v>1555</v>
      </c>
      <c r="CM940" s="4">
        <v>12</v>
      </c>
      <c r="CN940" s="4">
        <v>1092</v>
      </c>
      <c r="CO940" s="4">
        <f t="shared" si="362"/>
        <v>7366</v>
      </c>
    </row>
    <row r="941" spans="1:93">
      <c r="A941" s="2">
        <v>2009</v>
      </c>
      <c r="B941" s="3" t="s">
        <v>99</v>
      </c>
      <c r="C941" s="4">
        <v>6931</v>
      </c>
      <c r="D941" s="4">
        <v>642</v>
      </c>
      <c r="E941" s="4">
        <v>41</v>
      </c>
      <c r="F941" s="4">
        <v>7</v>
      </c>
      <c r="G941" s="4">
        <f t="shared" si="363"/>
        <v>7621</v>
      </c>
      <c r="H941" s="4">
        <v>2858</v>
      </c>
      <c r="I941" s="4">
        <v>36</v>
      </c>
      <c r="J941" s="4">
        <v>26</v>
      </c>
      <c r="K941" s="4">
        <v>192</v>
      </c>
      <c r="L941" s="4">
        <f t="shared" si="364"/>
        <v>3112</v>
      </c>
      <c r="M941" s="4">
        <v>42</v>
      </c>
      <c r="N941" s="4">
        <v>283</v>
      </c>
      <c r="O941" s="4">
        <v>0</v>
      </c>
      <c r="P941" s="4">
        <v>0</v>
      </c>
      <c r="Q941" s="4">
        <f t="shared" si="365"/>
        <v>325</v>
      </c>
      <c r="R941" s="4">
        <v>77</v>
      </c>
      <c r="S941" s="4">
        <v>0</v>
      </c>
      <c r="T941" s="4">
        <v>0</v>
      </c>
      <c r="U941" s="4">
        <v>0</v>
      </c>
      <c r="V941" s="4">
        <f t="shared" si="366"/>
        <v>77</v>
      </c>
      <c r="W941" s="4">
        <v>3046</v>
      </c>
      <c r="X941" s="4">
        <v>4118</v>
      </c>
      <c r="Y941" s="4">
        <v>0</v>
      </c>
      <c r="Z941" s="4">
        <v>0</v>
      </c>
      <c r="AA941" s="4">
        <f t="shared" si="367"/>
        <v>7164</v>
      </c>
      <c r="AB941" s="4">
        <v>477</v>
      </c>
      <c r="AC941" s="4">
        <v>2</v>
      </c>
      <c r="AD941" s="4">
        <v>16</v>
      </c>
      <c r="AE941" s="4">
        <v>26</v>
      </c>
      <c r="AF941" s="4">
        <f t="shared" si="368"/>
        <v>521</v>
      </c>
      <c r="AG941" s="4">
        <v>104</v>
      </c>
      <c r="AH941" s="4">
        <v>451</v>
      </c>
      <c r="AI941" s="4">
        <v>2055</v>
      </c>
      <c r="AJ941" s="4">
        <v>124</v>
      </c>
      <c r="AK941" s="4">
        <f t="shared" si="369"/>
        <v>2734</v>
      </c>
      <c r="AL941" s="4">
        <v>4020</v>
      </c>
      <c r="AM941" s="4">
        <v>2031</v>
      </c>
      <c r="AN941" s="4">
        <v>2043</v>
      </c>
      <c r="AO941" s="4">
        <v>250</v>
      </c>
      <c r="AP941" s="4">
        <f t="shared" si="370"/>
        <v>8344</v>
      </c>
      <c r="AU941" s="4">
        <f t="shared" si="371"/>
        <v>0</v>
      </c>
      <c r="AV941" s="4">
        <v>0</v>
      </c>
      <c r="AW941" s="4">
        <v>0</v>
      </c>
      <c r="AX941" s="4">
        <v>0</v>
      </c>
      <c r="AY941" s="4">
        <v>192</v>
      </c>
      <c r="AZ941" s="4">
        <f t="shared" si="372"/>
        <v>192</v>
      </c>
      <c r="BA941" s="4">
        <v>10</v>
      </c>
      <c r="BB941" s="4">
        <v>0</v>
      </c>
      <c r="BC941" s="4">
        <v>1</v>
      </c>
      <c r="BD941" s="4">
        <v>26</v>
      </c>
      <c r="BE941" s="4">
        <f t="shared" si="373"/>
        <v>37</v>
      </c>
      <c r="BF941" s="4">
        <v>0</v>
      </c>
      <c r="BG941" s="4">
        <v>26</v>
      </c>
      <c r="BH941" s="4">
        <v>881</v>
      </c>
      <c r="BI941" s="4">
        <v>124</v>
      </c>
      <c r="BJ941" s="4">
        <f t="shared" si="374"/>
        <v>1031</v>
      </c>
      <c r="BK941" s="4">
        <v>0</v>
      </c>
      <c r="BL941" s="4">
        <v>0</v>
      </c>
      <c r="BM941" s="4">
        <v>0</v>
      </c>
      <c r="BN941" s="4">
        <v>0</v>
      </c>
      <c r="BO941" s="4">
        <f t="shared" si="375"/>
        <v>0</v>
      </c>
      <c r="BP941" s="4">
        <v>11</v>
      </c>
      <c r="BQ941" s="4">
        <v>10</v>
      </c>
      <c r="BR941" s="4">
        <v>28</v>
      </c>
      <c r="BS941" s="4">
        <v>11</v>
      </c>
      <c r="BT941" s="4">
        <f t="shared" si="376"/>
        <v>60</v>
      </c>
      <c r="BU941" s="4">
        <v>25</v>
      </c>
      <c r="BV941" s="4">
        <v>46</v>
      </c>
      <c r="BW941" s="4">
        <v>20</v>
      </c>
      <c r="BX941" s="4">
        <v>246</v>
      </c>
      <c r="BY941" s="4">
        <f t="shared" si="377"/>
        <v>337</v>
      </c>
      <c r="BZ941" s="4">
        <f t="shared" si="378"/>
        <v>17555</v>
      </c>
      <c r="CA941" s="4">
        <f t="shared" si="379"/>
        <v>7563</v>
      </c>
      <c r="CB941" s="4">
        <f t="shared" si="380"/>
        <v>4181</v>
      </c>
      <c r="CC941" s="4">
        <f t="shared" si="381"/>
        <v>599</v>
      </c>
      <c r="CD941" s="4">
        <f t="shared" si="382"/>
        <v>29898</v>
      </c>
      <c r="CE941" s="4">
        <f t="shared" si="383"/>
        <v>46</v>
      </c>
      <c r="CF941" s="4">
        <f t="shared" si="384"/>
        <v>82</v>
      </c>
      <c r="CG941" s="4">
        <f t="shared" si="385"/>
        <v>930</v>
      </c>
      <c r="CH941" s="4">
        <f t="shared" si="386"/>
        <v>599</v>
      </c>
      <c r="CI941" s="4">
        <f t="shared" si="387"/>
        <v>1657</v>
      </c>
      <c r="CJ941" s="4">
        <v>4344</v>
      </c>
      <c r="CK941" s="4">
        <v>6988</v>
      </c>
      <c r="CL941" s="4">
        <v>708</v>
      </c>
      <c r="CM941" s="4">
        <v>43</v>
      </c>
      <c r="CN941" s="4">
        <v>2730</v>
      </c>
      <c r="CO941" s="4">
        <f t="shared" si="362"/>
        <v>14813</v>
      </c>
    </row>
    <row r="942" spans="1:93">
      <c r="A942" s="2">
        <v>2009</v>
      </c>
      <c r="B942" s="3" t="s">
        <v>100</v>
      </c>
      <c r="C942" s="4">
        <v>2147.5</v>
      </c>
      <c r="D942" s="4">
        <v>644.6</v>
      </c>
      <c r="E942" s="4">
        <v>310.89999999999998</v>
      </c>
      <c r="F942" s="4">
        <v>3.9</v>
      </c>
      <c r="G942" s="4">
        <f t="shared" si="363"/>
        <v>3106.9</v>
      </c>
      <c r="H942" s="4">
        <v>881.3</v>
      </c>
      <c r="I942" s="4">
        <v>245.4</v>
      </c>
      <c r="J942" s="4">
        <v>1558.2</v>
      </c>
      <c r="K942" s="4">
        <v>19.399999999999999</v>
      </c>
      <c r="L942" s="4">
        <f t="shared" si="364"/>
        <v>2704.3</v>
      </c>
      <c r="M942" s="4">
        <v>1.4</v>
      </c>
      <c r="N942" s="4">
        <v>29</v>
      </c>
      <c r="O942" s="4">
        <v>0.4</v>
      </c>
      <c r="P942" s="4">
        <v>0</v>
      </c>
      <c r="Q942" s="4">
        <f t="shared" si="365"/>
        <v>30.799999999999997</v>
      </c>
      <c r="R942" s="4">
        <v>0</v>
      </c>
      <c r="S942" s="4">
        <v>0</v>
      </c>
      <c r="T942" s="4">
        <v>0</v>
      </c>
      <c r="U942" s="4">
        <v>0</v>
      </c>
      <c r="V942" s="4">
        <f t="shared" si="366"/>
        <v>0</v>
      </c>
      <c r="W942" s="4">
        <v>314.10000000000002</v>
      </c>
      <c r="X942" s="4">
        <v>3256.3</v>
      </c>
      <c r="Y942" s="4">
        <v>737.3</v>
      </c>
      <c r="Z942" s="4">
        <v>0</v>
      </c>
      <c r="AA942" s="4">
        <f t="shared" si="367"/>
        <v>4307.7</v>
      </c>
      <c r="AB942" s="4">
        <v>252.6</v>
      </c>
      <c r="AC942" s="4">
        <v>14.1</v>
      </c>
      <c r="AD942" s="4">
        <v>79.900000000000006</v>
      </c>
      <c r="AE942" s="4">
        <v>0</v>
      </c>
      <c r="AF942" s="4">
        <f t="shared" si="368"/>
        <v>346.6</v>
      </c>
      <c r="AG942" s="4">
        <v>0</v>
      </c>
      <c r="AH942" s="4">
        <v>597.29999999999995</v>
      </c>
      <c r="AI942" s="4">
        <v>627.4</v>
      </c>
      <c r="AJ942" s="4">
        <v>60.2</v>
      </c>
      <c r="AK942" s="4">
        <f t="shared" si="369"/>
        <v>1284.8999999999999</v>
      </c>
      <c r="AL942" s="4">
        <v>1205.5</v>
      </c>
      <c r="AM942" s="4">
        <v>3007.6</v>
      </c>
      <c r="AN942" s="4">
        <v>1104.8</v>
      </c>
      <c r="AO942" s="4">
        <v>283.10000000000002</v>
      </c>
      <c r="AP942" s="4">
        <f t="shared" si="370"/>
        <v>5601.0000000000009</v>
      </c>
      <c r="AU942" s="4">
        <f t="shared" si="371"/>
        <v>0</v>
      </c>
      <c r="AV942" s="4">
        <v>19</v>
      </c>
      <c r="AW942" s="4">
        <v>5.2</v>
      </c>
      <c r="AX942" s="4">
        <v>84.2</v>
      </c>
      <c r="AY942" s="4">
        <v>19.399999999999999</v>
      </c>
      <c r="AZ942" s="4">
        <f t="shared" si="372"/>
        <v>127.80000000000001</v>
      </c>
      <c r="BA942" s="4">
        <v>1.3</v>
      </c>
      <c r="BB942" s="4">
        <v>0</v>
      </c>
      <c r="BC942" s="4">
        <v>0.7</v>
      </c>
      <c r="BD942" s="4">
        <v>0</v>
      </c>
      <c r="BE942" s="4">
        <f t="shared" si="373"/>
        <v>2</v>
      </c>
      <c r="BF942" s="4">
        <v>0</v>
      </c>
      <c r="BG942" s="4">
        <v>386.3</v>
      </c>
      <c r="BH942" s="4">
        <v>237</v>
      </c>
      <c r="BI942" s="4">
        <v>60.2</v>
      </c>
      <c r="BJ942" s="4">
        <f t="shared" si="374"/>
        <v>683.5</v>
      </c>
      <c r="BK942" s="4">
        <v>0</v>
      </c>
      <c r="BL942" s="4">
        <v>0</v>
      </c>
      <c r="BM942" s="4">
        <v>0</v>
      </c>
      <c r="BN942" s="4">
        <v>1</v>
      </c>
      <c r="BO942" s="4">
        <f t="shared" si="375"/>
        <v>1</v>
      </c>
      <c r="BP942" s="4">
        <v>0.1</v>
      </c>
      <c r="BQ942" s="4">
        <v>7.5</v>
      </c>
      <c r="BR942" s="4">
        <v>11.4</v>
      </c>
      <c r="BS942" s="4">
        <v>13.8</v>
      </c>
      <c r="BT942" s="4">
        <f t="shared" si="376"/>
        <v>32.799999999999997</v>
      </c>
      <c r="BU942" s="4">
        <v>3.3</v>
      </c>
      <c r="BV942" s="4">
        <v>46.7</v>
      </c>
      <c r="BW942" s="4">
        <v>66.5</v>
      </c>
      <c r="BX942" s="4">
        <v>272.2</v>
      </c>
      <c r="BY942" s="4">
        <f t="shared" si="377"/>
        <v>388.7</v>
      </c>
      <c r="BZ942" s="4">
        <f t="shared" si="378"/>
        <v>4802.3999999999996</v>
      </c>
      <c r="CA942" s="4">
        <f t="shared" si="379"/>
        <v>7794.3000000000011</v>
      </c>
      <c r="CB942" s="4">
        <f t="shared" si="380"/>
        <v>4418.9000000000005</v>
      </c>
      <c r="CC942" s="4">
        <f t="shared" si="381"/>
        <v>366.6</v>
      </c>
      <c r="CD942" s="4">
        <f t="shared" si="382"/>
        <v>17382.2</v>
      </c>
      <c r="CE942" s="4">
        <f t="shared" si="383"/>
        <v>23.700000000000003</v>
      </c>
      <c r="CF942" s="4">
        <f t="shared" si="384"/>
        <v>445.7</v>
      </c>
      <c r="CG942" s="4">
        <f t="shared" si="385"/>
        <v>399.79999999999995</v>
      </c>
      <c r="CH942" s="4">
        <f t="shared" si="386"/>
        <v>366.59999999999997</v>
      </c>
      <c r="CI942" s="4">
        <f t="shared" si="387"/>
        <v>1235.8</v>
      </c>
      <c r="CJ942" s="4">
        <v>1921.6</v>
      </c>
      <c r="CK942" s="4">
        <v>1474.8</v>
      </c>
      <c r="CL942" s="4">
        <v>422</v>
      </c>
      <c r="CM942" s="4">
        <v>172.4</v>
      </c>
      <c r="CN942" s="4">
        <v>739.2</v>
      </c>
      <c r="CO942" s="4">
        <f t="shared" si="362"/>
        <v>4730</v>
      </c>
    </row>
    <row r="943" spans="1:93">
      <c r="A943" s="2">
        <v>2009</v>
      </c>
      <c r="B943" s="3" t="s">
        <v>101</v>
      </c>
      <c r="C943" s="4">
        <v>3019</v>
      </c>
      <c r="D943" s="4">
        <v>888</v>
      </c>
      <c r="E943" s="4">
        <v>1321</v>
      </c>
      <c r="F943" s="4">
        <v>0</v>
      </c>
      <c r="G943" s="4">
        <f t="shared" si="363"/>
        <v>5228</v>
      </c>
      <c r="H943" s="4">
        <v>999</v>
      </c>
      <c r="I943" s="4">
        <v>3</v>
      </c>
      <c r="J943" s="4">
        <v>297.5</v>
      </c>
      <c r="K943" s="4">
        <v>0</v>
      </c>
      <c r="L943" s="4">
        <f t="shared" si="364"/>
        <v>1299.5</v>
      </c>
      <c r="M943" s="4">
        <v>6</v>
      </c>
      <c r="N943" s="4">
        <v>109</v>
      </c>
      <c r="O943" s="4">
        <v>0</v>
      </c>
      <c r="P943" s="4">
        <v>0</v>
      </c>
      <c r="Q943" s="4">
        <f t="shared" si="365"/>
        <v>115</v>
      </c>
      <c r="R943" s="4">
        <v>25</v>
      </c>
      <c r="S943" s="4">
        <v>0</v>
      </c>
      <c r="T943" s="4">
        <v>27</v>
      </c>
      <c r="U943" s="4">
        <v>0</v>
      </c>
      <c r="V943" s="4">
        <f t="shared" si="366"/>
        <v>52</v>
      </c>
      <c r="W943" s="4">
        <v>1427</v>
      </c>
      <c r="X943" s="4">
        <v>5603</v>
      </c>
      <c r="Y943" s="4">
        <v>1588.3000000000002</v>
      </c>
      <c r="Z943" s="4">
        <v>0</v>
      </c>
      <c r="AA943" s="4">
        <f t="shared" si="367"/>
        <v>8618.2999999999993</v>
      </c>
      <c r="AB943" s="4">
        <v>587</v>
      </c>
      <c r="AC943" s="4">
        <v>10</v>
      </c>
      <c r="AD943" s="4">
        <v>42</v>
      </c>
      <c r="AE943" s="4">
        <v>0</v>
      </c>
      <c r="AF943" s="4">
        <f t="shared" si="368"/>
        <v>639</v>
      </c>
      <c r="AG943" s="4">
        <v>16</v>
      </c>
      <c r="AH943" s="4">
        <v>75</v>
      </c>
      <c r="AI943" s="4">
        <v>2253</v>
      </c>
      <c r="AJ943" s="4">
        <v>89</v>
      </c>
      <c r="AK943" s="4">
        <f t="shared" si="369"/>
        <v>2433</v>
      </c>
      <c r="AL943" s="4">
        <v>2323</v>
      </c>
      <c r="AM943" s="4">
        <v>1796</v>
      </c>
      <c r="AN943" s="4">
        <v>1723</v>
      </c>
      <c r="AO943" s="4">
        <v>0</v>
      </c>
      <c r="AP943" s="4">
        <f t="shared" si="370"/>
        <v>5842</v>
      </c>
      <c r="AU943" s="4">
        <f t="shared" si="371"/>
        <v>0</v>
      </c>
      <c r="AV943" s="4">
        <v>3</v>
      </c>
      <c r="AW943" s="4">
        <v>0</v>
      </c>
      <c r="AX943" s="4">
        <v>75</v>
      </c>
      <c r="AY943" s="4">
        <v>0</v>
      </c>
      <c r="AZ943" s="4">
        <f t="shared" si="372"/>
        <v>78</v>
      </c>
      <c r="BA943" s="4">
        <v>0</v>
      </c>
      <c r="BB943" s="4">
        <v>5</v>
      </c>
      <c r="BC943" s="4">
        <v>0</v>
      </c>
      <c r="BD943" s="4">
        <v>0</v>
      </c>
      <c r="BE943" s="4">
        <f t="shared" si="373"/>
        <v>5</v>
      </c>
      <c r="BF943" s="4">
        <v>4</v>
      </c>
      <c r="BG943" s="4">
        <v>0</v>
      </c>
      <c r="BH943" s="4">
        <v>0</v>
      </c>
      <c r="BI943" s="4">
        <v>0</v>
      </c>
      <c r="BJ943" s="4">
        <f t="shared" si="374"/>
        <v>4</v>
      </c>
      <c r="BK943" s="4">
        <v>0</v>
      </c>
      <c r="BL943" s="4">
        <v>0</v>
      </c>
      <c r="BM943" s="4">
        <v>0</v>
      </c>
      <c r="BN943" s="4">
        <v>0</v>
      </c>
      <c r="BO943" s="4">
        <f t="shared" si="375"/>
        <v>0</v>
      </c>
      <c r="BP943" s="4">
        <v>0</v>
      </c>
      <c r="BQ943" s="4">
        <v>0</v>
      </c>
      <c r="BR943" s="4">
        <v>0</v>
      </c>
      <c r="BS943" s="4">
        <v>0</v>
      </c>
      <c r="BT943" s="4">
        <f t="shared" si="376"/>
        <v>0</v>
      </c>
      <c r="BU943" s="4">
        <v>16</v>
      </c>
      <c r="BV943" s="4">
        <v>16</v>
      </c>
      <c r="BW943" s="4">
        <v>36</v>
      </c>
      <c r="BX943" s="4">
        <v>0</v>
      </c>
      <c r="BY943" s="4">
        <f t="shared" si="377"/>
        <v>68</v>
      </c>
      <c r="BZ943" s="4">
        <f t="shared" si="378"/>
        <v>8402</v>
      </c>
      <c r="CA943" s="4">
        <f t="shared" si="379"/>
        <v>8484</v>
      </c>
      <c r="CB943" s="4">
        <f t="shared" si="380"/>
        <v>7251.8</v>
      </c>
      <c r="CC943" s="4">
        <f t="shared" si="381"/>
        <v>89</v>
      </c>
      <c r="CD943" s="4">
        <f t="shared" si="382"/>
        <v>24226.799999999999</v>
      </c>
      <c r="CE943" s="4">
        <f t="shared" si="383"/>
        <v>23</v>
      </c>
      <c r="CF943" s="4">
        <f t="shared" si="384"/>
        <v>21</v>
      </c>
      <c r="CG943" s="4">
        <f t="shared" si="385"/>
        <v>111</v>
      </c>
      <c r="CH943" s="4">
        <f t="shared" si="386"/>
        <v>0</v>
      </c>
      <c r="CI943" s="4">
        <f t="shared" si="387"/>
        <v>155</v>
      </c>
      <c r="CJ943" s="4">
        <v>1813.1</v>
      </c>
      <c r="CK943" s="4">
        <v>4876</v>
      </c>
      <c r="CL943" s="4">
        <v>358.1</v>
      </c>
      <c r="CM943" s="4">
        <v>0</v>
      </c>
      <c r="CN943" s="4">
        <v>403.6</v>
      </c>
      <c r="CO943" s="4">
        <f t="shared" si="362"/>
        <v>7450.8000000000011</v>
      </c>
    </row>
    <row r="944" spans="1:93">
      <c r="A944" s="2">
        <v>2009</v>
      </c>
      <c r="B944" s="3" t="s">
        <v>102</v>
      </c>
      <c r="C944" s="4">
        <v>661</v>
      </c>
      <c r="D944" s="4">
        <v>145</v>
      </c>
      <c r="E944" s="4">
        <v>66</v>
      </c>
      <c r="F944" s="4">
        <v>0</v>
      </c>
      <c r="G944" s="4">
        <f t="shared" si="363"/>
        <v>872</v>
      </c>
      <c r="H944" s="4">
        <v>192</v>
      </c>
      <c r="I944" s="4">
        <v>46.2</v>
      </c>
      <c r="J944" s="4">
        <v>310.89999999999998</v>
      </c>
      <c r="K944" s="4">
        <v>0</v>
      </c>
      <c r="L944" s="4">
        <f t="shared" si="364"/>
        <v>549.09999999999991</v>
      </c>
      <c r="M944" s="4">
        <v>14.1</v>
      </c>
      <c r="N944" s="4">
        <v>26</v>
      </c>
      <c r="O944" s="4">
        <v>0</v>
      </c>
      <c r="P944" s="4">
        <v>0</v>
      </c>
      <c r="Q944" s="4">
        <f t="shared" si="365"/>
        <v>40.1</v>
      </c>
      <c r="R944" s="4">
        <v>0</v>
      </c>
      <c r="S944" s="4">
        <v>0</v>
      </c>
      <c r="T944" s="4">
        <v>0</v>
      </c>
      <c r="U944" s="4">
        <v>0</v>
      </c>
      <c r="V944" s="4">
        <f t="shared" si="366"/>
        <v>0</v>
      </c>
      <c r="W944" s="4">
        <v>142.30000000000001</v>
      </c>
      <c r="X944" s="4">
        <v>642.30000000000007</v>
      </c>
      <c r="Y944" s="4">
        <v>56.7</v>
      </c>
      <c r="Z944" s="4">
        <v>0</v>
      </c>
      <c r="AA944" s="4">
        <f t="shared" si="367"/>
        <v>841.30000000000018</v>
      </c>
      <c r="AB944" s="4">
        <v>166</v>
      </c>
      <c r="AC944" s="4">
        <v>1</v>
      </c>
      <c r="AD944" s="4">
        <v>13</v>
      </c>
      <c r="AE944" s="4">
        <v>0</v>
      </c>
      <c r="AF944" s="4">
        <f t="shared" si="368"/>
        <v>180</v>
      </c>
      <c r="AG944" s="4">
        <v>8</v>
      </c>
      <c r="AH944" s="4">
        <v>358</v>
      </c>
      <c r="AI944" s="4">
        <v>271</v>
      </c>
      <c r="AJ944" s="4">
        <v>0</v>
      </c>
      <c r="AK944" s="4">
        <f t="shared" si="369"/>
        <v>637</v>
      </c>
      <c r="AL944" s="4">
        <v>569.60000000000014</v>
      </c>
      <c r="AM944" s="4">
        <v>608.0999999999998</v>
      </c>
      <c r="AN944" s="4">
        <v>1228</v>
      </c>
      <c r="AO944" s="4">
        <v>0</v>
      </c>
      <c r="AP944" s="4">
        <f t="shared" si="370"/>
        <v>2405.6999999999998</v>
      </c>
      <c r="AU944" s="4">
        <f t="shared" si="371"/>
        <v>0</v>
      </c>
      <c r="AV944" s="4">
        <v>0</v>
      </c>
      <c r="AW944" s="4">
        <v>0</v>
      </c>
      <c r="AX944" s="4">
        <v>0</v>
      </c>
      <c r="AY944" s="4">
        <v>0</v>
      </c>
      <c r="AZ944" s="4">
        <f t="shared" si="372"/>
        <v>0</v>
      </c>
      <c r="BA944" s="4">
        <v>0</v>
      </c>
      <c r="BB944" s="4">
        <v>0</v>
      </c>
      <c r="BC944" s="4">
        <v>0</v>
      </c>
      <c r="BD944" s="4">
        <v>0</v>
      </c>
      <c r="BE944" s="4">
        <f t="shared" si="373"/>
        <v>0</v>
      </c>
      <c r="BF944" s="4">
        <v>0</v>
      </c>
      <c r="BG944" s="4">
        <v>0</v>
      </c>
      <c r="BH944" s="4">
        <v>0</v>
      </c>
      <c r="BI944" s="4">
        <v>0</v>
      </c>
      <c r="BJ944" s="4">
        <f t="shared" si="374"/>
        <v>0</v>
      </c>
      <c r="BK944" s="4">
        <v>0</v>
      </c>
      <c r="BL944" s="4">
        <v>0</v>
      </c>
      <c r="BM944" s="4">
        <v>0</v>
      </c>
      <c r="BN944" s="4">
        <v>0</v>
      </c>
      <c r="BO944" s="4">
        <f t="shared" si="375"/>
        <v>0</v>
      </c>
      <c r="BP944" s="4">
        <v>0</v>
      </c>
      <c r="BQ944" s="4">
        <v>0</v>
      </c>
      <c r="BR944" s="4">
        <v>0</v>
      </c>
      <c r="BS944" s="4">
        <v>0</v>
      </c>
      <c r="BT944" s="4">
        <f t="shared" si="376"/>
        <v>0</v>
      </c>
      <c r="BU944" s="4">
        <v>0</v>
      </c>
      <c r="BV944" s="4">
        <v>0</v>
      </c>
      <c r="BW944" s="4">
        <v>0</v>
      </c>
      <c r="BX944" s="4">
        <v>0</v>
      </c>
      <c r="BY944" s="4">
        <f t="shared" si="377"/>
        <v>0</v>
      </c>
      <c r="BZ944" s="4">
        <f t="shared" si="378"/>
        <v>1753.0000000000002</v>
      </c>
      <c r="CA944" s="4">
        <f t="shared" si="379"/>
        <v>1826.6</v>
      </c>
      <c r="CB944" s="4">
        <f t="shared" si="380"/>
        <v>1945.6</v>
      </c>
      <c r="CC944" s="4">
        <f t="shared" si="381"/>
        <v>0</v>
      </c>
      <c r="CD944" s="4">
        <f t="shared" si="382"/>
        <v>5525.2000000000007</v>
      </c>
      <c r="CE944" s="4">
        <f t="shared" si="383"/>
        <v>0</v>
      </c>
      <c r="CF944" s="4">
        <f t="shared" si="384"/>
        <v>0</v>
      </c>
      <c r="CG944" s="4">
        <f t="shared" si="385"/>
        <v>0</v>
      </c>
      <c r="CH944" s="4">
        <f t="shared" si="386"/>
        <v>0</v>
      </c>
      <c r="CI944" s="4">
        <f t="shared" si="387"/>
        <v>0</v>
      </c>
      <c r="CJ944" s="4">
        <v>57.2</v>
      </c>
      <c r="CK944" s="4">
        <v>815.1</v>
      </c>
      <c r="CL944" s="4">
        <v>166.4</v>
      </c>
      <c r="CM944" s="4">
        <v>57.3</v>
      </c>
      <c r="CN944" s="4">
        <v>712</v>
      </c>
      <c r="CO944" s="4">
        <f t="shared" si="362"/>
        <v>1808</v>
      </c>
    </row>
    <row r="945" spans="1:107">
      <c r="A945" s="2">
        <v>2009</v>
      </c>
      <c r="B945" s="3" t="s">
        <v>103</v>
      </c>
      <c r="C945" s="4">
        <v>1064</v>
      </c>
      <c r="D945" s="4">
        <v>270</v>
      </c>
      <c r="E945" s="4">
        <v>59</v>
      </c>
      <c r="F945" s="4">
        <v>0</v>
      </c>
      <c r="G945" s="4">
        <f t="shared" si="363"/>
        <v>1393</v>
      </c>
      <c r="H945" s="4">
        <v>647</v>
      </c>
      <c r="I945" s="4">
        <v>189</v>
      </c>
      <c r="J945" s="4">
        <v>1238</v>
      </c>
      <c r="K945" s="4">
        <v>0</v>
      </c>
      <c r="L945" s="4">
        <f t="shared" si="364"/>
        <v>2074</v>
      </c>
      <c r="M945" s="4">
        <v>25</v>
      </c>
      <c r="N945" s="4">
        <v>23</v>
      </c>
      <c r="O945" s="4">
        <v>0</v>
      </c>
      <c r="P945" s="4">
        <v>0</v>
      </c>
      <c r="Q945" s="4">
        <f t="shared" si="365"/>
        <v>48</v>
      </c>
      <c r="R945" s="4">
        <v>6</v>
      </c>
      <c r="S945" s="4">
        <v>1</v>
      </c>
      <c r="T945" s="4">
        <v>0</v>
      </c>
      <c r="U945" s="4">
        <v>0</v>
      </c>
      <c r="V945" s="4">
        <f t="shared" si="366"/>
        <v>7</v>
      </c>
      <c r="W945" s="4">
        <v>577</v>
      </c>
      <c r="X945" s="4">
        <v>1009</v>
      </c>
      <c r="Y945" s="4">
        <v>22</v>
      </c>
      <c r="Z945" s="4">
        <v>0</v>
      </c>
      <c r="AA945" s="4">
        <f t="shared" si="367"/>
        <v>1608</v>
      </c>
      <c r="AB945" s="4">
        <v>189</v>
      </c>
      <c r="AC945" s="4">
        <v>2</v>
      </c>
      <c r="AD945" s="4">
        <v>26</v>
      </c>
      <c r="AE945" s="4">
        <v>0</v>
      </c>
      <c r="AF945" s="4">
        <f t="shared" si="368"/>
        <v>217</v>
      </c>
      <c r="AG945" s="4">
        <v>1</v>
      </c>
      <c r="AH945" s="4">
        <v>264</v>
      </c>
      <c r="AI945" s="4">
        <v>485</v>
      </c>
      <c r="AJ945" s="4">
        <v>0</v>
      </c>
      <c r="AK945" s="4">
        <f t="shared" si="369"/>
        <v>750</v>
      </c>
      <c r="AL945" s="4">
        <v>820</v>
      </c>
      <c r="AM945" s="4">
        <v>808</v>
      </c>
      <c r="AN945" s="4">
        <v>1428</v>
      </c>
      <c r="AO945" s="4">
        <v>0</v>
      </c>
      <c r="AP945" s="4">
        <f t="shared" si="370"/>
        <v>3056</v>
      </c>
      <c r="AU945" s="4">
        <f t="shared" si="371"/>
        <v>0</v>
      </c>
      <c r="AV945" s="4">
        <v>7</v>
      </c>
      <c r="AW945" s="4">
        <v>1</v>
      </c>
      <c r="AX945" s="4">
        <v>193</v>
      </c>
      <c r="AY945" s="4">
        <v>0</v>
      </c>
      <c r="AZ945" s="4">
        <f t="shared" si="372"/>
        <v>201</v>
      </c>
      <c r="BA945" s="4">
        <v>1</v>
      </c>
      <c r="BB945" s="4">
        <v>0</v>
      </c>
      <c r="BC945" s="4">
        <v>0</v>
      </c>
      <c r="BD945" s="4">
        <v>0</v>
      </c>
      <c r="BE945" s="4">
        <f t="shared" si="373"/>
        <v>1</v>
      </c>
      <c r="BF945" s="4">
        <v>0</v>
      </c>
      <c r="BG945" s="4">
        <v>258</v>
      </c>
      <c r="BH945" s="4">
        <v>430</v>
      </c>
      <c r="BI945" s="4">
        <v>0</v>
      </c>
      <c r="BJ945" s="4">
        <f t="shared" si="374"/>
        <v>688</v>
      </c>
      <c r="BK945" s="4">
        <v>0</v>
      </c>
      <c r="BL945" s="4">
        <v>0</v>
      </c>
      <c r="BM945" s="4">
        <v>0</v>
      </c>
      <c r="BN945" s="4">
        <v>0</v>
      </c>
      <c r="BO945" s="4">
        <f t="shared" si="375"/>
        <v>0</v>
      </c>
      <c r="BP945" s="4">
        <v>0</v>
      </c>
      <c r="BQ945" s="4">
        <v>0</v>
      </c>
      <c r="BR945" s="4">
        <v>0</v>
      </c>
      <c r="BS945" s="4">
        <v>0</v>
      </c>
      <c r="BT945" s="4">
        <f t="shared" si="376"/>
        <v>0</v>
      </c>
      <c r="BU945" s="4">
        <v>1</v>
      </c>
      <c r="BV945" s="4">
        <v>22</v>
      </c>
      <c r="BW945" s="4">
        <v>42</v>
      </c>
      <c r="BX945" s="4">
        <v>0</v>
      </c>
      <c r="BY945" s="4">
        <f t="shared" si="377"/>
        <v>65</v>
      </c>
      <c r="BZ945" s="4">
        <f t="shared" si="378"/>
        <v>3329</v>
      </c>
      <c r="CA945" s="4">
        <f t="shared" si="379"/>
        <v>2566</v>
      </c>
      <c r="CB945" s="4">
        <f t="shared" si="380"/>
        <v>3258</v>
      </c>
      <c r="CC945" s="4">
        <f t="shared" si="381"/>
        <v>0</v>
      </c>
      <c r="CD945" s="4">
        <f t="shared" si="382"/>
        <v>9153</v>
      </c>
      <c r="CE945" s="4">
        <f t="shared" si="383"/>
        <v>9</v>
      </c>
      <c r="CF945" s="4">
        <f t="shared" si="384"/>
        <v>281</v>
      </c>
      <c r="CG945" s="4">
        <f t="shared" si="385"/>
        <v>665</v>
      </c>
      <c r="CH945" s="4">
        <f t="shared" si="386"/>
        <v>0</v>
      </c>
      <c r="CI945" s="4">
        <f t="shared" si="387"/>
        <v>955</v>
      </c>
      <c r="CJ945" s="4">
        <v>1326</v>
      </c>
      <c r="CK945" s="4">
        <v>1600</v>
      </c>
      <c r="CL945" s="4">
        <v>198</v>
      </c>
      <c r="CM945" s="4">
        <v>1</v>
      </c>
      <c r="CN945" s="4">
        <v>232</v>
      </c>
      <c r="CO945" s="4">
        <f t="shared" si="362"/>
        <v>3357</v>
      </c>
    </row>
    <row r="946" spans="1:107">
      <c r="A946" s="2">
        <v>2009</v>
      </c>
      <c r="B946" s="3" t="s">
        <v>104</v>
      </c>
      <c r="C946" s="4">
        <v>1413</v>
      </c>
      <c r="D946" s="4">
        <v>463</v>
      </c>
      <c r="E946" s="4">
        <v>140</v>
      </c>
      <c r="F946" s="4">
        <v>0</v>
      </c>
      <c r="G946" s="4">
        <f t="shared" si="363"/>
        <v>2016</v>
      </c>
      <c r="H946" s="4">
        <v>670</v>
      </c>
      <c r="I946" s="4">
        <v>2</v>
      </c>
      <c r="J946" s="4">
        <v>265.10000000000002</v>
      </c>
      <c r="K946" s="4">
        <v>80.099999999999994</v>
      </c>
      <c r="L946" s="4">
        <f t="shared" si="364"/>
        <v>1017.2</v>
      </c>
      <c r="M946" s="4">
        <v>24.6</v>
      </c>
      <c r="N946" s="4">
        <v>31.5</v>
      </c>
      <c r="O946" s="4">
        <v>2</v>
      </c>
      <c r="P946" s="4">
        <v>0</v>
      </c>
      <c r="Q946" s="4">
        <f t="shared" si="365"/>
        <v>58.1</v>
      </c>
      <c r="R946" s="4">
        <v>0</v>
      </c>
      <c r="S946" s="4">
        <v>0</v>
      </c>
      <c r="T946" s="4">
        <v>0</v>
      </c>
      <c r="U946" s="4">
        <v>0</v>
      </c>
      <c r="V946" s="4">
        <f t="shared" si="366"/>
        <v>0</v>
      </c>
      <c r="W946" s="4">
        <v>525.9</v>
      </c>
      <c r="X946" s="4">
        <v>856.3</v>
      </c>
      <c r="Y946" s="4">
        <v>138.80000000000001</v>
      </c>
      <c r="Z946" s="4">
        <v>0</v>
      </c>
      <c r="AA946" s="4">
        <f t="shared" si="367"/>
        <v>1520.9999999999998</v>
      </c>
      <c r="AB946" s="4">
        <v>283.2</v>
      </c>
      <c r="AC946" s="4">
        <v>4</v>
      </c>
      <c r="AD946" s="4">
        <v>38</v>
      </c>
      <c r="AE946" s="4">
        <v>104</v>
      </c>
      <c r="AF946" s="4">
        <f t="shared" si="368"/>
        <v>429.2</v>
      </c>
      <c r="AG946" s="4">
        <v>0</v>
      </c>
      <c r="AH946" s="4">
        <v>345</v>
      </c>
      <c r="AI946" s="4">
        <v>629</v>
      </c>
      <c r="AJ946" s="4">
        <v>9</v>
      </c>
      <c r="AK946" s="4">
        <f t="shared" si="369"/>
        <v>983</v>
      </c>
      <c r="AL946" s="4">
        <v>860.30000000000018</v>
      </c>
      <c r="AM946" s="4">
        <v>823.2</v>
      </c>
      <c r="AN946" s="4">
        <v>1721.9999999999995</v>
      </c>
      <c r="AO946" s="4">
        <v>62</v>
      </c>
      <c r="AP946" s="4">
        <f t="shared" si="370"/>
        <v>3467.5</v>
      </c>
      <c r="AU946" s="4">
        <f t="shared" si="371"/>
        <v>0</v>
      </c>
      <c r="AV946" s="4">
        <v>0</v>
      </c>
      <c r="AW946" s="4">
        <v>0</v>
      </c>
      <c r="AX946" s="4">
        <v>51.1</v>
      </c>
      <c r="AY946" s="4">
        <v>80.099999999999994</v>
      </c>
      <c r="AZ946" s="4">
        <f t="shared" si="372"/>
        <v>131.19999999999999</v>
      </c>
      <c r="BA946" s="4">
        <v>2.2000000000000002</v>
      </c>
      <c r="BB946" s="4">
        <v>0</v>
      </c>
      <c r="BC946" s="4">
        <v>0</v>
      </c>
      <c r="BD946" s="4">
        <v>104</v>
      </c>
      <c r="BE946" s="4">
        <f t="shared" si="373"/>
        <v>106.2</v>
      </c>
      <c r="BF946" s="4">
        <v>0</v>
      </c>
      <c r="BG946" s="4">
        <v>345</v>
      </c>
      <c r="BH946" s="4">
        <v>506</v>
      </c>
      <c r="BI946" s="4">
        <v>9</v>
      </c>
      <c r="BJ946" s="4">
        <f t="shared" si="374"/>
        <v>860</v>
      </c>
      <c r="BK946" s="4">
        <v>0</v>
      </c>
      <c r="BL946" s="4">
        <v>0</v>
      </c>
      <c r="BM946" s="4">
        <v>0</v>
      </c>
      <c r="BN946" s="4">
        <v>0</v>
      </c>
      <c r="BO946" s="4">
        <f t="shared" si="375"/>
        <v>0</v>
      </c>
      <c r="BP946" s="4">
        <v>0</v>
      </c>
      <c r="BQ946" s="4">
        <v>0</v>
      </c>
      <c r="BR946" s="4">
        <v>0</v>
      </c>
      <c r="BS946" s="4">
        <v>1</v>
      </c>
      <c r="BT946" s="4">
        <f t="shared" si="376"/>
        <v>1</v>
      </c>
      <c r="BU946" s="4">
        <v>4.8</v>
      </c>
      <c r="BV946" s="4">
        <v>4.9000000000000004</v>
      </c>
      <c r="BW946" s="4">
        <v>5.7</v>
      </c>
      <c r="BX946" s="4">
        <v>62</v>
      </c>
      <c r="BY946" s="4">
        <f t="shared" si="377"/>
        <v>77.400000000000006</v>
      </c>
      <c r="BZ946" s="4">
        <f t="shared" si="378"/>
        <v>3777</v>
      </c>
      <c r="CA946" s="4">
        <f t="shared" si="379"/>
        <v>2525</v>
      </c>
      <c r="CB946" s="4">
        <f t="shared" si="380"/>
        <v>2934.8999999999996</v>
      </c>
      <c r="CC946" s="4">
        <f t="shared" si="381"/>
        <v>255.1</v>
      </c>
      <c r="CD946" s="4">
        <f t="shared" si="382"/>
        <v>9492</v>
      </c>
      <c r="CE946" s="4">
        <f t="shared" si="383"/>
        <v>7</v>
      </c>
      <c r="CF946" s="4">
        <f t="shared" si="384"/>
        <v>349.9</v>
      </c>
      <c r="CG946" s="4">
        <f t="shared" si="385"/>
        <v>562.80000000000007</v>
      </c>
      <c r="CH946" s="4">
        <f t="shared" si="386"/>
        <v>256.10000000000002</v>
      </c>
      <c r="CI946" s="4">
        <f t="shared" si="387"/>
        <v>1175.8000000000002</v>
      </c>
      <c r="CJ946" s="4">
        <v>859.53616799999998</v>
      </c>
      <c r="CK946" s="4">
        <v>0</v>
      </c>
      <c r="CL946" s="4">
        <v>0</v>
      </c>
      <c r="CM946" s="4">
        <v>691.96056299999998</v>
      </c>
      <c r="CN946" s="4">
        <v>1187.8433009999999</v>
      </c>
      <c r="CO946" s="4">
        <f t="shared" si="362"/>
        <v>2739.3400320000001</v>
      </c>
    </row>
    <row r="947" spans="1:107">
      <c r="A947" s="2">
        <v>2009</v>
      </c>
      <c r="B947" s="3" t="s">
        <v>105</v>
      </c>
      <c r="C947" s="4">
        <v>0</v>
      </c>
      <c r="D947" s="4">
        <v>168</v>
      </c>
      <c r="E947" s="4">
        <v>898</v>
      </c>
      <c r="F947" s="4">
        <v>48</v>
      </c>
      <c r="G947" s="4">
        <f t="shared" si="363"/>
        <v>1114</v>
      </c>
      <c r="H947" s="4">
        <v>142</v>
      </c>
      <c r="I947" s="4">
        <v>11</v>
      </c>
      <c r="J947" s="4">
        <v>63</v>
      </c>
      <c r="K947" s="4">
        <v>39</v>
      </c>
      <c r="L947" s="4">
        <f t="shared" si="364"/>
        <v>255</v>
      </c>
      <c r="M947" s="4">
        <v>29</v>
      </c>
      <c r="N947" s="4">
        <v>46</v>
      </c>
      <c r="O947" s="4">
        <v>0</v>
      </c>
      <c r="P947" s="4">
        <v>0</v>
      </c>
      <c r="Q947" s="4">
        <f t="shared" si="365"/>
        <v>75</v>
      </c>
      <c r="R947" s="4">
        <v>20</v>
      </c>
      <c r="S947" s="4">
        <v>0</v>
      </c>
      <c r="T947" s="4">
        <v>0</v>
      </c>
      <c r="U947" s="4">
        <v>0</v>
      </c>
      <c r="V947" s="4">
        <f t="shared" si="366"/>
        <v>20</v>
      </c>
      <c r="W947" s="4">
        <v>421</v>
      </c>
      <c r="X947" s="4">
        <v>706</v>
      </c>
      <c r="Y947" s="4">
        <v>191</v>
      </c>
      <c r="Z947" s="4">
        <v>0</v>
      </c>
      <c r="AA947" s="4">
        <f t="shared" si="367"/>
        <v>1318</v>
      </c>
      <c r="AB947" s="4">
        <v>87</v>
      </c>
      <c r="AC947" s="4">
        <v>17</v>
      </c>
      <c r="AD947" s="4">
        <v>3</v>
      </c>
      <c r="AE947" s="4">
        <v>3</v>
      </c>
      <c r="AF947" s="4">
        <f t="shared" si="368"/>
        <v>110</v>
      </c>
      <c r="AG947" s="4">
        <v>0</v>
      </c>
      <c r="AH947" s="4">
        <v>183</v>
      </c>
      <c r="AI947" s="4">
        <v>355</v>
      </c>
      <c r="AJ947" s="4">
        <v>0</v>
      </c>
      <c r="AK947" s="4">
        <f t="shared" si="369"/>
        <v>538</v>
      </c>
      <c r="AL947" s="4">
        <v>739</v>
      </c>
      <c r="AM947" s="4">
        <v>549</v>
      </c>
      <c r="AN947" s="4">
        <v>177</v>
      </c>
      <c r="AO947" s="4">
        <v>81</v>
      </c>
      <c r="AP947" s="4">
        <f t="shared" si="370"/>
        <v>1546</v>
      </c>
      <c r="AU947" s="4">
        <f t="shared" si="371"/>
        <v>0</v>
      </c>
      <c r="AV947" s="4">
        <v>0</v>
      </c>
      <c r="AW947" s="4">
        <v>0</v>
      </c>
      <c r="AX947" s="4">
        <v>0</v>
      </c>
      <c r="AY947" s="4">
        <v>39</v>
      </c>
      <c r="AZ947" s="4">
        <f t="shared" si="372"/>
        <v>39</v>
      </c>
      <c r="BA947" s="4">
        <v>0</v>
      </c>
      <c r="BB947" s="4">
        <v>0</v>
      </c>
      <c r="BC947" s="4">
        <v>0</v>
      </c>
      <c r="BD947" s="4">
        <v>3</v>
      </c>
      <c r="BE947" s="4">
        <f t="shared" si="373"/>
        <v>3</v>
      </c>
      <c r="BF947" s="4">
        <v>0</v>
      </c>
      <c r="BG947" s="4">
        <v>11</v>
      </c>
      <c r="BH947" s="41">
        <v>157</v>
      </c>
      <c r="BI947" s="4">
        <v>0</v>
      </c>
      <c r="BJ947" s="4">
        <f t="shared" si="374"/>
        <v>168</v>
      </c>
      <c r="BK947" s="4">
        <v>0</v>
      </c>
      <c r="BL947" s="4">
        <v>0</v>
      </c>
      <c r="BM947" s="4">
        <v>0</v>
      </c>
      <c r="BN947" s="4">
        <v>0</v>
      </c>
      <c r="BO947" s="4">
        <f t="shared" si="375"/>
        <v>0</v>
      </c>
      <c r="BP947" s="4">
        <v>0</v>
      </c>
      <c r="BQ947" s="4">
        <v>0</v>
      </c>
      <c r="BR947" s="4">
        <v>0</v>
      </c>
      <c r="BS947" s="4">
        <v>4</v>
      </c>
      <c r="BT947" s="4">
        <f t="shared" si="376"/>
        <v>4</v>
      </c>
      <c r="BU947" s="4">
        <v>0</v>
      </c>
      <c r="BV947" s="4">
        <v>0</v>
      </c>
      <c r="BW947" s="4">
        <v>0</v>
      </c>
      <c r="BX947" s="4">
        <v>126</v>
      </c>
      <c r="BY947" s="4">
        <f t="shared" si="377"/>
        <v>126</v>
      </c>
      <c r="BZ947" s="4">
        <f t="shared" si="378"/>
        <v>1438</v>
      </c>
      <c r="CA947" s="4">
        <f t="shared" si="379"/>
        <v>1680</v>
      </c>
      <c r="CB947" s="4">
        <f t="shared" si="380"/>
        <v>1687</v>
      </c>
      <c r="CC947" s="4">
        <f t="shared" si="381"/>
        <v>171</v>
      </c>
      <c r="CD947" s="4">
        <f t="shared" si="382"/>
        <v>4976</v>
      </c>
      <c r="CE947" s="4">
        <f t="shared" si="383"/>
        <v>0</v>
      </c>
      <c r="CF947" s="4">
        <f t="shared" si="384"/>
        <v>11</v>
      </c>
      <c r="CG947" s="4">
        <f t="shared" si="385"/>
        <v>157</v>
      </c>
      <c r="CH947" s="4">
        <f t="shared" si="386"/>
        <v>172</v>
      </c>
      <c r="CI947" s="4">
        <f t="shared" si="387"/>
        <v>340</v>
      </c>
      <c r="CJ947" s="4">
        <v>0</v>
      </c>
      <c r="CK947" s="4">
        <v>0</v>
      </c>
      <c r="CL947" s="4">
        <v>674</v>
      </c>
      <c r="CM947" s="4">
        <v>3</v>
      </c>
      <c r="CN947" s="4">
        <v>1541</v>
      </c>
      <c r="CO947" s="4">
        <f t="shared" si="362"/>
        <v>2218</v>
      </c>
    </row>
    <row r="948" spans="1:107">
      <c r="A948" s="2">
        <v>2009</v>
      </c>
      <c r="B948" s="3" t="s">
        <v>106</v>
      </c>
      <c r="C948" s="4">
        <v>10416</v>
      </c>
      <c r="D948" s="4">
        <v>832</v>
      </c>
      <c r="E948" s="4">
        <v>18</v>
      </c>
      <c r="F948" s="4">
        <v>0</v>
      </c>
      <c r="G948" s="4">
        <f t="shared" si="363"/>
        <v>11266</v>
      </c>
      <c r="H948" s="4">
        <v>2192</v>
      </c>
      <c r="I948" s="4">
        <v>24</v>
      </c>
      <c r="J948" s="4">
        <v>1426</v>
      </c>
      <c r="K948" s="4">
        <v>0</v>
      </c>
      <c r="L948" s="4">
        <f t="shared" si="364"/>
        <v>3642</v>
      </c>
      <c r="M948" s="4">
        <v>8</v>
      </c>
      <c r="N948" s="4">
        <v>104</v>
      </c>
      <c r="O948" s="4">
        <v>0</v>
      </c>
      <c r="P948" s="4">
        <v>0</v>
      </c>
      <c r="Q948" s="4">
        <f t="shared" si="365"/>
        <v>112</v>
      </c>
      <c r="R948" s="4">
        <v>247</v>
      </c>
      <c r="S948" s="4">
        <v>77</v>
      </c>
      <c r="T948" s="4">
        <v>0</v>
      </c>
      <c r="U948" s="4">
        <v>0</v>
      </c>
      <c r="V948" s="4">
        <f t="shared" si="366"/>
        <v>324</v>
      </c>
      <c r="W948" s="4">
        <v>3934</v>
      </c>
      <c r="X948" s="4">
        <v>5323</v>
      </c>
      <c r="Y948" s="4">
        <v>129</v>
      </c>
      <c r="Z948" s="4">
        <v>0</v>
      </c>
      <c r="AA948" s="4">
        <f t="shared" si="367"/>
        <v>9386</v>
      </c>
      <c r="AB948" s="4">
        <v>1299</v>
      </c>
      <c r="AC948" s="4">
        <v>182</v>
      </c>
      <c r="AD948" s="4">
        <v>101</v>
      </c>
      <c r="AE948" s="4">
        <v>1</v>
      </c>
      <c r="AF948" s="4">
        <f t="shared" si="368"/>
        <v>1583</v>
      </c>
      <c r="AG948" s="4">
        <v>1377</v>
      </c>
      <c r="AH948" s="4">
        <v>1897</v>
      </c>
      <c r="AI948" s="4">
        <v>388</v>
      </c>
      <c r="AJ948" s="4">
        <v>1578</v>
      </c>
      <c r="AK948" s="4">
        <f t="shared" si="369"/>
        <v>5240</v>
      </c>
      <c r="AL948" s="4">
        <v>11352</v>
      </c>
      <c r="AM948" s="4">
        <v>2945</v>
      </c>
      <c r="AN948" s="4">
        <v>1375</v>
      </c>
      <c r="AO948" s="4">
        <v>62</v>
      </c>
      <c r="AP948" s="4">
        <f t="shared" si="370"/>
        <v>15734</v>
      </c>
      <c r="AU948" s="4">
        <f t="shared" si="371"/>
        <v>0</v>
      </c>
      <c r="AV948" s="4">
        <v>0</v>
      </c>
      <c r="AW948" s="4">
        <v>0</v>
      </c>
      <c r="AX948" s="4">
        <v>0</v>
      </c>
      <c r="AY948" s="4">
        <v>0</v>
      </c>
      <c r="AZ948" s="4">
        <f t="shared" si="372"/>
        <v>0</v>
      </c>
      <c r="BA948" s="4">
        <v>4</v>
      </c>
      <c r="BB948" s="4">
        <v>4</v>
      </c>
      <c r="BC948" s="4">
        <v>0</v>
      </c>
      <c r="BD948" s="4">
        <v>1</v>
      </c>
      <c r="BE948" s="4">
        <f t="shared" si="373"/>
        <v>9</v>
      </c>
      <c r="BF948" s="4">
        <v>895</v>
      </c>
      <c r="BG948" s="4">
        <v>1886</v>
      </c>
      <c r="BH948" s="4">
        <v>74</v>
      </c>
      <c r="BI948" s="4">
        <v>1578</v>
      </c>
      <c r="BJ948" s="4">
        <f t="shared" si="374"/>
        <v>4433</v>
      </c>
      <c r="BK948" s="4">
        <v>0</v>
      </c>
      <c r="BL948" s="4">
        <v>0</v>
      </c>
      <c r="BM948" s="4">
        <v>0</v>
      </c>
      <c r="BN948" s="4">
        <v>0</v>
      </c>
      <c r="BO948" s="4">
        <f t="shared" si="375"/>
        <v>0</v>
      </c>
      <c r="BP948" s="4">
        <v>101</v>
      </c>
      <c r="BQ948" s="4">
        <v>4</v>
      </c>
      <c r="BR948" s="4">
        <v>17</v>
      </c>
      <c r="BS948" s="4">
        <v>47</v>
      </c>
      <c r="BT948" s="4">
        <f t="shared" si="376"/>
        <v>169</v>
      </c>
      <c r="BU948" s="4">
        <v>800</v>
      </c>
      <c r="BV948" s="4">
        <v>422</v>
      </c>
      <c r="BW948" s="4">
        <v>19</v>
      </c>
      <c r="BX948" s="4">
        <v>15</v>
      </c>
      <c r="BY948" s="4">
        <f t="shared" si="377"/>
        <v>1256</v>
      </c>
      <c r="BZ948" s="4">
        <f t="shared" si="378"/>
        <v>30825</v>
      </c>
      <c r="CA948" s="4">
        <f t="shared" si="379"/>
        <v>11384</v>
      </c>
      <c r="CB948" s="4">
        <f t="shared" si="380"/>
        <v>3437</v>
      </c>
      <c r="CC948" s="4">
        <f t="shared" si="381"/>
        <v>1641</v>
      </c>
      <c r="CD948" s="4">
        <f t="shared" si="382"/>
        <v>47287</v>
      </c>
      <c r="CE948" s="4">
        <f t="shared" si="383"/>
        <v>1800</v>
      </c>
      <c r="CF948" s="4">
        <f t="shared" si="384"/>
        <v>2316</v>
      </c>
      <c r="CG948" s="4">
        <f t="shared" si="385"/>
        <v>110</v>
      </c>
      <c r="CH948" s="4">
        <f t="shared" si="386"/>
        <v>1641</v>
      </c>
      <c r="CI948" s="4">
        <f t="shared" si="387"/>
        <v>5867</v>
      </c>
      <c r="CJ948" s="4">
        <v>8264</v>
      </c>
      <c r="CK948" s="4">
        <v>10476</v>
      </c>
      <c r="CL948" s="4">
        <v>2810</v>
      </c>
      <c r="CM948" s="4">
        <v>906</v>
      </c>
      <c r="CN948" s="4">
        <v>6604</v>
      </c>
      <c r="CO948" s="4">
        <f t="shared" si="362"/>
        <v>29060</v>
      </c>
    </row>
    <row r="949" spans="1:107">
      <c r="A949" s="2">
        <v>2009</v>
      </c>
      <c r="B949" s="3" t="s">
        <v>107</v>
      </c>
      <c r="C949" s="4">
        <v>2524</v>
      </c>
      <c r="D949" s="4">
        <v>402</v>
      </c>
      <c r="E949" s="4">
        <v>17</v>
      </c>
      <c r="F949" s="4">
        <v>0</v>
      </c>
      <c r="G949" s="4">
        <f t="shared" si="363"/>
        <v>2943</v>
      </c>
      <c r="H949" s="4">
        <v>867</v>
      </c>
      <c r="I949" s="4">
        <v>448</v>
      </c>
      <c r="J949" s="4">
        <v>1308</v>
      </c>
      <c r="K949" s="4">
        <v>59</v>
      </c>
      <c r="L949" s="4">
        <f t="shared" si="364"/>
        <v>2682</v>
      </c>
      <c r="M949" s="4">
        <v>8</v>
      </c>
      <c r="N949" s="4">
        <v>145</v>
      </c>
      <c r="O949" s="4">
        <v>0</v>
      </c>
      <c r="P949" s="4">
        <v>0</v>
      </c>
      <c r="Q949" s="4">
        <f t="shared" si="365"/>
        <v>153</v>
      </c>
      <c r="R949" s="4">
        <v>9</v>
      </c>
      <c r="S949" s="4">
        <v>0</v>
      </c>
      <c r="T949" s="4">
        <v>0</v>
      </c>
      <c r="U949" s="4">
        <v>0</v>
      </c>
      <c r="V949" s="4">
        <f t="shared" si="366"/>
        <v>9</v>
      </c>
      <c r="W949" s="4">
        <v>641</v>
      </c>
      <c r="X949" s="4">
        <v>2430</v>
      </c>
      <c r="Y949" s="4">
        <v>115</v>
      </c>
      <c r="Z949" s="4">
        <v>0</v>
      </c>
      <c r="AA949" s="4">
        <f t="shared" si="367"/>
        <v>3186</v>
      </c>
      <c r="AB949" s="4">
        <v>289</v>
      </c>
      <c r="AC949" s="4">
        <v>3</v>
      </c>
      <c r="AD949" s="4">
        <v>23</v>
      </c>
      <c r="AE949" s="4">
        <v>0</v>
      </c>
      <c r="AF949" s="4">
        <f t="shared" si="368"/>
        <v>315</v>
      </c>
      <c r="AG949" s="4">
        <v>0</v>
      </c>
      <c r="AH949" s="4">
        <v>448</v>
      </c>
      <c r="AI949" s="4">
        <v>651</v>
      </c>
      <c r="AJ949" s="4">
        <v>76</v>
      </c>
      <c r="AK949" s="4">
        <f t="shared" si="369"/>
        <v>1175</v>
      </c>
      <c r="AL949" s="4">
        <v>1742</v>
      </c>
      <c r="AM949" s="4">
        <v>967</v>
      </c>
      <c r="AN949" s="4">
        <v>1759</v>
      </c>
      <c r="AO949" s="4">
        <v>448</v>
      </c>
      <c r="AP949" s="4">
        <f t="shared" si="370"/>
        <v>4916</v>
      </c>
      <c r="AU949" s="4">
        <f t="shared" si="371"/>
        <v>0</v>
      </c>
      <c r="AV949" s="4">
        <v>0</v>
      </c>
      <c r="AW949" s="4">
        <v>0</v>
      </c>
      <c r="AX949" s="4">
        <v>0</v>
      </c>
      <c r="AY949" s="4">
        <v>0</v>
      </c>
      <c r="AZ949" s="4">
        <f t="shared" si="372"/>
        <v>0</v>
      </c>
      <c r="BA949" s="4">
        <v>1</v>
      </c>
      <c r="BB949" s="4">
        <v>0</v>
      </c>
      <c r="BC949" s="4">
        <v>0</v>
      </c>
      <c r="BD949" s="4">
        <v>0</v>
      </c>
      <c r="BE949" s="4">
        <f t="shared" si="373"/>
        <v>1</v>
      </c>
      <c r="BF949" s="4">
        <v>26</v>
      </c>
      <c r="BG949" s="4">
        <v>0</v>
      </c>
      <c r="BH949" s="4">
        <v>3</v>
      </c>
      <c r="BI949" s="4">
        <v>271</v>
      </c>
      <c r="BJ949" s="4">
        <f t="shared" si="374"/>
        <v>300</v>
      </c>
      <c r="BK949" s="4">
        <v>0</v>
      </c>
      <c r="BL949" s="4">
        <v>0</v>
      </c>
      <c r="BM949" s="4">
        <v>0</v>
      </c>
      <c r="BN949" s="4">
        <v>0</v>
      </c>
      <c r="BO949" s="4">
        <f t="shared" si="375"/>
        <v>0</v>
      </c>
      <c r="BP949" s="4">
        <v>0</v>
      </c>
      <c r="BQ949" s="4">
        <v>0</v>
      </c>
      <c r="BR949" s="4">
        <v>0</v>
      </c>
      <c r="BS949" s="4">
        <v>0</v>
      </c>
      <c r="BT949" s="4">
        <f t="shared" si="376"/>
        <v>0</v>
      </c>
      <c r="BU949" s="4">
        <v>28</v>
      </c>
      <c r="BV949" s="4">
        <v>0</v>
      </c>
      <c r="BW949" s="4">
        <v>0</v>
      </c>
      <c r="BX949" s="4">
        <v>291</v>
      </c>
      <c r="BY949" s="4">
        <f t="shared" si="377"/>
        <v>319</v>
      </c>
      <c r="BZ949" s="4">
        <f t="shared" si="378"/>
        <v>6080</v>
      </c>
      <c r="CA949" s="4">
        <f t="shared" si="379"/>
        <v>4843</v>
      </c>
      <c r="CB949" s="4">
        <f t="shared" si="380"/>
        <v>3873</v>
      </c>
      <c r="CC949" s="4">
        <f t="shared" si="381"/>
        <v>583</v>
      </c>
      <c r="CD949" s="4">
        <f t="shared" si="382"/>
        <v>15379</v>
      </c>
      <c r="CE949" s="4">
        <f t="shared" si="383"/>
        <v>55</v>
      </c>
      <c r="CF949" s="4">
        <f t="shared" si="384"/>
        <v>0</v>
      </c>
      <c r="CG949" s="4">
        <f t="shared" si="385"/>
        <v>3</v>
      </c>
      <c r="CH949" s="4">
        <f t="shared" si="386"/>
        <v>562</v>
      </c>
      <c r="CI949" s="4">
        <f t="shared" si="387"/>
        <v>620</v>
      </c>
      <c r="CJ949" s="4">
        <v>1902</v>
      </c>
      <c r="CK949" s="4">
        <v>959</v>
      </c>
      <c r="CL949" s="4">
        <v>163</v>
      </c>
      <c r="CM949" s="4">
        <v>69</v>
      </c>
      <c r="CN949" s="4">
        <v>2228</v>
      </c>
      <c r="CO949" s="4">
        <f t="shared" si="362"/>
        <v>5321</v>
      </c>
    </row>
    <row r="950" spans="1:107">
      <c r="A950" s="2">
        <v>2009</v>
      </c>
      <c r="B950" s="3" t="s">
        <v>108</v>
      </c>
      <c r="C950" s="4">
        <v>19435</v>
      </c>
      <c r="D950" s="4">
        <v>3559</v>
      </c>
      <c r="E950" s="4">
        <v>3108</v>
      </c>
      <c r="F950" s="4">
        <v>7</v>
      </c>
      <c r="G950" s="4">
        <f t="shared" si="363"/>
        <v>26109</v>
      </c>
      <c r="H950" s="4">
        <v>3659</v>
      </c>
      <c r="I950" s="4">
        <v>210</v>
      </c>
      <c r="J950" s="4">
        <v>4091</v>
      </c>
      <c r="K950" s="4">
        <v>524</v>
      </c>
      <c r="L950" s="4">
        <f t="shared" si="364"/>
        <v>8484</v>
      </c>
      <c r="M950" s="4">
        <v>173</v>
      </c>
      <c r="N950" s="4">
        <v>2597</v>
      </c>
      <c r="O950" s="4">
        <v>0</v>
      </c>
      <c r="P950" s="4">
        <v>0</v>
      </c>
      <c r="Q950" s="4">
        <f t="shared" si="365"/>
        <v>2770</v>
      </c>
      <c r="R950" s="4">
        <v>930</v>
      </c>
      <c r="S950" s="4">
        <v>0</v>
      </c>
      <c r="T950" s="4">
        <v>0</v>
      </c>
      <c r="U950" s="4">
        <v>0</v>
      </c>
      <c r="V950" s="4">
        <f t="shared" si="366"/>
        <v>930</v>
      </c>
      <c r="W950" s="4">
        <v>7689</v>
      </c>
      <c r="X950" s="4">
        <v>21303</v>
      </c>
      <c r="Y950" s="4">
        <v>3436</v>
      </c>
      <c r="Z950" s="4">
        <v>0</v>
      </c>
      <c r="AA950" s="4">
        <f t="shared" si="367"/>
        <v>32428</v>
      </c>
      <c r="AB950" s="4">
        <v>2807</v>
      </c>
      <c r="AC950" s="4">
        <v>167</v>
      </c>
      <c r="AD950" s="4">
        <v>84</v>
      </c>
      <c r="AE950" s="4">
        <v>279</v>
      </c>
      <c r="AF950" s="4">
        <f t="shared" si="368"/>
        <v>3337</v>
      </c>
      <c r="AG950" s="4">
        <v>109</v>
      </c>
      <c r="AH950" s="4">
        <v>1408</v>
      </c>
      <c r="AI950" s="4">
        <v>4639</v>
      </c>
      <c r="AJ950" s="4">
        <v>823</v>
      </c>
      <c r="AK950" s="4">
        <f t="shared" si="369"/>
        <v>6979</v>
      </c>
      <c r="AL950" s="4">
        <v>19805</v>
      </c>
      <c r="AM950" s="4">
        <v>5424</v>
      </c>
      <c r="AN950" s="4">
        <v>13786</v>
      </c>
      <c r="AO950" s="4">
        <v>1520</v>
      </c>
      <c r="AP950" s="4">
        <f t="shared" si="370"/>
        <v>40535</v>
      </c>
      <c r="AU950" s="4">
        <f t="shared" si="371"/>
        <v>0</v>
      </c>
      <c r="AV950" s="4">
        <v>0</v>
      </c>
      <c r="AW950" s="4">
        <v>0</v>
      </c>
      <c r="AX950" s="4">
        <v>67</v>
      </c>
      <c r="AY950" s="4">
        <v>524</v>
      </c>
      <c r="AZ950" s="4">
        <f t="shared" si="372"/>
        <v>591</v>
      </c>
      <c r="BA950" s="4">
        <v>0</v>
      </c>
      <c r="BB950" s="4">
        <v>0</v>
      </c>
      <c r="BC950" s="4">
        <v>0</v>
      </c>
      <c r="BD950" s="4">
        <v>279</v>
      </c>
      <c r="BE950" s="4">
        <f t="shared" si="373"/>
        <v>279</v>
      </c>
      <c r="BF950" s="4">
        <v>0</v>
      </c>
      <c r="BG950" s="4">
        <v>1346</v>
      </c>
      <c r="BH950" s="4">
        <v>1625</v>
      </c>
      <c r="BI950" s="4">
        <v>823</v>
      </c>
      <c r="BJ950" s="4">
        <f t="shared" si="374"/>
        <v>3794</v>
      </c>
      <c r="BK950" s="4">
        <v>0</v>
      </c>
      <c r="BL950" s="4">
        <v>3</v>
      </c>
      <c r="BM950" s="4">
        <v>0</v>
      </c>
      <c r="BN950" s="4">
        <v>139</v>
      </c>
      <c r="BO950" s="4">
        <f t="shared" si="375"/>
        <v>142</v>
      </c>
      <c r="BP950" s="4">
        <v>0</v>
      </c>
      <c r="BQ950" s="4">
        <v>86</v>
      </c>
      <c r="BR950" s="4">
        <v>154</v>
      </c>
      <c r="BS950" s="4">
        <v>353</v>
      </c>
      <c r="BT950" s="4">
        <f t="shared" si="376"/>
        <v>593</v>
      </c>
      <c r="BU950" s="4">
        <v>0</v>
      </c>
      <c r="BV950" s="4">
        <v>117</v>
      </c>
      <c r="BW950" s="4">
        <v>279</v>
      </c>
      <c r="BX950" s="4">
        <v>1035</v>
      </c>
      <c r="BY950" s="4">
        <f t="shared" si="377"/>
        <v>1431</v>
      </c>
      <c r="BZ950" s="4">
        <f t="shared" si="378"/>
        <v>54607</v>
      </c>
      <c r="CA950" s="4">
        <f t="shared" si="379"/>
        <v>34668</v>
      </c>
      <c r="CB950" s="4">
        <f t="shared" si="380"/>
        <v>29144</v>
      </c>
      <c r="CC950" s="4">
        <f t="shared" si="381"/>
        <v>3153</v>
      </c>
      <c r="CD950" s="4">
        <f t="shared" si="382"/>
        <v>121572</v>
      </c>
      <c r="CE950" s="4">
        <f t="shared" si="383"/>
        <v>0</v>
      </c>
      <c r="CF950" s="4">
        <f t="shared" si="384"/>
        <v>1552</v>
      </c>
      <c r="CG950" s="4">
        <f t="shared" si="385"/>
        <v>2125</v>
      </c>
      <c r="CH950" s="4">
        <f t="shared" si="386"/>
        <v>3153</v>
      </c>
      <c r="CI950" s="4">
        <f t="shared" si="387"/>
        <v>6830</v>
      </c>
      <c r="CJ950" s="4">
        <v>10269</v>
      </c>
      <c r="CK950" s="4">
        <v>36840</v>
      </c>
      <c r="CL950" s="4">
        <v>5556</v>
      </c>
      <c r="CM950" s="4">
        <v>22</v>
      </c>
      <c r="CN950" s="4">
        <v>2521</v>
      </c>
      <c r="CO950" s="4">
        <f t="shared" si="362"/>
        <v>55208</v>
      </c>
    </row>
    <row r="951" spans="1:107">
      <c r="A951" s="2">
        <v>2009</v>
      </c>
      <c r="B951" s="3" t="s">
        <v>109</v>
      </c>
      <c r="C951" s="4">
        <v>8141.9</v>
      </c>
      <c r="D951" s="4">
        <v>1263.0999999999999</v>
      </c>
      <c r="E951" s="4">
        <v>134.5</v>
      </c>
      <c r="F951" s="4">
        <v>0</v>
      </c>
      <c r="G951" s="4">
        <f t="shared" si="363"/>
        <v>9539.5</v>
      </c>
      <c r="H951" s="4">
        <v>3498</v>
      </c>
      <c r="I951" s="4">
        <v>41</v>
      </c>
      <c r="J951" s="4">
        <v>2233</v>
      </c>
      <c r="K951" s="4">
        <v>400</v>
      </c>
      <c r="L951" s="4">
        <f t="shared" si="364"/>
        <v>6172</v>
      </c>
      <c r="M951" s="4">
        <v>61</v>
      </c>
      <c r="N951" s="4">
        <v>180</v>
      </c>
      <c r="O951" s="4">
        <v>1</v>
      </c>
      <c r="P951" s="4">
        <v>0</v>
      </c>
      <c r="Q951" s="4">
        <f t="shared" si="365"/>
        <v>242</v>
      </c>
      <c r="R951" s="4">
        <v>0</v>
      </c>
      <c r="S951" s="4">
        <v>0</v>
      </c>
      <c r="T951" s="4">
        <v>0</v>
      </c>
      <c r="U951" s="4">
        <v>0</v>
      </c>
      <c r="V951" s="4">
        <f t="shared" si="366"/>
        <v>0</v>
      </c>
      <c r="W951" s="4">
        <v>2766</v>
      </c>
      <c r="X951" s="4">
        <v>7690</v>
      </c>
      <c r="Y951" s="4">
        <v>1363</v>
      </c>
      <c r="Z951" s="4">
        <v>0</v>
      </c>
      <c r="AA951" s="4">
        <f t="shared" si="367"/>
        <v>11819</v>
      </c>
      <c r="AB951" s="4">
        <v>1256</v>
      </c>
      <c r="AC951" s="4">
        <v>157</v>
      </c>
      <c r="AD951" s="4">
        <v>125</v>
      </c>
      <c r="AE951" s="4">
        <v>200</v>
      </c>
      <c r="AF951" s="4">
        <f t="shared" si="368"/>
        <v>1738</v>
      </c>
      <c r="AG951" s="4">
        <v>0</v>
      </c>
      <c r="AH951" s="4">
        <v>1047</v>
      </c>
      <c r="AI951" s="4">
        <v>2607</v>
      </c>
      <c r="AJ951" s="4">
        <v>0</v>
      </c>
      <c r="AK951" s="4">
        <f t="shared" si="369"/>
        <v>3654</v>
      </c>
      <c r="AL951" s="4">
        <v>3929</v>
      </c>
      <c r="AM951" s="4">
        <v>4730</v>
      </c>
      <c r="AN951" s="4">
        <v>5493</v>
      </c>
      <c r="AO951" s="4">
        <v>0</v>
      </c>
      <c r="AP951" s="4">
        <f t="shared" si="370"/>
        <v>14152</v>
      </c>
      <c r="AU951" s="4">
        <f t="shared" si="371"/>
        <v>0</v>
      </c>
      <c r="AV951" s="4">
        <v>0</v>
      </c>
      <c r="AW951" s="4">
        <v>0</v>
      </c>
      <c r="AX951" s="4">
        <v>0</v>
      </c>
      <c r="AY951" s="4">
        <v>0</v>
      </c>
      <c r="AZ951" s="4">
        <f t="shared" si="372"/>
        <v>0</v>
      </c>
      <c r="BA951" s="4">
        <v>0</v>
      </c>
      <c r="BB951" s="4">
        <v>0</v>
      </c>
      <c r="BC951" s="4">
        <v>0</v>
      </c>
      <c r="BD951" s="4">
        <v>0</v>
      </c>
      <c r="BE951" s="4">
        <f t="shared" si="373"/>
        <v>0</v>
      </c>
      <c r="BF951" s="4">
        <v>0</v>
      </c>
      <c r="BG951" s="4">
        <v>0</v>
      </c>
      <c r="BH951" s="4">
        <v>0</v>
      </c>
      <c r="BI951" s="4">
        <v>0</v>
      </c>
      <c r="BJ951" s="4">
        <f t="shared" si="374"/>
        <v>0</v>
      </c>
      <c r="BK951" s="4">
        <v>0</v>
      </c>
      <c r="BL951" s="4">
        <v>0</v>
      </c>
      <c r="BM951" s="4">
        <v>0</v>
      </c>
      <c r="BN951" s="4">
        <v>0</v>
      </c>
      <c r="BO951" s="4">
        <f t="shared" si="375"/>
        <v>0</v>
      </c>
      <c r="BP951" s="4">
        <v>23</v>
      </c>
      <c r="BQ951" s="4">
        <v>0</v>
      </c>
      <c r="BR951" s="4">
        <v>0</v>
      </c>
      <c r="BS951" s="4">
        <v>0</v>
      </c>
      <c r="BT951" s="4">
        <f t="shared" si="376"/>
        <v>23</v>
      </c>
      <c r="BU951" s="4">
        <v>0</v>
      </c>
      <c r="BV951" s="4">
        <v>0</v>
      </c>
      <c r="BW951" s="4">
        <v>0</v>
      </c>
      <c r="BX951" s="4">
        <v>600</v>
      </c>
      <c r="BY951" s="4">
        <f t="shared" si="377"/>
        <v>600</v>
      </c>
      <c r="BZ951" s="4">
        <f t="shared" si="378"/>
        <v>19651.900000000001</v>
      </c>
      <c r="CA951" s="4">
        <f t="shared" si="379"/>
        <v>15108.1</v>
      </c>
      <c r="CB951" s="4">
        <f t="shared" si="380"/>
        <v>11956.5</v>
      </c>
      <c r="CC951" s="4">
        <f t="shared" si="381"/>
        <v>600</v>
      </c>
      <c r="CD951" s="4">
        <f t="shared" si="382"/>
        <v>47316.5</v>
      </c>
      <c r="CE951" s="4">
        <f t="shared" si="383"/>
        <v>23</v>
      </c>
      <c r="CF951" s="4">
        <f t="shared" si="384"/>
        <v>0</v>
      </c>
      <c r="CG951" s="4">
        <f t="shared" si="385"/>
        <v>0</v>
      </c>
      <c r="CH951" s="4">
        <f t="shared" si="386"/>
        <v>600</v>
      </c>
      <c r="CI951" s="4">
        <f t="shared" si="387"/>
        <v>623</v>
      </c>
      <c r="CJ951" s="4">
        <v>4678</v>
      </c>
      <c r="CK951" s="4">
        <v>9470</v>
      </c>
      <c r="CL951" s="4">
        <v>836</v>
      </c>
      <c r="CM951" s="4">
        <v>0</v>
      </c>
      <c r="CN951" s="4">
        <v>1795</v>
      </c>
      <c r="CO951" s="4">
        <f t="shared" si="362"/>
        <v>16779</v>
      </c>
    </row>
    <row r="952" spans="1:107">
      <c r="A952" s="2">
        <v>2009</v>
      </c>
      <c r="B952" s="3" t="s">
        <v>110</v>
      </c>
      <c r="C952" s="4">
        <v>388</v>
      </c>
      <c r="D952" s="4">
        <v>124</v>
      </c>
      <c r="E952" s="4">
        <v>39</v>
      </c>
      <c r="F952" s="4">
        <v>0</v>
      </c>
      <c r="G952" s="4">
        <f t="shared" si="363"/>
        <v>551</v>
      </c>
      <c r="H952" s="4">
        <v>279</v>
      </c>
      <c r="I952" s="4">
        <v>130</v>
      </c>
      <c r="J952" s="4">
        <v>478</v>
      </c>
      <c r="K952" s="4">
        <v>7</v>
      </c>
      <c r="L952" s="4">
        <f t="shared" si="364"/>
        <v>894</v>
      </c>
      <c r="M952" s="4">
        <v>0</v>
      </c>
      <c r="N952" s="4">
        <v>5</v>
      </c>
      <c r="O952" s="4">
        <v>5</v>
      </c>
      <c r="P952" s="4">
        <v>0</v>
      </c>
      <c r="Q952" s="4">
        <f t="shared" si="365"/>
        <v>10</v>
      </c>
      <c r="R952" s="4">
        <v>0</v>
      </c>
      <c r="S952" s="4">
        <v>0</v>
      </c>
      <c r="T952" s="4">
        <v>0</v>
      </c>
      <c r="U952" s="4">
        <v>0</v>
      </c>
      <c r="V952" s="4">
        <f t="shared" si="366"/>
        <v>0</v>
      </c>
      <c r="W952" s="4">
        <v>166</v>
      </c>
      <c r="X952" s="4">
        <v>384</v>
      </c>
      <c r="Y952" s="4">
        <v>4</v>
      </c>
      <c r="Z952" s="4">
        <v>0</v>
      </c>
      <c r="AA952" s="4">
        <f t="shared" si="367"/>
        <v>554</v>
      </c>
      <c r="AB952" s="4">
        <v>67</v>
      </c>
      <c r="AC952" s="4">
        <v>4</v>
      </c>
      <c r="AD952" s="4">
        <v>6</v>
      </c>
      <c r="AE952" s="4">
        <v>0</v>
      </c>
      <c r="AF952" s="4">
        <f t="shared" si="368"/>
        <v>77</v>
      </c>
      <c r="AG952" s="4">
        <v>0</v>
      </c>
      <c r="AH952" s="4">
        <v>252</v>
      </c>
      <c r="AI952" s="4">
        <v>209</v>
      </c>
      <c r="AJ952" s="4">
        <v>0</v>
      </c>
      <c r="AK952" s="4">
        <f t="shared" si="369"/>
        <v>461</v>
      </c>
      <c r="AL952" s="4">
        <v>340</v>
      </c>
      <c r="AM952" s="4">
        <v>463</v>
      </c>
      <c r="AN952" s="4">
        <v>588</v>
      </c>
      <c r="AO952" s="4">
        <v>3</v>
      </c>
      <c r="AP952" s="4">
        <f t="shared" si="370"/>
        <v>1394</v>
      </c>
      <c r="AU952" s="4">
        <f t="shared" si="371"/>
        <v>0</v>
      </c>
      <c r="AV952" s="4">
        <v>17</v>
      </c>
      <c r="AW952" s="4">
        <v>0</v>
      </c>
      <c r="AX952" s="4">
        <v>30</v>
      </c>
      <c r="AY952" s="4">
        <v>7</v>
      </c>
      <c r="AZ952" s="4">
        <f t="shared" si="372"/>
        <v>54</v>
      </c>
      <c r="BA952" s="4">
        <v>3</v>
      </c>
      <c r="BB952" s="4">
        <v>0</v>
      </c>
      <c r="BC952" s="4">
        <v>0</v>
      </c>
      <c r="BD952" s="4">
        <v>0</v>
      </c>
      <c r="BE952" s="4">
        <f t="shared" si="373"/>
        <v>3</v>
      </c>
      <c r="BF952" s="4">
        <v>0</v>
      </c>
      <c r="BG952" s="4">
        <v>211</v>
      </c>
      <c r="BH952" s="4">
        <v>72</v>
      </c>
      <c r="BI952" s="4">
        <v>0</v>
      </c>
      <c r="BJ952" s="4">
        <f t="shared" si="374"/>
        <v>283</v>
      </c>
      <c r="BK952" s="4">
        <v>0</v>
      </c>
      <c r="BL952" s="4">
        <v>0</v>
      </c>
      <c r="BM952" s="4">
        <v>0</v>
      </c>
      <c r="BN952" s="4">
        <v>0</v>
      </c>
      <c r="BO952" s="4">
        <f t="shared" si="375"/>
        <v>0</v>
      </c>
      <c r="BP952" s="4">
        <v>2</v>
      </c>
      <c r="BQ952" s="4">
        <v>11</v>
      </c>
      <c r="BR952" s="4">
        <v>15</v>
      </c>
      <c r="BS952" s="4">
        <v>0</v>
      </c>
      <c r="BT952" s="4">
        <f t="shared" si="376"/>
        <v>28</v>
      </c>
      <c r="BU952" s="4">
        <v>23</v>
      </c>
      <c r="BV952" s="4">
        <v>22</v>
      </c>
      <c r="BW952" s="4">
        <v>14</v>
      </c>
      <c r="BX952" s="4">
        <v>3</v>
      </c>
      <c r="BY952" s="4">
        <f t="shared" si="377"/>
        <v>62</v>
      </c>
      <c r="BZ952" s="4">
        <f t="shared" si="378"/>
        <v>1240</v>
      </c>
      <c r="CA952" s="4">
        <f t="shared" si="379"/>
        <v>1362</v>
      </c>
      <c r="CB952" s="4">
        <f t="shared" si="380"/>
        <v>1329</v>
      </c>
      <c r="CC952" s="4">
        <f t="shared" si="381"/>
        <v>10</v>
      </c>
      <c r="CD952" s="4">
        <f t="shared" si="382"/>
        <v>3941</v>
      </c>
      <c r="CE952" s="4">
        <f t="shared" si="383"/>
        <v>45</v>
      </c>
      <c r="CF952" s="4">
        <f t="shared" si="384"/>
        <v>244</v>
      </c>
      <c r="CG952" s="4">
        <f t="shared" si="385"/>
        <v>131</v>
      </c>
      <c r="CH952" s="4">
        <f t="shared" si="386"/>
        <v>10</v>
      </c>
      <c r="CI952" s="4">
        <f t="shared" si="387"/>
        <v>430</v>
      </c>
      <c r="CJ952" s="4">
        <v>622</v>
      </c>
      <c r="CK952" s="4">
        <v>375</v>
      </c>
      <c r="CL952" s="4">
        <v>99</v>
      </c>
      <c r="CM952" s="4">
        <v>10</v>
      </c>
      <c r="CN952" s="4">
        <v>248</v>
      </c>
      <c r="CO952" s="4">
        <f t="shared" si="362"/>
        <v>1354</v>
      </c>
    </row>
    <row r="953" spans="1:107">
      <c r="A953" s="2">
        <v>2009</v>
      </c>
      <c r="B953" s="3" t="s">
        <v>111</v>
      </c>
      <c r="C953" s="33">
        <v>6949.7047769999999</v>
      </c>
      <c r="D953" s="4">
        <v>1697.7974340000001</v>
      </c>
      <c r="E953" s="4">
        <v>2597</v>
      </c>
      <c r="F953" s="4">
        <v>6</v>
      </c>
      <c r="G953" s="4">
        <f t="shared" si="363"/>
        <v>11250.502210999999</v>
      </c>
      <c r="H953" s="4">
        <v>2792.3177030000002</v>
      </c>
      <c r="I953" s="4">
        <v>31.641696</v>
      </c>
      <c r="J953" s="4">
        <v>8.1206700000000005</v>
      </c>
      <c r="K953" s="4">
        <v>288.14689299999998</v>
      </c>
      <c r="L953" s="4">
        <f t="shared" si="364"/>
        <v>3120.2269620000002</v>
      </c>
      <c r="M953" s="4">
        <v>333.00993999999997</v>
      </c>
      <c r="N953" s="4">
        <v>1012.6820750000001</v>
      </c>
      <c r="O953" s="4">
        <v>0.30051800000000001</v>
      </c>
      <c r="P953" s="4">
        <v>0</v>
      </c>
      <c r="Q953" s="4">
        <f t="shared" si="365"/>
        <v>1345.9925330000001</v>
      </c>
      <c r="R953" s="4">
        <v>24.878958000000001</v>
      </c>
      <c r="S953" s="4">
        <v>0</v>
      </c>
      <c r="T953" s="4">
        <v>0</v>
      </c>
      <c r="U953" s="4">
        <v>0</v>
      </c>
      <c r="V953" s="4">
        <f t="shared" si="366"/>
        <v>24.878958000000001</v>
      </c>
      <c r="W953" s="4">
        <v>10241.084709000001</v>
      </c>
      <c r="X953" s="4">
        <v>1463.7432349999999</v>
      </c>
      <c r="Y953" s="4">
        <v>175</v>
      </c>
      <c r="Z953" s="4">
        <v>0</v>
      </c>
      <c r="AA953" s="4">
        <f t="shared" si="367"/>
        <v>11879.827944000001</v>
      </c>
      <c r="AB953" s="4">
        <v>2022.1613809999999</v>
      </c>
      <c r="AC953" s="4">
        <v>35.510703999999997</v>
      </c>
      <c r="AD953" s="4">
        <v>3.07802</v>
      </c>
      <c r="AE953" s="4">
        <v>36.487901000000001</v>
      </c>
      <c r="AF953" s="4">
        <f t="shared" si="368"/>
        <v>2097.2380059999996</v>
      </c>
      <c r="AG953" s="4">
        <v>21.484877000000001</v>
      </c>
      <c r="AH953" s="4">
        <v>1128.300076</v>
      </c>
      <c r="AI953" s="4">
        <v>1130.843883</v>
      </c>
      <c r="AJ953" s="4">
        <v>551.01322300000004</v>
      </c>
      <c r="AK953" s="4">
        <f t="shared" si="369"/>
        <v>2831.6420589999998</v>
      </c>
      <c r="AL953" s="4">
        <v>5775.5750859999998</v>
      </c>
      <c r="AM953" s="4">
        <v>6092.2872690000004</v>
      </c>
      <c r="AN953" s="4">
        <v>13216.562194</v>
      </c>
      <c r="AO953" s="4">
        <v>158.84701100000001</v>
      </c>
      <c r="AP953" s="4">
        <f t="shared" si="370"/>
        <v>25243.271560000005</v>
      </c>
      <c r="AU953" s="4">
        <f t="shared" si="371"/>
        <v>0</v>
      </c>
      <c r="AV953" s="4">
        <v>0</v>
      </c>
      <c r="AW953" s="4">
        <v>0</v>
      </c>
      <c r="AX953" s="4">
        <v>0</v>
      </c>
      <c r="AY953" s="4">
        <v>288.14689299999998</v>
      </c>
      <c r="AZ953" s="4">
        <f t="shared" si="372"/>
        <v>288.14689299999998</v>
      </c>
      <c r="BA953" s="4">
        <v>0</v>
      </c>
      <c r="BB953" s="4">
        <v>0</v>
      </c>
      <c r="BC953" s="4">
        <v>0</v>
      </c>
      <c r="BD953" s="4">
        <v>36.487901000000001</v>
      </c>
      <c r="BE953" s="4">
        <f t="shared" si="373"/>
        <v>36.487901000000001</v>
      </c>
      <c r="BF953" s="4">
        <v>0</v>
      </c>
      <c r="BG953" s="4">
        <v>913.79978000000006</v>
      </c>
      <c r="BH953" s="4">
        <v>584.47840799999994</v>
      </c>
      <c r="BI953" s="4">
        <v>551.01322300000004</v>
      </c>
      <c r="BJ953" s="4">
        <f t="shared" si="374"/>
        <v>2049.2914110000002</v>
      </c>
      <c r="BK953" s="4">
        <v>0</v>
      </c>
      <c r="BL953" s="4">
        <v>0</v>
      </c>
      <c r="BM953" s="4">
        <v>0</v>
      </c>
      <c r="BN953" s="4">
        <v>0</v>
      </c>
      <c r="BO953" s="4">
        <f t="shared" si="375"/>
        <v>0</v>
      </c>
      <c r="BP953" s="4">
        <v>0</v>
      </c>
      <c r="BQ953" s="4">
        <v>0</v>
      </c>
      <c r="BR953" s="4">
        <v>0</v>
      </c>
      <c r="BS953" s="4">
        <v>0</v>
      </c>
      <c r="BT953" s="4">
        <f t="shared" si="376"/>
        <v>0</v>
      </c>
      <c r="BU953" s="4">
        <v>0.27005200000000001</v>
      </c>
      <c r="BV953" s="4">
        <v>0</v>
      </c>
      <c r="BW953" s="4">
        <v>2.7860969999999998</v>
      </c>
      <c r="BX953" s="4">
        <v>1188.800144</v>
      </c>
      <c r="BY953" s="4">
        <f t="shared" si="377"/>
        <v>1191.8562930000001</v>
      </c>
      <c r="BZ953" s="4">
        <f t="shared" si="378"/>
        <v>28160.217430999997</v>
      </c>
      <c r="CA953" s="4">
        <f t="shared" si="379"/>
        <v>11461.962489</v>
      </c>
      <c r="CB953" s="4">
        <f t="shared" si="380"/>
        <v>17130.905285000001</v>
      </c>
      <c r="CC953" s="4">
        <f t="shared" si="381"/>
        <v>1040.495028</v>
      </c>
      <c r="CD953" s="4">
        <f t="shared" si="382"/>
        <v>57793.580232999993</v>
      </c>
      <c r="CE953" s="4">
        <f t="shared" si="383"/>
        <v>0.27005200000000001</v>
      </c>
      <c r="CF953" s="4">
        <f t="shared" si="384"/>
        <v>913.79978000000006</v>
      </c>
      <c r="CG953" s="4">
        <f t="shared" si="385"/>
        <v>587.26450499999999</v>
      </c>
      <c r="CH953" s="4">
        <f t="shared" si="386"/>
        <v>2064.4481610000003</v>
      </c>
      <c r="CI953" s="4">
        <f t="shared" si="387"/>
        <v>3565.7824980000005</v>
      </c>
      <c r="CJ953" s="4">
        <v>7113</v>
      </c>
      <c r="CK953" s="4">
        <v>7628</v>
      </c>
      <c r="CL953" s="4">
        <v>521</v>
      </c>
      <c r="CM953" s="4">
        <v>0</v>
      </c>
      <c r="CN953" s="4">
        <v>11423</v>
      </c>
      <c r="CO953" s="4">
        <f t="shared" si="362"/>
        <v>26685</v>
      </c>
    </row>
    <row r="954" spans="1:107">
      <c r="A954" s="2">
        <v>2009</v>
      </c>
      <c r="B954" s="3" t="s">
        <v>112</v>
      </c>
      <c r="C954" s="4">
        <v>1740</v>
      </c>
      <c r="D954" s="4">
        <v>731</v>
      </c>
      <c r="E954" s="4">
        <v>833</v>
      </c>
      <c r="F954" s="4">
        <v>0</v>
      </c>
      <c r="G954" s="4">
        <f t="shared" si="363"/>
        <v>3304</v>
      </c>
      <c r="H954" s="4">
        <v>1892</v>
      </c>
      <c r="I954" s="4">
        <v>475</v>
      </c>
      <c r="J954" s="4">
        <v>1395</v>
      </c>
      <c r="K954" s="4">
        <v>84</v>
      </c>
      <c r="L954" s="4">
        <f t="shared" si="364"/>
        <v>3846</v>
      </c>
      <c r="M954" s="4">
        <v>38</v>
      </c>
      <c r="N954" s="4">
        <v>69</v>
      </c>
      <c r="O954" s="4">
        <v>0</v>
      </c>
      <c r="P954" s="4">
        <v>0</v>
      </c>
      <c r="Q954" s="4">
        <f t="shared" si="365"/>
        <v>107</v>
      </c>
      <c r="R954" s="4">
        <v>39</v>
      </c>
      <c r="S954" s="4">
        <v>50</v>
      </c>
      <c r="T954" s="4">
        <v>0</v>
      </c>
      <c r="U954" s="4">
        <v>0</v>
      </c>
      <c r="V954" s="4">
        <f t="shared" si="366"/>
        <v>89</v>
      </c>
      <c r="W954" s="4">
        <v>960</v>
      </c>
      <c r="X954" s="4">
        <v>2432</v>
      </c>
      <c r="Y954" s="4">
        <v>439</v>
      </c>
      <c r="Z954" s="4">
        <v>0</v>
      </c>
      <c r="AA954" s="4">
        <f t="shared" si="367"/>
        <v>3831</v>
      </c>
      <c r="AB954" s="4">
        <v>512</v>
      </c>
      <c r="AC954" s="4">
        <v>1</v>
      </c>
      <c r="AD954" s="4">
        <v>54</v>
      </c>
      <c r="AE954" s="4">
        <v>0</v>
      </c>
      <c r="AF954" s="4">
        <f t="shared" si="368"/>
        <v>567</v>
      </c>
      <c r="AG954" s="4">
        <v>0</v>
      </c>
      <c r="AH954" s="4">
        <v>763</v>
      </c>
      <c r="AI954" s="4">
        <v>494</v>
      </c>
      <c r="AJ954" s="4">
        <v>71</v>
      </c>
      <c r="AK954" s="4">
        <f t="shared" si="369"/>
        <v>1328</v>
      </c>
      <c r="AL954" s="4">
        <v>1636</v>
      </c>
      <c r="AM954" s="4">
        <v>5187</v>
      </c>
      <c r="AN954" s="4">
        <v>1707</v>
      </c>
      <c r="AO954" s="4">
        <v>33</v>
      </c>
      <c r="AP954" s="4">
        <f t="shared" si="370"/>
        <v>8563</v>
      </c>
      <c r="AU954" s="4">
        <f t="shared" si="371"/>
        <v>0</v>
      </c>
      <c r="AV954" s="4">
        <v>0</v>
      </c>
      <c r="AW954" s="4">
        <v>4</v>
      </c>
      <c r="AX954" s="4">
        <v>291</v>
      </c>
      <c r="AY954" s="4">
        <v>84</v>
      </c>
      <c r="AZ954" s="4">
        <f t="shared" si="372"/>
        <v>379</v>
      </c>
      <c r="BA954" s="4">
        <v>1</v>
      </c>
      <c r="BB954" s="4">
        <v>4</v>
      </c>
      <c r="BC954" s="4">
        <v>1</v>
      </c>
      <c r="BD954" s="4">
        <v>0</v>
      </c>
      <c r="BE954" s="4">
        <f t="shared" si="373"/>
        <v>6</v>
      </c>
      <c r="BF954" s="4">
        <v>0</v>
      </c>
      <c r="BG954" s="4">
        <v>763</v>
      </c>
      <c r="BH954" s="4">
        <v>211</v>
      </c>
      <c r="BI954" s="4">
        <v>71</v>
      </c>
      <c r="BJ954" s="4">
        <f t="shared" si="374"/>
        <v>1045</v>
      </c>
      <c r="BK954" s="4">
        <v>0</v>
      </c>
      <c r="BL954" s="4">
        <v>0</v>
      </c>
      <c r="BM954" s="4">
        <v>0</v>
      </c>
      <c r="BN954" s="4">
        <v>0</v>
      </c>
      <c r="BO954" s="4">
        <f t="shared" si="375"/>
        <v>0</v>
      </c>
      <c r="BP954" s="4">
        <v>8</v>
      </c>
      <c r="BQ954" s="4">
        <v>45</v>
      </c>
      <c r="BR954" s="4">
        <v>35</v>
      </c>
      <c r="BS954" s="4">
        <v>0</v>
      </c>
      <c r="BT954" s="4">
        <f t="shared" si="376"/>
        <v>88</v>
      </c>
      <c r="BU954" s="4">
        <v>89</v>
      </c>
      <c r="BV954" s="4">
        <v>285</v>
      </c>
      <c r="BW954" s="4">
        <v>93</v>
      </c>
      <c r="BX954" s="4">
        <v>0</v>
      </c>
      <c r="BY954" s="4">
        <f t="shared" si="377"/>
        <v>467</v>
      </c>
      <c r="BZ954" s="4">
        <f t="shared" si="378"/>
        <v>6817</v>
      </c>
      <c r="CA954" s="4">
        <f t="shared" si="379"/>
        <v>9708</v>
      </c>
      <c r="CB954" s="4">
        <f t="shared" si="380"/>
        <v>4922</v>
      </c>
      <c r="CC954" s="4">
        <f t="shared" si="381"/>
        <v>188</v>
      </c>
      <c r="CD954" s="4">
        <f t="shared" si="382"/>
        <v>21635</v>
      </c>
      <c r="CE954" s="4">
        <f t="shared" si="383"/>
        <v>98</v>
      </c>
      <c r="CF954" s="4">
        <f t="shared" si="384"/>
        <v>1101</v>
      </c>
      <c r="CG954" s="4">
        <f t="shared" si="385"/>
        <v>631</v>
      </c>
      <c r="CH954" s="4">
        <f t="shared" si="386"/>
        <v>155</v>
      </c>
      <c r="CI954" s="4">
        <f t="shared" si="387"/>
        <v>1985</v>
      </c>
      <c r="CJ954" s="4">
        <v>1805.1</v>
      </c>
      <c r="CK954" s="4">
        <v>1959.6</v>
      </c>
      <c r="CL954" s="4">
        <v>265.60000000000002</v>
      </c>
      <c r="CM954" s="4">
        <v>14.3</v>
      </c>
      <c r="CN954" s="4">
        <v>1500</v>
      </c>
      <c r="CO954" s="4">
        <f t="shared" si="362"/>
        <v>5544.6</v>
      </c>
      <c r="CT954" s="18"/>
      <c r="CU954" s="18"/>
      <c r="CV954" s="18"/>
      <c r="CW954" s="18"/>
      <c r="CX954" s="18"/>
      <c r="CY954" s="18"/>
      <c r="CZ954" s="18"/>
      <c r="DA954" s="18"/>
      <c r="DB954" s="18"/>
      <c r="DC954" s="18"/>
    </row>
    <row r="955" spans="1:107">
      <c r="A955" s="2">
        <v>2009</v>
      </c>
      <c r="B955" s="3" t="s">
        <v>113</v>
      </c>
      <c r="C955" s="4">
        <v>2745</v>
      </c>
      <c r="D955" s="4">
        <v>631</v>
      </c>
      <c r="E955" s="4">
        <v>484</v>
      </c>
      <c r="F955" s="4">
        <v>0</v>
      </c>
      <c r="G955" s="4">
        <f t="shared" si="363"/>
        <v>3860</v>
      </c>
      <c r="H955" s="4">
        <v>336</v>
      </c>
      <c r="I955" s="4">
        <v>246</v>
      </c>
      <c r="J955" s="4">
        <v>1580</v>
      </c>
      <c r="K955" s="4">
        <v>171</v>
      </c>
      <c r="L955" s="4">
        <f t="shared" si="364"/>
        <v>2333</v>
      </c>
      <c r="M955" s="4">
        <v>81</v>
      </c>
      <c r="N955" s="4">
        <v>101</v>
      </c>
      <c r="O955" s="4">
        <v>7</v>
      </c>
      <c r="P955" s="4">
        <v>0</v>
      </c>
      <c r="Q955" s="4">
        <f t="shared" si="365"/>
        <v>189</v>
      </c>
      <c r="R955" s="4">
        <v>1</v>
      </c>
      <c r="S955" s="4">
        <v>7</v>
      </c>
      <c r="T955" s="4">
        <v>0</v>
      </c>
      <c r="U955" s="4">
        <v>0</v>
      </c>
      <c r="V955" s="4">
        <f t="shared" si="366"/>
        <v>8</v>
      </c>
      <c r="W955" s="4">
        <v>711</v>
      </c>
      <c r="X955" s="4">
        <v>2425</v>
      </c>
      <c r="Y955" s="4">
        <v>369</v>
      </c>
      <c r="Z955" s="4">
        <v>0</v>
      </c>
      <c r="AA955" s="4">
        <f t="shared" si="367"/>
        <v>3505</v>
      </c>
      <c r="AB955" s="4">
        <v>743</v>
      </c>
      <c r="AC955" s="4">
        <v>23</v>
      </c>
      <c r="AD955" s="4">
        <v>38</v>
      </c>
      <c r="AE955" s="4">
        <v>15</v>
      </c>
      <c r="AF955" s="4">
        <f t="shared" si="368"/>
        <v>819</v>
      </c>
      <c r="AG955" s="4">
        <v>0</v>
      </c>
      <c r="AH955" s="4">
        <v>39</v>
      </c>
      <c r="AI955" s="4">
        <v>1585</v>
      </c>
      <c r="AJ955" s="4">
        <v>5</v>
      </c>
      <c r="AK955" s="4">
        <f t="shared" si="369"/>
        <v>1629</v>
      </c>
      <c r="AL955" s="4">
        <v>1272</v>
      </c>
      <c r="AM955" s="4">
        <v>2442</v>
      </c>
      <c r="AN955" s="4">
        <v>8402</v>
      </c>
      <c r="AO955" s="4">
        <v>64</v>
      </c>
      <c r="AP955" s="4">
        <f t="shared" si="370"/>
        <v>12180</v>
      </c>
      <c r="AU955" s="4">
        <f t="shared" si="371"/>
        <v>0</v>
      </c>
      <c r="AV955" s="4">
        <v>12</v>
      </c>
      <c r="AW955" s="4">
        <v>0</v>
      </c>
      <c r="AX955" s="4">
        <v>107</v>
      </c>
      <c r="AY955" s="4">
        <v>171</v>
      </c>
      <c r="AZ955" s="4">
        <f t="shared" si="372"/>
        <v>290</v>
      </c>
      <c r="BA955" s="4">
        <v>0</v>
      </c>
      <c r="BB955" s="4">
        <v>0</v>
      </c>
      <c r="BC955" s="4">
        <v>0</v>
      </c>
      <c r="BD955" s="4">
        <v>15</v>
      </c>
      <c r="BE955" s="4">
        <f t="shared" si="373"/>
        <v>15</v>
      </c>
      <c r="BF955" s="4">
        <v>0</v>
      </c>
      <c r="BG955" s="4">
        <v>4</v>
      </c>
      <c r="BH955" s="4">
        <v>0</v>
      </c>
      <c r="BI955" s="4">
        <v>5</v>
      </c>
      <c r="BJ955" s="4">
        <f t="shared" si="374"/>
        <v>9</v>
      </c>
      <c r="BK955" s="4">
        <v>0</v>
      </c>
      <c r="BL955" s="4">
        <v>0</v>
      </c>
      <c r="BM955" s="4">
        <v>0</v>
      </c>
      <c r="BN955" s="4">
        <v>0</v>
      </c>
      <c r="BO955" s="4">
        <f t="shared" si="375"/>
        <v>0</v>
      </c>
      <c r="BP955" s="4">
        <v>0</v>
      </c>
      <c r="BQ955" s="4">
        <v>0</v>
      </c>
      <c r="BR955" s="4">
        <v>0</v>
      </c>
      <c r="BS955" s="4">
        <v>0</v>
      </c>
      <c r="BT955" s="4">
        <f t="shared" si="376"/>
        <v>0</v>
      </c>
      <c r="BU955" s="4">
        <v>1</v>
      </c>
      <c r="BV955" s="4">
        <v>26</v>
      </c>
      <c r="BW955" s="4">
        <v>26</v>
      </c>
      <c r="BX955" s="4">
        <v>64</v>
      </c>
      <c r="BY955" s="4">
        <f t="shared" si="377"/>
        <v>117</v>
      </c>
      <c r="BZ955" s="4">
        <f t="shared" si="378"/>
        <v>5889</v>
      </c>
      <c r="CA955" s="4">
        <f t="shared" si="379"/>
        <v>5914</v>
      </c>
      <c r="CB955" s="4">
        <f t="shared" si="380"/>
        <v>12465</v>
      </c>
      <c r="CC955" s="4">
        <f t="shared" si="381"/>
        <v>255</v>
      </c>
      <c r="CD955" s="4">
        <f t="shared" si="382"/>
        <v>24523</v>
      </c>
      <c r="CE955" s="4">
        <f t="shared" si="383"/>
        <v>13</v>
      </c>
      <c r="CF955" s="4">
        <f t="shared" si="384"/>
        <v>30</v>
      </c>
      <c r="CG955" s="4">
        <f t="shared" si="385"/>
        <v>133</v>
      </c>
      <c r="CH955" s="4">
        <f t="shared" si="386"/>
        <v>255</v>
      </c>
      <c r="CI955" s="4">
        <f t="shared" si="387"/>
        <v>431</v>
      </c>
      <c r="CJ955" s="4">
        <v>0</v>
      </c>
      <c r="CK955" s="4">
        <v>5119</v>
      </c>
      <c r="CL955" s="4">
        <v>244</v>
      </c>
      <c r="CM955" s="4">
        <v>0</v>
      </c>
      <c r="CN955" s="4">
        <v>473</v>
      </c>
      <c r="CO955" s="4">
        <f t="shared" si="362"/>
        <v>5836</v>
      </c>
    </row>
    <row r="956" spans="1:107">
      <c r="A956" s="2">
        <v>2009</v>
      </c>
      <c r="B956" s="3" t="s">
        <v>114</v>
      </c>
      <c r="C956" s="4">
        <v>9629</v>
      </c>
      <c r="D956" s="4">
        <v>2101</v>
      </c>
      <c r="E956" s="4">
        <v>632</v>
      </c>
      <c r="F956" s="4">
        <v>0</v>
      </c>
      <c r="G956" s="4">
        <f t="shared" si="363"/>
        <v>12362</v>
      </c>
      <c r="H956" s="4">
        <v>2024</v>
      </c>
      <c r="I956" s="4">
        <v>63</v>
      </c>
      <c r="J956" s="4">
        <v>16</v>
      </c>
      <c r="K956" s="4">
        <v>270</v>
      </c>
      <c r="L956" s="4">
        <f t="shared" si="364"/>
        <v>2373</v>
      </c>
      <c r="M956" s="4">
        <v>327</v>
      </c>
      <c r="N956" s="4">
        <v>306</v>
      </c>
      <c r="O956" s="4">
        <v>4</v>
      </c>
      <c r="P956" s="4">
        <v>0</v>
      </c>
      <c r="Q956" s="4">
        <f t="shared" si="365"/>
        <v>637</v>
      </c>
      <c r="R956" s="4">
        <v>271</v>
      </c>
      <c r="S956" s="4">
        <v>465</v>
      </c>
      <c r="T956" s="4">
        <v>26</v>
      </c>
      <c r="U956" s="4">
        <v>0</v>
      </c>
      <c r="V956" s="4">
        <f t="shared" si="366"/>
        <v>762</v>
      </c>
      <c r="W956" s="4">
        <v>6132</v>
      </c>
      <c r="X956" s="4">
        <v>11212</v>
      </c>
      <c r="Y956" s="4">
        <v>1604</v>
      </c>
      <c r="Z956" s="4">
        <v>0</v>
      </c>
      <c r="AA956" s="4">
        <f t="shared" si="367"/>
        <v>18948</v>
      </c>
      <c r="AB956" s="4">
        <v>1843</v>
      </c>
      <c r="AC956" s="4">
        <v>25</v>
      </c>
      <c r="AD956" s="4">
        <v>93</v>
      </c>
      <c r="AE956" s="4">
        <v>90</v>
      </c>
      <c r="AF956" s="4">
        <f t="shared" si="368"/>
        <v>2051</v>
      </c>
      <c r="AG956" s="4">
        <v>12</v>
      </c>
      <c r="AH956" s="4">
        <v>1779</v>
      </c>
      <c r="AI956" s="4">
        <v>4301</v>
      </c>
      <c r="AJ956" s="4">
        <v>380</v>
      </c>
      <c r="AK956" s="4">
        <f t="shared" si="369"/>
        <v>6472</v>
      </c>
      <c r="AL956" s="4">
        <v>6847</v>
      </c>
      <c r="AM956" s="4">
        <v>4874</v>
      </c>
      <c r="AN956" s="4">
        <v>7059</v>
      </c>
      <c r="AO956" s="4">
        <v>259</v>
      </c>
      <c r="AP956" s="4">
        <f t="shared" si="370"/>
        <v>19039</v>
      </c>
      <c r="AU956" s="4">
        <f t="shared" si="371"/>
        <v>0</v>
      </c>
      <c r="AV956" s="4">
        <v>0</v>
      </c>
      <c r="AW956" s="4">
        <v>0</v>
      </c>
      <c r="AX956" s="4">
        <v>0</v>
      </c>
      <c r="AY956" s="4">
        <v>270</v>
      </c>
      <c r="AZ956" s="4">
        <f t="shared" si="372"/>
        <v>270</v>
      </c>
      <c r="BA956" s="4">
        <v>0</v>
      </c>
      <c r="BB956" s="4">
        <v>0</v>
      </c>
      <c r="BC956" s="4">
        <v>0</v>
      </c>
      <c r="BD956" s="4">
        <v>90</v>
      </c>
      <c r="BE956" s="4">
        <f t="shared" si="373"/>
        <v>90</v>
      </c>
      <c r="BF956" s="4">
        <v>0</v>
      </c>
      <c r="BG956" s="4">
        <v>0</v>
      </c>
      <c r="BH956" s="4">
        <v>0</v>
      </c>
      <c r="BI956" s="4">
        <v>380</v>
      </c>
      <c r="BJ956" s="4">
        <f t="shared" si="374"/>
        <v>380</v>
      </c>
      <c r="BK956" s="4">
        <v>0</v>
      </c>
      <c r="BL956" s="4">
        <v>0</v>
      </c>
      <c r="BM956" s="4">
        <v>0</v>
      </c>
      <c r="BN956" s="4">
        <v>0</v>
      </c>
      <c r="BO956" s="4">
        <f t="shared" si="375"/>
        <v>0</v>
      </c>
      <c r="BP956" s="4">
        <v>0</v>
      </c>
      <c r="BQ956" s="4">
        <v>0</v>
      </c>
      <c r="BR956" s="4">
        <v>0</v>
      </c>
      <c r="BS956" s="4">
        <v>0</v>
      </c>
      <c r="BT956" s="4">
        <f t="shared" si="376"/>
        <v>0</v>
      </c>
      <c r="BU956" s="4">
        <v>0</v>
      </c>
      <c r="BV956" s="4">
        <v>0</v>
      </c>
      <c r="BW956" s="4">
        <v>0</v>
      </c>
      <c r="BX956" s="4">
        <v>259</v>
      </c>
      <c r="BY956" s="4">
        <f t="shared" si="377"/>
        <v>259</v>
      </c>
      <c r="BZ956" s="4">
        <f t="shared" si="378"/>
        <v>27085</v>
      </c>
      <c r="CA956" s="4">
        <f t="shared" si="379"/>
        <v>20825</v>
      </c>
      <c r="CB956" s="4">
        <f t="shared" si="380"/>
        <v>13735</v>
      </c>
      <c r="CC956" s="4">
        <f t="shared" si="381"/>
        <v>999</v>
      </c>
      <c r="CD956" s="4">
        <f t="shared" si="382"/>
        <v>62644</v>
      </c>
      <c r="CE956" s="4">
        <f t="shared" si="383"/>
        <v>0</v>
      </c>
      <c r="CF956" s="4">
        <f t="shared" si="384"/>
        <v>0</v>
      </c>
      <c r="CG956" s="4">
        <f t="shared" si="385"/>
        <v>0</v>
      </c>
      <c r="CH956" s="4">
        <f t="shared" si="386"/>
        <v>999</v>
      </c>
      <c r="CI956" s="4">
        <f t="shared" si="387"/>
        <v>999</v>
      </c>
      <c r="CJ956" s="4">
        <v>8136</v>
      </c>
      <c r="CK956" s="4">
        <v>10199</v>
      </c>
      <c r="CL956" s="4">
        <v>1980</v>
      </c>
      <c r="CM956" s="4">
        <v>0</v>
      </c>
      <c r="CN956" s="4">
        <v>5215</v>
      </c>
      <c r="CO956" s="4">
        <f t="shared" si="362"/>
        <v>25530</v>
      </c>
    </row>
    <row r="957" spans="1:107">
      <c r="A957" s="2">
        <v>2009</v>
      </c>
      <c r="B957" s="3" t="s">
        <v>127</v>
      </c>
      <c r="G957" s="4">
        <f t="shared" si="363"/>
        <v>0</v>
      </c>
      <c r="L957" s="4">
        <f t="shared" si="364"/>
        <v>0</v>
      </c>
      <c r="Q957" s="4">
        <f t="shared" si="365"/>
        <v>0</v>
      </c>
      <c r="V957" s="4">
        <f t="shared" si="366"/>
        <v>0</v>
      </c>
      <c r="AA957" s="4">
        <f t="shared" si="367"/>
        <v>0</v>
      </c>
      <c r="AF957" s="4">
        <f t="shared" si="368"/>
        <v>0</v>
      </c>
      <c r="AK957" s="4">
        <f t="shared" si="369"/>
        <v>0</v>
      </c>
      <c r="AP957" s="4">
        <f t="shared" si="370"/>
        <v>0</v>
      </c>
      <c r="AU957" s="4">
        <f t="shared" si="371"/>
        <v>0</v>
      </c>
      <c r="AZ957" s="4">
        <f t="shared" si="372"/>
        <v>0</v>
      </c>
      <c r="BE957" s="4">
        <f t="shared" si="373"/>
        <v>0</v>
      </c>
      <c r="BJ957" s="4">
        <f t="shared" si="374"/>
        <v>0</v>
      </c>
      <c r="BO957" s="4">
        <f t="shared" si="375"/>
        <v>0</v>
      </c>
      <c r="BT957" s="4">
        <f t="shared" si="376"/>
        <v>0</v>
      </c>
      <c r="BY957" s="4">
        <f t="shared" si="377"/>
        <v>0</v>
      </c>
      <c r="BZ957" s="4">
        <f t="shared" si="378"/>
        <v>0</v>
      </c>
      <c r="CA957" s="4">
        <f t="shared" si="379"/>
        <v>0</v>
      </c>
      <c r="CB957" s="4">
        <f t="shared" si="380"/>
        <v>0</v>
      </c>
      <c r="CC957" s="4">
        <f t="shared" si="381"/>
        <v>0</v>
      </c>
      <c r="CD957" s="4">
        <f t="shared" si="382"/>
        <v>0</v>
      </c>
      <c r="CE957" s="4">
        <f t="shared" si="383"/>
        <v>0</v>
      </c>
      <c r="CF957" s="4">
        <f t="shared" si="384"/>
        <v>0</v>
      </c>
      <c r="CG957" s="4">
        <f t="shared" si="385"/>
        <v>0</v>
      </c>
      <c r="CH957" s="4">
        <f t="shared" si="386"/>
        <v>0</v>
      </c>
      <c r="CI957" s="4">
        <f t="shared" si="387"/>
        <v>0</v>
      </c>
      <c r="CO957" s="4">
        <f t="shared" si="362"/>
        <v>0</v>
      </c>
    </row>
    <row r="958" spans="1:107">
      <c r="A958" s="2">
        <v>2009</v>
      </c>
      <c r="B958" s="3" t="s">
        <v>115</v>
      </c>
      <c r="C958" s="4">
        <v>826</v>
      </c>
      <c r="D958" s="4">
        <v>213</v>
      </c>
      <c r="E958" s="4">
        <v>16</v>
      </c>
      <c r="F958" s="4">
        <v>6</v>
      </c>
      <c r="G958" s="4">
        <f t="shared" si="363"/>
        <v>1061</v>
      </c>
      <c r="H958" s="4">
        <v>171</v>
      </c>
      <c r="I958" s="4">
        <v>4</v>
      </c>
      <c r="J958" s="4">
        <v>668</v>
      </c>
      <c r="K958" s="4">
        <v>44</v>
      </c>
      <c r="L958" s="4">
        <f t="shared" si="364"/>
        <v>887</v>
      </c>
      <c r="M958" s="4">
        <v>4</v>
      </c>
      <c r="N958" s="4">
        <v>49</v>
      </c>
      <c r="O958" s="4">
        <v>0</v>
      </c>
      <c r="P958" s="4">
        <v>0</v>
      </c>
      <c r="Q958" s="4">
        <f t="shared" si="365"/>
        <v>53</v>
      </c>
      <c r="R958" s="4">
        <v>34</v>
      </c>
      <c r="S958" s="4">
        <v>44</v>
      </c>
      <c r="T958" s="4">
        <v>0</v>
      </c>
      <c r="U958" s="4">
        <v>0</v>
      </c>
      <c r="V958" s="4">
        <f t="shared" si="366"/>
        <v>78</v>
      </c>
      <c r="W958" s="4">
        <v>726</v>
      </c>
      <c r="X958" s="4">
        <v>1100</v>
      </c>
      <c r="Y958" s="4">
        <v>5</v>
      </c>
      <c r="Z958" s="4">
        <v>0</v>
      </c>
      <c r="AA958" s="4">
        <f t="shared" si="367"/>
        <v>1831</v>
      </c>
      <c r="AB958" s="4">
        <v>154</v>
      </c>
      <c r="AC958" s="4">
        <v>22</v>
      </c>
      <c r="AD958" s="4">
        <v>3</v>
      </c>
      <c r="AE958" s="4">
        <v>0</v>
      </c>
      <c r="AF958" s="4">
        <f t="shared" si="368"/>
        <v>179</v>
      </c>
      <c r="AG958" s="4">
        <v>0</v>
      </c>
      <c r="AH958" s="4">
        <v>217</v>
      </c>
      <c r="AI958" s="4">
        <v>141</v>
      </c>
      <c r="AJ958" s="4">
        <v>42</v>
      </c>
      <c r="AK958" s="4">
        <f t="shared" si="369"/>
        <v>400</v>
      </c>
      <c r="AL958" s="4">
        <v>1086</v>
      </c>
      <c r="AM958" s="4">
        <v>622</v>
      </c>
      <c r="AN958" s="4">
        <v>1100</v>
      </c>
      <c r="AO958" s="4">
        <v>57</v>
      </c>
      <c r="AP958" s="4">
        <f t="shared" si="370"/>
        <v>2865</v>
      </c>
      <c r="AU958" s="4">
        <f t="shared" si="371"/>
        <v>0</v>
      </c>
      <c r="AV958" s="4">
        <v>0</v>
      </c>
      <c r="AW958" s="4">
        <v>0</v>
      </c>
      <c r="AX958" s="4">
        <v>6</v>
      </c>
      <c r="AY958" s="4">
        <v>44</v>
      </c>
      <c r="AZ958" s="4">
        <f t="shared" si="372"/>
        <v>50</v>
      </c>
      <c r="BA958" s="4">
        <v>0</v>
      </c>
      <c r="BB958" s="4">
        <v>0</v>
      </c>
      <c r="BC958" s="4">
        <v>3</v>
      </c>
      <c r="BD958" s="4">
        <v>0</v>
      </c>
      <c r="BE958" s="4">
        <f t="shared" si="373"/>
        <v>3</v>
      </c>
      <c r="BF958" s="4">
        <v>0</v>
      </c>
      <c r="BG958" s="4">
        <v>165</v>
      </c>
      <c r="BH958" s="4">
        <v>5</v>
      </c>
      <c r="BI958" s="4">
        <v>42</v>
      </c>
      <c r="BJ958" s="4">
        <f t="shared" si="374"/>
        <v>212</v>
      </c>
      <c r="BK958" s="4">
        <v>0</v>
      </c>
      <c r="BL958" s="4">
        <v>0</v>
      </c>
      <c r="BM958" s="4">
        <v>0</v>
      </c>
      <c r="BN958" s="4">
        <v>0</v>
      </c>
      <c r="BO958" s="4">
        <f t="shared" si="375"/>
        <v>0</v>
      </c>
      <c r="BP958" s="4">
        <v>1</v>
      </c>
      <c r="BQ958" s="4">
        <v>6</v>
      </c>
      <c r="BR958" s="4">
        <v>2</v>
      </c>
      <c r="BS958" s="4">
        <v>13</v>
      </c>
      <c r="BT958" s="4">
        <f t="shared" si="376"/>
        <v>22</v>
      </c>
      <c r="BU958" s="4">
        <v>0</v>
      </c>
      <c r="BV958" s="4">
        <v>5</v>
      </c>
      <c r="BW958" s="4">
        <v>25</v>
      </c>
      <c r="BX958" s="4">
        <v>50</v>
      </c>
      <c r="BY958" s="4">
        <f t="shared" si="377"/>
        <v>80</v>
      </c>
      <c r="BZ958" s="4">
        <f t="shared" si="378"/>
        <v>3001</v>
      </c>
      <c r="CA958" s="4">
        <f t="shared" si="379"/>
        <v>2271</v>
      </c>
      <c r="CB958" s="4">
        <f t="shared" si="380"/>
        <v>1933</v>
      </c>
      <c r="CC958" s="4">
        <f t="shared" si="381"/>
        <v>149</v>
      </c>
      <c r="CD958" s="4">
        <f t="shared" si="382"/>
        <v>7354</v>
      </c>
      <c r="CE958" s="4">
        <f t="shared" si="383"/>
        <v>1</v>
      </c>
      <c r="CF958" s="4">
        <f t="shared" si="384"/>
        <v>176</v>
      </c>
      <c r="CG958" s="4">
        <f t="shared" si="385"/>
        <v>41</v>
      </c>
      <c r="CH958" s="4">
        <f t="shared" si="386"/>
        <v>149</v>
      </c>
      <c r="CI958" s="4">
        <f t="shared" si="387"/>
        <v>367</v>
      </c>
      <c r="CJ958" s="4">
        <v>808</v>
      </c>
      <c r="CK958" s="4">
        <v>941</v>
      </c>
      <c r="CL958" s="4">
        <v>104</v>
      </c>
      <c r="CM958" s="4">
        <v>2</v>
      </c>
      <c r="CN958" s="4">
        <v>1170</v>
      </c>
      <c r="CO958" s="4">
        <f t="shared" si="362"/>
        <v>3025</v>
      </c>
    </row>
    <row r="959" spans="1:107">
      <c r="A959" s="2">
        <v>2009</v>
      </c>
      <c r="B959" s="3" t="s">
        <v>116</v>
      </c>
      <c r="C959" s="4">
        <v>2150</v>
      </c>
      <c r="D959" s="4">
        <v>765</v>
      </c>
      <c r="E959" s="4">
        <v>678</v>
      </c>
      <c r="F959" s="4">
        <v>0</v>
      </c>
      <c r="G959" s="4">
        <f t="shared" si="363"/>
        <v>3593</v>
      </c>
      <c r="H959" s="4">
        <v>753</v>
      </c>
      <c r="I959" s="4">
        <v>579</v>
      </c>
      <c r="J959" s="4">
        <v>2870</v>
      </c>
      <c r="K959" s="4">
        <v>182</v>
      </c>
      <c r="L959" s="4">
        <f t="shared" si="364"/>
        <v>4384</v>
      </c>
      <c r="M959" s="4">
        <v>-1</v>
      </c>
      <c r="N959" s="4">
        <v>39</v>
      </c>
      <c r="O959" s="4">
        <v>0</v>
      </c>
      <c r="P959" s="4">
        <v>0</v>
      </c>
      <c r="Q959" s="4">
        <f t="shared" si="365"/>
        <v>38</v>
      </c>
      <c r="R959" s="4">
        <v>24</v>
      </c>
      <c r="S959" s="4">
        <v>0</v>
      </c>
      <c r="T959" s="4">
        <v>2</v>
      </c>
      <c r="U959" s="4">
        <v>0</v>
      </c>
      <c r="V959" s="4">
        <f t="shared" si="366"/>
        <v>26</v>
      </c>
      <c r="W959" s="4">
        <v>589</v>
      </c>
      <c r="X959" s="4">
        <v>3354</v>
      </c>
      <c r="Y959" s="4">
        <v>634</v>
      </c>
      <c r="Z959" s="4">
        <v>0</v>
      </c>
      <c r="AA959" s="4">
        <f t="shared" si="367"/>
        <v>4577</v>
      </c>
      <c r="AB959" s="4">
        <v>471</v>
      </c>
      <c r="AC959" s="4">
        <v>7</v>
      </c>
      <c r="AD959" s="4">
        <v>130</v>
      </c>
      <c r="AE959" s="4">
        <v>0</v>
      </c>
      <c r="AF959" s="4">
        <f t="shared" si="368"/>
        <v>608</v>
      </c>
      <c r="AG959" s="4">
        <v>2</v>
      </c>
      <c r="AH959" s="4">
        <v>448</v>
      </c>
      <c r="AI959" s="4">
        <v>1002</v>
      </c>
      <c r="AJ959" s="4">
        <v>0</v>
      </c>
      <c r="AK959" s="4">
        <f t="shared" si="369"/>
        <v>1452</v>
      </c>
      <c r="AL959" s="4">
        <v>1824</v>
      </c>
      <c r="AM959" s="4">
        <v>1876</v>
      </c>
      <c r="AN959" s="4">
        <v>2388</v>
      </c>
      <c r="AO959" s="4">
        <v>0</v>
      </c>
      <c r="AP959" s="4">
        <f t="shared" si="370"/>
        <v>6088</v>
      </c>
      <c r="AU959" s="4">
        <f t="shared" si="371"/>
        <v>0</v>
      </c>
      <c r="AV959" s="4">
        <v>12</v>
      </c>
      <c r="AW959" s="4">
        <v>2</v>
      </c>
      <c r="AX959" s="4">
        <v>212</v>
      </c>
      <c r="AY959" s="4">
        <v>182</v>
      </c>
      <c r="AZ959" s="4">
        <f t="shared" si="372"/>
        <v>408</v>
      </c>
      <c r="BA959" s="4">
        <v>8</v>
      </c>
      <c r="BB959" s="4">
        <v>0</v>
      </c>
      <c r="BC959" s="4">
        <v>12</v>
      </c>
      <c r="BD959" s="4">
        <v>0</v>
      </c>
      <c r="BE959" s="4">
        <f t="shared" si="373"/>
        <v>20</v>
      </c>
      <c r="BF959" s="4">
        <v>0</v>
      </c>
      <c r="BG959" s="4">
        <v>0</v>
      </c>
      <c r="BH959" s="4">
        <v>0</v>
      </c>
      <c r="BI959" s="4">
        <v>0</v>
      </c>
      <c r="BJ959" s="4">
        <f t="shared" si="374"/>
        <v>0</v>
      </c>
      <c r="BK959" s="4">
        <v>0</v>
      </c>
      <c r="BL959" s="4">
        <v>0</v>
      </c>
      <c r="BM959" s="4">
        <v>0</v>
      </c>
      <c r="BN959" s="4">
        <v>0</v>
      </c>
      <c r="BO959" s="4">
        <f t="shared" si="375"/>
        <v>0</v>
      </c>
      <c r="BP959" s="4">
        <v>1</v>
      </c>
      <c r="BQ959" s="4">
        <v>2</v>
      </c>
      <c r="BR959" s="4">
        <v>9</v>
      </c>
      <c r="BS959" s="4">
        <v>0</v>
      </c>
      <c r="BT959" s="4">
        <f t="shared" si="376"/>
        <v>12</v>
      </c>
      <c r="BU959" s="4">
        <v>36</v>
      </c>
      <c r="BV959" s="4">
        <v>8</v>
      </c>
      <c r="BW959" s="4">
        <v>27</v>
      </c>
      <c r="BX959" s="4">
        <v>1</v>
      </c>
      <c r="BY959" s="4">
        <f t="shared" si="377"/>
        <v>72</v>
      </c>
      <c r="BZ959" s="4">
        <f t="shared" si="378"/>
        <v>5812</v>
      </c>
      <c r="CA959" s="4">
        <f t="shared" si="379"/>
        <v>7068</v>
      </c>
      <c r="CB959" s="4">
        <f t="shared" si="380"/>
        <v>7704</v>
      </c>
      <c r="CC959" s="4">
        <f t="shared" si="381"/>
        <v>182</v>
      </c>
      <c r="CD959" s="4">
        <f t="shared" si="382"/>
        <v>20766</v>
      </c>
      <c r="CE959" s="4">
        <f t="shared" si="383"/>
        <v>57</v>
      </c>
      <c r="CF959" s="4">
        <f t="shared" si="384"/>
        <v>12</v>
      </c>
      <c r="CG959" s="4">
        <f t="shared" si="385"/>
        <v>260</v>
      </c>
      <c r="CH959" s="4">
        <f t="shared" si="386"/>
        <v>183</v>
      </c>
      <c r="CI959" s="4">
        <f t="shared" si="387"/>
        <v>512</v>
      </c>
      <c r="CJ959" s="4">
        <v>2248</v>
      </c>
      <c r="CK959" s="4">
        <v>2327</v>
      </c>
      <c r="CL959" s="4">
        <v>207</v>
      </c>
      <c r="CM959" s="4">
        <v>0</v>
      </c>
      <c r="CN959" s="4">
        <v>762</v>
      </c>
      <c r="CO959" s="4">
        <f t="shared" si="362"/>
        <v>5544</v>
      </c>
    </row>
    <row r="960" spans="1:107">
      <c r="A960" s="2">
        <v>2009</v>
      </c>
      <c r="B960" s="3" t="s">
        <v>117</v>
      </c>
      <c r="C960" s="4">
        <v>381</v>
      </c>
      <c r="D960" s="4">
        <v>198</v>
      </c>
      <c r="E960" s="4">
        <v>12</v>
      </c>
      <c r="F960" s="4">
        <v>0</v>
      </c>
      <c r="G960" s="4">
        <f t="shared" si="363"/>
        <v>591</v>
      </c>
      <c r="H960" s="4">
        <v>195</v>
      </c>
      <c r="I960" s="4">
        <v>102</v>
      </c>
      <c r="J960" s="4">
        <v>314</v>
      </c>
      <c r="K960" s="4">
        <v>63</v>
      </c>
      <c r="L960" s="4">
        <f t="shared" si="364"/>
        <v>674</v>
      </c>
      <c r="M960" s="4">
        <v>9</v>
      </c>
      <c r="N960" s="4">
        <v>19</v>
      </c>
      <c r="O960" s="4">
        <v>0</v>
      </c>
      <c r="P960" s="4">
        <v>0</v>
      </c>
      <c r="Q960" s="4">
        <f t="shared" si="365"/>
        <v>28</v>
      </c>
      <c r="R960" s="4">
        <v>0</v>
      </c>
      <c r="S960" s="4">
        <v>0</v>
      </c>
      <c r="T960" s="4">
        <v>0</v>
      </c>
      <c r="U960" s="4">
        <v>0</v>
      </c>
      <c r="V960" s="4">
        <f t="shared" si="366"/>
        <v>0</v>
      </c>
      <c r="W960" s="4">
        <v>239</v>
      </c>
      <c r="X960" s="4">
        <v>529</v>
      </c>
      <c r="Y960" s="4">
        <v>0</v>
      </c>
      <c r="Z960" s="4">
        <v>0</v>
      </c>
      <c r="AA960" s="4">
        <f t="shared" si="367"/>
        <v>768</v>
      </c>
      <c r="AB960" s="4">
        <v>77</v>
      </c>
      <c r="AC960" s="4">
        <v>21</v>
      </c>
      <c r="AD960" s="4">
        <v>8</v>
      </c>
      <c r="AE960" s="4">
        <v>0</v>
      </c>
      <c r="AF960" s="4">
        <f t="shared" si="368"/>
        <v>106</v>
      </c>
      <c r="AG960" s="4">
        <v>0</v>
      </c>
      <c r="AH960" s="4">
        <v>272</v>
      </c>
      <c r="AI960" s="4">
        <v>184</v>
      </c>
      <c r="AJ960" s="4">
        <v>0</v>
      </c>
      <c r="AK960" s="4">
        <f t="shared" si="369"/>
        <v>456</v>
      </c>
      <c r="AL960" s="4">
        <v>253</v>
      </c>
      <c r="AM960" s="4">
        <v>256</v>
      </c>
      <c r="AN960" s="4">
        <v>403</v>
      </c>
      <c r="AO960" s="4">
        <v>14</v>
      </c>
      <c r="AP960" s="4">
        <f t="shared" si="370"/>
        <v>926</v>
      </c>
      <c r="AU960" s="4">
        <f t="shared" si="371"/>
        <v>0</v>
      </c>
      <c r="AV960" s="4">
        <v>0</v>
      </c>
      <c r="AW960" s="4">
        <v>0</v>
      </c>
      <c r="AX960" s="4">
        <v>0</v>
      </c>
      <c r="AY960" s="4">
        <v>63</v>
      </c>
      <c r="AZ960" s="4">
        <f t="shared" si="372"/>
        <v>63</v>
      </c>
      <c r="BA960" s="4">
        <v>1</v>
      </c>
      <c r="BB960" s="4">
        <v>0</v>
      </c>
      <c r="BC960" s="4">
        <v>0</v>
      </c>
      <c r="BD960" s="4">
        <v>0</v>
      </c>
      <c r="BE960" s="4">
        <f t="shared" si="373"/>
        <v>1</v>
      </c>
      <c r="BF960" s="4">
        <v>0</v>
      </c>
      <c r="BG960" s="4">
        <v>0</v>
      </c>
      <c r="BH960" s="4">
        <v>15</v>
      </c>
      <c r="BI960" s="4">
        <v>0</v>
      </c>
      <c r="BJ960" s="4">
        <f t="shared" si="374"/>
        <v>15</v>
      </c>
      <c r="BK960" s="4">
        <v>0</v>
      </c>
      <c r="BL960" s="4">
        <v>0</v>
      </c>
      <c r="BM960" s="4">
        <v>0</v>
      </c>
      <c r="BN960" s="4">
        <v>0</v>
      </c>
      <c r="BO960" s="4">
        <f t="shared" si="375"/>
        <v>0</v>
      </c>
      <c r="BP960" s="4">
        <v>0</v>
      </c>
      <c r="BQ960" s="4">
        <v>0</v>
      </c>
      <c r="BR960" s="4">
        <v>0</v>
      </c>
      <c r="BS960" s="4">
        <v>0</v>
      </c>
      <c r="BT960" s="4">
        <f t="shared" si="376"/>
        <v>0</v>
      </c>
      <c r="BU960" s="4">
        <v>3</v>
      </c>
      <c r="BV960" s="4">
        <v>4</v>
      </c>
      <c r="BW960" s="4">
        <v>77</v>
      </c>
      <c r="BX960" s="4">
        <v>14</v>
      </c>
      <c r="BY960" s="4">
        <f t="shared" si="377"/>
        <v>98</v>
      </c>
      <c r="BZ960" s="4">
        <f t="shared" si="378"/>
        <v>1154</v>
      </c>
      <c r="CA960" s="4">
        <f t="shared" si="379"/>
        <v>1397</v>
      </c>
      <c r="CB960" s="4">
        <f t="shared" si="380"/>
        <v>921</v>
      </c>
      <c r="CC960" s="4">
        <f t="shared" si="381"/>
        <v>77</v>
      </c>
      <c r="CD960" s="4">
        <f t="shared" si="382"/>
        <v>3549</v>
      </c>
      <c r="CE960" s="4">
        <f t="shared" si="383"/>
        <v>4</v>
      </c>
      <c r="CF960" s="4">
        <f t="shared" si="384"/>
        <v>4</v>
      </c>
      <c r="CG960" s="4">
        <f t="shared" si="385"/>
        <v>92</v>
      </c>
      <c r="CH960" s="4">
        <f t="shared" si="386"/>
        <v>77</v>
      </c>
      <c r="CI960" s="4">
        <f t="shared" si="387"/>
        <v>177</v>
      </c>
      <c r="CJ960" s="4">
        <v>659.7</v>
      </c>
      <c r="CK960" s="4">
        <v>0</v>
      </c>
      <c r="CL960" s="4">
        <v>0</v>
      </c>
      <c r="CM960" s="4">
        <v>0</v>
      </c>
      <c r="CN960" s="4">
        <v>494</v>
      </c>
      <c r="CO960" s="4">
        <f t="shared" ref="CO960:CO1023" si="388">SUM(CJ960:CN960)</f>
        <v>1153.7</v>
      </c>
    </row>
    <row r="961" spans="1:93">
      <c r="A961" s="2">
        <v>2009</v>
      </c>
      <c r="B961" s="3" t="s">
        <v>118</v>
      </c>
      <c r="C961" s="4">
        <v>3967</v>
      </c>
      <c r="D961" s="4">
        <v>929</v>
      </c>
      <c r="E961" s="4">
        <v>46</v>
      </c>
      <c r="F961" s="4">
        <v>0</v>
      </c>
      <c r="G961" s="4">
        <f t="shared" si="363"/>
        <v>4942</v>
      </c>
      <c r="H961" s="4">
        <v>1588</v>
      </c>
      <c r="I961" s="4">
        <v>276</v>
      </c>
      <c r="J961" s="4">
        <v>1694</v>
      </c>
      <c r="K961" s="4">
        <v>163</v>
      </c>
      <c r="L961" s="4">
        <f t="shared" si="364"/>
        <v>3721</v>
      </c>
      <c r="M961" s="4">
        <v>19</v>
      </c>
      <c r="N961" s="4">
        <v>102</v>
      </c>
      <c r="O961" s="4">
        <v>4</v>
      </c>
      <c r="P961" s="4">
        <v>0</v>
      </c>
      <c r="Q961" s="4">
        <f t="shared" si="365"/>
        <v>125</v>
      </c>
      <c r="R961" s="4">
        <v>0</v>
      </c>
      <c r="S961" s="4">
        <v>0</v>
      </c>
      <c r="T961" s="4">
        <v>0</v>
      </c>
      <c r="U961" s="4">
        <v>0</v>
      </c>
      <c r="V961" s="4">
        <f t="shared" si="366"/>
        <v>0</v>
      </c>
      <c r="W961" s="4">
        <v>2588</v>
      </c>
      <c r="X961" s="4">
        <v>4514</v>
      </c>
      <c r="Y961" s="4">
        <v>287</v>
      </c>
      <c r="Z961" s="4">
        <v>0</v>
      </c>
      <c r="AA961" s="4">
        <f t="shared" si="367"/>
        <v>7389</v>
      </c>
      <c r="AB961" s="4">
        <v>682</v>
      </c>
      <c r="AC961" s="4">
        <v>1</v>
      </c>
      <c r="AD961" s="4">
        <v>102</v>
      </c>
      <c r="AE961" s="4">
        <v>4</v>
      </c>
      <c r="AF961" s="4">
        <f t="shared" si="368"/>
        <v>789</v>
      </c>
      <c r="AG961" s="4">
        <v>0</v>
      </c>
      <c r="AH961" s="4">
        <v>1533</v>
      </c>
      <c r="AI961" s="4">
        <v>1073</v>
      </c>
      <c r="AJ961" s="4">
        <v>0</v>
      </c>
      <c r="AK961" s="4">
        <f t="shared" si="369"/>
        <v>2606</v>
      </c>
      <c r="AL961" s="4">
        <v>3077</v>
      </c>
      <c r="AM961" s="4">
        <v>3677</v>
      </c>
      <c r="AN961" s="4">
        <v>2423</v>
      </c>
      <c r="AO961" s="4">
        <v>323</v>
      </c>
      <c r="AP961" s="4">
        <f t="shared" si="370"/>
        <v>9500</v>
      </c>
      <c r="AU961" s="4">
        <f t="shared" si="371"/>
        <v>0</v>
      </c>
      <c r="AV961" s="4">
        <v>16</v>
      </c>
      <c r="AW961" s="4">
        <v>0</v>
      </c>
      <c r="AX961" s="4">
        <v>0</v>
      </c>
      <c r="AY961" s="4">
        <v>163</v>
      </c>
      <c r="AZ961" s="4">
        <f t="shared" si="372"/>
        <v>179</v>
      </c>
      <c r="BA961" s="4">
        <v>0</v>
      </c>
      <c r="BB961" s="4">
        <v>0</v>
      </c>
      <c r="BC961" s="4">
        <v>85</v>
      </c>
      <c r="BD961" s="4">
        <v>4</v>
      </c>
      <c r="BE961" s="4">
        <f t="shared" si="373"/>
        <v>89</v>
      </c>
      <c r="BF961" s="4">
        <v>0</v>
      </c>
      <c r="BG961" s="4">
        <v>1533</v>
      </c>
      <c r="BH961" s="4">
        <v>618</v>
      </c>
      <c r="BI961" s="4">
        <v>0</v>
      </c>
      <c r="BJ961" s="4">
        <f t="shared" si="374"/>
        <v>2151</v>
      </c>
      <c r="BK961" s="4">
        <v>0</v>
      </c>
      <c r="BL961" s="4">
        <v>0</v>
      </c>
      <c r="BM961" s="4">
        <v>0</v>
      </c>
      <c r="BN961" s="4">
        <v>0</v>
      </c>
      <c r="BO961" s="4">
        <f t="shared" si="375"/>
        <v>0</v>
      </c>
      <c r="BP961" s="4">
        <v>2</v>
      </c>
      <c r="BQ961" s="4">
        <v>0</v>
      </c>
      <c r="BR961" s="4">
        <v>0</v>
      </c>
      <c r="BS961" s="4">
        <v>0</v>
      </c>
      <c r="BT961" s="4">
        <f t="shared" si="376"/>
        <v>2</v>
      </c>
      <c r="BU961" s="4">
        <v>52</v>
      </c>
      <c r="BV961" s="4">
        <v>0</v>
      </c>
      <c r="BW961" s="4">
        <v>0</v>
      </c>
      <c r="BX961" s="4">
        <v>299</v>
      </c>
      <c r="BY961" s="4">
        <f t="shared" si="377"/>
        <v>351</v>
      </c>
      <c r="BZ961" s="4">
        <f t="shared" si="378"/>
        <v>11921</v>
      </c>
      <c r="CA961" s="4">
        <f t="shared" si="379"/>
        <v>11032</v>
      </c>
      <c r="CB961" s="4">
        <f t="shared" si="380"/>
        <v>5629</v>
      </c>
      <c r="CC961" s="4">
        <f t="shared" si="381"/>
        <v>490</v>
      </c>
      <c r="CD961" s="4">
        <f t="shared" si="382"/>
        <v>29072</v>
      </c>
      <c r="CE961" s="4">
        <f t="shared" si="383"/>
        <v>70</v>
      </c>
      <c r="CF961" s="4">
        <f t="shared" si="384"/>
        <v>1533</v>
      </c>
      <c r="CG961" s="4">
        <f t="shared" si="385"/>
        <v>703</v>
      </c>
      <c r="CH961" s="4">
        <f t="shared" si="386"/>
        <v>466</v>
      </c>
      <c r="CI961" s="4">
        <f t="shared" si="387"/>
        <v>2772</v>
      </c>
      <c r="CJ961" s="4">
        <v>5966</v>
      </c>
      <c r="CK961" s="4">
        <v>142</v>
      </c>
      <c r="CL961" s="4">
        <v>609</v>
      </c>
      <c r="CM961" s="4">
        <v>0</v>
      </c>
      <c r="CN961" s="4">
        <v>2519</v>
      </c>
      <c r="CO961" s="4">
        <f t="shared" si="388"/>
        <v>9236</v>
      </c>
    </row>
    <row r="962" spans="1:93">
      <c r="A962" s="2">
        <v>2009</v>
      </c>
      <c r="B962" s="3" t="s">
        <v>119</v>
      </c>
      <c r="C962" s="4">
        <v>19080.822875999998</v>
      </c>
      <c r="D962" s="4">
        <v>6233</v>
      </c>
      <c r="E962" s="4">
        <v>3987</v>
      </c>
      <c r="F962" s="4">
        <v>43</v>
      </c>
      <c r="G962" s="4">
        <f t="shared" ref="G962:G1025" si="389">SUM(C962:F962)</f>
        <v>29343.822875999998</v>
      </c>
      <c r="H962" s="4">
        <v>6523.218081</v>
      </c>
      <c r="I962" s="4">
        <v>2052</v>
      </c>
      <c r="J962" s="4">
        <v>509</v>
      </c>
      <c r="K962" s="4">
        <v>0</v>
      </c>
      <c r="L962" s="4">
        <f t="shared" ref="L962:L1025" si="390">SUM(H962:K962)</f>
        <v>9084.2180809999991</v>
      </c>
      <c r="M962" s="4">
        <v>81</v>
      </c>
      <c r="N962" s="4">
        <v>151</v>
      </c>
      <c r="O962" s="4">
        <v>6.9</v>
      </c>
      <c r="P962" s="4">
        <v>0</v>
      </c>
      <c r="Q962" s="4">
        <f t="shared" ref="Q962:Q1025" si="391">SUM(M962:P962)</f>
        <v>238.9</v>
      </c>
      <c r="R962" s="4">
        <v>0</v>
      </c>
      <c r="S962" s="4">
        <v>0</v>
      </c>
      <c r="T962" s="4">
        <v>0</v>
      </c>
      <c r="U962" s="4">
        <v>0</v>
      </c>
      <c r="V962" s="4">
        <f t="shared" ref="V962:V1025" si="392">SUM(R962:U962)</f>
        <v>0</v>
      </c>
      <c r="W962" s="4">
        <v>6819</v>
      </c>
      <c r="X962" s="4">
        <v>14135</v>
      </c>
      <c r="Y962" s="4">
        <v>62</v>
      </c>
      <c r="Z962" s="4">
        <v>0</v>
      </c>
      <c r="AA962" s="4">
        <f t="shared" ref="AA962:AA1025" si="393">SUM(W962:Z962)</f>
        <v>21016</v>
      </c>
      <c r="AB962" s="4">
        <v>3688.5974980000001</v>
      </c>
      <c r="AC962" s="4">
        <v>32</v>
      </c>
      <c r="AD962" s="4">
        <v>3.6</v>
      </c>
      <c r="AE962" s="4">
        <v>40</v>
      </c>
      <c r="AF962" s="4">
        <f t="shared" ref="AF962:AF1025" si="394">SUM(AB962:AE962)</f>
        <v>3764.197498</v>
      </c>
      <c r="AG962" s="4">
        <v>6</v>
      </c>
      <c r="AH962" s="4">
        <v>2715</v>
      </c>
      <c r="AI962" s="4">
        <v>3688</v>
      </c>
      <c r="AJ962" s="4">
        <v>1151</v>
      </c>
      <c r="AK962" s="4">
        <f t="shared" ref="AK962:AK1025" si="395">SUM(AG962:AJ962)</f>
        <v>7560</v>
      </c>
      <c r="AL962" s="4">
        <v>5580.3615449999998</v>
      </c>
      <c r="AM962" s="4">
        <v>7410</v>
      </c>
      <c r="AN962" s="4">
        <v>8154.7</v>
      </c>
      <c r="AO962" s="4">
        <v>144</v>
      </c>
      <c r="AP962" s="4">
        <f t="shared" ref="AP962:AP1025" si="396">SUM(AL962:AO962)</f>
        <v>21289.061545</v>
      </c>
      <c r="AU962" s="4">
        <f t="shared" ref="AU962:AU1025" si="397">SUM(AQ962:AT962)</f>
        <v>0</v>
      </c>
      <c r="AV962" s="4">
        <v>249</v>
      </c>
      <c r="AW962" s="4">
        <v>84</v>
      </c>
      <c r="AX962" s="4">
        <v>1996</v>
      </c>
      <c r="AY962" s="4">
        <v>0</v>
      </c>
      <c r="AZ962" s="4">
        <f t="shared" ref="AZ962:AZ1025" si="398">SUM(AV962:AY962)</f>
        <v>2329</v>
      </c>
      <c r="BA962" s="4">
        <v>12</v>
      </c>
      <c r="BB962" s="4">
        <v>0</v>
      </c>
      <c r="BC962" s="4">
        <v>0</v>
      </c>
      <c r="BD962" s="4">
        <v>18</v>
      </c>
      <c r="BE962" s="4">
        <f t="shared" ref="BE962:BE1025" si="399">SUM(BA962:BD962)</f>
        <v>30</v>
      </c>
      <c r="BF962" s="4">
        <v>1</v>
      </c>
      <c r="BG962" s="4">
        <v>0</v>
      </c>
      <c r="BH962" s="4">
        <v>65</v>
      </c>
      <c r="BI962" s="4">
        <v>0</v>
      </c>
      <c r="BJ962" s="4">
        <f t="shared" ref="BJ962:BJ1025" si="400">SUM(BF962:BI962)</f>
        <v>66</v>
      </c>
      <c r="BK962" s="4">
        <v>0</v>
      </c>
      <c r="BL962" s="4">
        <v>193</v>
      </c>
      <c r="BM962" s="4">
        <v>8</v>
      </c>
      <c r="BN962" s="4">
        <v>114</v>
      </c>
      <c r="BO962" s="4">
        <f t="shared" ref="BO962:BO1025" si="401">SUM(BK962:BN962)</f>
        <v>315</v>
      </c>
      <c r="BP962" s="4">
        <v>16</v>
      </c>
      <c r="BQ962" s="4">
        <v>0</v>
      </c>
      <c r="BR962" s="4">
        <v>0.2</v>
      </c>
      <c r="BS962" s="4">
        <v>0</v>
      </c>
      <c r="BT962" s="4">
        <f t="shared" ref="BT962:BT1025" si="402">SUM(BP962:BS962)</f>
        <v>16.2</v>
      </c>
      <c r="BU962" s="4">
        <v>3</v>
      </c>
      <c r="BV962" s="4">
        <v>0.5</v>
      </c>
      <c r="BW962" s="4">
        <v>0</v>
      </c>
      <c r="BX962" s="4">
        <v>1</v>
      </c>
      <c r="BY962" s="4">
        <f t="shared" ref="BY962:BY1025" si="403">SUM(BU962:BX962)</f>
        <v>4.5</v>
      </c>
      <c r="BZ962" s="4">
        <f t="shared" ref="BZ962:BZ1025" si="404">+C962+H962+M962+R962+W962+AB962+AG962+AL962</f>
        <v>41779</v>
      </c>
      <c r="CA962" s="4">
        <f t="shared" ref="CA962:CA1025" si="405">+D962+I962+N962+S962+X962+AC962+AH962+AM962</f>
        <v>32728</v>
      </c>
      <c r="CB962" s="4">
        <f t="shared" ref="CB962:CB1025" si="406">+E962+J962+O962+T962+Y962+AD962+AI962+AN962</f>
        <v>16411.2</v>
      </c>
      <c r="CC962" s="4">
        <f t="shared" ref="CC962:CC1025" si="407">+F962+K962+P962+U962+Z962+AE962+AJ962+AO962</f>
        <v>1378</v>
      </c>
      <c r="CD962" s="4">
        <f t="shared" ref="CD962:CD1025" si="408">SUM(BZ962:CC962)</f>
        <v>92296.2</v>
      </c>
      <c r="CE962" s="4">
        <f t="shared" ref="CE962:CE1025" si="409">BF962+BA962+AV962+BK962+BP962+BU962+AQ962</f>
        <v>281</v>
      </c>
      <c r="CF962" s="4">
        <f t="shared" ref="CF962:CF1025" si="410">BG962+BB962+AW962+BL962+BQ962+BV962+AR962</f>
        <v>277.5</v>
      </c>
      <c r="CG962" s="4">
        <f t="shared" ref="CG962:CG1025" si="411">BH962+BC962+AX962+BM962+BR962+BW962+AS962</f>
        <v>2069.1999999999998</v>
      </c>
      <c r="CH962" s="4">
        <f t="shared" ref="CH962:CH1025" si="412">BI962+BD962+AY962+BN962+BS962+BX962+AT962</f>
        <v>133</v>
      </c>
      <c r="CI962" s="4">
        <f t="shared" ref="CI962:CI1025" si="413">SUM(CE962:CH962)</f>
        <v>2760.7</v>
      </c>
      <c r="CJ962" s="4">
        <v>20935</v>
      </c>
      <c r="CK962" s="4">
        <v>0</v>
      </c>
      <c r="CL962" s="4">
        <v>0</v>
      </c>
      <c r="CM962" s="4">
        <v>0</v>
      </c>
      <c r="CN962" s="4">
        <v>17043</v>
      </c>
      <c r="CO962" s="4">
        <f t="shared" si="388"/>
        <v>37978</v>
      </c>
    </row>
    <row r="963" spans="1:93">
      <c r="A963" s="2">
        <v>2009</v>
      </c>
      <c r="B963" s="3" t="s">
        <v>120</v>
      </c>
      <c r="C963" s="4">
        <v>2293</v>
      </c>
      <c r="D963" s="4">
        <v>552</v>
      </c>
      <c r="E963" s="4">
        <v>165</v>
      </c>
      <c r="F963" s="4">
        <v>0</v>
      </c>
      <c r="G963" s="4">
        <f t="shared" si="389"/>
        <v>3010</v>
      </c>
      <c r="H963" s="4">
        <v>783</v>
      </c>
      <c r="I963" s="4">
        <v>37</v>
      </c>
      <c r="J963" s="4">
        <v>506</v>
      </c>
      <c r="K963" s="4">
        <v>43</v>
      </c>
      <c r="L963" s="4">
        <f t="shared" si="390"/>
        <v>1369</v>
      </c>
      <c r="M963" s="4">
        <v>5</v>
      </c>
      <c r="N963" s="4">
        <v>85</v>
      </c>
      <c r="O963" s="4">
        <v>31</v>
      </c>
      <c r="P963" s="4">
        <v>0</v>
      </c>
      <c r="Q963" s="4">
        <f t="shared" si="391"/>
        <v>121</v>
      </c>
      <c r="R963" s="4">
        <v>10</v>
      </c>
      <c r="S963" s="4">
        <v>0</v>
      </c>
      <c r="T963" s="4">
        <v>0</v>
      </c>
      <c r="U963" s="4">
        <v>0</v>
      </c>
      <c r="V963" s="4">
        <f t="shared" si="392"/>
        <v>10</v>
      </c>
      <c r="W963" s="4">
        <v>265</v>
      </c>
      <c r="X963" s="4">
        <v>1215</v>
      </c>
      <c r="Y963" s="4">
        <v>243</v>
      </c>
      <c r="Z963" s="4">
        <v>0</v>
      </c>
      <c r="AA963" s="4">
        <f t="shared" si="393"/>
        <v>1723</v>
      </c>
      <c r="AB963" s="4">
        <v>331</v>
      </c>
      <c r="AC963" s="4">
        <v>3</v>
      </c>
      <c r="AD963" s="4">
        <v>26</v>
      </c>
      <c r="AE963" s="4">
        <v>0</v>
      </c>
      <c r="AF963" s="4">
        <f t="shared" si="394"/>
        <v>360</v>
      </c>
      <c r="AG963" s="4">
        <v>33</v>
      </c>
      <c r="AH963" s="4">
        <v>361</v>
      </c>
      <c r="AI963" s="4">
        <v>1183</v>
      </c>
      <c r="AJ963" s="4">
        <v>0</v>
      </c>
      <c r="AK963" s="4">
        <f t="shared" si="395"/>
        <v>1577</v>
      </c>
      <c r="AL963" s="4">
        <v>1097</v>
      </c>
      <c r="AM963" s="4">
        <v>710</v>
      </c>
      <c r="AN963" s="4">
        <v>1582</v>
      </c>
      <c r="AO963" s="4">
        <v>0</v>
      </c>
      <c r="AP963" s="4">
        <f t="shared" si="396"/>
        <v>3389</v>
      </c>
      <c r="AU963" s="4">
        <f t="shared" si="397"/>
        <v>0</v>
      </c>
      <c r="AV963" s="4">
        <v>26</v>
      </c>
      <c r="AW963" s="4">
        <v>0</v>
      </c>
      <c r="AX963" s="4">
        <v>1</v>
      </c>
      <c r="AY963" s="4">
        <v>43</v>
      </c>
      <c r="AZ963" s="4">
        <f t="shared" si="398"/>
        <v>70</v>
      </c>
      <c r="BA963" s="4">
        <v>0</v>
      </c>
      <c r="BB963" s="4">
        <v>0</v>
      </c>
      <c r="BC963" s="4">
        <v>0</v>
      </c>
      <c r="BD963" s="4">
        <v>0</v>
      </c>
      <c r="BE963" s="4">
        <f t="shared" si="399"/>
        <v>0</v>
      </c>
      <c r="BF963" s="4">
        <v>32</v>
      </c>
      <c r="BG963" s="4">
        <v>294</v>
      </c>
      <c r="BH963" s="4">
        <v>943</v>
      </c>
      <c r="BI963" s="4">
        <v>0</v>
      </c>
      <c r="BJ963" s="4">
        <f t="shared" si="400"/>
        <v>1269</v>
      </c>
      <c r="BK963" s="4">
        <v>0</v>
      </c>
      <c r="BL963" s="4">
        <v>0</v>
      </c>
      <c r="BM963" s="4">
        <v>0</v>
      </c>
      <c r="BN963" s="4">
        <v>0</v>
      </c>
      <c r="BO963" s="4">
        <f t="shared" si="401"/>
        <v>0</v>
      </c>
      <c r="BP963" s="4">
        <v>0</v>
      </c>
      <c r="BQ963" s="4">
        <v>0</v>
      </c>
      <c r="BR963" s="4">
        <v>0</v>
      </c>
      <c r="BS963" s="4">
        <v>0</v>
      </c>
      <c r="BT963" s="4">
        <f t="shared" si="402"/>
        <v>0</v>
      </c>
      <c r="BU963" s="4">
        <v>193</v>
      </c>
      <c r="BV963" s="4">
        <v>3</v>
      </c>
      <c r="BW963" s="4">
        <v>30</v>
      </c>
      <c r="BX963" s="4">
        <v>0</v>
      </c>
      <c r="BY963" s="4">
        <f t="shared" si="403"/>
        <v>226</v>
      </c>
      <c r="BZ963" s="4">
        <f t="shared" si="404"/>
        <v>4817</v>
      </c>
      <c r="CA963" s="4">
        <f t="shared" si="405"/>
        <v>2963</v>
      </c>
      <c r="CB963" s="4">
        <f t="shared" si="406"/>
        <v>3736</v>
      </c>
      <c r="CC963" s="4">
        <f t="shared" si="407"/>
        <v>43</v>
      </c>
      <c r="CD963" s="4">
        <f t="shared" si="408"/>
        <v>11559</v>
      </c>
      <c r="CE963" s="4">
        <f t="shared" si="409"/>
        <v>251</v>
      </c>
      <c r="CF963" s="4">
        <f t="shared" si="410"/>
        <v>297</v>
      </c>
      <c r="CG963" s="4">
        <f t="shared" si="411"/>
        <v>974</v>
      </c>
      <c r="CH963" s="4">
        <f t="shared" si="412"/>
        <v>43</v>
      </c>
      <c r="CI963" s="4">
        <f t="shared" si="413"/>
        <v>1565</v>
      </c>
      <c r="CJ963" s="4">
        <v>1547</v>
      </c>
      <c r="CK963" s="4">
        <v>2339</v>
      </c>
      <c r="CL963" s="4">
        <v>269</v>
      </c>
      <c r="CM963" s="4">
        <v>0</v>
      </c>
      <c r="CN963" s="4">
        <v>412</v>
      </c>
      <c r="CO963" s="4">
        <f t="shared" si="388"/>
        <v>4567</v>
      </c>
    </row>
    <row r="964" spans="1:93">
      <c r="A964" s="2">
        <v>2009</v>
      </c>
      <c r="B964" s="3" t="s">
        <v>121</v>
      </c>
      <c r="C964" s="4">
        <v>48</v>
      </c>
      <c r="D964" s="4">
        <v>119</v>
      </c>
      <c r="E964" s="4">
        <v>1309</v>
      </c>
      <c r="F964" s="4">
        <v>11</v>
      </c>
      <c r="G964" s="4">
        <f t="shared" si="389"/>
        <v>1487</v>
      </c>
      <c r="H964" s="4">
        <v>79</v>
      </c>
      <c r="I964" s="4">
        <v>0</v>
      </c>
      <c r="J964" s="4">
        <v>8</v>
      </c>
      <c r="K964" s="4">
        <v>3</v>
      </c>
      <c r="L964" s="4">
        <f t="shared" si="390"/>
        <v>90</v>
      </c>
      <c r="M964" s="4">
        <v>15</v>
      </c>
      <c r="N964" s="4">
        <v>29</v>
      </c>
      <c r="O964" s="4">
        <v>0</v>
      </c>
      <c r="P964" s="4">
        <v>0</v>
      </c>
      <c r="Q964" s="4">
        <f t="shared" si="391"/>
        <v>44</v>
      </c>
      <c r="R964" s="4">
        <v>13</v>
      </c>
      <c r="S964" s="4">
        <v>50</v>
      </c>
      <c r="T964" s="4">
        <v>0</v>
      </c>
      <c r="U964" s="4">
        <v>0</v>
      </c>
      <c r="V964" s="4">
        <f t="shared" si="392"/>
        <v>63</v>
      </c>
      <c r="W964" s="4">
        <v>175</v>
      </c>
      <c r="X964" s="4">
        <v>707</v>
      </c>
      <c r="Y964" s="4">
        <v>219</v>
      </c>
      <c r="Z964" s="4">
        <v>0</v>
      </c>
      <c r="AA964" s="4">
        <f t="shared" si="393"/>
        <v>1101</v>
      </c>
      <c r="AB964" s="4">
        <v>121</v>
      </c>
      <c r="AC964" s="4">
        <v>1</v>
      </c>
      <c r="AD964" s="4">
        <v>6</v>
      </c>
      <c r="AE964" s="4">
        <v>2</v>
      </c>
      <c r="AF964" s="4">
        <f t="shared" si="394"/>
        <v>130</v>
      </c>
      <c r="AG964" s="4">
        <v>0</v>
      </c>
      <c r="AH964" s="4">
        <v>196</v>
      </c>
      <c r="AI964" s="4">
        <v>187</v>
      </c>
      <c r="AJ964" s="4">
        <v>13</v>
      </c>
      <c r="AK964" s="4">
        <f t="shared" si="395"/>
        <v>396</v>
      </c>
      <c r="AL964" s="4">
        <v>322</v>
      </c>
      <c r="AM964" s="4">
        <v>373</v>
      </c>
      <c r="AN964" s="4">
        <v>286</v>
      </c>
      <c r="AO964" s="4">
        <v>27</v>
      </c>
      <c r="AP964" s="4">
        <f t="shared" si="396"/>
        <v>1008</v>
      </c>
      <c r="AU964" s="4">
        <f t="shared" si="397"/>
        <v>0</v>
      </c>
      <c r="AV964" s="4">
        <v>0</v>
      </c>
      <c r="AW964" s="4">
        <v>0</v>
      </c>
      <c r="AX964" s="4">
        <v>0</v>
      </c>
      <c r="AY964" s="4">
        <v>3</v>
      </c>
      <c r="AZ964" s="4">
        <f t="shared" si="398"/>
        <v>3</v>
      </c>
      <c r="BA964" s="4">
        <v>0</v>
      </c>
      <c r="BB964" s="4">
        <v>0</v>
      </c>
      <c r="BC964" s="4">
        <v>0</v>
      </c>
      <c r="BD964" s="4">
        <v>2</v>
      </c>
      <c r="BE964" s="4">
        <f t="shared" si="399"/>
        <v>2</v>
      </c>
      <c r="BF964" s="4">
        <v>0</v>
      </c>
      <c r="BG964" s="4">
        <v>157</v>
      </c>
      <c r="BH964" s="4">
        <v>44</v>
      </c>
      <c r="BI964" s="4">
        <v>13</v>
      </c>
      <c r="BJ964" s="4">
        <f t="shared" si="400"/>
        <v>214</v>
      </c>
      <c r="BK964" s="4">
        <v>0</v>
      </c>
      <c r="BL964" s="4">
        <v>0</v>
      </c>
      <c r="BM964" s="4">
        <v>0</v>
      </c>
      <c r="BN964" s="4">
        <v>3</v>
      </c>
      <c r="BO964" s="4">
        <f t="shared" si="401"/>
        <v>3</v>
      </c>
      <c r="BP964" s="4">
        <v>0</v>
      </c>
      <c r="BQ964" s="4">
        <v>0</v>
      </c>
      <c r="BR964" s="4">
        <v>0</v>
      </c>
      <c r="BS964" s="4">
        <v>7</v>
      </c>
      <c r="BT964" s="4">
        <f t="shared" si="402"/>
        <v>7</v>
      </c>
      <c r="BU964" s="4">
        <v>0</v>
      </c>
      <c r="BV964" s="4">
        <v>0</v>
      </c>
      <c r="BW964" s="4">
        <v>0</v>
      </c>
      <c r="BX964" s="4">
        <v>28</v>
      </c>
      <c r="BY964" s="4">
        <f t="shared" si="403"/>
        <v>28</v>
      </c>
      <c r="BZ964" s="4">
        <f t="shared" si="404"/>
        <v>773</v>
      </c>
      <c r="CA964" s="4">
        <f t="shared" si="405"/>
        <v>1475</v>
      </c>
      <c r="CB964" s="4">
        <f t="shared" si="406"/>
        <v>2015</v>
      </c>
      <c r="CC964" s="4">
        <f t="shared" si="407"/>
        <v>56</v>
      </c>
      <c r="CD964" s="4">
        <f t="shared" si="408"/>
        <v>4319</v>
      </c>
      <c r="CE964" s="4">
        <f t="shared" si="409"/>
        <v>0</v>
      </c>
      <c r="CF964" s="4">
        <f t="shared" si="410"/>
        <v>157</v>
      </c>
      <c r="CG964" s="4">
        <f t="shared" si="411"/>
        <v>44</v>
      </c>
      <c r="CH964" s="4">
        <f t="shared" si="412"/>
        <v>56</v>
      </c>
      <c r="CI964" s="4">
        <f t="shared" si="413"/>
        <v>257</v>
      </c>
      <c r="CJ964" s="4">
        <v>214</v>
      </c>
      <c r="CK964" s="4">
        <v>532</v>
      </c>
      <c r="CL964" s="4">
        <v>61</v>
      </c>
      <c r="CM964" s="4">
        <v>0</v>
      </c>
      <c r="CN964" s="4">
        <v>282</v>
      </c>
      <c r="CO964" s="4">
        <f t="shared" si="388"/>
        <v>1089</v>
      </c>
    </row>
    <row r="965" spans="1:93">
      <c r="A965" s="2">
        <v>2009</v>
      </c>
      <c r="B965" s="3" t="s">
        <v>122</v>
      </c>
      <c r="C965" s="4">
        <v>5678.4071379999996</v>
      </c>
      <c r="D965" s="4">
        <v>844.15846599999998</v>
      </c>
      <c r="E965" s="4">
        <v>664.63593900000001</v>
      </c>
      <c r="F965" s="4">
        <v>0</v>
      </c>
      <c r="G965" s="4">
        <f t="shared" si="389"/>
        <v>7187.2015429999992</v>
      </c>
      <c r="H965" s="4">
        <v>1908.1888290000002</v>
      </c>
      <c r="I965" s="4">
        <v>905.73741299999995</v>
      </c>
      <c r="J965" s="4">
        <v>2498.008429</v>
      </c>
      <c r="K965" s="4">
        <v>1170.6947049999999</v>
      </c>
      <c r="L965" s="4">
        <f t="shared" si="390"/>
        <v>6482.6293759999999</v>
      </c>
      <c r="M965" s="4">
        <v>43.8</v>
      </c>
      <c r="N965" s="4">
        <v>62.5</v>
      </c>
      <c r="O965" s="4">
        <v>0</v>
      </c>
      <c r="P965" s="4">
        <v>0</v>
      </c>
      <c r="Q965" s="4">
        <f t="shared" si="391"/>
        <v>106.3</v>
      </c>
      <c r="R965" s="4">
        <v>2.9986992900000002</v>
      </c>
      <c r="S965" s="4">
        <v>84.20730570000002</v>
      </c>
      <c r="T965" s="4">
        <v>0</v>
      </c>
      <c r="U965" s="4">
        <v>0</v>
      </c>
      <c r="V965" s="4">
        <f t="shared" si="392"/>
        <v>87.206004990000025</v>
      </c>
      <c r="W965" s="4">
        <v>2902.637553</v>
      </c>
      <c r="X965" s="4">
        <v>3175.6578100000002</v>
      </c>
      <c r="Y965" s="4">
        <v>0</v>
      </c>
      <c r="Z965" s="4">
        <v>0</v>
      </c>
      <c r="AA965" s="4">
        <f t="shared" si="393"/>
        <v>6078.2953630000002</v>
      </c>
      <c r="AB965" s="4">
        <v>692.10436600000003</v>
      </c>
      <c r="AC965" s="4">
        <v>23.853501999999999</v>
      </c>
      <c r="AD965" s="4">
        <v>64.490487999999999</v>
      </c>
      <c r="AE965" s="4">
        <v>21.790907000000001</v>
      </c>
      <c r="AF965" s="4">
        <f t="shared" si="394"/>
        <v>802.23926300000005</v>
      </c>
      <c r="AG965" s="4">
        <v>41</v>
      </c>
      <c r="AH965" s="4">
        <v>851.79549199999997</v>
      </c>
      <c r="AI965" s="4">
        <v>3151.5204819999999</v>
      </c>
      <c r="AJ965" s="4">
        <v>138.22100799999998</v>
      </c>
      <c r="AK965" s="4">
        <f t="shared" si="395"/>
        <v>4182.5369819999996</v>
      </c>
      <c r="AL965" s="4">
        <v>3751.2570087099998</v>
      </c>
      <c r="AM965" s="4">
        <v>823.59842229999958</v>
      </c>
      <c r="AN965" s="4">
        <v>7160.3473080000003</v>
      </c>
      <c r="AO965" s="4">
        <v>301.71442700000011</v>
      </c>
      <c r="AP965" s="4">
        <f t="shared" si="396"/>
        <v>12036.91716601</v>
      </c>
      <c r="AU965" s="4">
        <f t="shared" si="397"/>
        <v>0</v>
      </c>
      <c r="AV965" s="4">
        <v>23.637574000000001</v>
      </c>
      <c r="AW965" s="4">
        <v>16.268117</v>
      </c>
      <c r="AX965" s="4">
        <v>194.87818200000001</v>
      </c>
      <c r="AY965" s="4">
        <v>1164.2091009999999</v>
      </c>
      <c r="AZ965" s="4">
        <f t="shared" si="398"/>
        <v>1398.992974</v>
      </c>
      <c r="BA965" s="4">
        <v>0.608649</v>
      </c>
      <c r="BB965" s="4">
        <v>10.168552999999999</v>
      </c>
      <c r="BC965" s="4">
        <v>0.5</v>
      </c>
      <c r="BD965" s="4">
        <v>21.790907000000001</v>
      </c>
      <c r="BE965" s="4">
        <f t="shared" si="399"/>
        <v>33.068109</v>
      </c>
      <c r="BF965" s="4">
        <v>0</v>
      </c>
      <c r="BG965" s="4">
        <v>0</v>
      </c>
      <c r="BH965" s="4">
        <v>69.873079000000004</v>
      </c>
      <c r="BI965" s="4">
        <v>42.960057999999997</v>
      </c>
      <c r="BJ965" s="4">
        <f t="shared" si="400"/>
        <v>112.83313699999999</v>
      </c>
      <c r="BK965" s="4">
        <v>0</v>
      </c>
      <c r="BL965" s="4">
        <v>0</v>
      </c>
      <c r="BM965" s="4">
        <v>0</v>
      </c>
      <c r="BN965" s="4">
        <v>0</v>
      </c>
      <c r="BO965" s="4">
        <f t="shared" si="401"/>
        <v>0</v>
      </c>
      <c r="BP965" s="4">
        <v>0.31265500000000002</v>
      </c>
      <c r="BQ965" s="4">
        <v>3.4703520000000001</v>
      </c>
      <c r="BR965" s="4">
        <v>10.942394999999999</v>
      </c>
      <c r="BS965" s="4">
        <v>21.030286</v>
      </c>
      <c r="BT965" s="4">
        <f t="shared" si="402"/>
        <v>35.755687999999999</v>
      </c>
      <c r="BU965" s="4">
        <v>9.1527480000000025</v>
      </c>
      <c r="BV965" s="4">
        <v>0</v>
      </c>
      <c r="BW965" s="4">
        <v>33.10186299999998</v>
      </c>
      <c r="BX965" s="4">
        <v>152.3645690000003</v>
      </c>
      <c r="BY965" s="4">
        <f t="shared" si="403"/>
        <v>194.61918000000028</v>
      </c>
      <c r="BZ965" s="4">
        <f t="shared" si="404"/>
        <v>15020.393593999999</v>
      </c>
      <c r="CA965" s="4">
        <f t="shared" si="405"/>
        <v>6771.5084109999998</v>
      </c>
      <c r="CB965" s="4">
        <f t="shared" si="406"/>
        <v>13539.002646000001</v>
      </c>
      <c r="CC965" s="4">
        <f t="shared" si="407"/>
        <v>1632.421047</v>
      </c>
      <c r="CD965" s="4">
        <f t="shared" si="408"/>
        <v>36963.325698000008</v>
      </c>
      <c r="CE965" s="4">
        <f t="shared" si="409"/>
        <v>33.711626000000003</v>
      </c>
      <c r="CF965" s="4">
        <f t="shared" si="410"/>
        <v>29.907021999999998</v>
      </c>
      <c r="CG965" s="4">
        <f t="shared" si="411"/>
        <v>309.29551899999996</v>
      </c>
      <c r="CH965" s="4">
        <f t="shared" si="412"/>
        <v>1402.3549210000001</v>
      </c>
      <c r="CI965" s="4">
        <f t="shared" si="413"/>
        <v>1775.269088</v>
      </c>
      <c r="CJ965" s="4">
        <v>2903.4</v>
      </c>
      <c r="CK965" s="4">
        <v>9481.1</v>
      </c>
      <c r="CL965" s="4">
        <v>648</v>
      </c>
      <c r="CM965" s="4">
        <v>0</v>
      </c>
      <c r="CN965" s="4">
        <v>1282.5</v>
      </c>
      <c r="CO965" s="4">
        <f t="shared" si="388"/>
        <v>14315</v>
      </c>
    </row>
    <row r="966" spans="1:93">
      <c r="A966" s="2">
        <v>2009</v>
      </c>
      <c r="B966" s="3" t="s">
        <v>123</v>
      </c>
      <c r="C966" s="4">
        <v>6334</v>
      </c>
      <c r="D966" s="4">
        <v>1067</v>
      </c>
      <c r="E966" s="4">
        <v>712</v>
      </c>
      <c r="F966" s="4">
        <v>185</v>
      </c>
      <c r="G966" s="4">
        <f t="shared" si="389"/>
        <v>8298</v>
      </c>
      <c r="H966" s="4">
        <v>1593</v>
      </c>
      <c r="I966" s="4">
        <v>8</v>
      </c>
      <c r="J966" s="4">
        <v>2451</v>
      </c>
      <c r="K966" s="4">
        <v>443</v>
      </c>
      <c r="L966" s="4">
        <f t="shared" si="390"/>
        <v>4495</v>
      </c>
      <c r="M966" s="4">
        <v>98</v>
      </c>
      <c r="N966" s="4">
        <v>205</v>
      </c>
      <c r="O966" s="4">
        <v>0</v>
      </c>
      <c r="P966" s="4">
        <v>0</v>
      </c>
      <c r="Q966" s="4">
        <f t="shared" si="391"/>
        <v>303</v>
      </c>
      <c r="R966" s="4">
        <v>100</v>
      </c>
      <c r="S966" s="4">
        <v>2</v>
      </c>
      <c r="T966" s="4">
        <v>0</v>
      </c>
      <c r="U966" s="4">
        <v>0</v>
      </c>
      <c r="V966" s="4">
        <f t="shared" si="392"/>
        <v>102</v>
      </c>
      <c r="W966" s="4">
        <v>3528</v>
      </c>
      <c r="X966" s="4">
        <v>3633</v>
      </c>
      <c r="Y966" s="4">
        <v>62</v>
      </c>
      <c r="Z966" s="4">
        <v>0</v>
      </c>
      <c r="AA966" s="4">
        <f t="shared" si="393"/>
        <v>7223</v>
      </c>
      <c r="AB966" s="4">
        <v>964</v>
      </c>
      <c r="AC966" s="4">
        <v>6</v>
      </c>
      <c r="AD966" s="4">
        <v>53</v>
      </c>
      <c r="AE966" s="4">
        <v>115</v>
      </c>
      <c r="AF966" s="4">
        <f t="shared" si="394"/>
        <v>1138</v>
      </c>
      <c r="AG966" s="4">
        <v>2</v>
      </c>
      <c r="AH966" s="4">
        <v>465</v>
      </c>
      <c r="AI966" s="4">
        <v>1556</v>
      </c>
      <c r="AJ966" s="4">
        <v>689</v>
      </c>
      <c r="AK966" s="4">
        <f t="shared" si="395"/>
        <v>2712</v>
      </c>
      <c r="AL966" s="4">
        <v>1998</v>
      </c>
      <c r="AM966" s="4">
        <v>2760</v>
      </c>
      <c r="AN966" s="4">
        <v>3941</v>
      </c>
      <c r="AO966" s="4">
        <v>744</v>
      </c>
      <c r="AP966" s="4">
        <f t="shared" si="396"/>
        <v>9443</v>
      </c>
      <c r="AU966" s="4">
        <f t="shared" si="397"/>
        <v>0</v>
      </c>
      <c r="AV966" s="4">
        <v>0</v>
      </c>
      <c r="AW966" s="4">
        <v>0</v>
      </c>
      <c r="AX966" s="4">
        <v>186</v>
      </c>
      <c r="AY966" s="4">
        <v>443</v>
      </c>
      <c r="AZ966" s="4">
        <f t="shared" si="398"/>
        <v>629</v>
      </c>
      <c r="BA966" s="4">
        <v>0</v>
      </c>
      <c r="BB966" s="4">
        <v>0</v>
      </c>
      <c r="BC966" s="4">
        <v>6</v>
      </c>
      <c r="BD966" s="4">
        <v>115</v>
      </c>
      <c r="BE966" s="4">
        <f t="shared" si="399"/>
        <v>121</v>
      </c>
      <c r="BF966" s="4">
        <v>0</v>
      </c>
      <c r="BG966" s="4">
        <v>414</v>
      </c>
      <c r="BH966" s="4">
        <v>714</v>
      </c>
      <c r="BI966" s="4">
        <v>689</v>
      </c>
      <c r="BJ966" s="4">
        <f t="shared" si="400"/>
        <v>1817</v>
      </c>
      <c r="BK966" s="4">
        <v>0</v>
      </c>
      <c r="BL966" s="4">
        <v>0</v>
      </c>
      <c r="BM966" s="4">
        <v>3</v>
      </c>
      <c r="BN966" s="4">
        <v>89</v>
      </c>
      <c r="BO966" s="4">
        <f t="shared" si="401"/>
        <v>92</v>
      </c>
      <c r="BP966" s="4">
        <v>0</v>
      </c>
      <c r="BQ966" s="4">
        <v>64</v>
      </c>
      <c r="BR966" s="4">
        <v>188</v>
      </c>
      <c r="BS966" s="4">
        <v>280</v>
      </c>
      <c r="BT966" s="4">
        <f t="shared" si="402"/>
        <v>532</v>
      </c>
      <c r="BU966" s="4">
        <v>0</v>
      </c>
      <c r="BV966" s="4">
        <v>24</v>
      </c>
      <c r="BW966" s="4">
        <v>322</v>
      </c>
      <c r="BX966" s="4">
        <v>563</v>
      </c>
      <c r="BY966" s="4">
        <f t="shared" si="403"/>
        <v>909</v>
      </c>
      <c r="BZ966" s="4">
        <f t="shared" si="404"/>
        <v>14617</v>
      </c>
      <c r="CA966" s="4">
        <f t="shared" si="405"/>
        <v>8146</v>
      </c>
      <c r="CB966" s="4">
        <f t="shared" si="406"/>
        <v>8775</v>
      </c>
      <c r="CC966" s="4">
        <f t="shared" si="407"/>
        <v>2176</v>
      </c>
      <c r="CD966" s="4">
        <f t="shared" si="408"/>
        <v>33714</v>
      </c>
      <c r="CE966" s="4">
        <f t="shared" si="409"/>
        <v>0</v>
      </c>
      <c r="CF966" s="4">
        <f t="shared" si="410"/>
        <v>502</v>
      </c>
      <c r="CG966" s="4">
        <f t="shared" si="411"/>
        <v>1419</v>
      </c>
      <c r="CH966" s="4">
        <f t="shared" si="412"/>
        <v>2179</v>
      </c>
      <c r="CI966" s="4">
        <f t="shared" si="413"/>
        <v>4100</v>
      </c>
      <c r="CJ966" s="4">
        <v>7330</v>
      </c>
      <c r="CK966" s="4">
        <v>0</v>
      </c>
      <c r="CL966" s="4">
        <v>0</v>
      </c>
      <c r="CM966" s="4">
        <v>0</v>
      </c>
      <c r="CN966" s="4">
        <v>6687</v>
      </c>
      <c r="CO966" s="4">
        <f t="shared" si="388"/>
        <v>14017</v>
      </c>
    </row>
    <row r="967" spans="1:93">
      <c r="A967" s="2">
        <v>2009</v>
      </c>
      <c r="B967" s="3" t="s">
        <v>124</v>
      </c>
      <c r="C967" s="4">
        <v>1795</v>
      </c>
      <c r="D967" s="4">
        <v>345</v>
      </c>
      <c r="E967" s="4">
        <v>13</v>
      </c>
      <c r="F967" s="4">
        <v>23</v>
      </c>
      <c r="G967" s="4">
        <f t="shared" si="389"/>
        <v>2176</v>
      </c>
      <c r="H967" s="4">
        <v>499</v>
      </c>
      <c r="I967" s="4">
        <v>216</v>
      </c>
      <c r="J967" s="4">
        <v>1012</v>
      </c>
      <c r="K967" s="4">
        <v>55</v>
      </c>
      <c r="L967" s="4">
        <f t="shared" si="390"/>
        <v>1782</v>
      </c>
      <c r="M967" s="4">
        <v>26</v>
      </c>
      <c r="N967" s="4">
        <v>99</v>
      </c>
      <c r="O967" s="4">
        <v>0</v>
      </c>
      <c r="P967" s="4">
        <v>0</v>
      </c>
      <c r="Q967" s="4">
        <f t="shared" si="391"/>
        <v>125</v>
      </c>
      <c r="R967" s="4">
        <v>5</v>
      </c>
      <c r="S967" s="4">
        <v>0</v>
      </c>
      <c r="T967" s="4">
        <v>0</v>
      </c>
      <c r="U967" s="4">
        <v>0</v>
      </c>
      <c r="V967" s="4">
        <f t="shared" si="392"/>
        <v>5</v>
      </c>
      <c r="W967" s="4">
        <v>309</v>
      </c>
      <c r="X967" s="4">
        <v>1885</v>
      </c>
      <c r="Y967" s="4">
        <v>239</v>
      </c>
      <c r="Z967" s="4">
        <v>0</v>
      </c>
      <c r="AA967" s="4">
        <f t="shared" si="393"/>
        <v>2433</v>
      </c>
      <c r="AB967" s="4">
        <v>195</v>
      </c>
      <c r="AC967" s="4">
        <v>1</v>
      </c>
      <c r="AD967" s="4">
        <v>8</v>
      </c>
      <c r="AE967" s="4">
        <v>15</v>
      </c>
      <c r="AF967" s="4">
        <f t="shared" si="394"/>
        <v>219</v>
      </c>
      <c r="AG967" s="4">
        <v>6</v>
      </c>
      <c r="AH967" s="4">
        <v>477</v>
      </c>
      <c r="AI967" s="4">
        <v>718</v>
      </c>
      <c r="AJ967" s="4">
        <v>37</v>
      </c>
      <c r="AK967" s="4">
        <f t="shared" si="395"/>
        <v>1238</v>
      </c>
      <c r="AL967" s="4">
        <v>1066</v>
      </c>
      <c r="AM967" s="4">
        <v>801</v>
      </c>
      <c r="AN967" s="4">
        <v>10602</v>
      </c>
      <c r="AO967" s="4">
        <v>0</v>
      </c>
      <c r="AP967" s="4">
        <f t="shared" si="396"/>
        <v>12469</v>
      </c>
      <c r="AU967" s="4">
        <f t="shared" si="397"/>
        <v>0</v>
      </c>
      <c r="AV967" s="4">
        <v>0</v>
      </c>
      <c r="AW967" s="4">
        <v>0</v>
      </c>
      <c r="AX967" s="4">
        <v>168</v>
      </c>
      <c r="AY967" s="4">
        <v>55</v>
      </c>
      <c r="AZ967" s="4">
        <f t="shared" si="398"/>
        <v>223</v>
      </c>
      <c r="BA967" s="4">
        <v>3</v>
      </c>
      <c r="BB967" s="4">
        <v>0</v>
      </c>
      <c r="BC967" s="4">
        <v>1</v>
      </c>
      <c r="BD967" s="4">
        <v>15</v>
      </c>
      <c r="BE967" s="4">
        <f t="shared" si="399"/>
        <v>19</v>
      </c>
      <c r="BF967" s="4">
        <v>3</v>
      </c>
      <c r="BG967" s="4">
        <v>468</v>
      </c>
      <c r="BH967" s="4">
        <v>265</v>
      </c>
      <c r="BI967" s="4">
        <v>37</v>
      </c>
      <c r="BJ967" s="4">
        <f t="shared" si="400"/>
        <v>773</v>
      </c>
      <c r="BK967" s="4">
        <v>0</v>
      </c>
      <c r="BL967" s="4">
        <v>0</v>
      </c>
      <c r="BM967" s="4">
        <v>0</v>
      </c>
      <c r="BN967" s="4">
        <v>0</v>
      </c>
      <c r="BO967" s="4">
        <f t="shared" si="401"/>
        <v>0</v>
      </c>
      <c r="BP967" s="4">
        <v>0</v>
      </c>
      <c r="BQ967" s="4">
        <v>12</v>
      </c>
      <c r="BR967" s="4">
        <v>13</v>
      </c>
      <c r="BS967" s="4">
        <v>0</v>
      </c>
      <c r="BT967" s="4">
        <f t="shared" si="402"/>
        <v>25</v>
      </c>
      <c r="BU967" s="4">
        <v>28</v>
      </c>
      <c r="BV967" s="4">
        <v>26</v>
      </c>
      <c r="BW967" s="4">
        <v>55</v>
      </c>
      <c r="BX967" s="4">
        <v>0</v>
      </c>
      <c r="BY967" s="4">
        <f t="shared" si="403"/>
        <v>109</v>
      </c>
      <c r="BZ967" s="4">
        <f t="shared" si="404"/>
        <v>3901</v>
      </c>
      <c r="CA967" s="4">
        <f t="shared" si="405"/>
        <v>3824</v>
      </c>
      <c r="CB967" s="4">
        <f t="shared" si="406"/>
        <v>12592</v>
      </c>
      <c r="CC967" s="4">
        <f t="shared" si="407"/>
        <v>130</v>
      </c>
      <c r="CD967" s="4">
        <f t="shared" si="408"/>
        <v>20447</v>
      </c>
      <c r="CE967" s="4">
        <f t="shared" si="409"/>
        <v>34</v>
      </c>
      <c r="CF967" s="4">
        <f t="shared" si="410"/>
        <v>506</v>
      </c>
      <c r="CG967" s="4">
        <f t="shared" si="411"/>
        <v>502</v>
      </c>
      <c r="CH967" s="4">
        <f t="shared" si="412"/>
        <v>107</v>
      </c>
      <c r="CI967" s="4">
        <f t="shared" si="413"/>
        <v>1149</v>
      </c>
      <c r="CJ967" s="4">
        <v>1110</v>
      </c>
      <c r="CK967" s="4">
        <v>1557</v>
      </c>
      <c r="CL967" s="4">
        <v>270</v>
      </c>
      <c r="CM967" s="4">
        <v>0</v>
      </c>
      <c r="CN967" s="4">
        <v>964</v>
      </c>
      <c r="CO967" s="4">
        <f t="shared" si="388"/>
        <v>3901</v>
      </c>
    </row>
    <row r="968" spans="1:93">
      <c r="A968" s="2">
        <v>2009</v>
      </c>
      <c r="B968" s="3" t="s">
        <v>125</v>
      </c>
      <c r="C968" s="4">
        <v>5622.79</v>
      </c>
      <c r="D968" s="4">
        <v>1326.52</v>
      </c>
      <c r="E968" s="4">
        <v>203.90999999999997</v>
      </c>
      <c r="F968" s="4">
        <v>0</v>
      </c>
      <c r="G968" s="4">
        <f t="shared" si="389"/>
        <v>7153.2199999999993</v>
      </c>
      <c r="H968" s="4">
        <v>1414.4599999999998</v>
      </c>
      <c r="I968" s="4">
        <v>952.51</v>
      </c>
      <c r="J968" s="4">
        <v>2436.7350000000001</v>
      </c>
      <c r="K968" s="4">
        <v>0</v>
      </c>
      <c r="L968" s="4">
        <f t="shared" si="390"/>
        <v>4803.7049999999999</v>
      </c>
      <c r="M968" s="4">
        <v>12</v>
      </c>
      <c r="N968" s="4">
        <v>24.4</v>
      </c>
      <c r="O968" s="4">
        <v>7.6</v>
      </c>
      <c r="P968" s="4">
        <v>0</v>
      </c>
      <c r="Q968" s="4">
        <f t="shared" si="391"/>
        <v>44</v>
      </c>
      <c r="R968" s="4">
        <v>2.2999999999999998</v>
      </c>
      <c r="S968" s="4">
        <v>49.4</v>
      </c>
      <c r="T968" s="4">
        <v>0</v>
      </c>
      <c r="U968" s="4">
        <v>0</v>
      </c>
      <c r="V968" s="4">
        <f t="shared" si="392"/>
        <v>51.699999999999996</v>
      </c>
      <c r="W968" s="4">
        <v>1156.7687999999998</v>
      </c>
      <c r="X968" s="4">
        <v>3920.1600000000003</v>
      </c>
      <c r="Y968" s="4">
        <v>971.74099999999999</v>
      </c>
      <c r="Z968" s="4">
        <v>0</v>
      </c>
      <c r="AA968" s="4">
        <f t="shared" si="393"/>
        <v>6048.6697999999997</v>
      </c>
      <c r="AB968" s="4">
        <v>1125.42</v>
      </c>
      <c r="AC968" s="4">
        <v>4.4000000000000004</v>
      </c>
      <c r="AD968" s="4">
        <v>136.30000000000001</v>
      </c>
      <c r="AE968" s="4">
        <v>0</v>
      </c>
      <c r="AF968" s="4">
        <f t="shared" si="394"/>
        <v>1266.1200000000001</v>
      </c>
      <c r="AG968" s="4">
        <v>58.51</v>
      </c>
      <c r="AH968" s="4">
        <v>1071.2600000000002</v>
      </c>
      <c r="AI968" s="4">
        <v>1750.7499999999998</v>
      </c>
      <c r="AJ968" s="4">
        <v>0</v>
      </c>
      <c r="AK968" s="4">
        <f t="shared" si="395"/>
        <v>2880.52</v>
      </c>
      <c r="AL968" s="4">
        <v>3352.0511999999981</v>
      </c>
      <c r="AM968" s="4">
        <v>2360.7399999999998</v>
      </c>
      <c r="AN968" s="4">
        <v>10482.134</v>
      </c>
      <c r="AO968" s="4">
        <v>0</v>
      </c>
      <c r="AP968" s="4">
        <f t="shared" si="396"/>
        <v>16194.925199999998</v>
      </c>
      <c r="AU968" s="4">
        <f t="shared" si="397"/>
        <v>0</v>
      </c>
      <c r="AV968" s="4">
        <v>0</v>
      </c>
      <c r="AW968" s="4">
        <v>0</v>
      </c>
      <c r="AX968" s="4">
        <v>0</v>
      </c>
      <c r="AY968" s="4">
        <v>0</v>
      </c>
      <c r="AZ968" s="4">
        <f t="shared" si="398"/>
        <v>0</v>
      </c>
      <c r="BA968" s="4">
        <v>0</v>
      </c>
      <c r="BB968" s="4">
        <v>0</v>
      </c>
      <c r="BC968" s="4">
        <v>0</v>
      </c>
      <c r="BD968" s="4">
        <v>0</v>
      </c>
      <c r="BE968" s="4">
        <f t="shared" si="399"/>
        <v>0</v>
      </c>
      <c r="BF968" s="4">
        <v>0</v>
      </c>
      <c r="BG968" s="4">
        <v>0</v>
      </c>
      <c r="BH968" s="4">
        <v>0</v>
      </c>
      <c r="BI968" s="4">
        <v>0</v>
      </c>
      <c r="BJ968" s="4">
        <f t="shared" si="400"/>
        <v>0</v>
      </c>
      <c r="BK968" s="4">
        <v>0</v>
      </c>
      <c r="BL968" s="4">
        <v>0</v>
      </c>
      <c r="BM968" s="4">
        <v>0</v>
      </c>
      <c r="BN968" s="4">
        <v>0</v>
      </c>
      <c r="BO968" s="4">
        <f t="shared" si="401"/>
        <v>0</v>
      </c>
      <c r="BP968" s="4">
        <v>0</v>
      </c>
      <c r="BQ968" s="4">
        <v>0</v>
      </c>
      <c r="BR968" s="4">
        <v>0</v>
      </c>
      <c r="BS968" s="4">
        <v>0</v>
      </c>
      <c r="BT968" s="4">
        <f t="shared" si="402"/>
        <v>0</v>
      </c>
      <c r="BU968" s="4">
        <v>0</v>
      </c>
      <c r="BV968" s="4">
        <v>0</v>
      </c>
      <c r="BW968" s="4">
        <v>0</v>
      </c>
      <c r="BX968" s="4">
        <v>0</v>
      </c>
      <c r="BY968" s="4">
        <f t="shared" si="403"/>
        <v>0</v>
      </c>
      <c r="BZ968" s="4">
        <f t="shared" si="404"/>
        <v>12744.3</v>
      </c>
      <c r="CA968" s="4">
        <f t="shared" si="405"/>
        <v>9709.39</v>
      </c>
      <c r="CB968" s="4">
        <f t="shared" si="406"/>
        <v>15989.17</v>
      </c>
      <c r="CC968" s="4">
        <f t="shared" si="407"/>
        <v>0</v>
      </c>
      <c r="CD968" s="4">
        <f t="shared" si="408"/>
        <v>38442.86</v>
      </c>
      <c r="CE968" s="4">
        <f t="shared" si="409"/>
        <v>0</v>
      </c>
      <c r="CF968" s="4">
        <f t="shared" si="410"/>
        <v>0</v>
      </c>
      <c r="CG968" s="4">
        <f t="shared" si="411"/>
        <v>0</v>
      </c>
      <c r="CH968" s="4">
        <f t="shared" si="412"/>
        <v>0</v>
      </c>
      <c r="CI968" s="4">
        <f t="shared" si="413"/>
        <v>0</v>
      </c>
      <c r="CJ968" s="4">
        <v>4084</v>
      </c>
      <c r="CK968" s="4">
        <v>6222.7</v>
      </c>
      <c r="CL968" s="4">
        <v>629.5</v>
      </c>
      <c r="CM968" s="4">
        <v>0</v>
      </c>
      <c r="CN968" s="4">
        <v>1177</v>
      </c>
      <c r="CO968" s="4">
        <f t="shared" si="388"/>
        <v>12113.2</v>
      </c>
    </row>
    <row r="969" spans="1:93">
      <c r="A969" s="2">
        <v>2009</v>
      </c>
      <c r="B969" s="3" t="s">
        <v>126</v>
      </c>
      <c r="C969" s="4">
        <v>7</v>
      </c>
      <c r="D969" s="4">
        <v>92</v>
      </c>
      <c r="E969" s="4">
        <v>794</v>
      </c>
      <c r="F969" s="4">
        <v>0</v>
      </c>
      <c r="G969" s="4">
        <f t="shared" si="389"/>
        <v>893</v>
      </c>
      <c r="H969" s="4">
        <v>392</v>
      </c>
      <c r="I969" s="4">
        <v>11</v>
      </c>
      <c r="J969" s="4">
        <v>2</v>
      </c>
      <c r="K969" s="4">
        <v>0</v>
      </c>
      <c r="L969" s="4">
        <f t="shared" si="390"/>
        <v>405</v>
      </c>
      <c r="M969" s="4">
        <v>0</v>
      </c>
      <c r="N969" s="4">
        <v>0</v>
      </c>
      <c r="O969" s="4">
        <v>0</v>
      </c>
      <c r="P969" s="4">
        <v>0</v>
      </c>
      <c r="Q969" s="4">
        <f t="shared" si="391"/>
        <v>0</v>
      </c>
      <c r="R969" s="4">
        <v>0</v>
      </c>
      <c r="S969" s="4">
        <v>0</v>
      </c>
      <c r="T969" s="4">
        <v>0</v>
      </c>
      <c r="U969" s="4">
        <v>0</v>
      </c>
      <c r="V969" s="4">
        <f t="shared" si="392"/>
        <v>0</v>
      </c>
      <c r="W969" s="4">
        <v>220</v>
      </c>
      <c r="X969" s="4">
        <v>317</v>
      </c>
      <c r="Y969" s="4">
        <v>0</v>
      </c>
      <c r="Z969" s="4">
        <v>0</v>
      </c>
      <c r="AA969" s="4">
        <f t="shared" si="393"/>
        <v>537</v>
      </c>
      <c r="AB969" s="4">
        <v>113</v>
      </c>
      <c r="AC969" s="4">
        <v>0</v>
      </c>
      <c r="AD969" s="4">
        <v>0</v>
      </c>
      <c r="AE969" s="4">
        <v>0</v>
      </c>
      <c r="AF969" s="4">
        <f t="shared" si="394"/>
        <v>113</v>
      </c>
      <c r="AG969" s="4">
        <v>573</v>
      </c>
      <c r="AH969" s="4">
        <v>108</v>
      </c>
      <c r="AI969" s="4">
        <v>302</v>
      </c>
      <c r="AJ969" s="4">
        <v>0</v>
      </c>
      <c r="AK969" s="4">
        <f t="shared" si="395"/>
        <v>983</v>
      </c>
      <c r="AL969" s="4">
        <v>2569</v>
      </c>
      <c r="AM969" s="4">
        <v>898</v>
      </c>
      <c r="AN969" s="4">
        <v>242</v>
      </c>
      <c r="AO969" s="4">
        <v>0</v>
      </c>
      <c r="AP969" s="4">
        <f t="shared" si="396"/>
        <v>3709</v>
      </c>
      <c r="AU969" s="4">
        <f t="shared" si="397"/>
        <v>0</v>
      </c>
      <c r="AV969" s="4">
        <v>39</v>
      </c>
      <c r="AW969" s="4">
        <v>1</v>
      </c>
      <c r="AX969" s="4">
        <v>0</v>
      </c>
      <c r="AY969" s="4">
        <v>0</v>
      </c>
      <c r="AZ969" s="4">
        <f t="shared" si="398"/>
        <v>40</v>
      </c>
      <c r="BA969" s="4">
        <v>0</v>
      </c>
      <c r="BB969" s="4">
        <v>0</v>
      </c>
      <c r="BC969" s="4">
        <v>0</v>
      </c>
      <c r="BD969" s="4">
        <v>0</v>
      </c>
      <c r="BE969" s="4">
        <f t="shared" si="399"/>
        <v>0</v>
      </c>
      <c r="BF969" s="4">
        <v>154</v>
      </c>
      <c r="BG969" s="4">
        <v>29</v>
      </c>
      <c r="BH969" s="4">
        <v>88</v>
      </c>
      <c r="BI969" s="4">
        <v>0</v>
      </c>
      <c r="BJ969" s="4">
        <f t="shared" si="400"/>
        <v>271</v>
      </c>
      <c r="BK969" s="4">
        <v>0</v>
      </c>
      <c r="BL969" s="4">
        <v>0</v>
      </c>
      <c r="BM969" s="4">
        <v>0</v>
      </c>
      <c r="BN969" s="4">
        <v>0</v>
      </c>
      <c r="BO969" s="4">
        <f t="shared" si="401"/>
        <v>0</v>
      </c>
      <c r="BP969" s="4">
        <v>0</v>
      </c>
      <c r="BQ969" s="4">
        <v>0</v>
      </c>
      <c r="BR969" s="4">
        <v>0</v>
      </c>
      <c r="BS969" s="4">
        <v>0</v>
      </c>
      <c r="BT969" s="4">
        <f t="shared" si="402"/>
        <v>0</v>
      </c>
      <c r="BU969" s="4">
        <v>21</v>
      </c>
      <c r="BV969" s="4">
        <v>9</v>
      </c>
      <c r="BW969" s="4">
        <v>10</v>
      </c>
      <c r="BX969" s="4">
        <v>0</v>
      </c>
      <c r="BY969" s="4">
        <f t="shared" si="403"/>
        <v>40</v>
      </c>
      <c r="BZ969" s="4">
        <f t="shared" si="404"/>
        <v>3874</v>
      </c>
      <c r="CA969" s="4">
        <f t="shared" si="405"/>
        <v>1426</v>
      </c>
      <c r="CB969" s="4">
        <f t="shared" si="406"/>
        <v>1340</v>
      </c>
      <c r="CC969" s="4">
        <f t="shared" si="407"/>
        <v>0</v>
      </c>
      <c r="CD969" s="4">
        <f t="shared" si="408"/>
        <v>6640</v>
      </c>
      <c r="CE969" s="4">
        <f t="shared" si="409"/>
        <v>214</v>
      </c>
      <c r="CF969" s="4">
        <f t="shared" si="410"/>
        <v>39</v>
      </c>
      <c r="CG969" s="4">
        <f t="shared" si="411"/>
        <v>98</v>
      </c>
      <c r="CH969" s="4">
        <f t="shared" si="412"/>
        <v>0</v>
      </c>
      <c r="CI969" s="4">
        <f t="shared" si="413"/>
        <v>351</v>
      </c>
      <c r="CJ969" s="4">
        <v>492</v>
      </c>
      <c r="CK969" s="4">
        <v>0</v>
      </c>
      <c r="CL969" s="4">
        <v>0</v>
      </c>
      <c r="CM969" s="4">
        <v>0</v>
      </c>
      <c r="CN969" s="4">
        <v>572</v>
      </c>
      <c r="CO969" s="4">
        <f t="shared" si="388"/>
        <v>1064</v>
      </c>
    </row>
    <row r="970" spans="1:93">
      <c r="A970" s="2">
        <v>2010</v>
      </c>
      <c r="B970" s="3" t="s">
        <v>77</v>
      </c>
      <c r="C970" s="4">
        <v>3582</v>
      </c>
      <c r="D970" s="4">
        <v>1241</v>
      </c>
      <c r="E970" s="4">
        <v>180</v>
      </c>
      <c r="F970" s="4">
        <v>0</v>
      </c>
      <c r="G970" s="4">
        <f t="shared" si="389"/>
        <v>5003</v>
      </c>
      <c r="H970" s="4">
        <v>1430</v>
      </c>
      <c r="I970" s="4">
        <v>1206</v>
      </c>
      <c r="J970" s="4">
        <v>1787</v>
      </c>
      <c r="K970" s="4">
        <v>0</v>
      </c>
      <c r="L970" s="4">
        <f t="shared" si="390"/>
        <v>4423</v>
      </c>
      <c r="M970" s="4">
        <v>3</v>
      </c>
      <c r="N970" s="4">
        <v>40</v>
      </c>
      <c r="O970" s="4">
        <v>6</v>
      </c>
      <c r="P970" s="4">
        <v>0</v>
      </c>
      <c r="Q970" s="4">
        <f t="shared" si="391"/>
        <v>49</v>
      </c>
      <c r="R970" s="4">
        <v>0</v>
      </c>
      <c r="S970" s="4">
        <v>0</v>
      </c>
      <c r="T970" s="4">
        <v>0</v>
      </c>
      <c r="U970" s="4">
        <v>0</v>
      </c>
      <c r="V970" s="4">
        <f t="shared" si="392"/>
        <v>0</v>
      </c>
      <c r="W970" s="4">
        <v>315</v>
      </c>
      <c r="X970" s="4">
        <v>3957</v>
      </c>
      <c r="Y970" s="4">
        <v>1122</v>
      </c>
      <c r="Z970" s="4">
        <v>0</v>
      </c>
      <c r="AA970" s="4">
        <f t="shared" si="393"/>
        <v>5394</v>
      </c>
      <c r="AB970" s="4">
        <v>378</v>
      </c>
      <c r="AC970" s="4">
        <v>141</v>
      </c>
      <c r="AD970" s="4">
        <v>81</v>
      </c>
      <c r="AE970" s="4">
        <v>5</v>
      </c>
      <c r="AF970" s="4">
        <f t="shared" si="394"/>
        <v>605</v>
      </c>
      <c r="AG970" s="4">
        <v>0</v>
      </c>
      <c r="AH970" s="4">
        <v>1021</v>
      </c>
      <c r="AI970" s="4">
        <v>671</v>
      </c>
      <c r="AJ970" s="4">
        <v>0</v>
      </c>
      <c r="AK970" s="4">
        <f t="shared" si="395"/>
        <v>1692</v>
      </c>
      <c r="AL970" s="4">
        <v>880</v>
      </c>
      <c r="AM970" s="4">
        <v>1056</v>
      </c>
      <c r="AN970" s="4">
        <v>1116</v>
      </c>
      <c r="AO970" s="4">
        <v>386</v>
      </c>
      <c r="AP970" s="4">
        <f t="shared" si="396"/>
        <v>3438</v>
      </c>
      <c r="AU970" s="4">
        <f t="shared" si="397"/>
        <v>0</v>
      </c>
      <c r="AV970" s="4">
        <v>0</v>
      </c>
      <c r="AW970" s="4">
        <v>0</v>
      </c>
      <c r="AX970" s="4">
        <v>0</v>
      </c>
      <c r="AY970" s="4">
        <v>0</v>
      </c>
      <c r="AZ970" s="4">
        <f t="shared" si="398"/>
        <v>0</v>
      </c>
      <c r="BA970" s="4">
        <v>6</v>
      </c>
      <c r="BB970" s="4">
        <v>0</v>
      </c>
      <c r="BC970" s="4">
        <v>2</v>
      </c>
      <c r="BD970" s="4">
        <v>5</v>
      </c>
      <c r="BE970" s="4">
        <f t="shared" si="399"/>
        <v>13</v>
      </c>
      <c r="BF970" s="4">
        <v>0</v>
      </c>
      <c r="BG970" s="4">
        <v>607</v>
      </c>
      <c r="BH970" s="4">
        <v>57</v>
      </c>
      <c r="BI970" s="4">
        <v>0</v>
      </c>
      <c r="BJ970" s="4">
        <f t="shared" si="400"/>
        <v>664</v>
      </c>
      <c r="BK970" s="4">
        <v>0</v>
      </c>
      <c r="BL970" s="4">
        <v>0</v>
      </c>
      <c r="BM970" s="4">
        <v>0</v>
      </c>
      <c r="BN970" s="4">
        <v>0</v>
      </c>
      <c r="BO970" s="4">
        <f t="shared" si="401"/>
        <v>0</v>
      </c>
      <c r="BP970" s="4">
        <v>0</v>
      </c>
      <c r="BQ970" s="4">
        <v>0</v>
      </c>
      <c r="BR970" s="4">
        <v>49</v>
      </c>
      <c r="BS970" s="4">
        <v>17</v>
      </c>
      <c r="BT970" s="4">
        <f t="shared" si="402"/>
        <v>66</v>
      </c>
      <c r="BU970" s="4">
        <v>3</v>
      </c>
      <c r="BV970" s="4">
        <v>0</v>
      </c>
      <c r="BW970" s="4">
        <v>46</v>
      </c>
      <c r="BX970" s="4">
        <v>369</v>
      </c>
      <c r="BY970" s="4">
        <f t="shared" si="403"/>
        <v>418</v>
      </c>
      <c r="BZ970" s="4">
        <f t="shared" si="404"/>
        <v>6588</v>
      </c>
      <c r="CA970" s="4">
        <f t="shared" si="405"/>
        <v>8662</v>
      </c>
      <c r="CB970" s="4">
        <f t="shared" si="406"/>
        <v>4963</v>
      </c>
      <c r="CC970" s="4">
        <f t="shared" si="407"/>
        <v>391</v>
      </c>
      <c r="CD970" s="4">
        <f t="shared" si="408"/>
        <v>20604</v>
      </c>
      <c r="CE970" s="4">
        <f t="shared" si="409"/>
        <v>9</v>
      </c>
      <c r="CF970" s="4">
        <f t="shared" si="410"/>
        <v>607</v>
      </c>
      <c r="CG970" s="4">
        <f t="shared" si="411"/>
        <v>154</v>
      </c>
      <c r="CH970" s="4">
        <f t="shared" si="412"/>
        <v>391</v>
      </c>
      <c r="CI970" s="4">
        <f t="shared" si="413"/>
        <v>1161</v>
      </c>
      <c r="CJ970" s="4">
        <v>1882</v>
      </c>
      <c r="CK970" s="4">
        <v>2486</v>
      </c>
      <c r="CL970" s="4">
        <v>415</v>
      </c>
      <c r="CM970" s="4">
        <v>2</v>
      </c>
      <c r="CN970" s="4">
        <v>1700</v>
      </c>
      <c r="CO970" s="4">
        <f t="shared" si="388"/>
        <v>6485</v>
      </c>
    </row>
    <row r="971" spans="1:93">
      <c r="A971" s="2">
        <v>2010</v>
      </c>
      <c r="B971" s="3" t="s">
        <v>78</v>
      </c>
      <c r="C971" s="4">
        <v>1102</v>
      </c>
      <c r="D971" s="4">
        <v>203</v>
      </c>
      <c r="E971" s="4">
        <v>120</v>
      </c>
      <c r="F971" s="4">
        <v>0</v>
      </c>
      <c r="G971" s="4">
        <f t="shared" si="389"/>
        <v>1425</v>
      </c>
      <c r="H971" s="4">
        <v>345</v>
      </c>
      <c r="I971" s="4">
        <v>157</v>
      </c>
      <c r="J971" s="4">
        <v>339</v>
      </c>
      <c r="K971" s="4">
        <v>0</v>
      </c>
      <c r="L971" s="4">
        <f t="shared" si="390"/>
        <v>841</v>
      </c>
      <c r="M971" s="4">
        <v>16</v>
      </c>
      <c r="N971" s="4">
        <v>8</v>
      </c>
      <c r="O971" s="4">
        <v>2</v>
      </c>
      <c r="P971" s="4">
        <v>0</v>
      </c>
      <c r="Q971" s="4">
        <f t="shared" si="391"/>
        <v>26</v>
      </c>
      <c r="R971" s="4">
        <v>73</v>
      </c>
      <c r="S971" s="4">
        <v>1</v>
      </c>
      <c r="T971" s="4">
        <v>18</v>
      </c>
      <c r="U971" s="4">
        <v>0</v>
      </c>
      <c r="V971" s="4">
        <f t="shared" si="392"/>
        <v>92</v>
      </c>
      <c r="W971" s="4">
        <v>341</v>
      </c>
      <c r="X971" s="4">
        <v>823</v>
      </c>
      <c r="Y971" s="4">
        <v>7</v>
      </c>
      <c r="Z971" s="4">
        <v>0</v>
      </c>
      <c r="AA971" s="4">
        <f t="shared" si="393"/>
        <v>1171</v>
      </c>
      <c r="AB971" s="4">
        <v>280</v>
      </c>
      <c r="AC971" s="4">
        <v>4</v>
      </c>
      <c r="AD971" s="4">
        <v>31</v>
      </c>
      <c r="AE971" s="4">
        <v>0</v>
      </c>
      <c r="AF971" s="4">
        <f t="shared" si="394"/>
        <v>315</v>
      </c>
      <c r="AG971" s="4">
        <v>551</v>
      </c>
      <c r="AH971" s="4">
        <v>751</v>
      </c>
      <c r="AI971" s="4">
        <v>356</v>
      </c>
      <c r="AJ971" s="4">
        <v>0</v>
      </c>
      <c r="AK971" s="4">
        <f t="shared" si="395"/>
        <v>1658</v>
      </c>
      <c r="AL971" s="4">
        <v>2919</v>
      </c>
      <c r="AM971" s="4">
        <v>978</v>
      </c>
      <c r="AN971" s="4">
        <v>336</v>
      </c>
      <c r="AO971" s="4">
        <v>0</v>
      </c>
      <c r="AP971" s="4">
        <f t="shared" si="396"/>
        <v>4233</v>
      </c>
      <c r="AU971" s="4">
        <f t="shared" si="397"/>
        <v>0</v>
      </c>
      <c r="AV971" s="4">
        <v>4</v>
      </c>
      <c r="AW971" s="4">
        <v>30</v>
      </c>
      <c r="AX971" s="4">
        <v>0</v>
      </c>
      <c r="AY971" s="4">
        <v>0</v>
      </c>
      <c r="AZ971" s="4">
        <f t="shared" si="398"/>
        <v>34</v>
      </c>
      <c r="BA971" s="4">
        <v>7</v>
      </c>
      <c r="BB971" s="4">
        <v>0</v>
      </c>
      <c r="BC971" s="4">
        <v>0</v>
      </c>
      <c r="BD971" s="4">
        <v>0</v>
      </c>
      <c r="BE971" s="4">
        <f t="shared" si="399"/>
        <v>7</v>
      </c>
      <c r="BF971" s="4">
        <v>296</v>
      </c>
      <c r="BG971" s="4">
        <v>748</v>
      </c>
      <c r="BH971" s="4">
        <v>60</v>
      </c>
      <c r="BI971" s="4">
        <v>0</v>
      </c>
      <c r="BJ971" s="4">
        <f t="shared" si="400"/>
        <v>1104</v>
      </c>
      <c r="BK971" s="4">
        <v>2</v>
      </c>
      <c r="BL971" s="4">
        <v>21</v>
      </c>
      <c r="BM971" s="4">
        <v>38</v>
      </c>
      <c r="BN971" s="4">
        <v>0</v>
      </c>
      <c r="BO971" s="4">
        <f t="shared" si="401"/>
        <v>61</v>
      </c>
      <c r="BP971" s="4">
        <v>37</v>
      </c>
      <c r="BQ971" s="4">
        <v>52</v>
      </c>
      <c r="BR971" s="4">
        <v>6</v>
      </c>
      <c r="BS971" s="4">
        <v>0</v>
      </c>
      <c r="BT971" s="4">
        <f t="shared" si="402"/>
        <v>95</v>
      </c>
      <c r="BU971" s="4">
        <v>520</v>
      </c>
      <c r="BV971" s="4">
        <v>336</v>
      </c>
      <c r="BW971" s="4">
        <v>1</v>
      </c>
      <c r="BX971" s="4">
        <v>0</v>
      </c>
      <c r="BY971" s="4">
        <f t="shared" si="403"/>
        <v>857</v>
      </c>
      <c r="BZ971" s="4">
        <f t="shared" si="404"/>
        <v>5627</v>
      </c>
      <c r="CA971" s="4">
        <f t="shared" si="405"/>
        <v>2925</v>
      </c>
      <c r="CB971" s="4">
        <f t="shared" si="406"/>
        <v>1209</v>
      </c>
      <c r="CC971" s="4">
        <f t="shared" si="407"/>
        <v>0</v>
      </c>
      <c r="CD971" s="4">
        <f t="shared" si="408"/>
        <v>9761</v>
      </c>
      <c r="CE971" s="4">
        <f t="shared" si="409"/>
        <v>866</v>
      </c>
      <c r="CF971" s="4">
        <f t="shared" si="410"/>
        <v>1187</v>
      </c>
      <c r="CG971" s="4">
        <f t="shared" si="411"/>
        <v>105</v>
      </c>
      <c r="CH971" s="4">
        <f t="shared" si="412"/>
        <v>0</v>
      </c>
      <c r="CI971" s="4">
        <f t="shared" si="413"/>
        <v>2158</v>
      </c>
      <c r="CJ971" s="4">
        <v>0</v>
      </c>
      <c r="CK971" s="4">
        <v>0</v>
      </c>
      <c r="CL971" s="4">
        <v>528</v>
      </c>
      <c r="CM971" s="4">
        <v>3</v>
      </c>
      <c r="CN971" s="4">
        <v>4799</v>
      </c>
      <c r="CO971" s="4">
        <f t="shared" si="388"/>
        <v>5330</v>
      </c>
    </row>
    <row r="972" spans="1:93">
      <c r="A972" s="2">
        <v>2010</v>
      </c>
      <c r="B972" s="3" t="s">
        <v>79</v>
      </c>
      <c r="C972" s="4">
        <v>3275</v>
      </c>
      <c r="D972" s="4">
        <v>1664</v>
      </c>
      <c r="E972" s="4">
        <v>1067</v>
      </c>
      <c r="F972" s="4">
        <v>90</v>
      </c>
      <c r="G972" s="4">
        <f t="shared" si="389"/>
        <v>6096</v>
      </c>
      <c r="H972" s="4">
        <v>1316</v>
      </c>
      <c r="I972" s="4">
        <v>527</v>
      </c>
      <c r="J972" s="4">
        <v>1153</v>
      </c>
      <c r="K972" s="4">
        <v>485</v>
      </c>
      <c r="L972" s="4">
        <f t="shared" si="390"/>
        <v>3481</v>
      </c>
      <c r="M972" s="4">
        <v>14</v>
      </c>
      <c r="N972" s="4">
        <v>75</v>
      </c>
      <c r="O972" s="4">
        <v>0</v>
      </c>
      <c r="P972" s="4">
        <v>0</v>
      </c>
      <c r="Q972" s="4">
        <f t="shared" si="391"/>
        <v>89</v>
      </c>
      <c r="R972" s="4">
        <v>0</v>
      </c>
      <c r="S972" s="4">
        <v>0</v>
      </c>
      <c r="T972" s="4">
        <v>0</v>
      </c>
      <c r="U972" s="4">
        <v>0</v>
      </c>
      <c r="V972" s="4">
        <f t="shared" si="392"/>
        <v>0</v>
      </c>
      <c r="W972" s="4">
        <v>1187</v>
      </c>
      <c r="X972" s="4">
        <v>5608</v>
      </c>
      <c r="Y972" s="4">
        <v>868</v>
      </c>
      <c r="Z972" s="4">
        <v>0</v>
      </c>
      <c r="AA972" s="4">
        <f t="shared" si="393"/>
        <v>7663</v>
      </c>
      <c r="AB972" s="4">
        <v>871</v>
      </c>
      <c r="AC972" s="4">
        <v>65</v>
      </c>
      <c r="AD972" s="4">
        <v>77</v>
      </c>
      <c r="AE972" s="4">
        <v>0</v>
      </c>
      <c r="AF972" s="4">
        <f t="shared" si="394"/>
        <v>1013</v>
      </c>
      <c r="AG972" s="4">
        <v>0</v>
      </c>
      <c r="AH972" s="4">
        <v>583</v>
      </c>
      <c r="AI972" s="4">
        <v>744</v>
      </c>
      <c r="AJ972" s="4">
        <v>537</v>
      </c>
      <c r="AK972" s="4">
        <f t="shared" si="395"/>
        <v>1864</v>
      </c>
      <c r="AL972" s="4">
        <v>2353</v>
      </c>
      <c r="AM972" s="4">
        <v>2104</v>
      </c>
      <c r="AN972" s="4">
        <v>3283</v>
      </c>
      <c r="AO972" s="4">
        <v>0</v>
      </c>
      <c r="AP972" s="4">
        <f t="shared" si="396"/>
        <v>7740</v>
      </c>
      <c r="AU972" s="4">
        <f t="shared" si="397"/>
        <v>0</v>
      </c>
      <c r="AV972" s="4">
        <v>34.6</v>
      </c>
      <c r="AW972" s="4">
        <v>1</v>
      </c>
      <c r="AX972" s="4">
        <v>50</v>
      </c>
      <c r="AY972" s="4">
        <v>485</v>
      </c>
      <c r="AZ972" s="4">
        <f t="shared" si="398"/>
        <v>570.6</v>
      </c>
      <c r="BA972" s="4">
        <v>0</v>
      </c>
      <c r="BB972" s="4">
        <v>0</v>
      </c>
      <c r="BC972" s="4">
        <v>0</v>
      </c>
      <c r="BD972" s="4">
        <v>0</v>
      </c>
      <c r="BE972" s="4">
        <f t="shared" si="399"/>
        <v>0</v>
      </c>
      <c r="BF972" s="4">
        <v>0</v>
      </c>
      <c r="BG972" s="4">
        <v>517</v>
      </c>
      <c r="BH972" s="4">
        <v>185</v>
      </c>
      <c r="BI972" s="4">
        <v>537</v>
      </c>
      <c r="BJ972" s="4">
        <f t="shared" si="400"/>
        <v>1239</v>
      </c>
      <c r="BK972" s="4">
        <v>0</v>
      </c>
      <c r="BL972" s="4">
        <v>0</v>
      </c>
      <c r="BM972" s="4">
        <v>0</v>
      </c>
      <c r="BN972" s="4">
        <v>0</v>
      </c>
      <c r="BO972" s="4">
        <f t="shared" si="401"/>
        <v>0</v>
      </c>
      <c r="BP972" s="4">
        <v>0</v>
      </c>
      <c r="BQ972" s="4">
        <v>0</v>
      </c>
      <c r="BR972" s="4">
        <v>0</v>
      </c>
      <c r="BS972" s="4">
        <v>0</v>
      </c>
      <c r="BT972" s="4">
        <f t="shared" si="402"/>
        <v>0</v>
      </c>
      <c r="BU972" s="4">
        <v>2</v>
      </c>
      <c r="BV972" s="4">
        <v>2</v>
      </c>
      <c r="BW972" s="4">
        <v>5</v>
      </c>
      <c r="BX972" s="4">
        <v>0</v>
      </c>
      <c r="BY972" s="4">
        <f t="shared" si="403"/>
        <v>9</v>
      </c>
      <c r="BZ972" s="4">
        <f t="shared" si="404"/>
        <v>9016</v>
      </c>
      <c r="CA972" s="4">
        <f t="shared" si="405"/>
        <v>10626</v>
      </c>
      <c r="CB972" s="4">
        <f t="shared" si="406"/>
        <v>7192</v>
      </c>
      <c r="CC972" s="4">
        <f t="shared" si="407"/>
        <v>1112</v>
      </c>
      <c r="CD972" s="4">
        <f t="shared" si="408"/>
        <v>27946</v>
      </c>
      <c r="CE972" s="4">
        <f t="shared" si="409"/>
        <v>36.6</v>
      </c>
      <c r="CF972" s="4">
        <f t="shared" si="410"/>
        <v>520</v>
      </c>
      <c r="CG972" s="4">
        <f t="shared" si="411"/>
        <v>240</v>
      </c>
      <c r="CH972" s="4">
        <f t="shared" si="412"/>
        <v>1022</v>
      </c>
      <c r="CI972" s="4">
        <f t="shared" si="413"/>
        <v>1818.6</v>
      </c>
      <c r="CJ972" s="4">
        <v>3382</v>
      </c>
      <c r="CK972" s="4">
        <v>2416</v>
      </c>
      <c r="CL972" s="4">
        <v>413</v>
      </c>
      <c r="CM972" s="4">
        <v>0</v>
      </c>
      <c r="CN972" s="4">
        <v>2114</v>
      </c>
      <c r="CO972" s="4">
        <f t="shared" si="388"/>
        <v>8325</v>
      </c>
    </row>
    <row r="973" spans="1:93">
      <c r="A973" s="2">
        <v>2010</v>
      </c>
      <c r="B973" s="3" t="s">
        <v>80</v>
      </c>
      <c r="C973" s="4">
        <v>1852</v>
      </c>
      <c r="D973" s="4">
        <v>699</v>
      </c>
      <c r="E973" s="4">
        <v>876</v>
      </c>
      <c r="F973" s="4">
        <v>0</v>
      </c>
      <c r="G973" s="4">
        <f t="shared" si="389"/>
        <v>3427</v>
      </c>
      <c r="H973" s="4">
        <v>724</v>
      </c>
      <c r="I973" s="4">
        <v>35</v>
      </c>
      <c r="J973" s="4">
        <v>2298</v>
      </c>
      <c r="K973" s="4">
        <v>0</v>
      </c>
      <c r="L973" s="4">
        <f t="shared" si="390"/>
        <v>3057</v>
      </c>
      <c r="M973" s="4">
        <v>10</v>
      </c>
      <c r="N973" s="4">
        <v>73</v>
      </c>
      <c r="O973" s="4">
        <v>6</v>
      </c>
      <c r="P973" s="4">
        <v>0</v>
      </c>
      <c r="Q973" s="4">
        <f t="shared" si="391"/>
        <v>89</v>
      </c>
      <c r="R973" s="4">
        <v>129</v>
      </c>
      <c r="S973" s="4">
        <v>217</v>
      </c>
      <c r="T973" s="4">
        <v>13</v>
      </c>
      <c r="U973" s="4">
        <v>0</v>
      </c>
      <c r="V973" s="4">
        <f t="shared" si="392"/>
        <v>359</v>
      </c>
      <c r="W973" s="4">
        <v>602</v>
      </c>
      <c r="X973" s="4">
        <v>3209</v>
      </c>
      <c r="Y973" s="4">
        <v>179</v>
      </c>
      <c r="Z973" s="4">
        <v>0</v>
      </c>
      <c r="AA973" s="4">
        <f t="shared" si="393"/>
        <v>3990</v>
      </c>
      <c r="AB973" s="4">
        <v>343</v>
      </c>
      <c r="AC973" s="4">
        <v>4</v>
      </c>
      <c r="AD973" s="4">
        <v>78</v>
      </c>
      <c r="AE973" s="4">
        <v>0</v>
      </c>
      <c r="AF973" s="4">
        <f t="shared" si="394"/>
        <v>425</v>
      </c>
      <c r="AG973" s="4">
        <v>1</v>
      </c>
      <c r="AH973" s="4">
        <v>467</v>
      </c>
      <c r="AI973" s="4">
        <v>500</v>
      </c>
      <c r="AJ973" s="4">
        <v>0</v>
      </c>
      <c r="AK973" s="4">
        <f t="shared" si="395"/>
        <v>968</v>
      </c>
      <c r="AL973" s="4">
        <v>562</v>
      </c>
      <c r="AM973" s="4">
        <v>2190</v>
      </c>
      <c r="AN973" s="4">
        <v>4766</v>
      </c>
      <c r="AO973" s="4">
        <v>89</v>
      </c>
      <c r="AP973" s="4">
        <f t="shared" si="396"/>
        <v>7607</v>
      </c>
      <c r="AU973" s="4">
        <f t="shared" si="397"/>
        <v>0</v>
      </c>
      <c r="AV973" s="4">
        <v>0</v>
      </c>
      <c r="AW973" s="4">
        <v>0</v>
      </c>
      <c r="AX973" s="4">
        <v>19</v>
      </c>
      <c r="AY973" s="4">
        <v>0</v>
      </c>
      <c r="AZ973" s="4">
        <f t="shared" si="398"/>
        <v>19</v>
      </c>
      <c r="BA973" s="4">
        <v>0</v>
      </c>
      <c r="BB973" s="4">
        <v>0</v>
      </c>
      <c r="BC973" s="4">
        <v>9</v>
      </c>
      <c r="BD973" s="4">
        <v>0</v>
      </c>
      <c r="BE973" s="4">
        <f t="shared" si="399"/>
        <v>9</v>
      </c>
      <c r="BF973" s="4">
        <v>0</v>
      </c>
      <c r="BG973" s="4">
        <v>0</v>
      </c>
      <c r="BH973" s="4">
        <v>0</v>
      </c>
      <c r="BI973" s="4">
        <v>0</v>
      </c>
      <c r="BJ973" s="4">
        <f t="shared" si="400"/>
        <v>0</v>
      </c>
      <c r="BK973" s="4">
        <v>0</v>
      </c>
      <c r="BL973" s="4">
        <v>0</v>
      </c>
      <c r="BM973" s="4">
        <v>0</v>
      </c>
      <c r="BN973" s="4">
        <v>0</v>
      </c>
      <c r="BO973" s="4">
        <f t="shared" si="401"/>
        <v>0</v>
      </c>
      <c r="BP973" s="4">
        <v>0</v>
      </c>
      <c r="BQ973" s="4">
        <v>0</v>
      </c>
      <c r="BR973" s="4">
        <v>0</v>
      </c>
      <c r="BS973" s="4">
        <v>0</v>
      </c>
      <c r="BT973" s="4">
        <f t="shared" si="402"/>
        <v>0</v>
      </c>
      <c r="BU973" s="4">
        <v>0</v>
      </c>
      <c r="BV973" s="4">
        <v>45</v>
      </c>
      <c r="BW973" s="4">
        <v>58</v>
      </c>
      <c r="BX973" s="4">
        <v>47</v>
      </c>
      <c r="BY973" s="4">
        <f t="shared" si="403"/>
        <v>150</v>
      </c>
      <c r="BZ973" s="4">
        <f t="shared" si="404"/>
        <v>4223</v>
      </c>
      <c r="CA973" s="4">
        <f t="shared" si="405"/>
        <v>6894</v>
      </c>
      <c r="CB973" s="4">
        <f t="shared" si="406"/>
        <v>8716</v>
      </c>
      <c r="CC973" s="4">
        <f t="shared" si="407"/>
        <v>89</v>
      </c>
      <c r="CD973" s="4">
        <f t="shared" si="408"/>
        <v>19922</v>
      </c>
      <c r="CE973" s="4">
        <f t="shared" si="409"/>
        <v>0</v>
      </c>
      <c r="CF973" s="4">
        <f t="shared" si="410"/>
        <v>45</v>
      </c>
      <c r="CG973" s="4">
        <f t="shared" si="411"/>
        <v>86</v>
      </c>
      <c r="CH973" s="4">
        <f t="shared" si="412"/>
        <v>47</v>
      </c>
      <c r="CI973" s="4">
        <f t="shared" si="413"/>
        <v>178</v>
      </c>
      <c r="CJ973" s="4">
        <v>1966</v>
      </c>
      <c r="CK973" s="4">
        <v>2579</v>
      </c>
      <c r="CL973" s="4">
        <v>424</v>
      </c>
      <c r="CM973" s="4">
        <v>13</v>
      </c>
      <c r="CN973" s="4">
        <v>448</v>
      </c>
      <c r="CO973" s="4">
        <f t="shared" si="388"/>
        <v>5430</v>
      </c>
    </row>
    <row r="974" spans="1:93">
      <c r="A974" s="2">
        <v>2010</v>
      </c>
      <c r="B974" s="3" t="s">
        <v>81</v>
      </c>
      <c r="C974" s="4">
        <v>31269</v>
      </c>
      <c r="D974" s="4">
        <v>7805</v>
      </c>
      <c r="E974" s="4">
        <v>86</v>
      </c>
      <c r="F974" s="4">
        <v>1278</v>
      </c>
      <c r="G974" s="4">
        <f t="shared" si="389"/>
        <v>40438</v>
      </c>
      <c r="H974" s="4">
        <v>9575</v>
      </c>
      <c r="I974" s="4">
        <v>6237</v>
      </c>
      <c r="J974" s="4">
        <v>39</v>
      </c>
      <c r="K974" s="4">
        <v>832</v>
      </c>
      <c r="L974" s="4">
        <f t="shared" si="390"/>
        <v>16683</v>
      </c>
      <c r="M974" s="4">
        <v>2031</v>
      </c>
      <c r="N974" s="4">
        <v>3893</v>
      </c>
      <c r="O974" s="4">
        <v>20</v>
      </c>
      <c r="P974" s="4">
        <v>0</v>
      </c>
      <c r="Q974" s="4">
        <f t="shared" si="391"/>
        <v>5944</v>
      </c>
      <c r="R974" s="4">
        <v>3435</v>
      </c>
      <c r="S974" s="4">
        <v>655</v>
      </c>
      <c r="T974" s="4">
        <v>0</v>
      </c>
      <c r="U974" s="4">
        <v>0</v>
      </c>
      <c r="V974" s="4">
        <f t="shared" si="392"/>
        <v>4090</v>
      </c>
      <c r="W974" s="4">
        <v>10319</v>
      </c>
      <c r="X974" s="4">
        <v>28075</v>
      </c>
      <c r="Y974" s="4">
        <v>757</v>
      </c>
      <c r="Z974" s="4">
        <v>0</v>
      </c>
      <c r="AA974" s="4">
        <f t="shared" si="393"/>
        <v>39151</v>
      </c>
      <c r="AB974" s="4">
        <v>7905</v>
      </c>
      <c r="AC974" s="4">
        <v>124</v>
      </c>
      <c r="AD974" s="4">
        <v>46</v>
      </c>
      <c r="AE974" s="4">
        <v>1</v>
      </c>
      <c r="AF974" s="4">
        <f t="shared" si="394"/>
        <v>8076</v>
      </c>
      <c r="AG974" s="4">
        <v>1520</v>
      </c>
      <c r="AH974" s="4">
        <v>4415</v>
      </c>
      <c r="AI974" s="4">
        <v>3255</v>
      </c>
      <c r="AJ974" s="4">
        <v>1765</v>
      </c>
      <c r="AK974" s="4">
        <f t="shared" si="395"/>
        <v>10955</v>
      </c>
      <c r="AL974" s="4">
        <v>21183</v>
      </c>
      <c r="AM974" s="4">
        <v>37884</v>
      </c>
      <c r="AN974" s="4">
        <v>19311</v>
      </c>
      <c r="AO974" s="4">
        <v>2374</v>
      </c>
      <c r="AP974" s="4">
        <f t="shared" si="396"/>
        <v>80752</v>
      </c>
      <c r="AU974" s="4">
        <f t="shared" si="397"/>
        <v>0</v>
      </c>
      <c r="AV974" s="4">
        <v>0</v>
      </c>
      <c r="AW974" s="4">
        <v>0</v>
      </c>
      <c r="AX974" s="4">
        <v>0</v>
      </c>
      <c r="AY974" s="4">
        <v>832</v>
      </c>
      <c r="AZ974" s="4">
        <f t="shared" si="398"/>
        <v>832</v>
      </c>
      <c r="BA974" s="4">
        <v>22</v>
      </c>
      <c r="BB974" s="4">
        <v>0</v>
      </c>
      <c r="BC974" s="4">
        <v>0</v>
      </c>
      <c r="BD974" s="4">
        <v>1</v>
      </c>
      <c r="BE974" s="4">
        <f t="shared" si="399"/>
        <v>23</v>
      </c>
      <c r="BF974" s="4">
        <v>0</v>
      </c>
      <c r="BG974" s="4">
        <v>1730</v>
      </c>
      <c r="BH974" s="4">
        <v>977</v>
      </c>
      <c r="BI974" s="4">
        <v>1256</v>
      </c>
      <c r="BJ974" s="4">
        <f t="shared" si="400"/>
        <v>3963</v>
      </c>
      <c r="BK974" s="4">
        <v>0</v>
      </c>
      <c r="BL974" s="4">
        <v>0</v>
      </c>
      <c r="BM974" s="4">
        <v>0</v>
      </c>
      <c r="BN974" s="4">
        <v>0</v>
      </c>
      <c r="BO974" s="4">
        <f t="shared" si="401"/>
        <v>0</v>
      </c>
      <c r="BP974" s="4">
        <v>10</v>
      </c>
      <c r="BQ974" s="4">
        <v>32</v>
      </c>
      <c r="BR974" s="4">
        <v>17</v>
      </c>
      <c r="BS974" s="4">
        <v>282</v>
      </c>
      <c r="BT974" s="4">
        <f t="shared" si="402"/>
        <v>341</v>
      </c>
      <c r="BU974" s="4">
        <v>9</v>
      </c>
      <c r="BV974" s="4">
        <v>0</v>
      </c>
      <c r="BW974" s="4">
        <v>192</v>
      </c>
      <c r="BX974" s="4">
        <v>29</v>
      </c>
      <c r="BY974" s="4">
        <f t="shared" si="403"/>
        <v>230</v>
      </c>
      <c r="BZ974" s="4">
        <f t="shared" si="404"/>
        <v>87237</v>
      </c>
      <c r="CA974" s="4">
        <f t="shared" si="405"/>
        <v>89088</v>
      </c>
      <c r="CB974" s="4">
        <f t="shared" si="406"/>
        <v>23514</v>
      </c>
      <c r="CC974" s="4">
        <f t="shared" si="407"/>
        <v>6250</v>
      </c>
      <c r="CD974" s="4">
        <f t="shared" si="408"/>
        <v>206089</v>
      </c>
      <c r="CE974" s="4">
        <f t="shared" si="409"/>
        <v>41</v>
      </c>
      <c r="CF974" s="4">
        <f t="shared" si="410"/>
        <v>1762</v>
      </c>
      <c r="CG974" s="4">
        <f t="shared" si="411"/>
        <v>1186</v>
      </c>
      <c r="CH974" s="4">
        <f t="shared" si="412"/>
        <v>2400</v>
      </c>
      <c r="CI974" s="4">
        <f t="shared" si="413"/>
        <v>5389</v>
      </c>
      <c r="CJ974" s="4">
        <v>26741</v>
      </c>
      <c r="CK974" s="4">
        <v>44852</v>
      </c>
      <c r="CL974" s="4">
        <v>9115</v>
      </c>
      <c r="CM974" s="4">
        <v>1</v>
      </c>
      <c r="CN974" s="4">
        <v>6337</v>
      </c>
      <c r="CO974" s="4">
        <f t="shared" si="388"/>
        <v>87046</v>
      </c>
    </row>
    <row r="975" spans="1:93">
      <c r="A975" s="2">
        <v>2010</v>
      </c>
      <c r="B975" s="3" t="s">
        <v>82</v>
      </c>
      <c r="C975" s="4">
        <v>3239.8119999999999</v>
      </c>
      <c r="D975" s="4">
        <v>628.66200000000003</v>
      </c>
      <c r="E975" s="4">
        <v>3809.2640000000001</v>
      </c>
      <c r="F975" s="4">
        <v>0</v>
      </c>
      <c r="G975" s="4">
        <f t="shared" si="389"/>
        <v>7677.7380000000003</v>
      </c>
      <c r="H975" s="4">
        <v>462.51600000000002</v>
      </c>
      <c r="I975" s="4">
        <v>1118.883</v>
      </c>
      <c r="J975" s="4">
        <v>2828.6509999999998</v>
      </c>
      <c r="K975" s="4">
        <v>0</v>
      </c>
      <c r="L975" s="4">
        <f t="shared" si="390"/>
        <v>4410.05</v>
      </c>
      <c r="M975" s="4">
        <v>0</v>
      </c>
      <c r="N975" s="4">
        <v>0</v>
      </c>
      <c r="O975" s="4">
        <v>0</v>
      </c>
      <c r="P975" s="4">
        <v>0</v>
      </c>
      <c r="Q975" s="4">
        <f t="shared" si="391"/>
        <v>0</v>
      </c>
      <c r="R975" s="4">
        <v>0</v>
      </c>
      <c r="S975" s="4">
        <v>0</v>
      </c>
      <c r="T975" s="4">
        <v>0</v>
      </c>
      <c r="U975" s="4">
        <v>0</v>
      </c>
      <c r="V975" s="4">
        <f t="shared" si="392"/>
        <v>0</v>
      </c>
      <c r="W975" s="4">
        <v>1120.3040000000001</v>
      </c>
      <c r="X975" s="4">
        <v>2532.8850000000002</v>
      </c>
      <c r="Y975" s="4">
        <v>1114.5940000000001</v>
      </c>
      <c r="Z975" s="4">
        <v>0</v>
      </c>
      <c r="AA975" s="4">
        <f t="shared" si="393"/>
        <v>4767.7830000000004</v>
      </c>
      <c r="AB975" s="4">
        <v>584.30600000000004</v>
      </c>
      <c r="AC975" s="4">
        <v>92.356999999999999</v>
      </c>
      <c r="AD975" s="4">
        <v>130.94499999999999</v>
      </c>
      <c r="AE975" s="4">
        <v>0</v>
      </c>
      <c r="AF975" s="4">
        <f t="shared" si="394"/>
        <v>807.60799999999995</v>
      </c>
      <c r="AG975" s="4">
        <v>4.5999999999999999E-2</v>
      </c>
      <c r="AH975" s="4">
        <v>630.98699999999997</v>
      </c>
      <c r="AI975" s="4">
        <v>785.40200000000004</v>
      </c>
      <c r="AJ975" s="4">
        <v>0</v>
      </c>
      <c r="AK975" s="4">
        <f t="shared" si="395"/>
        <v>1416.4349999999999</v>
      </c>
      <c r="AL975" s="4">
        <v>1919.1809999999998</v>
      </c>
      <c r="AM975" s="4">
        <v>4219.4359999999988</v>
      </c>
      <c r="AN975" s="4">
        <v>5846.311999999999</v>
      </c>
      <c r="AO975" s="4">
        <v>0</v>
      </c>
      <c r="AP975" s="4">
        <f t="shared" si="396"/>
        <v>11984.928999999996</v>
      </c>
      <c r="AU975" s="4">
        <f t="shared" si="397"/>
        <v>0</v>
      </c>
      <c r="AV975" s="4">
        <v>33.639000000000003</v>
      </c>
      <c r="AW975" s="4">
        <v>0</v>
      </c>
      <c r="AX975" s="4">
        <v>184.071</v>
      </c>
      <c r="AY975" s="4">
        <v>0</v>
      </c>
      <c r="AZ975" s="4">
        <f t="shared" si="398"/>
        <v>217.71</v>
      </c>
      <c r="BA975" s="4">
        <v>20.687999999999999</v>
      </c>
      <c r="BB975" s="4">
        <v>0</v>
      </c>
      <c r="BC975" s="4">
        <v>63.554000000000002</v>
      </c>
      <c r="BD975" s="4">
        <v>0</v>
      </c>
      <c r="BE975" s="4">
        <f t="shared" si="399"/>
        <v>84.242000000000004</v>
      </c>
      <c r="BF975" s="4">
        <v>4.5999999999999999E-2</v>
      </c>
      <c r="BG975" s="4">
        <v>0</v>
      </c>
      <c r="BH975" s="4">
        <v>711.36699999999996</v>
      </c>
      <c r="BI975" s="4">
        <v>0</v>
      </c>
      <c r="BJ975" s="4">
        <f t="shared" si="400"/>
        <v>711.41300000000001</v>
      </c>
      <c r="BK975" s="4">
        <v>0</v>
      </c>
      <c r="BL975" s="4">
        <v>0</v>
      </c>
      <c r="BM975" s="4">
        <v>0</v>
      </c>
      <c r="BN975" s="4">
        <v>0</v>
      </c>
      <c r="BO975" s="4">
        <f t="shared" si="401"/>
        <v>0</v>
      </c>
      <c r="BP975" s="4">
        <v>0</v>
      </c>
      <c r="BQ975" s="4">
        <v>0</v>
      </c>
      <c r="BR975" s="4">
        <v>0</v>
      </c>
      <c r="BS975" s="4">
        <v>0</v>
      </c>
      <c r="BT975" s="4">
        <f t="shared" si="402"/>
        <v>0</v>
      </c>
      <c r="BU975" s="4">
        <v>77.151999999999987</v>
      </c>
      <c r="BV975" s="4">
        <v>0</v>
      </c>
      <c r="BW975" s="4">
        <v>118.97000000000006</v>
      </c>
      <c r="BX975" s="4">
        <v>0</v>
      </c>
      <c r="BY975" s="4">
        <f t="shared" si="403"/>
        <v>196.12200000000004</v>
      </c>
      <c r="BZ975" s="4">
        <f t="shared" si="404"/>
        <v>7326.165</v>
      </c>
      <c r="CA975" s="4">
        <f t="shared" si="405"/>
        <v>9223.2099999999991</v>
      </c>
      <c r="CB975" s="4">
        <f t="shared" si="406"/>
        <v>14515.167999999998</v>
      </c>
      <c r="CC975" s="4">
        <f t="shared" si="407"/>
        <v>0</v>
      </c>
      <c r="CD975" s="4">
        <f t="shared" si="408"/>
        <v>31064.542999999998</v>
      </c>
      <c r="CE975" s="4">
        <f t="shared" si="409"/>
        <v>131.52499999999998</v>
      </c>
      <c r="CF975" s="4">
        <f t="shared" si="410"/>
        <v>0</v>
      </c>
      <c r="CG975" s="4">
        <f t="shared" si="411"/>
        <v>1077.962</v>
      </c>
      <c r="CH975" s="4">
        <f t="shared" si="412"/>
        <v>0</v>
      </c>
      <c r="CI975" s="4">
        <f t="shared" si="413"/>
        <v>1209.4870000000001</v>
      </c>
      <c r="CJ975" s="4">
        <v>1980.7</v>
      </c>
      <c r="CK975" s="4">
        <v>4083.8</v>
      </c>
      <c r="CL975" s="4">
        <v>372.1</v>
      </c>
      <c r="CM975" s="4">
        <v>16.2</v>
      </c>
      <c r="CN975" s="4">
        <v>4.8999999999994088</v>
      </c>
      <c r="CO975" s="4">
        <f t="shared" si="388"/>
        <v>6457.7</v>
      </c>
    </row>
    <row r="976" spans="1:93">
      <c r="A976" s="2">
        <v>2010</v>
      </c>
      <c r="B976" s="3" t="s">
        <v>83</v>
      </c>
      <c r="C976" s="4">
        <v>2663</v>
      </c>
      <c r="D976" s="4">
        <v>591</v>
      </c>
      <c r="E976" s="4">
        <v>4</v>
      </c>
      <c r="F976" s="4">
        <v>700</v>
      </c>
      <c r="G976" s="4">
        <f t="shared" si="389"/>
        <v>3958</v>
      </c>
      <c r="H976" s="4">
        <v>744</v>
      </c>
      <c r="I976" s="4">
        <v>220.4</v>
      </c>
      <c r="J976" s="4">
        <v>1273</v>
      </c>
      <c r="K976" s="4">
        <v>300</v>
      </c>
      <c r="L976" s="4">
        <f t="shared" si="390"/>
        <v>2537.4</v>
      </c>
      <c r="M976" s="4">
        <v>269.3</v>
      </c>
      <c r="N976" s="4">
        <v>0</v>
      </c>
      <c r="O976" s="4">
        <v>0</v>
      </c>
      <c r="P976" s="4">
        <v>0</v>
      </c>
      <c r="Q976" s="4">
        <f t="shared" si="391"/>
        <v>269.3</v>
      </c>
      <c r="R976" s="4">
        <v>112</v>
      </c>
      <c r="S976" s="4">
        <v>0</v>
      </c>
      <c r="T976" s="4">
        <v>0</v>
      </c>
      <c r="U976" s="4">
        <v>0</v>
      </c>
      <c r="V976" s="4">
        <f t="shared" si="392"/>
        <v>112</v>
      </c>
      <c r="W976" s="4">
        <v>5000</v>
      </c>
      <c r="X976" s="4">
        <v>0</v>
      </c>
      <c r="Y976" s="4">
        <v>0</v>
      </c>
      <c r="Z976" s="4">
        <v>0</v>
      </c>
      <c r="AA976" s="4">
        <f t="shared" si="393"/>
        <v>5000</v>
      </c>
      <c r="AB976" s="4">
        <v>663</v>
      </c>
      <c r="AC976" s="4">
        <v>5</v>
      </c>
      <c r="AD976" s="4">
        <v>0.3</v>
      </c>
      <c r="AE976" s="4">
        <v>1</v>
      </c>
      <c r="AF976" s="4">
        <f t="shared" si="394"/>
        <v>669.3</v>
      </c>
      <c r="AG976" s="4">
        <v>0</v>
      </c>
      <c r="AH976" s="4">
        <v>784</v>
      </c>
      <c r="AI976" s="4">
        <v>1111</v>
      </c>
      <c r="AJ976" s="4">
        <v>588</v>
      </c>
      <c r="AK976" s="4">
        <f t="shared" si="395"/>
        <v>2483</v>
      </c>
      <c r="AL976" s="4">
        <v>7789.7000000000007</v>
      </c>
      <c r="AM976" s="4">
        <v>882</v>
      </c>
      <c r="AN976" s="4">
        <v>429</v>
      </c>
      <c r="AO976" s="4">
        <v>230</v>
      </c>
      <c r="AP976" s="4">
        <f t="shared" si="396"/>
        <v>9330.7000000000007</v>
      </c>
      <c r="AU976" s="4">
        <f t="shared" si="397"/>
        <v>0</v>
      </c>
      <c r="AV976" s="4">
        <v>0</v>
      </c>
      <c r="AW976" s="4">
        <v>0</v>
      </c>
      <c r="AX976" s="4">
        <v>0</v>
      </c>
      <c r="AY976" s="4">
        <v>300</v>
      </c>
      <c r="AZ976" s="4">
        <f t="shared" si="398"/>
        <v>300</v>
      </c>
      <c r="BA976" s="4">
        <v>0</v>
      </c>
      <c r="BB976" s="4">
        <v>0</v>
      </c>
      <c r="BC976" s="4">
        <v>0</v>
      </c>
      <c r="BD976" s="4">
        <v>1</v>
      </c>
      <c r="BE976" s="4">
        <f t="shared" si="399"/>
        <v>1</v>
      </c>
      <c r="BF976" s="4">
        <v>0</v>
      </c>
      <c r="BG976" s="4">
        <v>585</v>
      </c>
      <c r="BH976" s="4">
        <v>16</v>
      </c>
      <c r="BI976" s="4">
        <v>588</v>
      </c>
      <c r="BJ976" s="4">
        <f t="shared" si="400"/>
        <v>1189</v>
      </c>
      <c r="BK976" s="4">
        <v>0</v>
      </c>
      <c r="BL976" s="4">
        <v>0</v>
      </c>
      <c r="BM976" s="4">
        <v>0</v>
      </c>
      <c r="BN976" s="4">
        <v>22</v>
      </c>
      <c r="BO976" s="4">
        <f t="shared" si="401"/>
        <v>22</v>
      </c>
      <c r="BP976" s="4">
        <v>0</v>
      </c>
      <c r="BQ976" s="4">
        <v>0</v>
      </c>
      <c r="BR976" s="4">
        <v>0</v>
      </c>
      <c r="BS976" s="4">
        <v>10</v>
      </c>
      <c r="BT976" s="4">
        <f t="shared" si="402"/>
        <v>10</v>
      </c>
      <c r="BU976" s="4">
        <v>0</v>
      </c>
      <c r="BV976" s="4">
        <v>0</v>
      </c>
      <c r="BW976" s="4">
        <v>0</v>
      </c>
      <c r="BX976" s="4">
        <v>898</v>
      </c>
      <c r="BY976" s="4">
        <f t="shared" si="403"/>
        <v>898</v>
      </c>
      <c r="BZ976" s="4">
        <f t="shared" si="404"/>
        <v>17241</v>
      </c>
      <c r="CA976" s="4">
        <f t="shared" si="405"/>
        <v>2482.4</v>
      </c>
      <c r="CB976" s="4">
        <f t="shared" si="406"/>
        <v>2817.3</v>
      </c>
      <c r="CC976" s="4">
        <f t="shared" si="407"/>
        <v>1819</v>
      </c>
      <c r="CD976" s="4">
        <f t="shared" si="408"/>
        <v>24359.7</v>
      </c>
      <c r="CE976" s="4">
        <f t="shared" si="409"/>
        <v>0</v>
      </c>
      <c r="CF976" s="4">
        <f t="shared" si="410"/>
        <v>585</v>
      </c>
      <c r="CG976" s="4">
        <f t="shared" si="411"/>
        <v>16</v>
      </c>
      <c r="CH976" s="4">
        <f t="shared" si="412"/>
        <v>1819</v>
      </c>
      <c r="CI976" s="4">
        <f t="shared" si="413"/>
        <v>2420</v>
      </c>
      <c r="CJ976" s="4">
        <v>3203.9875390000002</v>
      </c>
      <c r="CK976" s="4">
        <v>6586.0987450000002</v>
      </c>
      <c r="CL976" s="4">
        <v>667.13248599999997</v>
      </c>
      <c r="CM976" s="4">
        <v>673.56130600000006</v>
      </c>
      <c r="CN976" s="4">
        <v>6557.7485070000002</v>
      </c>
      <c r="CO976" s="4">
        <f t="shared" si="388"/>
        <v>17688.528582999999</v>
      </c>
    </row>
    <row r="977" spans="1:93">
      <c r="A977" s="2">
        <v>2010</v>
      </c>
      <c r="B977" s="3" t="s">
        <v>84</v>
      </c>
      <c r="C977" s="4">
        <v>1117</v>
      </c>
      <c r="D977" s="4">
        <v>242</v>
      </c>
      <c r="E977" s="4">
        <v>531</v>
      </c>
      <c r="F977" s="4">
        <v>188</v>
      </c>
      <c r="G977" s="4">
        <f t="shared" si="389"/>
        <v>2078</v>
      </c>
      <c r="H977" s="4">
        <v>227</v>
      </c>
      <c r="I977" s="4">
        <v>57</v>
      </c>
      <c r="J977" s="4">
        <v>80</v>
      </c>
      <c r="K977" s="4">
        <v>4</v>
      </c>
      <c r="L977" s="4">
        <f t="shared" si="390"/>
        <v>368</v>
      </c>
      <c r="M977" s="4">
        <v>16</v>
      </c>
      <c r="N977" s="4">
        <v>22</v>
      </c>
      <c r="O977" s="4">
        <v>0</v>
      </c>
      <c r="P977" s="4">
        <v>0</v>
      </c>
      <c r="Q977" s="4">
        <f t="shared" si="391"/>
        <v>38</v>
      </c>
      <c r="R977" s="4">
        <v>6</v>
      </c>
      <c r="S977" s="4">
        <v>1</v>
      </c>
      <c r="T977" s="4">
        <v>1</v>
      </c>
      <c r="U977" s="4">
        <v>0</v>
      </c>
      <c r="V977" s="4">
        <f t="shared" si="392"/>
        <v>8</v>
      </c>
      <c r="W977" s="4">
        <v>481</v>
      </c>
      <c r="X977" s="4">
        <v>777</v>
      </c>
      <c r="Y977" s="4">
        <v>0</v>
      </c>
      <c r="Z977" s="4">
        <v>0</v>
      </c>
      <c r="AA977" s="4">
        <f t="shared" si="393"/>
        <v>1258</v>
      </c>
      <c r="AB977" s="4">
        <v>238</v>
      </c>
      <c r="AC977" s="4">
        <v>9</v>
      </c>
      <c r="AD977" s="4">
        <v>5</v>
      </c>
      <c r="AE977" s="4">
        <v>0</v>
      </c>
      <c r="AF977" s="4">
        <f t="shared" si="394"/>
        <v>252</v>
      </c>
      <c r="AG977" s="4">
        <v>0</v>
      </c>
      <c r="AH977" s="4">
        <v>239</v>
      </c>
      <c r="AI977" s="4">
        <v>511</v>
      </c>
      <c r="AJ977" s="4">
        <v>0</v>
      </c>
      <c r="AK977" s="4">
        <f t="shared" si="395"/>
        <v>750</v>
      </c>
      <c r="AL977" s="4">
        <v>992</v>
      </c>
      <c r="AM977" s="4">
        <v>260</v>
      </c>
      <c r="AN977" s="4">
        <v>2655</v>
      </c>
      <c r="AO977" s="4">
        <v>61</v>
      </c>
      <c r="AP977" s="4">
        <f t="shared" si="396"/>
        <v>3968</v>
      </c>
      <c r="AU977" s="4">
        <f t="shared" si="397"/>
        <v>0</v>
      </c>
      <c r="AV977" s="4">
        <v>0</v>
      </c>
      <c r="AW977" s="4">
        <v>0</v>
      </c>
      <c r="AX977" s="4">
        <v>0</v>
      </c>
      <c r="AY977" s="4">
        <v>4</v>
      </c>
      <c r="AZ977" s="4">
        <f t="shared" si="398"/>
        <v>4</v>
      </c>
      <c r="BA977" s="4">
        <v>0</v>
      </c>
      <c r="BB977" s="4">
        <v>0</v>
      </c>
      <c r="BC977" s="4">
        <v>0</v>
      </c>
      <c r="BD977" s="4">
        <v>0</v>
      </c>
      <c r="BE977" s="4">
        <f t="shared" si="399"/>
        <v>0</v>
      </c>
      <c r="BF977" s="4">
        <v>0</v>
      </c>
      <c r="BG977" s="4">
        <v>239</v>
      </c>
      <c r="BH977" s="4">
        <v>170</v>
      </c>
      <c r="BI977" s="4">
        <v>0</v>
      </c>
      <c r="BJ977" s="4">
        <f t="shared" si="400"/>
        <v>409</v>
      </c>
      <c r="BK977" s="4">
        <v>0</v>
      </c>
      <c r="BL977" s="4">
        <v>0</v>
      </c>
      <c r="BM977" s="4">
        <v>0</v>
      </c>
      <c r="BN977" s="4">
        <v>2</v>
      </c>
      <c r="BO977" s="4">
        <f t="shared" si="401"/>
        <v>2</v>
      </c>
      <c r="BP977" s="4">
        <v>0</v>
      </c>
      <c r="BQ977" s="4">
        <v>0</v>
      </c>
      <c r="BR977" s="4">
        <v>0</v>
      </c>
      <c r="BS977" s="4">
        <v>2</v>
      </c>
      <c r="BT977" s="4">
        <f t="shared" si="402"/>
        <v>2</v>
      </c>
      <c r="BU977" s="4">
        <v>0</v>
      </c>
      <c r="BV977" s="4">
        <v>0</v>
      </c>
      <c r="BW977" s="4">
        <v>0</v>
      </c>
      <c r="BX977" s="4">
        <v>245</v>
      </c>
      <c r="BY977" s="4">
        <f t="shared" si="403"/>
        <v>245</v>
      </c>
      <c r="BZ977" s="4">
        <f t="shared" si="404"/>
        <v>3077</v>
      </c>
      <c r="CA977" s="4">
        <f t="shared" si="405"/>
        <v>1607</v>
      </c>
      <c r="CB977" s="4">
        <f t="shared" si="406"/>
        <v>3783</v>
      </c>
      <c r="CC977" s="4">
        <f t="shared" si="407"/>
        <v>253</v>
      </c>
      <c r="CD977" s="4">
        <f t="shared" si="408"/>
        <v>8720</v>
      </c>
      <c r="CE977" s="4">
        <f t="shared" si="409"/>
        <v>0</v>
      </c>
      <c r="CF977" s="4">
        <f t="shared" si="410"/>
        <v>239</v>
      </c>
      <c r="CG977" s="4">
        <f t="shared" si="411"/>
        <v>170</v>
      </c>
      <c r="CH977" s="4">
        <f t="shared" si="412"/>
        <v>253</v>
      </c>
      <c r="CI977" s="4">
        <f t="shared" si="413"/>
        <v>662</v>
      </c>
      <c r="CJ977" s="4">
        <v>0</v>
      </c>
      <c r="CK977" s="4">
        <v>853</v>
      </c>
      <c r="CL977" s="4">
        <v>88</v>
      </c>
      <c r="CM977" s="4">
        <v>0</v>
      </c>
      <c r="CN977" s="4">
        <v>2294</v>
      </c>
      <c r="CO977" s="4">
        <f t="shared" si="388"/>
        <v>3235</v>
      </c>
    </row>
    <row r="978" spans="1:93">
      <c r="A978" s="2">
        <v>2010</v>
      </c>
      <c r="B978" s="15" t="s">
        <v>85</v>
      </c>
      <c r="C978" s="4">
        <v>8224</v>
      </c>
      <c r="D978" s="4">
        <v>3257</v>
      </c>
      <c r="E978" s="4">
        <v>1214</v>
      </c>
      <c r="F978" s="4">
        <v>0</v>
      </c>
      <c r="G978" s="4">
        <f t="shared" si="389"/>
        <v>12695</v>
      </c>
      <c r="H978" s="4">
        <v>3253</v>
      </c>
      <c r="I978" s="4">
        <v>431</v>
      </c>
      <c r="J978" s="4">
        <v>927</v>
      </c>
      <c r="K978" s="4">
        <v>190</v>
      </c>
      <c r="L978" s="4">
        <f t="shared" si="390"/>
        <v>4801</v>
      </c>
      <c r="M978" s="4">
        <v>125</v>
      </c>
      <c r="N978" s="4">
        <v>63</v>
      </c>
      <c r="O978" s="4">
        <v>0</v>
      </c>
      <c r="P978" s="4">
        <v>0</v>
      </c>
      <c r="Q978" s="4">
        <f t="shared" si="391"/>
        <v>188</v>
      </c>
      <c r="R978" s="4">
        <v>16</v>
      </c>
      <c r="S978" s="4">
        <v>10</v>
      </c>
      <c r="T978" s="4">
        <v>0</v>
      </c>
      <c r="U978" s="4">
        <v>0</v>
      </c>
      <c r="V978" s="4">
        <f t="shared" si="392"/>
        <v>26</v>
      </c>
      <c r="W978" s="4">
        <v>2564</v>
      </c>
      <c r="X978" s="4">
        <v>12189</v>
      </c>
      <c r="Y978" s="4">
        <v>3166</v>
      </c>
      <c r="Z978" s="4">
        <v>0</v>
      </c>
      <c r="AA978" s="4">
        <f t="shared" si="393"/>
        <v>17919</v>
      </c>
      <c r="AB978" s="4">
        <v>2652</v>
      </c>
      <c r="AC978" s="4">
        <v>84</v>
      </c>
      <c r="AD978" s="4">
        <v>215</v>
      </c>
      <c r="AE978" s="4">
        <v>182</v>
      </c>
      <c r="AF978" s="4">
        <f t="shared" si="394"/>
        <v>3133</v>
      </c>
      <c r="AG978" s="4">
        <v>0</v>
      </c>
      <c r="AH978" s="4">
        <v>1607</v>
      </c>
      <c r="AI978" s="4">
        <v>3858</v>
      </c>
      <c r="AJ978" s="4">
        <v>374</v>
      </c>
      <c r="AK978" s="4">
        <f t="shared" si="395"/>
        <v>5839</v>
      </c>
      <c r="AL978" s="4">
        <v>4382</v>
      </c>
      <c r="AM978" s="4">
        <v>11317</v>
      </c>
      <c r="AN978" s="4">
        <v>1232</v>
      </c>
      <c r="AO978" s="4">
        <v>518</v>
      </c>
      <c r="AP978" s="4">
        <f t="shared" si="396"/>
        <v>17449</v>
      </c>
      <c r="AU978" s="4">
        <f t="shared" si="397"/>
        <v>0</v>
      </c>
      <c r="AV978" s="4">
        <v>11</v>
      </c>
      <c r="AW978" s="4">
        <v>0</v>
      </c>
      <c r="AX978" s="4">
        <v>140</v>
      </c>
      <c r="AY978" s="4">
        <v>190</v>
      </c>
      <c r="AZ978" s="4">
        <f t="shared" si="398"/>
        <v>341</v>
      </c>
      <c r="BA978" s="4">
        <v>6</v>
      </c>
      <c r="BB978" s="4">
        <v>0</v>
      </c>
      <c r="BC978" s="4">
        <v>0</v>
      </c>
      <c r="BD978" s="4">
        <v>182</v>
      </c>
      <c r="BE978" s="4">
        <f t="shared" si="399"/>
        <v>188</v>
      </c>
      <c r="BF978" s="4">
        <v>0</v>
      </c>
      <c r="BG978" s="4">
        <v>1607</v>
      </c>
      <c r="BH978" s="4">
        <v>2908</v>
      </c>
      <c r="BI978" s="4">
        <v>374</v>
      </c>
      <c r="BJ978" s="4">
        <f t="shared" si="400"/>
        <v>4889</v>
      </c>
      <c r="BK978" s="4">
        <v>0</v>
      </c>
      <c r="BL978" s="4">
        <v>0</v>
      </c>
      <c r="BM978" s="4">
        <v>31</v>
      </c>
      <c r="BN978" s="4">
        <v>0</v>
      </c>
      <c r="BO978" s="4">
        <f t="shared" si="401"/>
        <v>31</v>
      </c>
      <c r="BP978" s="4">
        <v>2</v>
      </c>
      <c r="BQ978" s="4">
        <v>705</v>
      </c>
      <c r="BR978" s="4">
        <v>220</v>
      </c>
      <c r="BS978" s="4">
        <v>439</v>
      </c>
      <c r="BT978" s="4">
        <f t="shared" si="402"/>
        <v>1366</v>
      </c>
      <c r="BU978" s="4">
        <v>47</v>
      </c>
      <c r="BV978" s="4">
        <v>0</v>
      </c>
      <c r="BW978" s="4">
        <v>1348</v>
      </c>
      <c r="BX978" s="4">
        <v>79</v>
      </c>
      <c r="BY978" s="4">
        <f t="shared" si="403"/>
        <v>1474</v>
      </c>
      <c r="BZ978" s="4">
        <f t="shared" si="404"/>
        <v>21216</v>
      </c>
      <c r="CA978" s="4">
        <f t="shared" si="405"/>
        <v>28958</v>
      </c>
      <c r="CB978" s="4">
        <f t="shared" si="406"/>
        <v>10612</v>
      </c>
      <c r="CC978" s="4">
        <f t="shared" si="407"/>
        <v>1264</v>
      </c>
      <c r="CD978" s="4">
        <f t="shared" si="408"/>
        <v>62050</v>
      </c>
      <c r="CE978" s="4">
        <f t="shared" si="409"/>
        <v>66</v>
      </c>
      <c r="CF978" s="4">
        <f t="shared" si="410"/>
        <v>2312</v>
      </c>
      <c r="CG978" s="4">
        <f t="shared" si="411"/>
        <v>4647</v>
      </c>
      <c r="CH978" s="4">
        <f t="shared" si="412"/>
        <v>1264</v>
      </c>
      <c r="CI978" s="4">
        <f t="shared" si="413"/>
        <v>8289</v>
      </c>
      <c r="CJ978" s="4">
        <v>16015</v>
      </c>
      <c r="CK978" s="4">
        <v>0</v>
      </c>
      <c r="CL978" s="4">
        <v>1790</v>
      </c>
      <c r="CM978" s="4">
        <v>315</v>
      </c>
      <c r="CN978" s="4">
        <v>3403</v>
      </c>
      <c r="CO978" s="4">
        <f t="shared" si="388"/>
        <v>21523</v>
      </c>
    </row>
    <row r="979" spans="1:93">
      <c r="A979" s="2">
        <v>2010</v>
      </c>
      <c r="B979" s="3" t="s">
        <v>86</v>
      </c>
      <c r="C979" s="4">
        <v>6587</v>
      </c>
      <c r="D979" s="4">
        <v>3036</v>
      </c>
      <c r="E979" s="4">
        <v>357.5</v>
      </c>
      <c r="F979" s="4">
        <v>298</v>
      </c>
      <c r="G979" s="4">
        <f t="shared" si="389"/>
        <v>10278.5</v>
      </c>
      <c r="H979" s="4">
        <v>1949.7</v>
      </c>
      <c r="I979" s="4">
        <v>414</v>
      </c>
      <c r="J979" s="4">
        <v>4002</v>
      </c>
      <c r="K979" s="4">
        <v>532</v>
      </c>
      <c r="L979" s="4">
        <f t="shared" si="390"/>
        <v>6897.7</v>
      </c>
      <c r="M979" s="4">
        <v>166</v>
      </c>
      <c r="N979" s="4">
        <v>390</v>
      </c>
      <c r="O979" s="4">
        <v>0</v>
      </c>
      <c r="P979" s="4">
        <v>0</v>
      </c>
      <c r="Q979" s="4">
        <f t="shared" si="391"/>
        <v>556</v>
      </c>
      <c r="R979" s="4">
        <v>0</v>
      </c>
      <c r="S979" s="4">
        <v>0</v>
      </c>
      <c r="T979" s="4">
        <v>0</v>
      </c>
      <c r="U979" s="4">
        <v>0</v>
      </c>
      <c r="V979" s="4">
        <f t="shared" si="392"/>
        <v>0</v>
      </c>
      <c r="W979" s="4">
        <v>1663</v>
      </c>
      <c r="X979" s="4">
        <v>5832</v>
      </c>
      <c r="Y979" s="4">
        <v>389</v>
      </c>
      <c r="Z979" s="4">
        <v>0</v>
      </c>
      <c r="AA979" s="4">
        <f t="shared" si="393"/>
        <v>7884</v>
      </c>
      <c r="AB979" s="4">
        <v>999</v>
      </c>
      <c r="AC979" s="4">
        <v>104</v>
      </c>
      <c r="AD979" s="4">
        <v>61</v>
      </c>
      <c r="AE979" s="4">
        <v>35</v>
      </c>
      <c r="AF979" s="4">
        <f t="shared" si="394"/>
        <v>1199</v>
      </c>
      <c r="AG979" s="4">
        <v>10</v>
      </c>
      <c r="AH979" s="4">
        <v>1691</v>
      </c>
      <c r="AI979" s="4">
        <v>718</v>
      </c>
      <c r="AJ979" s="4">
        <v>60</v>
      </c>
      <c r="AK979" s="4">
        <f t="shared" si="395"/>
        <v>2479</v>
      </c>
      <c r="AL979" s="4">
        <v>3186</v>
      </c>
      <c r="AM979" s="4">
        <v>3174</v>
      </c>
      <c r="AN979" s="4">
        <v>4853</v>
      </c>
      <c r="AO979" s="4">
        <v>240</v>
      </c>
      <c r="AP979" s="4">
        <f t="shared" si="396"/>
        <v>11453</v>
      </c>
      <c r="AU979" s="4">
        <f t="shared" si="397"/>
        <v>0</v>
      </c>
      <c r="AV979" s="4">
        <v>0</v>
      </c>
      <c r="AW979" s="4">
        <v>0</v>
      </c>
      <c r="AX979" s="4">
        <v>0</v>
      </c>
      <c r="AY979" s="4">
        <v>532</v>
      </c>
      <c r="AZ979" s="4">
        <f t="shared" si="398"/>
        <v>532</v>
      </c>
      <c r="BA979" s="4">
        <v>0</v>
      </c>
      <c r="BB979" s="4">
        <v>0</v>
      </c>
      <c r="BC979" s="4">
        <v>0</v>
      </c>
      <c r="BD979" s="4">
        <v>35</v>
      </c>
      <c r="BE979" s="4">
        <f t="shared" si="399"/>
        <v>35</v>
      </c>
      <c r="BF979" s="4">
        <v>0</v>
      </c>
      <c r="BG979" s="4">
        <v>1277</v>
      </c>
      <c r="BH979" s="4">
        <v>282</v>
      </c>
      <c r="BI979" s="4">
        <v>44</v>
      </c>
      <c r="BJ979" s="4">
        <f t="shared" si="400"/>
        <v>1603</v>
      </c>
      <c r="BK979" s="4">
        <v>0</v>
      </c>
      <c r="BL979" s="4">
        <v>0</v>
      </c>
      <c r="BM979" s="4">
        <v>0</v>
      </c>
      <c r="BN979" s="4">
        <v>0</v>
      </c>
      <c r="BO979" s="4">
        <f t="shared" si="401"/>
        <v>0</v>
      </c>
      <c r="BP979" s="4">
        <v>0</v>
      </c>
      <c r="BQ979" s="4">
        <v>0</v>
      </c>
      <c r="BR979" s="4">
        <v>0</v>
      </c>
      <c r="BS979" s="4">
        <v>45</v>
      </c>
      <c r="BT979" s="4">
        <f t="shared" si="402"/>
        <v>45</v>
      </c>
      <c r="BU979" s="4">
        <v>0</v>
      </c>
      <c r="BV979" s="4">
        <v>0</v>
      </c>
      <c r="BW979" s="4">
        <v>0</v>
      </c>
      <c r="BX979" s="4">
        <v>492</v>
      </c>
      <c r="BY979" s="4">
        <f t="shared" si="403"/>
        <v>492</v>
      </c>
      <c r="BZ979" s="4">
        <f t="shared" si="404"/>
        <v>14560.7</v>
      </c>
      <c r="CA979" s="4">
        <f t="shared" si="405"/>
        <v>14641</v>
      </c>
      <c r="CB979" s="4">
        <f t="shared" si="406"/>
        <v>10380.5</v>
      </c>
      <c r="CC979" s="4">
        <f t="shared" si="407"/>
        <v>1165</v>
      </c>
      <c r="CD979" s="4">
        <f t="shared" si="408"/>
        <v>40747.199999999997</v>
      </c>
      <c r="CE979" s="4">
        <f t="shared" si="409"/>
        <v>0</v>
      </c>
      <c r="CF979" s="4">
        <f t="shared" si="410"/>
        <v>1277</v>
      </c>
      <c r="CG979" s="4">
        <f t="shared" si="411"/>
        <v>282</v>
      </c>
      <c r="CH979" s="4">
        <f t="shared" si="412"/>
        <v>1148</v>
      </c>
      <c r="CI979" s="4">
        <f t="shared" si="413"/>
        <v>2707</v>
      </c>
      <c r="CJ979" s="4">
        <v>4864.7</v>
      </c>
      <c r="CK979" s="4">
        <v>7016.4</v>
      </c>
      <c r="CL979" s="4">
        <v>684.7</v>
      </c>
      <c r="CM979" s="4">
        <v>0</v>
      </c>
      <c r="CN979" s="4">
        <v>2650</v>
      </c>
      <c r="CO979" s="4">
        <f t="shared" si="388"/>
        <v>15215.8</v>
      </c>
    </row>
    <row r="980" spans="1:93">
      <c r="A980" s="2">
        <v>2010</v>
      </c>
      <c r="B980" s="3" t="s">
        <v>87</v>
      </c>
      <c r="C980" s="4">
        <v>1349</v>
      </c>
      <c r="D980" s="4">
        <v>317</v>
      </c>
      <c r="E980" s="4">
        <v>44</v>
      </c>
      <c r="F980" s="4">
        <v>0</v>
      </c>
      <c r="G980" s="4">
        <f t="shared" si="389"/>
        <v>1710</v>
      </c>
      <c r="H980" s="4">
        <v>374</v>
      </c>
      <c r="I980" s="4">
        <v>37</v>
      </c>
      <c r="J980" s="4">
        <v>438</v>
      </c>
      <c r="K980" s="4">
        <v>109</v>
      </c>
      <c r="L980" s="4">
        <f t="shared" si="390"/>
        <v>958</v>
      </c>
      <c r="M980" s="4">
        <v>28</v>
      </c>
      <c r="N980" s="4">
        <v>36</v>
      </c>
      <c r="O980" s="4">
        <v>0</v>
      </c>
      <c r="P980" s="4">
        <v>0</v>
      </c>
      <c r="Q980" s="4">
        <f t="shared" si="391"/>
        <v>64</v>
      </c>
      <c r="R980" s="4">
        <v>29</v>
      </c>
      <c r="S980" s="4">
        <v>0</v>
      </c>
      <c r="T980" s="4">
        <v>0</v>
      </c>
      <c r="U980" s="4">
        <v>0</v>
      </c>
      <c r="V980" s="4">
        <f t="shared" si="392"/>
        <v>29</v>
      </c>
      <c r="W980" s="4">
        <v>499</v>
      </c>
      <c r="X980" s="4">
        <v>957</v>
      </c>
      <c r="Y980" s="4">
        <v>0</v>
      </c>
      <c r="Z980" s="4">
        <v>0</v>
      </c>
      <c r="AA980" s="4">
        <f t="shared" si="393"/>
        <v>1456</v>
      </c>
      <c r="AB980" s="4">
        <v>207</v>
      </c>
      <c r="AC980" s="4">
        <v>5</v>
      </c>
      <c r="AD980" s="4">
        <v>11</v>
      </c>
      <c r="AE980" s="4">
        <v>0</v>
      </c>
      <c r="AF980" s="4">
        <f t="shared" si="394"/>
        <v>223</v>
      </c>
      <c r="AG980" s="4">
        <v>0</v>
      </c>
      <c r="AH980" s="4">
        <v>229</v>
      </c>
      <c r="AI980" s="4">
        <v>755</v>
      </c>
      <c r="AJ980" s="4">
        <v>80</v>
      </c>
      <c r="AK980" s="4">
        <f t="shared" si="395"/>
        <v>1064</v>
      </c>
      <c r="AL980" s="4">
        <v>2352</v>
      </c>
      <c r="AM980" s="4">
        <v>810</v>
      </c>
      <c r="AN980" s="4">
        <v>1797</v>
      </c>
      <c r="AO980" s="4">
        <v>485</v>
      </c>
      <c r="AP980" s="4">
        <f t="shared" si="396"/>
        <v>5444</v>
      </c>
      <c r="AU980" s="4">
        <f t="shared" si="397"/>
        <v>0</v>
      </c>
      <c r="AV980" s="4">
        <v>0</v>
      </c>
      <c r="AW980" s="4">
        <v>0</v>
      </c>
      <c r="AX980" s="4">
        <v>7</v>
      </c>
      <c r="AY980" s="4">
        <v>109</v>
      </c>
      <c r="AZ980" s="4">
        <f t="shared" si="398"/>
        <v>116</v>
      </c>
      <c r="BA980" s="4">
        <v>0</v>
      </c>
      <c r="BB980" s="4">
        <v>0</v>
      </c>
      <c r="BC980" s="4">
        <v>0</v>
      </c>
      <c r="BD980" s="4">
        <v>0</v>
      </c>
      <c r="BE980" s="4">
        <f t="shared" si="399"/>
        <v>0</v>
      </c>
      <c r="BF980" s="4">
        <v>0</v>
      </c>
      <c r="BG980" s="4">
        <v>202</v>
      </c>
      <c r="BH980" s="4">
        <v>71</v>
      </c>
      <c r="BI980" s="4">
        <v>80</v>
      </c>
      <c r="BJ980" s="4">
        <f t="shared" si="400"/>
        <v>353</v>
      </c>
      <c r="BK980" s="4">
        <v>0</v>
      </c>
      <c r="BL980" s="4">
        <v>0</v>
      </c>
      <c r="BM980" s="4">
        <v>0</v>
      </c>
      <c r="BN980" s="4">
        <v>0</v>
      </c>
      <c r="BO980" s="4">
        <f t="shared" si="401"/>
        <v>0</v>
      </c>
      <c r="BP980" s="4">
        <v>0</v>
      </c>
      <c r="BQ980" s="4">
        <v>0</v>
      </c>
      <c r="BR980" s="4">
        <v>0</v>
      </c>
      <c r="BS980" s="4">
        <v>0</v>
      </c>
      <c r="BT980" s="4">
        <f t="shared" si="402"/>
        <v>0</v>
      </c>
      <c r="BU980" s="4">
        <v>0</v>
      </c>
      <c r="BV980" s="4">
        <v>38</v>
      </c>
      <c r="BW980" s="4">
        <v>186</v>
      </c>
      <c r="BX980" s="4">
        <v>485</v>
      </c>
      <c r="BY980" s="4">
        <f t="shared" si="403"/>
        <v>709</v>
      </c>
      <c r="BZ980" s="4">
        <f t="shared" si="404"/>
        <v>4838</v>
      </c>
      <c r="CA980" s="4">
        <f t="shared" si="405"/>
        <v>2391</v>
      </c>
      <c r="CB980" s="4">
        <f t="shared" si="406"/>
        <v>3045</v>
      </c>
      <c r="CC980" s="4">
        <f t="shared" si="407"/>
        <v>674</v>
      </c>
      <c r="CD980" s="4">
        <f t="shared" si="408"/>
        <v>10948</v>
      </c>
      <c r="CE980" s="4">
        <f t="shared" si="409"/>
        <v>0</v>
      </c>
      <c r="CF980" s="4">
        <f t="shared" si="410"/>
        <v>240</v>
      </c>
      <c r="CG980" s="4">
        <f t="shared" si="411"/>
        <v>264</v>
      </c>
      <c r="CH980" s="4">
        <f t="shared" si="412"/>
        <v>674</v>
      </c>
      <c r="CI980" s="4">
        <f t="shared" si="413"/>
        <v>1178</v>
      </c>
      <c r="CJ980" s="4">
        <v>2316</v>
      </c>
      <c r="CK980" s="4">
        <v>1528</v>
      </c>
      <c r="CL980" s="4">
        <v>59</v>
      </c>
      <c r="CM980" s="4">
        <v>0</v>
      </c>
      <c r="CN980" s="4">
        <v>950</v>
      </c>
      <c r="CO980" s="4">
        <f t="shared" si="388"/>
        <v>4853</v>
      </c>
    </row>
    <row r="981" spans="1:93">
      <c r="A981" s="2">
        <v>2010</v>
      </c>
      <c r="B981" s="3" t="s">
        <v>88</v>
      </c>
      <c r="C981" s="4">
        <v>1166</v>
      </c>
      <c r="D981" s="4">
        <v>291</v>
      </c>
      <c r="E981" s="4">
        <v>296</v>
      </c>
      <c r="F981" s="4">
        <v>0</v>
      </c>
      <c r="G981" s="4">
        <f t="shared" si="389"/>
        <v>1753</v>
      </c>
      <c r="H981" s="4">
        <v>305</v>
      </c>
      <c r="I981" s="4">
        <v>5</v>
      </c>
      <c r="J981" s="4">
        <v>179</v>
      </c>
      <c r="K981" s="4">
        <v>6</v>
      </c>
      <c r="L981" s="4">
        <f t="shared" si="390"/>
        <v>495</v>
      </c>
      <c r="M981" s="4">
        <v>0</v>
      </c>
      <c r="N981" s="4">
        <v>7</v>
      </c>
      <c r="O981" s="4">
        <v>0</v>
      </c>
      <c r="P981" s="4">
        <v>0</v>
      </c>
      <c r="Q981" s="4">
        <f t="shared" si="391"/>
        <v>7</v>
      </c>
      <c r="R981" s="4">
        <v>9</v>
      </c>
      <c r="S981" s="4">
        <v>0</v>
      </c>
      <c r="T981" s="4">
        <v>0</v>
      </c>
      <c r="U981" s="4">
        <v>0</v>
      </c>
      <c r="V981" s="4">
        <f t="shared" si="392"/>
        <v>9</v>
      </c>
      <c r="W981" s="4">
        <v>288</v>
      </c>
      <c r="X981" s="4">
        <v>1069</v>
      </c>
      <c r="Y981" s="4">
        <v>111</v>
      </c>
      <c r="Z981" s="4">
        <v>0</v>
      </c>
      <c r="AA981" s="4">
        <f t="shared" si="393"/>
        <v>1468</v>
      </c>
      <c r="AB981" s="4">
        <v>178</v>
      </c>
      <c r="AC981" s="4">
        <v>5</v>
      </c>
      <c r="AD981" s="4">
        <v>31</v>
      </c>
      <c r="AE981" s="4">
        <v>0</v>
      </c>
      <c r="AF981" s="4">
        <f t="shared" si="394"/>
        <v>214</v>
      </c>
      <c r="AG981" s="4">
        <v>0</v>
      </c>
      <c r="AH981" s="4">
        <v>319</v>
      </c>
      <c r="AI981" s="4">
        <v>345</v>
      </c>
      <c r="AJ981" s="4">
        <v>0</v>
      </c>
      <c r="AK981" s="4">
        <f t="shared" si="395"/>
        <v>664</v>
      </c>
      <c r="AL981" s="4">
        <v>392</v>
      </c>
      <c r="AM981" s="4">
        <v>877</v>
      </c>
      <c r="AN981" s="4">
        <v>493</v>
      </c>
      <c r="AO981" s="4">
        <v>21</v>
      </c>
      <c r="AP981" s="4">
        <f t="shared" si="396"/>
        <v>1783</v>
      </c>
      <c r="AU981" s="4">
        <f t="shared" si="397"/>
        <v>0</v>
      </c>
      <c r="AV981" s="4">
        <v>7</v>
      </c>
      <c r="AW981" s="4">
        <v>0</v>
      </c>
      <c r="AX981" s="4">
        <v>13</v>
      </c>
      <c r="AY981" s="4">
        <v>6</v>
      </c>
      <c r="AZ981" s="4">
        <f t="shared" si="398"/>
        <v>26</v>
      </c>
      <c r="BA981" s="4">
        <v>1</v>
      </c>
      <c r="BB981" s="4">
        <v>0</v>
      </c>
      <c r="BC981" s="4">
        <v>1</v>
      </c>
      <c r="BD981" s="4">
        <v>0</v>
      </c>
      <c r="BE981" s="4">
        <f t="shared" si="399"/>
        <v>2</v>
      </c>
      <c r="BF981" s="4">
        <v>0</v>
      </c>
      <c r="BG981" s="4">
        <v>288</v>
      </c>
      <c r="BH981" s="4">
        <v>40</v>
      </c>
      <c r="BI981" s="4">
        <v>0</v>
      </c>
      <c r="BJ981" s="4">
        <f t="shared" si="400"/>
        <v>328</v>
      </c>
      <c r="BK981" s="4">
        <v>0</v>
      </c>
      <c r="BL981" s="4">
        <v>0</v>
      </c>
      <c r="BM981" s="4">
        <v>0</v>
      </c>
      <c r="BN981" s="4">
        <v>0</v>
      </c>
      <c r="BO981" s="4">
        <f t="shared" si="401"/>
        <v>0</v>
      </c>
      <c r="BP981" s="4">
        <v>0</v>
      </c>
      <c r="BQ981" s="4">
        <v>0</v>
      </c>
      <c r="BR981" s="4">
        <v>0</v>
      </c>
      <c r="BS981" s="4">
        <v>0</v>
      </c>
      <c r="BT981" s="4">
        <f t="shared" si="402"/>
        <v>0</v>
      </c>
      <c r="BU981" s="4">
        <v>0</v>
      </c>
      <c r="BV981" s="4">
        <v>0</v>
      </c>
      <c r="BW981" s="4">
        <v>19</v>
      </c>
      <c r="BX981" s="4">
        <v>21</v>
      </c>
      <c r="BY981" s="4">
        <f t="shared" si="403"/>
        <v>40</v>
      </c>
      <c r="BZ981" s="4">
        <f t="shared" si="404"/>
        <v>2338</v>
      </c>
      <c r="CA981" s="4">
        <f t="shared" si="405"/>
        <v>2573</v>
      </c>
      <c r="CB981" s="4">
        <f t="shared" si="406"/>
        <v>1455</v>
      </c>
      <c r="CC981" s="4">
        <f t="shared" si="407"/>
        <v>27</v>
      </c>
      <c r="CD981" s="4">
        <f t="shared" si="408"/>
        <v>6393</v>
      </c>
      <c r="CE981" s="4">
        <f t="shared" si="409"/>
        <v>8</v>
      </c>
      <c r="CF981" s="4">
        <f t="shared" si="410"/>
        <v>288</v>
      </c>
      <c r="CG981" s="4">
        <f t="shared" si="411"/>
        <v>73</v>
      </c>
      <c r="CH981" s="4">
        <f t="shared" si="412"/>
        <v>27</v>
      </c>
      <c r="CI981" s="4">
        <f t="shared" si="413"/>
        <v>396</v>
      </c>
      <c r="CJ981" s="4">
        <v>956</v>
      </c>
      <c r="CK981" s="4">
        <v>1062</v>
      </c>
      <c r="CL981" s="4">
        <v>97</v>
      </c>
      <c r="CM981" s="4">
        <v>0</v>
      </c>
      <c r="CN981" s="4">
        <v>150</v>
      </c>
      <c r="CO981" s="4">
        <f t="shared" si="388"/>
        <v>2265</v>
      </c>
    </row>
    <row r="982" spans="1:93">
      <c r="A982" s="2">
        <v>2010</v>
      </c>
      <c r="B982" s="3" t="s">
        <v>89</v>
      </c>
      <c r="C982" s="4">
        <v>7272</v>
      </c>
      <c r="D982" s="4">
        <v>2549</v>
      </c>
      <c r="E982" s="4">
        <v>25</v>
      </c>
      <c r="F982" s="4">
        <v>0</v>
      </c>
      <c r="G982" s="4">
        <f t="shared" si="389"/>
        <v>9846</v>
      </c>
      <c r="H982" s="4">
        <v>2216</v>
      </c>
      <c r="I982" s="4">
        <v>279</v>
      </c>
      <c r="J982" s="4">
        <v>272</v>
      </c>
      <c r="K982" s="4">
        <v>60</v>
      </c>
      <c r="L982" s="4">
        <f t="shared" si="390"/>
        <v>2827</v>
      </c>
      <c r="M982" s="4">
        <v>86.464708959999996</v>
      </c>
      <c r="N982" s="4">
        <v>16.203786480000002</v>
      </c>
      <c r="O982" s="4">
        <v>0</v>
      </c>
      <c r="P982" s="4">
        <v>0</v>
      </c>
      <c r="Q982" s="4">
        <f t="shared" si="391"/>
        <v>102.66849544</v>
      </c>
      <c r="R982" s="4">
        <v>56.669369499999995</v>
      </c>
      <c r="S982" s="4">
        <v>41.182774639999998</v>
      </c>
      <c r="T982" s="4">
        <v>0</v>
      </c>
      <c r="U982" s="4">
        <v>0</v>
      </c>
      <c r="V982" s="4">
        <f t="shared" si="392"/>
        <v>97.852144139999993</v>
      </c>
      <c r="W982" s="9">
        <v>3326.9160869000007</v>
      </c>
      <c r="X982" s="4">
        <v>8396.9965205000008</v>
      </c>
      <c r="Y982" s="4">
        <v>2570.5947389500002</v>
      </c>
      <c r="Z982" s="4">
        <v>0</v>
      </c>
      <c r="AA982" s="4">
        <f t="shared" si="393"/>
        <v>14294.507346350001</v>
      </c>
      <c r="AB982" s="4">
        <v>1272</v>
      </c>
      <c r="AC982" s="4">
        <v>0</v>
      </c>
      <c r="AD982" s="4">
        <v>76</v>
      </c>
      <c r="AE982" s="4">
        <v>7</v>
      </c>
      <c r="AF982" s="4">
        <f t="shared" si="394"/>
        <v>1355</v>
      </c>
      <c r="AG982" s="4">
        <v>74</v>
      </c>
      <c r="AH982" s="4">
        <v>102</v>
      </c>
      <c r="AI982" s="4">
        <v>4300</v>
      </c>
      <c r="AJ982" s="4">
        <v>431</v>
      </c>
      <c r="AK982" s="4">
        <f t="shared" si="395"/>
        <v>4907</v>
      </c>
      <c r="AL982" s="4">
        <v>12012</v>
      </c>
      <c r="AM982" s="4">
        <v>699</v>
      </c>
      <c r="AN982" s="4">
        <v>2777</v>
      </c>
      <c r="AO982" s="4">
        <v>397</v>
      </c>
      <c r="AP982" s="4">
        <f t="shared" si="396"/>
        <v>15885</v>
      </c>
      <c r="AU982" s="4">
        <f t="shared" si="397"/>
        <v>0</v>
      </c>
      <c r="AV982" s="4">
        <v>0</v>
      </c>
      <c r="AW982" s="4">
        <v>0</v>
      </c>
      <c r="AX982" s="4">
        <v>0</v>
      </c>
      <c r="AY982" s="4">
        <v>60</v>
      </c>
      <c r="AZ982" s="4">
        <f t="shared" si="398"/>
        <v>60</v>
      </c>
      <c r="BA982" s="4">
        <v>0</v>
      </c>
      <c r="BB982" s="4">
        <v>0</v>
      </c>
      <c r="BC982" s="4">
        <v>0</v>
      </c>
      <c r="BD982" s="4">
        <v>7</v>
      </c>
      <c r="BE982" s="4">
        <f t="shared" si="399"/>
        <v>7</v>
      </c>
      <c r="BF982" s="4">
        <v>0</v>
      </c>
      <c r="BG982" s="4">
        <v>101</v>
      </c>
      <c r="BH982" s="4">
        <v>2341</v>
      </c>
      <c r="BI982" s="4">
        <v>431</v>
      </c>
      <c r="BJ982" s="4">
        <f t="shared" si="400"/>
        <v>2873</v>
      </c>
      <c r="BK982" s="4">
        <v>0</v>
      </c>
      <c r="BL982" s="4">
        <v>0</v>
      </c>
      <c r="BM982" s="4">
        <v>0</v>
      </c>
      <c r="BN982" s="4">
        <v>0</v>
      </c>
      <c r="BO982" s="4">
        <f t="shared" si="401"/>
        <v>0</v>
      </c>
      <c r="BP982" s="4">
        <v>0</v>
      </c>
      <c r="BQ982" s="4">
        <v>7</v>
      </c>
      <c r="BR982" s="4">
        <v>359</v>
      </c>
      <c r="BS982" s="4">
        <v>13</v>
      </c>
      <c r="BT982" s="4">
        <f t="shared" si="402"/>
        <v>379</v>
      </c>
      <c r="BU982" s="4">
        <v>0</v>
      </c>
      <c r="BV982" s="4">
        <v>0</v>
      </c>
      <c r="BW982" s="4">
        <v>22</v>
      </c>
      <c r="BX982" s="4">
        <v>384</v>
      </c>
      <c r="BY982" s="4">
        <f t="shared" si="403"/>
        <v>406</v>
      </c>
      <c r="BZ982" s="4">
        <f t="shared" si="404"/>
        <v>26316.05016536</v>
      </c>
      <c r="CA982" s="4">
        <f t="shared" si="405"/>
        <v>12083.383081620001</v>
      </c>
      <c r="CB982" s="4">
        <f t="shared" si="406"/>
        <v>10020.59473895</v>
      </c>
      <c r="CC982" s="4">
        <f t="shared" si="407"/>
        <v>895</v>
      </c>
      <c r="CD982" s="4">
        <f t="shared" si="408"/>
        <v>49315.027985929999</v>
      </c>
      <c r="CE982" s="4">
        <f t="shared" si="409"/>
        <v>0</v>
      </c>
      <c r="CF982" s="4">
        <f t="shared" si="410"/>
        <v>108</v>
      </c>
      <c r="CG982" s="4">
        <f t="shared" si="411"/>
        <v>2722</v>
      </c>
      <c r="CH982" s="4">
        <f t="shared" si="412"/>
        <v>895</v>
      </c>
      <c r="CI982" s="4">
        <f t="shared" si="413"/>
        <v>3725</v>
      </c>
      <c r="CJ982" s="4">
        <v>6308</v>
      </c>
      <c r="CK982" s="4">
        <v>8510</v>
      </c>
      <c r="CL982" s="4">
        <v>1360</v>
      </c>
      <c r="CM982" s="4">
        <v>383</v>
      </c>
      <c r="CN982" s="4">
        <v>4607</v>
      </c>
      <c r="CO982" s="4">
        <f t="shared" si="388"/>
        <v>21168</v>
      </c>
    </row>
    <row r="983" spans="1:93">
      <c r="A983" s="2">
        <v>2010</v>
      </c>
      <c r="B983" s="3" t="s">
        <v>90</v>
      </c>
      <c r="C983" s="4">
        <v>7155</v>
      </c>
      <c r="D983" s="4">
        <v>1377</v>
      </c>
      <c r="E983" s="4">
        <v>104</v>
      </c>
      <c r="F983" s="4">
        <v>0</v>
      </c>
      <c r="G983" s="4">
        <f t="shared" si="389"/>
        <v>8636</v>
      </c>
      <c r="H983" s="4">
        <v>1712</v>
      </c>
      <c r="I983" s="4">
        <v>6</v>
      </c>
      <c r="J983" s="4">
        <v>17</v>
      </c>
      <c r="K983" s="4">
        <v>169</v>
      </c>
      <c r="L983" s="4">
        <f t="shared" si="390"/>
        <v>1904</v>
      </c>
      <c r="M983" s="4">
        <v>32</v>
      </c>
      <c r="N983" s="4">
        <v>163</v>
      </c>
      <c r="O983" s="4">
        <v>7</v>
      </c>
      <c r="P983" s="4">
        <v>0</v>
      </c>
      <c r="Q983" s="4">
        <f t="shared" si="391"/>
        <v>202</v>
      </c>
      <c r="R983" s="4">
        <v>37</v>
      </c>
      <c r="S983" s="4">
        <v>141</v>
      </c>
      <c r="T983" s="4">
        <v>2</v>
      </c>
      <c r="U983" s="4">
        <v>0</v>
      </c>
      <c r="V983" s="4">
        <f t="shared" si="392"/>
        <v>180</v>
      </c>
      <c r="W983" s="4">
        <v>1186</v>
      </c>
      <c r="X983" s="4">
        <v>4554</v>
      </c>
      <c r="Y983" s="4">
        <v>432</v>
      </c>
      <c r="Z983" s="4">
        <v>0</v>
      </c>
      <c r="AA983" s="4">
        <f t="shared" si="393"/>
        <v>6172</v>
      </c>
      <c r="AB983" s="4">
        <v>708</v>
      </c>
      <c r="AC983" s="4">
        <v>1</v>
      </c>
      <c r="AD983" s="4">
        <v>53</v>
      </c>
      <c r="AE983" s="4">
        <v>0</v>
      </c>
      <c r="AF983" s="4">
        <f t="shared" si="394"/>
        <v>762</v>
      </c>
      <c r="AG983" s="4">
        <v>0</v>
      </c>
      <c r="AH983" s="4">
        <v>1315</v>
      </c>
      <c r="AI983" s="4">
        <v>1508</v>
      </c>
      <c r="AJ983" s="4">
        <v>0</v>
      </c>
      <c r="AK983" s="4">
        <f t="shared" si="395"/>
        <v>2823</v>
      </c>
      <c r="AL983" s="4">
        <v>2085</v>
      </c>
      <c r="AM983" s="4">
        <v>2776</v>
      </c>
      <c r="AN983" s="4">
        <v>1116</v>
      </c>
      <c r="AO983" s="4">
        <v>0</v>
      </c>
      <c r="AP983" s="4">
        <f t="shared" si="396"/>
        <v>5977</v>
      </c>
      <c r="AU983" s="4">
        <f t="shared" si="397"/>
        <v>0</v>
      </c>
      <c r="AV983" s="4">
        <v>0</v>
      </c>
      <c r="AW983" s="4">
        <v>0</v>
      </c>
      <c r="AX983" s="4">
        <v>0</v>
      </c>
      <c r="AY983" s="4">
        <v>169</v>
      </c>
      <c r="AZ983" s="4">
        <f t="shared" si="398"/>
        <v>169</v>
      </c>
      <c r="BA983" s="4">
        <v>55</v>
      </c>
      <c r="BB983" s="4">
        <v>0</v>
      </c>
      <c r="BC983" s="4">
        <v>12</v>
      </c>
      <c r="BD983" s="4">
        <v>0</v>
      </c>
      <c r="BE983" s="4">
        <f t="shared" si="399"/>
        <v>67</v>
      </c>
      <c r="BF983" s="4">
        <v>0</v>
      </c>
      <c r="BG983" s="4">
        <v>0</v>
      </c>
      <c r="BH983" s="4">
        <v>21</v>
      </c>
      <c r="BI983" s="4">
        <v>0</v>
      </c>
      <c r="BJ983" s="4">
        <f t="shared" si="400"/>
        <v>21</v>
      </c>
      <c r="BK983" s="4">
        <v>0</v>
      </c>
      <c r="BL983" s="4">
        <v>0</v>
      </c>
      <c r="BM983" s="4">
        <v>0</v>
      </c>
      <c r="BN983" s="4">
        <v>0</v>
      </c>
      <c r="BO983" s="4">
        <f t="shared" si="401"/>
        <v>0</v>
      </c>
      <c r="BP983" s="4">
        <v>34</v>
      </c>
      <c r="BQ983" s="4">
        <v>0</v>
      </c>
      <c r="BR983" s="4">
        <v>2</v>
      </c>
      <c r="BS983" s="4">
        <v>0</v>
      </c>
      <c r="BT983" s="4">
        <f t="shared" si="402"/>
        <v>36</v>
      </c>
      <c r="BU983" s="4">
        <v>130</v>
      </c>
      <c r="BV983" s="4">
        <v>0</v>
      </c>
      <c r="BW983" s="4">
        <v>24</v>
      </c>
      <c r="BX983" s="4">
        <v>0</v>
      </c>
      <c r="BY983" s="4">
        <f t="shared" si="403"/>
        <v>154</v>
      </c>
      <c r="BZ983" s="4">
        <f t="shared" si="404"/>
        <v>12915</v>
      </c>
      <c r="CA983" s="4">
        <f t="shared" si="405"/>
        <v>10333</v>
      </c>
      <c r="CB983" s="4">
        <f t="shared" si="406"/>
        <v>3239</v>
      </c>
      <c r="CC983" s="4">
        <f t="shared" si="407"/>
        <v>169</v>
      </c>
      <c r="CD983" s="4">
        <f t="shared" si="408"/>
        <v>26656</v>
      </c>
      <c r="CE983" s="4">
        <f t="shared" si="409"/>
        <v>219</v>
      </c>
      <c r="CF983" s="4">
        <f t="shared" si="410"/>
        <v>0</v>
      </c>
      <c r="CG983" s="4">
        <f t="shared" si="411"/>
        <v>59</v>
      </c>
      <c r="CH983" s="4">
        <f t="shared" si="412"/>
        <v>169</v>
      </c>
      <c r="CI983" s="4">
        <f t="shared" si="413"/>
        <v>447</v>
      </c>
      <c r="CJ983" s="4">
        <v>5915</v>
      </c>
      <c r="CK983" s="4">
        <v>3876</v>
      </c>
      <c r="CL983" s="4">
        <v>592</v>
      </c>
      <c r="CM983" s="4">
        <v>659</v>
      </c>
      <c r="CN983" s="4">
        <v>1145</v>
      </c>
      <c r="CO983" s="4">
        <f t="shared" si="388"/>
        <v>12187</v>
      </c>
    </row>
    <row r="984" spans="1:93">
      <c r="A984" s="2">
        <v>2010</v>
      </c>
      <c r="B984" s="3" t="s">
        <v>91</v>
      </c>
      <c r="C984" s="4">
        <v>2239</v>
      </c>
      <c r="D984" s="4">
        <v>533</v>
      </c>
      <c r="E984" s="4">
        <v>280</v>
      </c>
      <c r="F984" s="4">
        <v>0</v>
      </c>
      <c r="G984" s="4">
        <f t="shared" si="389"/>
        <v>3052</v>
      </c>
      <c r="H984" s="4">
        <v>777</v>
      </c>
      <c r="I984" s="4">
        <v>528</v>
      </c>
      <c r="J984" s="4">
        <v>2979</v>
      </c>
      <c r="K984" s="4">
        <v>16</v>
      </c>
      <c r="L984" s="4">
        <f t="shared" si="390"/>
        <v>4300</v>
      </c>
      <c r="M984" s="4">
        <v>31</v>
      </c>
      <c r="N984" s="4">
        <v>65</v>
      </c>
      <c r="O984" s="4">
        <v>13</v>
      </c>
      <c r="P984" s="4">
        <v>0</v>
      </c>
      <c r="Q984" s="4">
        <f t="shared" si="391"/>
        <v>109</v>
      </c>
      <c r="R984" s="4">
        <v>16</v>
      </c>
      <c r="S984" s="4">
        <v>0</v>
      </c>
      <c r="T984" s="4">
        <v>1</v>
      </c>
      <c r="U984" s="4">
        <v>0</v>
      </c>
      <c r="V984" s="4">
        <f t="shared" si="392"/>
        <v>17</v>
      </c>
      <c r="W984" s="4">
        <v>602</v>
      </c>
      <c r="X984" s="4">
        <v>2165</v>
      </c>
      <c r="Y984" s="4">
        <v>522</v>
      </c>
      <c r="Z984" s="4">
        <v>0</v>
      </c>
      <c r="AA984" s="4">
        <f t="shared" si="393"/>
        <v>3289</v>
      </c>
      <c r="AB984" s="4">
        <v>329</v>
      </c>
      <c r="AC984" s="4">
        <v>22</v>
      </c>
      <c r="AD984" s="4">
        <v>68</v>
      </c>
      <c r="AE984" s="4">
        <v>1</v>
      </c>
      <c r="AF984" s="4">
        <f t="shared" si="394"/>
        <v>420</v>
      </c>
      <c r="AG984" s="4">
        <v>0</v>
      </c>
      <c r="AH984" s="4">
        <v>623</v>
      </c>
      <c r="AI984" s="4">
        <v>981</v>
      </c>
      <c r="AJ984" s="4">
        <v>0</v>
      </c>
      <c r="AK984" s="4">
        <f t="shared" si="395"/>
        <v>1604</v>
      </c>
      <c r="AL984" s="4">
        <v>1308</v>
      </c>
      <c r="AM984" s="4">
        <v>2238</v>
      </c>
      <c r="AN984" s="4">
        <v>1206</v>
      </c>
      <c r="AO984" s="4">
        <v>94</v>
      </c>
      <c r="AP984" s="4">
        <f t="shared" si="396"/>
        <v>4846</v>
      </c>
      <c r="AU984" s="4">
        <f t="shared" si="397"/>
        <v>0</v>
      </c>
      <c r="AV984" s="4">
        <v>0</v>
      </c>
      <c r="AW984" s="4">
        <v>0</v>
      </c>
      <c r="AX984" s="4">
        <v>22</v>
      </c>
      <c r="AY984" s="4">
        <v>16</v>
      </c>
      <c r="AZ984" s="4">
        <f t="shared" si="398"/>
        <v>38</v>
      </c>
      <c r="BA984" s="4">
        <v>0</v>
      </c>
      <c r="BB984" s="4">
        <v>0</v>
      </c>
      <c r="BC984" s="4">
        <v>1</v>
      </c>
      <c r="BD984" s="4">
        <v>21</v>
      </c>
      <c r="BE984" s="4">
        <f t="shared" si="399"/>
        <v>22</v>
      </c>
      <c r="BF984" s="4">
        <v>0</v>
      </c>
      <c r="BG984" s="4">
        <v>362</v>
      </c>
      <c r="BH984" s="4">
        <v>382</v>
      </c>
      <c r="BI984" s="4">
        <v>0</v>
      </c>
      <c r="BJ984" s="4">
        <f t="shared" si="400"/>
        <v>744</v>
      </c>
      <c r="BK984" s="4">
        <v>0</v>
      </c>
      <c r="BL984" s="4">
        <v>0</v>
      </c>
      <c r="BM984" s="4">
        <v>0</v>
      </c>
      <c r="BN984" s="4">
        <v>0</v>
      </c>
      <c r="BO984" s="4">
        <f t="shared" si="401"/>
        <v>0</v>
      </c>
      <c r="BP984" s="4">
        <v>0</v>
      </c>
      <c r="BQ984" s="4">
        <v>0</v>
      </c>
      <c r="BR984" s="4">
        <v>4</v>
      </c>
      <c r="BS984" s="4">
        <v>6</v>
      </c>
      <c r="BT984" s="4">
        <f t="shared" si="402"/>
        <v>10</v>
      </c>
      <c r="BU984" s="4">
        <v>0</v>
      </c>
      <c r="BV984" s="4">
        <v>0</v>
      </c>
      <c r="BW984" s="4">
        <v>54</v>
      </c>
      <c r="BX984" s="4">
        <v>24</v>
      </c>
      <c r="BY984" s="4">
        <f t="shared" si="403"/>
        <v>78</v>
      </c>
      <c r="BZ984" s="4">
        <f t="shared" si="404"/>
        <v>5302</v>
      </c>
      <c r="CA984" s="4">
        <f t="shared" si="405"/>
        <v>6174</v>
      </c>
      <c r="CB984" s="4">
        <f t="shared" si="406"/>
        <v>6050</v>
      </c>
      <c r="CC984" s="4">
        <f t="shared" si="407"/>
        <v>111</v>
      </c>
      <c r="CD984" s="4">
        <f t="shared" si="408"/>
        <v>17637</v>
      </c>
      <c r="CE984" s="4">
        <f t="shared" si="409"/>
        <v>0</v>
      </c>
      <c r="CF984" s="4">
        <f t="shared" si="410"/>
        <v>362</v>
      </c>
      <c r="CG984" s="4">
        <f t="shared" si="411"/>
        <v>463</v>
      </c>
      <c r="CH984" s="4">
        <f t="shared" si="412"/>
        <v>67</v>
      </c>
      <c r="CI984" s="4">
        <f t="shared" si="413"/>
        <v>892</v>
      </c>
      <c r="CJ984" s="4">
        <v>1868</v>
      </c>
      <c r="CK984" s="4">
        <v>2633</v>
      </c>
      <c r="CL984" s="4">
        <v>245</v>
      </c>
      <c r="CM984" s="4">
        <v>121</v>
      </c>
      <c r="CN984" s="4">
        <v>767</v>
      </c>
      <c r="CO984" s="4">
        <f t="shared" si="388"/>
        <v>5634</v>
      </c>
    </row>
    <row r="985" spans="1:93">
      <c r="A985" s="2">
        <v>2010</v>
      </c>
      <c r="B985" s="3" t="s">
        <v>92</v>
      </c>
      <c r="C985" s="4">
        <v>2710</v>
      </c>
      <c r="D985" s="4">
        <v>736</v>
      </c>
      <c r="E985" s="4">
        <v>138</v>
      </c>
      <c r="F985" s="4">
        <v>0</v>
      </c>
      <c r="G985" s="4">
        <f t="shared" si="389"/>
        <v>3584</v>
      </c>
      <c r="H985" s="4">
        <v>752</v>
      </c>
      <c r="I985" s="4">
        <v>498</v>
      </c>
      <c r="J985" s="4">
        <v>951</v>
      </c>
      <c r="K985" s="4">
        <v>57</v>
      </c>
      <c r="L985" s="4">
        <f t="shared" si="390"/>
        <v>2258</v>
      </c>
      <c r="M985" s="4">
        <v>19</v>
      </c>
      <c r="N985" s="4">
        <v>38</v>
      </c>
      <c r="O985" s="4">
        <v>0</v>
      </c>
      <c r="P985" s="4">
        <v>0</v>
      </c>
      <c r="Q985" s="4">
        <f t="shared" si="391"/>
        <v>57</v>
      </c>
      <c r="R985" s="4">
        <v>4</v>
      </c>
      <c r="S985" s="4">
        <v>0</v>
      </c>
      <c r="T985" s="4">
        <v>0</v>
      </c>
      <c r="U985" s="4">
        <v>0</v>
      </c>
      <c r="V985" s="4">
        <f t="shared" si="392"/>
        <v>4</v>
      </c>
      <c r="W985" s="4">
        <v>713</v>
      </c>
      <c r="X985" s="4">
        <v>1860</v>
      </c>
      <c r="Y985" s="4">
        <v>70</v>
      </c>
      <c r="Z985" s="4">
        <v>0</v>
      </c>
      <c r="AA985" s="4">
        <f t="shared" si="393"/>
        <v>2643</v>
      </c>
      <c r="AB985" s="4">
        <v>278</v>
      </c>
      <c r="AC985" s="4">
        <v>48</v>
      </c>
      <c r="AD985" s="4">
        <v>32</v>
      </c>
      <c r="AE985" s="4">
        <v>9</v>
      </c>
      <c r="AF985" s="4">
        <f t="shared" si="394"/>
        <v>367</v>
      </c>
      <c r="AG985" s="4">
        <v>9</v>
      </c>
      <c r="AH985" s="4">
        <v>460</v>
      </c>
      <c r="AI985" s="4">
        <v>522</v>
      </c>
      <c r="AJ985" s="4">
        <v>170</v>
      </c>
      <c r="AK985" s="4">
        <f t="shared" si="395"/>
        <v>1161</v>
      </c>
      <c r="AL985" s="4">
        <v>783</v>
      </c>
      <c r="AM985" s="4">
        <v>892</v>
      </c>
      <c r="AN985" s="4">
        <v>2213</v>
      </c>
      <c r="AO985" s="4">
        <v>82</v>
      </c>
      <c r="AP985" s="4">
        <f t="shared" si="396"/>
        <v>3970</v>
      </c>
      <c r="AU985" s="4">
        <f t="shared" si="397"/>
        <v>0</v>
      </c>
      <c r="AV985" s="4">
        <v>2</v>
      </c>
      <c r="AW985" s="4">
        <v>12</v>
      </c>
      <c r="AX985" s="4">
        <v>73</v>
      </c>
      <c r="AY985" s="4">
        <v>33</v>
      </c>
      <c r="AZ985" s="4">
        <f t="shared" si="398"/>
        <v>120</v>
      </c>
      <c r="BA985" s="4">
        <v>2</v>
      </c>
      <c r="BB985" s="4">
        <v>0</v>
      </c>
      <c r="BC985" s="4">
        <v>3</v>
      </c>
      <c r="BD985" s="4">
        <v>7</v>
      </c>
      <c r="BE985" s="4">
        <f t="shared" si="399"/>
        <v>12</v>
      </c>
      <c r="BF985" s="4">
        <v>0</v>
      </c>
      <c r="BG985" s="4">
        <v>436</v>
      </c>
      <c r="BH985" s="4">
        <v>152</v>
      </c>
      <c r="BI985" s="4">
        <v>100</v>
      </c>
      <c r="BJ985" s="4">
        <f t="shared" si="400"/>
        <v>688</v>
      </c>
      <c r="BK985" s="4">
        <v>0</v>
      </c>
      <c r="BL985" s="4">
        <v>0</v>
      </c>
      <c r="BM985" s="4">
        <v>0</v>
      </c>
      <c r="BN985" s="4">
        <v>0</v>
      </c>
      <c r="BO985" s="4">
        <f t="shared" si="401"/>
        <v>0</v>
      </c>
      <c r="BP985" s="4">
        <v>0</v>
      </c>
      <c r="BQ985" s="4">
        <v>0</v>
      </c>
      <c r="BR985" s="4">
        <v>0</v>
      </c>
      <c r="BS985" s="4">
        <v>0</v>
      </c>
      <c r="BT985" s="4">
        <f t="shared" si="402"/>
        <v>0</v>
      </c>
      <c r="BU985" s="4">
        <v>5</v>
      </c>
      <c r="BV985" s="4">
        <v>9</v>
      </c>
      <c r="BW985" s="4">
        <v>8</v>
      </c>
      <c r="BX985" s="4">
        <v>3</v>
      </c>
      <c r="BY985" s="4">
        <f t="shared" si="403"/>
        <v>25</v>
      </c>
      <c r="BZ985" s="4">
        <f t="shared" si="404"/>
        <v>5268</v>
      </c>
      <c r="CA985" s="4">
        <f t="shared" si="405"/>
        <v>4532</v>
      </c>
      <c r="CB985" s="4">
        <f t="shared" si="406"/>
        <v>3926</v>
      </c>
      <c r="CC985" s="4">
        <f t="shared" si="407"/>
        <v>318</v>
      </c>
      <c r="CD985" s="4">
        <f t="shared" si="408"/>
        <v>14044</v>
      </c>
      <c r="CE985" s="4">
        <f t="shared" si="409"/>
        <v>9</v>
      </c>
      <c r="CF985" s="4">
        <f t="shared" si="410"/>
        <v>457</v>
      </c>
      <c r="CG985" s="4">
        <f t="shared" si="411"/>
        <v>236</v>
      </c>
      <c r="CH985" s="4">
        <f t="shared" si="412"/>
        <v>143</v>
      </c>
      <c r="CI985" s="4">
        <f t="shared" si="413"/>
        <v>845</v>
      </c>
      <c r="CJ985" s="4">
        <v>1858</v>
      </c>
      <c r="CK985" s="4">
        <v>2418</v>
      </c>
      <c r="CL985" s="4">
        <v>225</v>
      </c>
      <c r="CM985" s="4">
        <v>0</v>
      </c>
      <c r="CN985" s="4">
        <v>690</v>
      </c>
      <c r="CO985" s="4">
        <f t="shared" si="388"/>
        <v>5191</v>
      </c>
    </row>
    <row r="986" spans="1:93">
      <c r="A986" s="2">
        <v>2010</v>
      </c>
      <c r="B986" s="3" t="s">
        <v>93</v>
      </c>
      <c r="C986" s="4">
        <v>3839.8</v>
      </c>
      <c r="D986" s="4">
        <v>1168.7</v>
      </c>
      <c r="E986" s="4">
        <v>11.4</v>
      </c>
      <c r="F986" s="4">
        <v>0</v>
      </c>
      <c r="G986" s="4">
        <f t="shared" si="389"/>
        <v>5019.8999999999996</v>
      </c>
      <c r="H986" s="4">
        <v>1209.7</v>
      </c>
      <c r="I986" s="4">
        <v>757.7</v>
      </c>
      <c r="J986" s="4">
        <v>3849.7</v>
      </c>
      <c r="K986" s="4">
        <v>0</v>
      </c>
      <c r="L986" s="4">
        <f t="shared" si="390"/>
        <v>5817.1</v>
      </c>
      <c r="M986" s="4">
        <v>72.900000000000006</v>
      </c>
      <c r="N986" s="4">
        <v>134.1</v>
      </c>
      <c r="O986" s="4">
        <v>0</v>
      </c>
      <c r="P986" s="4">
        <v>0</v>
      </c>
      <c r="Q986" s="4">
        <f t="shared" si="391"/>
        <v>207</v>
      </c>
      <c r="R986" s="4">
        <v>0</v>
      </c>
      <c r="S986" s="4">
        <v>0</v>
      </c>
      <c r="T986" s="4">
        <v>0</v>
      </c>
      <c r="U986" s="4">
        <v>0</v>
      </c>
      <c r="V986" s="4">
        <f t="shared" si="392"/>
        <v>0</v>
      </c>
      <c r="W986" s="4">
        <v>810.8</v>
      </c>
      <c r="X986" s="4">
        <v>4499.2</v>
      </c>
      <c r="Y986" s="4">
        <v>382.7</v>
      </c>
      <c r="Z986" s="4">
        <v>0</v>
      </c>
      <c r="AA986" s="4">
        <f t="shared" si="393"/>
        <v>5692.7</v>
      </c>
      <c r="AB986" s="4">
        <v>441.4</v>
      </c>
      <c r="AC986" s="4">
        <v>89.7</v>
      </c>
      <c r="AD986" s="4">
        <v>40</v>
      </c>
      <c r="AE986" s="4">
        <v>0</v>
      </c>
      <c r="AF986" s="4">
        <f t="shared" si="394"/>
        <v>571.1</v>
      </c>
      <c r="AG986" s="4">
        <v>4.4000000000000004</v>
      </c>
      <c r="AH986" s="4">
        <v>812.9</v>
      </c>
      <c r="AI986" s="4">
        <v>1267.5</v>
      </c>
      <c r="AJ986" s="4">
        <v>0</v>
      </c>
      <c r="AK986" s="4">
        <f t="shared" si="395"/>
        <v>2084.8000000000002</v>
      </c>
      <c r="AL986" s="4">
        <v>2071.4</v>
      </c>
      <c r="AM986" s="4">
        <v>3014.3</v>
      </c>
      <c r="AN986" s="4">
        <v>1462.3</v>
      </c>
      <c r="AO986" s="4">
        <v>0</v>
      </c>
      <c r="AP986" s="4">
        <f t="shared" si="396"/>
        <v>6548.0000000000009</v>
      </c>
      <c r="AU986" s="4">
        <f t="shared" si="397"/>
        <v>0</v>
      </c>
      <c r="AV986" s="4">
        <v>0</v>
      </c>
      <c r="AW986" s="4">
        <v>0</v>
      </c>
      <c r="AX986" s="4">
        <v>485.7</v>
      </c>
      <c r="AY986" s="4">
        <v>0</v>
      </c>
      <c r="AZ986" s="4">
        <f t="shared" si="398"/>
        <v>485.7</v>
      </c>
      <c r="BA986" s="4">
        <v>0</v>
      </c>
      <c r="BB986" s="4">
        <v>0</v>
      </c>
      <c r="BC986" s="4">
        <v>4</v>
      </c>
      <c r="BD986" s="4">
        <v>0</v>
      </c>
      <c r="BE986" s="4">
        <f t="shared" si="399"/>
        <v>4</v>
      </c>
      <c r="BF986" s="4">
        <v>0</v>
      </c>
      <c r="BG986" s="4">
        <v>0</v>
      </c>
      <c r="BH986" s="4">
        <v>23.8</v>
      </c>
      <c r="BI986" s="4">
        <v>0</v>
      </c>
      <c r="BJ986" s="4">
        <f t="shared" si="400"/>
        <v>23.8</v>
      </c>
      <c r="BK986" s="4">
        <v>0</v>
      </c>
      <c r="BL986" s="4">
        <v>0</v>
      </c>
      <c r="BM986" s="4">
        <v>0</v>
      </c>
      <c r="BN986" s="4">
        <v>0</v>
      </c>
      <c r="BO986" s="4">
        <f t="shared" si="401"/>
        <v>0</v>
      </c>
      <c r="BP986" s="4">
        <v>0</v>
      </c>
      <c r="BQ986" s="4">
        <v>0</v>
      </c>
      <c r="BR986" s="4">
        <v>30.2</v>
      </c>
      <c r="BS986" s="4">
        <v>0</v>
      </c>
      <c r="BT986" s="4">
        <f t="shared" si="402"/>
        <v>30.2</v>
      </c>
      <c r="BU986" s="4">
        <v>0</v>
      </c>
      <c r="BV986" s="4">
        <v>0</v>
      </c>
      <c r="BW986" s="4">
        <v>527</v>
      </c>
      <c r="BX986" s="4">
        <v>0</v>
      </c>
      <c r="BY986" s="4">
        <f t="shared" si="403"/>
        <v>527</v>
      </c>
      <c r="BZ986" s="4">
        <f t="shared" si="404"/>
        <v>8450.4</v>
      </c>
      <c r="CA986" s="4">
        <f t="shared" si="405"/>
        <v>10476.599999999999</v>
      </c>
      <c r="CB986" s="4">
        <f t="shared" si="406"/>
        <v>7013.6</v>
      </c>
      <c r="CC986" s="4">
        <f t="shared" si="407"/>
        <v>0</v>
      </c>
      <c r="CD986" s="4">
        <f t="shared" si="408"/>
        <v>25940.6</v>
      </c>
      <c r="CE986" s="4">
        <f t="shared" si="409"/>
        <v>0</v>
      </c>
      <c r="CF986" s="4">
        <f t="shared" si="410"/>
        <v>0</v>
      </c>
      <c r="CG986" s="4">
        <f t="shared" si="411"/>
        <v>1070.7</v>
      </c>
      <c r="CH986" s="4">
        <f t="shared" si="412"/>
        <v>0</v>
      </c>
      <c r="CI986" s="4">
        <f t="shared" si="413"/>
        <v>1070.7</v>
      </c>
      <c r="CJ986" s="4">
        <v>2794</v>
      </c>
      <c r="CK986" s="4">
        <v>3154</v>
      </c>
      <c r="CL986" s="4">
        <v>238</v>
      </c>
      <c r="CM986" s="4">
        <v>0</v>
      </c>
      <c r="CN986" s="4">
        <v>2039</v>
      </c>
      <c r="CO986" s="4">
        <f t="shared" si="388"/>
        <v>8225</v>
      </c>
    </row>
    <row r="987" spans="1:93">
      <c r="A987" s="2">
        <v>2010</v>
      </c>
      <c r="B987" s="3" t="s">
        <v>94</v>
      </c>
      <c r="C987" s="4">
        <v>3231</v>
      </c>
      <c r="D987" s="4">
        <v>1229</v>
      </c>
      <c r="E987" s="4">
        <v>828</v>
      </c>
      <c r="F987" s="4">
        <v>0</v>
      </c>
      <c r="G987" s="4">
        <f t="shared" si="389"/>
        <v>5288</v>
      </c>
      <c r="H987" s="4">
        <v>1181</v>
      </c>
      <c r="I987" s="4">
        <v>139</v>
      </c>
      <c r="J987" s="4">
        <v>950</v>
      </c>
      <c r="K987" s="4">
        <v>58</v>
      </c>
      <c r="L987" s="4">
        <f t="shared" si="390"/>
        <v>2328</v>
      </c>
      <c r="M987" s="4">
        <v>0</v>
      </c>
      <c r="N987" s="4">
        <v>174</v>
      </c>
      <c r="O987" s="4">
        <v>0</v>
      </c>
      <c r="P987" s="4">
        <v>0</v>
      </c>
      <c r="Q987" s="4">
        <f t="shared" si="391"/>
        <v>174</v>
      </c>
      <c r="R987" s="4">
        <v>0</v>
      </c>
      <c r="S987" s="4">
        <v>0</v>
      </c>
      <c r="T987" s="4">
        <v>0</v>
      </c>
      <c r="U987" s="4">
        <v>0</v>
      </c>
      <c r="V987" s="4">
        <f t="shared" si="392"/>
        <v>0</v>
      </c>
      <c r="W987" s="4">
        <v>722</v>
      </c>
      <c r="X987" s="4">
        <v>5634</v>
      </c>
      <c r="Y987" s="4">
        <v>479</v>
      </c>
      <c r="Z987" s="4">
        <v>0</v>
      </c>
      <c r="AA987" s="4">
        <f t="shared" si="393"/>
        <v>6835</v>
      </c>
      <c r="AB987" s="4">
        <v>760.6</v>
      </c>
      <c r="AC987" s="4">
        <v>1.8</v>
      </c>
      <c r="AD987" s="4">
        <v>88.6</v>
      </c>
      <c r="AE987" s="4">
        <v>5</v>
      </c>
      <c r="AF987" s="4">
        <f t="shared" si="394"/>
        <v>856</v>
      </c>
      <c r="AG987" s="4">
        <v>1</v>
      </c>
      <c r="AH987" s="4">
        <v>18</v>
      </c>
      <c r="AI987" s="4">
        <v>1651</v>
      </c>
      <c r="AJ987" s="4">
        <v>377</v>
      </c>
      <c r="AK987" s="4">
        <f t="shared" si="395"/>
        <v>2047</v>
      </c>
      <c r="AL987" s="4">
        <v>2920.4</v>
      </c>
      <c r="AM987" s="4">
        <v>4663.2</v>
      </c>
      <c r="AN987" s="4">
        <v>6371.4</v>
      </c>
      <c r="AO987" s="4">
        <v>201</v>
      </c>
      <c r="AP987" s="4">
        <f t="shared" si="396"/>
        <v>14156</v>
      </c>
      <c r="AU987" s="4">
        <f t="shared" si="397"/>
        <v>0</v>
      </c>
      <c r="AV987" s="4">
        <v>28</v>
      </c>
      <c r="AW987" s="4">
        <v>0</v>
      </c>
      <c r="AX987" s="4">
        <v>13</v>
      </c>
      <c r="AY987" s="4">
        <v>58</v>
      </c>
      <c r="AZ987" s="4">
        <f t="shared" si="398"/>
        <v>99</v>
      </c>
      <c r="BA987" s="4">
        <v>0</v>
      </c>
      <c r="BB987" s="4">
        <v>0</v>
      </c>
      <c r="BC987" s="4">
        <v>0</v>
      </c>
      <c r="BD987" s="4">
        <v>5</v>
      </c>
      <c r="BE987" s="4">
        <f t="shared" si="399"/>
        <v>5</v>
      </c>
      <c r="BF987" s="4">
        <v>0</v>
      </c>
      <c r="BG987" s="4">
        <v>1</v>
      </c>
      <c r="BH987" s="4">
        <v>1128</v>
      </c>
      <c r="BI987" s="4">
        <v>377</v>
      </c>
      <c r="BJ987" s="4">
        <f t="shared" si="400"/>
        <v>1506</v>
      </c>
      <c r="BK987" s="4">
        <v>0</v>
      </c>
      <c r="BL987" s="4">
        <v>0</v>
      </c>
      <c r="BM987" s="4">
        <v>0</v>
      </c>
      <c r="BN987" s="4">
        <v>0</v>
      </c>
      <c r="BO987" s="4">
        <f t="shared" si="401"/>
        <v>0</v>
      </c>
      <c r="BP987" s="4">
        <v>0</v>
      </c>
      <c r="BQ987" s="4">
        <v>0</v>
      </c>
      <c r="BR987" s="4">
        <v>0</v>
      </c>
      <c r="BS987" s="4">
        <v>0</v>
      </c>
      <c r="BT987" s="4">
        <f t="shared" si="402"/>
        <v>0</v>
      </c>
      <c r="BU987" s="4">
        <v>134</v>
      </c>
      <c r="BV987" s="4">
        <v>86</v>
      </c>
      <c r="BW987" s="4">
        <v>325</v>
      </c>
      <c r="BX987" s="4">
        <v>201</v>
      </c>
      <c r="BY987" s="4">
        <f t="shared" si="403"/>
        <v>746</v>
      </c>
      <c r="BZ987" s="4">
        <f t="shared" si="404"/>
        <v>8816</v>
      </c>
      <c r="CA987" s="4">
        <f t="shared" si="405"/>
        <v>11859</v>
      </c>
      <c r="CB987" s="4">
        <f t="shared" si="406"/>
        <v>10368</v>
      </c>
      <c r="CC987" s="4">
        <f t="shared" si="407"/>
        <v>641</v>
      </c>
      <c r="CD987" s="4">
        <f t="shared" si="408"/>
        <v>31684</v>
      </c>
      <c r="CE987" s="4">
        <f t="shared" si="409"/>
        <v>162</v>
      </c>
      <c r="CF987" s="4">
        <f t="shared" si="410"/>
        <v>87</v>
      </c>
      <c r="CG987" s="4">
        <f t="shared" si="411"/>
        <v>1466</v>
      </c>
      <c r="CH987" s="4">
        <f t="shared" si="412"/>
        <v>641</v>
      </c>
      <c r="CI987" s="4">
        <f t="shared" si="413"/>
        <v>2356</v>
      </c>
      <c r="CJ987" s="4">
        <v>2547.6999999999998</v>
      </c>
      <c r="CK987" s="4">
        <v>2212.3000000000002</v>
      </c>
      <c r="CL987" s="4">
        <v>174.8</v>
      </c>
      <c r="CM987" s="4">
        <v>386.40000000000003</v>
      </c>
      <c r="CN987" s="4">
        <v>1852.4651779999995</v>
      </c>
      <c r="CO987" s="4">
        <f t="shared" si="388"/>
        <v>7173.6651779999993</v>
      </c>
    </row>
    <row r="988" spans="1:93">
      <c r="A988" s="2">
        <v>2010</v>
      </c>
      <c r="B988" s="3" t="s">
        <v>95</v>
      </c>
      <c r="C988" s="4">
        <v>1112</v>
      </c>
      <c r="D988" s="4">
        <v>30</v>
      </c>
      <c r="E988" s="4">
        <v>0</v>
      </c>
      <c r="F988" s="4">
        <v>0</v>
      </c>
      <c r="G988" s="4">
        <f t="shared" si="389"/>
        <v>1142</v>
      </c>
      <c r="H988" s="4">
        <v>249</v>
      </c>
      <c r="I988" s="4">
        <v>10</v>
      </c>
      <c r="J988" s="4">
        <v>3</v>
      </c>
      <c r="K988" s="4">
        <v>13</v>
      </c>
      <c r="L988" s="4">
        <f t="shared" si="390"/>
        <v>275</v>
      </c>
      <c r="M988" s="4">
        <v>26</v>
      </c>
      <c r="N988" s="4">
        <v>58</v>
      </c>
      <c r="O988" s="4">
        <v>89</v>
      </c>
      <c r="P988" s="4">
        <v>0</v>
      </c>
      <c r="Q988" s="4">
        <f t="shared" si="391"/>
        <v>173</v>
      </c>
      <c r="R988" s="4">
        <v>20</v>
      </c>
      <c r="S988" s="4">
        <v>19</v>
      </c>
      <c r="T988" s="4">
        <v>0</v>
      </c>
      <c r="U988" s="4">
        <v>0</v>
      </c>
      <c r="V988" s="4">
        <f t="shared" si="392"/>
        <v>39</v>
      </c>
      <c r="W988" s="4">
        <v>387</v>
      </c>
      <c r="X988" s="4">
        <v>1801</v>
      </c>
      <c r="Y988" s="4">
        <v>175</v>
      </c>
      <c r="Z988" s="4">
        <v>0</v>
      </c>
      <c r="AA988" s="4">
        <f t="shared" si="393"/>
        <v>2363</v>
      </c>
      <c r="AB988" s="4">
        <v>149</v>
      </c>
      <c r="AC988" s="4">
        <v>3</v>
      </c>
      <c r="AD988" s="4">
        <v>7</v>
      </c>
      <c r="AE988" s="4">
        <v>0</v>
      </c>
      <c r="AF988" s="4">
        <f t="shared" si="394"/>
        <v>159</v>
      </c>
      <c r="AG988" s="4">
        <v>0</v>
      </c>
      <c r="AH988" s="4">
        <v>246</v>
      </c>
      <c r="AI988" s="4">
        <v>345</v>
      </c>
      <c r="AJ988" s="4">
        <v>34</v>
      </c>
      <c r="AK988" s="4">
        <f t="shared" si="395"/>
        <v>625</v>
      </c>
      <c r="AL988" s="4">
        <v>923</v>
      </c>
      <c r="AM988" s="4">
        <v>984</v>
      </c>
      <c r="AN988" s="4">
        <v>1634</v>
      </c>
      <c r="AO988" s="4">
        <v>34</v>
      </c>
      <c r="AP988" s="4">
        <f t="shared" si="396"/>
        <v>3575</v>
      </c>
      <c r="AU988" s="4">
        <f t="shared" si="397"/>
        <v>0</v>
      </c>
      <c r="AV988" s="4">
        <v>0</v>
      </c>
      <c r="AW988" s="4">
        <v>0</v>
      </c>
      <c r="AX988" s="4">
        <v>0</v>
      </c>
      <c r="AY988" s="4">
        <v>0</v>
      </c>
      <c r="AZ988" s="4">
        <f t="shared" si="398"/>
        <v>0</v>
      </c>
      <c r="BA988" s="4">
        <v>0</v>
      </c>
      <c r="BB988" s="4">
        <v>0</v>
      </c>
      <c r="BC988" s="4">
        <v>0</v>
      </c>
      <c r="BD988" s="4">
        <v>0</v>
      </c>
      <c r="BE988" s="4">
        <f t="shared" si="399"/>
        <v>0</v>
      </c>
      <c r="BF988" s="4">
        <v>0</v>
      </c>
      <c r="BG988" s="4">
        <v>172</v>
      </c>
      <c r="BH988" s="4">
        <v>72</v>
      </c>
      <c r="BI988" s="4">
        <v>28</v>
      </c>
      <c r="BJ988" s="4">
        <f t="shared" si="400"/>
        <v>272</v>
      </c>
      <c r="BK988" s="4">
        <v>0</v>
      </c>
      <c r="BL988" s="4">
        <v>0</v>
      </c>
      <c r="BM988" s="4">
        <v>0</v>
      </c>
      <c r="BN988" s="4">
        <v>0</v>
      </c>
      <c r="BO988" s="4">
        <f t="shared" si="401"/>
        <v>0</v>
      </c>
      <c r="BP988" s="4">
        <v>0</v>
      </c>
      <c r="BQ988" s="4">
        <v>0</v>
      </c>
      <c r="BR988" s="4">
        <v>0</v>
      </c>
      <c r="BS988" s="4">
        <v>0</v>
      </c>
      <c r="BT988" s="4">
        <f t="shared" si="402"/>
        <v>0</v>
      </c>
      <c r="BU988" s="4">
        <v>0</v>
      </c>
      <c r="BV988" s="4">
        <v>9</v>
      </c>
      <c r="BW988" s="4">
        <v>4</v>
      </c>
      <c r="BX988" s="4">
        <v>13</v>
      </c>
      <c r="BY988" s="4">
        <f t="shared" si="403"/>
        <v>26</v>
      </c>
      <c r="BZ988" s="4">
        <f t="shared" si="404"/>
        <v>2866</v>
      </c>
      <c r="CA988" s="4">
        <f t="shared" si="405"/>
        <v>3151</v>
      </c>
      <c r="CB988" s="4">
        <f t="shared" si="406"/>
        <v>2253</v>
      </c>
      <c r="CC988" s="4">
        <f t="shared" si="407"/>
        <v>81</v>
      </c>
      <c r="CD988" s="4">
        <f t="shared" si="408"/>
        <v>8351</v>
      </c>
      <c r="CE988" s="4">
        <f t="shared" si="409"/>
        <v>0</v>
      </c>
      <c r="CF988" s="4">
        <f t="shared" si="410"/>
        <v>181</v>
      </c>
      <c r="CG988" s="4">
        <f t="shared" si="411"/>
        <v>76</v>
      </c>
      <c r="CH988" s="4">
        <f t="shared" si="412"/>
        <v>41</v>
      </c>
      <c r="CI988" s="4">
        <f t="shared" si="413"/>
        <v>298</v>
      </c>
      <c r="CJ988" s="4">
        <v>954</v>
      </c>
      <c r="CK988" s="4">
        <v>1298</v>
      </c>
      <c r="CL988" s="4">
        <v>175</v>
      </c>
      <c r="CM988" s="4">
        <v>0</v>
      </c>
      <c r="CN988" s="4">
        <v>329</v>
      </c>
      <c r="CO988" s="4">
        <f t="shared" si="388"/>
        <v>2756</v>
      </c>
    </row>
    <row r="989" spans="1:93">
      <c r="A989" s="2">
        <v>2010</v>
      </c>
      <c r="B989" s="3" t="s">
        <v>96</v>
      </c>
      <c r="C989" s="4">
        <v>5330</v>
      </c>
      <c r="D989" s="4">
        <v>1610</v>
      </c>
      <c r="E989" s="4">
        <v>24</v>
      </c>
      <c r="F989" s="4">
        <v>0</v>
      </c>
      <c r="G989" s="4">
        <f t="shared" si="389"/>
        <v>6964</v>
      </c>
      <c r="H989" s="4">
        <v>1554</v>
      </c>
      <c r="I989" s="4">
        <v>358</v>
      </c>
      <c r="J989" s="4">
        <v>2556</v>
      </c>
      <c r="K989" s="4">
        <v>284</v>
      </c>
      <c r="L989" s="4">
        <f t="shared" si="390"/>
        <v>4752</v>
      </c>
      <c r="M989" s="4">
        <v>51</v>
      </c>
      <c r="N989" s="4">
        <v>90</v>
      </c>
      <c r="O989" s="4">
        <v>11</v>
      </c>
      <c r="P989" s="4">
        <v>0</v>
      </c>
      <c r="Q989" s="4">
        <f t="shared" si="391"/>
        <v>152</v>
      </c>
      <c r="R989" s="4">
        <v>42</v>
      </c>
      <c r="S989" s="4">
        <v>838</v>
      </c>
      <c r="T989" s="4">
        <v>7</v>
      </c>
      <c r="U989" s="4">
        <v>0</v>
      </c>
      <c r="V989" s="4">
        <f t="shared" si="392"/>
        <v>887</v>
      </c>
      <c r="W989" s="4">
        <v>1997</v>
      </c>
      <c r="X989" s="4">
        <v>4185.442247</v>
      </c>
      <c r="Y989" s="4">
        <v>557</v>
      </c>
      <c r="Z989" s="4">
        <v>0</v>
      </c>
      <c r="AA989" s="4">
        <f t="shared" si="393"/>
        <v>6739.442247</v>
      </c>
      <c r="AB989" s="4">
        <v>1213</v>
      </c>
      <c r="AC989" s="4">
        <v>83</v>
      </c>
      <c r="AD989" s="4">
        <v>154</v>
      </c>
      <c r="AE989" s="4">
        <v>84</v>
      </c>
      <c r="AF989" s="4">
        <f t="shared" si="394"/>
        <v>1534</v>
      </c>
      <c r="AG989" s="4">
        <v>0</v>
      </c>
      <c r="AH989" s="4">
        <v>805</v>
      </c>
      <c r="AI989" s="4">
        <v>2358</v>
      </c>
      <c r="AJ989" s="4">
        <v>0</v>
      </c>
      <c r="AK989" s="4">
        <f t="shared" si="395"/>
        <v>3163</v>
      </c>
      <c r="AL989" s="4">
        <v>3255.2999999999993</v>
      </c>
      <c r="AM989" s="4">
        <v>1855.557753</v>
      </c>
      <c r="AN989" s="4">
        <v>3098.7999999999993</v>
      </c>
      <c r="AO989" s="4">
        <v>758</v>
      </c>
      <c r="AP989" s="4">
        <f t="shared" si="396"/>
        <v>8967.6577529999995</v>
      </c>
      <c r="AU989" s="4">
        <f t="shared" si="397"/>
        <v>0</v>
      </c>
      <c r="AV989" s="4">
        <v>0</v>
      </c>
      <c r="AW989" s="4">
        <v>0</v>
      </c>
      <c r="AX989" s="4">
        <v>27</v>
      </c>
      <c r="AY989" s="4">
        <v>284</v>
      </c>
      <c r="AZ989" s="4">
        <f t="shared" si="398"/>
        <v>311</v>
      </c>
      <c r="BA989" s="4">
        <v>0</v>
      </c>
      <c r="BB989" s="4">
        <v>10</v>
      </c>
      <c r="BC989" s="4">
        <v>0</v>
      </c>
      <c r="BD989" s="4">
        <v>84</v>
      </c>
      <c r="BE989" s="4">
        <f t="shared" si="399"/>
        <v>94</v>
      </c>
      <c r="BF989" s="4">
        <v>0</v>
      </c>
      <c r="BG989" s="4">
        <v>714</v>
      </c>
      <c r="BH989" s="4">
        <v>720</v>
      </c>
      <c r="BI989" s="4">
        <v>0</v>
      </c>
      <c r="BJ989" s="4">
        <f t="shared" si="400"/>
        <v>1434</v>
      </c>
      <c r="BK989" s="4">
        <v>0</v>
      </c>
      <c r="BL989" s="4">
        <v>52</v>
      </c>
      <c r="BM989" s="4">
        <v>27</v>
      </c>
      <c r="BN989" s="4">
        <v>19</v>
      </c>
      <c r="BO989" s="4">
        <f t="shared" si="401"/>
        <v>98</v>
      </c>
      <c r="BP989" s="4">
        <v>0</v>
      </c>
      <c r="BQ989" s="4">
        <v>168</v>
      </c>
      <c r="BR989" s="4">
        <v>350</v>
      </c>
      <c r="BS989" s="4">
        <v>158</v>
      </c>
      <c r="BT989" s="4">
        <f t="shared" si="402"/>
        <v>676</v>
      </c>
      <c r="BU989" s="4">
        <v>0</v>
      </c>
      <c r="BV989" s="4">
        <v>19</v>
      </c>
      <c r="BW989" s="4">
        <v>0</v>
      </c>
      <c r="BX989" s="4">
        <v>581</v>
      </c>
      <c r="BY989" s="4">
        <f t="shared" si="403"/>
        <v>600</v>
      </c>
      <c r="BZ989" s="4">
        <f t="shared" si="404"/>
        <v>13442.3</v>
      </c>
      <c r="CA989" s="4">
        <f t="shared" si="405"/>
        <v>9825</v>
      </c>
      <c r="CB989" s="4">
        <f t="shared" si="406"/>
        <v>8765.7999999999993</v>
      </c>
      <c r="CC989" s="4">
        <f t="shared" si="407"/>
        <v>1126</v>
      </c>
      <c r="CD989" s="4">
        <f t="shared" si="408"/>
        <v>33159.1</v>
      </c>
      <c r="CE989" s="4">
        <f t="shared" si="409"/>
        <v>0</v>
      </c>
      <c r="CF989" s="4">
        <f t="shared" si="410"/>
        <v>963</v>
      </c>
      <c r="CG989" s="4">
        <f t="shared" si="411"/>
        <v>1124</v>
      </c>
      <c r="CH989" s="4">
        <f t="shared" si="412"/>
        <v>1126</v>
      </c>
      <c r="CI989" s="4">
        <f t="shared" si="413"/>
        <v>3213</v>
      </c>
      <c r="CJ989" s="4">
        <v>3523</v>
      </c>
      <c r="CK989" s="4">
        <v>6178</v>
      </c>
      <c r="CL989" s="4">
        <v>689</v>
      </c>
      <c r="CM989" s="4">
        <v>0</v>
      </c>
      <c r="CN989" s="4">
        <v>2197</v>
      </c>
      <c r="CO989" s="4">
        <f t="shared" si="388"/>
        <v>12587</v>
      </c>
    </row>
    <row r="990" spans="1:93">
      <c r="A990" s="2">
        <v>2010</v>
      </c>
      <c r="B990" s="3" t="s">
        <v>97</v>
      </c>
      <c r="C990" s="4">
        <v>4302</v>
      </c>
      <c r="D990" s="4">
        <v>1484.1</v>
      </c>
      <c r="E990" s="4">
        <v>730.6</v>
      </c>
      <c r="F990" s="4">
        <v>0</v>
      </c>
      <c r="G990" s="4">
        <f t="shared" si="389"/>
        <v>6516.7000000000007</v>
      </c>
      <c r="H990" s="4">
        <v>842.5</v>
      </c>
      <c r="I990" s="4">
        <v>8.2739999999999991</v>
      </c>
      <c r="J990" s="4">
        <v>3118.9</v>
      </c>
      <c r="K990" s="4">
        <v>129</v>
      </c>
      <c r="L990" s="4">
        <f t="shared" si="390"/>
        <v>4098.674</v>
      </c>
      <c r="M990" s="4">
        <v>394.5</v>
      </c>
      <c r="N990" s="4">
        <v>0</v>
      </c>
      <c r="O990" s="4">
        <v>0</v>
      </c>
      <c r="P990" s="4">
        <v>0</v>
      </c>
      <c r="Q990" s="4">
        <f t="shared" si="391"/>
        <v>394.5</v>
      </c>
      <c r="R990" s="4">
        <v>826.4</v>
      </c>
      <c r="S990" s="4">
        <v>27.7</v>
      </c>
      <c r="T990" s="4">
        <v>0</v>
      </c>
      <c r="U990" s="4">
        <v>0</v>
      </c>
      <c r="V990" s="4">
        <f t="shared" si="392"/>
        <v>854.1</v>
      </c>
      <c r="W990" s="4">
        <v>3567</v>
      </c>
      <c r="X990" s="4">
        <v>5721</v>
      </c>
      <c r="Y990" s="4">
        <v>0</v>
      </c>
      <c r="Z990" s="4">
        <v>0</v>
      </c>
      <c r="AA990" s="4">
        <f t="shared" si="393"/>
        <v>9288</v>
      </c>
      <c r="AB990" s="4">
        <v>1215.5999999999999</v>
      </c>
      <c r="AC990" s="4">
        <v>0.72199999999999998</v>
      </c>
      <c r="AD990" s="4">
        <v>21.9</v>
      </c>
      <c r="AE990" s="4">
        <v>11</v>
      </c>
      <c r="AF990" s="4">
        <f t="shared" si="394"/>
        <v>1249.222</v>
      </c>
      <c r="AG990" s="4">
        <v>199.4</v>
      </c>
      <c r="AH990" s="4">
        <v>813.60299999999995</v>
      </c>
      <c r="AI990" s="4">
        <v>1484.6</v>
      </c>
      <c r="AJ990" s="4">
        <v>913</v>
      </c>
      <c r="AK990" s="4">
        <f t="shared" si="395"/>
        <v>3410.6030000000001</v>
      </c>
      <c r="AL990" s="4">
        <v>10527</v>
      </c>
      <c r="AM990" s="4">
        <v>4425.3</v>
      </c>
      <c r="AN990" s="4">
        <v>9732</v>
      </c>
      <c r="AO990" s="4">
        <v>782</v>
      </c>
      <c r="AP990" s="4">
        <f t="shared" si="396"/>
        <v>25466.3</v>
      </c>
      <c r="AU990" s="4">
        <f t="shared" si="397"/>
        <v>0</v>
      </c>
      <c r="AV990" s="4">
        <v>0</v>
      </c>
      <c r="AW990" s="4">
        <v>0</v>
      </c>
      <c r="AX990" s="4">
        <v>0</v>
      </c>
      <c r="AY990" s="4">
        <v>129</v>
      </c>
      <c r="AZ990" s="4">
        <f t="shared" si="398"/>
        <v>129</v>
      </c>
      <c r="BA990" s="4">
        <v>0</v>
      </c>
      <c r="BB990" s="4">
        <v>0</v>
      </c>
      <c r="BC990" s="4">
        <v>0</v>
      </c>
      <c r="BD990" s="4">
        <v>11</v>
      </c>
      <c r="BE990" s="4">
        <f t="shared" si="399"/>
        <v>11</v>
      </c>
      <c r="BF990" s="4">
        <v>0</v>
      </c>
      <c r="BG990" s="4">
        <v>794.5</v>
      </c>
      <c r="BH990" s="4">
        <v>42.1</v>
      </c>
      <c r="BI990" s="4">
        <v>942</v>
      </c>
      <c r="BJ990" s="4">
        <f t="shared" si="400"/>
        <v>1778.6</v>
      </c>
      <c r="BK990" s="4">
        <v>0</v>
      </c>
      <c r="BL990" s="4">
        <v>0</v>
      </c>
      <c r="BM990" s="4">
        <v>0</v>
      </c>
      <c r="BN990" s="4">
        <v>174</v>
      </c>
      <c r="BO990" s="4">
        <f t="shared" si="401"/>
        <v>174</v>
      </c>
      <c r="BP990" s="4">
        <v>0</v>
      </c>
      <c r="BQ990" s="4">
        <v>0</v>
      </c>
      <c r="BR990" s="4">
        <v>0</v>
      </c>
      <c r="BS990" s="4">
        <v>158</v>
      </c>
      <c r="BT990" s="4">
        <f t="shared" si="402"/>
        <v>158</v>
      </c>
      <c r="BU990" s="4">
        <v>0</v>
      </c>
      <c r="BV990" s="4">
        <v>0</v>
      </c>
      <c r="BW990" s="4">
        <v>0</v>
      </c>
      <c r="BX990" s="4">
        <v>421</v>
      </c>
      <c r="BY990" s="4">
        <f t="shared" si="403"/>
        <v>421</v>
      </c>
      <c r="BZ990" s="4">
        <f t="shared" si="404"/>
        <v>21874.400000000001</v>
      </c>
      <c r="CA990" s="4">
        <f t="shared" si="405"/>
        <v>12480.699000000001</v>
      </c>
      <c r="CB990" s="4">
        <f t="shared" si="406"/>
        <v>15088</v>
      </c>
      <c r="CC990" s="4">
        <f t="shared" si="407"/>
        <v>1835</v>
      </c>
      <c r="CD990" s="4">
        <f t="shared" si="408"/>
        <v>51278.099000000002</v>
      </c>
      <c r="CE990" s="4">
        <f t="shared" si="409"/>
        <v>0</v>
      </c>
      <c r="CF990" s="4">
        <f t="shared" si="410"/>
        <v>794.5</v>
      </c>
      <c r="CG990" s="4">
        <f t="shared" si="411"/>
        <v>42.1</v>
      </c>
      <c r="CH990" s="4">
        <f t="shared" si="412"/>
        <v>1835</v>
      </c>
      <c r="CI990" s="4">
        <f t="shared" si="413"/>
        <v>2671.6</v>
      </c>
      <c r="CJ990" s="4">
        <v>4612</v>
      </c>
      <c r="CK990" s="4">
        <v>10110</v>
      </c>
      <c r="CL990" s="4">
        <v>1600</v>
      </c>
      <c r="CM990" s="4">
        <v>0</v>
      </c>
      <c r="CN990" s="4">
        <v>2222</v>
      </c>
      <c r="CO990" s="4">
        <f t="shared" si="388"/>
        <v>18544</v>
      </c>
    </row>
    <row r="991" spans="1:93">
      <c r="A991" s="2">
        <v>2010</v>
      </c>
      <c r="B991" s="3" t="s">
        <v>98</v>
      </c>
      <c r="C991" s="4">
        <v>50.5</v>
      </c>
      <c r="D991" s="4">
        <v>2476.3000000000002</v>
      </c>
      <c r="E991" s="4">
        <v>10642</v>
      </c>
      <c r="F991" s="4">
        <v>0</v>
      </c>
      <c r="G991" s="4">
        <f t="shared" si="389"/>
        <v>13168.8</v>
      </c>
      <c r="H991" s="4">
        <v>1680.8</v>
      </c>
      <c r="I991" s="4">
        <v>169.1</v>
      </c>
      <c r="J991" s="4">
        <v>209.7</v>
      </c>
      <c r="K991" s="4">
        <v>91.4</v>
      </c>
      <c r="L991" s="4">
        <f t="shared" si="390"/>
        <v>2151</v>
      </c>
      <c r="M991" s="4">
        <v>79.2</v>
      </c>
      <c r="N991" s="4">
        <v>277.60000000000002</v>
      </c>
      <c r="O991" s="4">
        <v>60.1</v>
      </c>
      <c r="P991" s="4">
        <v>0</v>
      </c>
      <c r="Q991" s="4">
        <f t="shared" si="391"/>
        <v>416.90000000000003</v>
      </c>
      <c r="R991" s="4">
        <v>100.7</v>
      </c>
      <c r="S991" s="4">
        <v>13.5</v>
      </c>
      <c r="T991" s="4">
        <v>12.2</v>
      </c>
      <c r="U991" s="4">
        <v>0</v>
      </c>
      <c r="V991" s="4">
        <f t="shared" si="392"/>
        <v>126.4</v>
      </c>
      <c r="W991" s="4">
        <v>1484.7</v>
      </c>
      <c r="X991" s="4">
        <v>8434.6</v>
      </c>
      <c r="Y991" s="4">
        <v>1649.8</v>
      </c>
      <c r="Z991" s="4">
        <v>0</v>
      </c>
      <c r="AA991" s="4">
        <f t="shared" si="393"/>
        <v>11569.1</v>
      </c>
      <c r="AB991" s="4">
        <v>2060.6</v>
      </c>
      <c r="AC991" s="4">
        <v>116.7</v>
      </c>
      <c r="AD991" s="4">
        <v>64.400000000000006</v>
      </c>
      <c r="AE991" s="4">
        <v>1.4</v>
      </c>
      <c r="AF991" s="4">
        <f t="shared" si="394"/>
        <v>2243.1</v>
      </c>
      <c r="AG991" s="4">
        <v>0</v>
      </c>
      <c r="AH991" s="4">
        <v>1532</v>
      </c>
      <c r="AI991" s="4">
        <v>1889</v>
      </c>
      <c r="AJ991" s="4">
        <v>103</v>
      </c>
      <c r="AK991" s="4">
        <f t="shared" si="395"/>
        <v>3524</v>
      </c>
      <c r="AL991" s="4">
        <v>2239.1</v>
      </c>
      <c r="AM991" s="4">
        <v>6521.9</v>
      </c>
      <c r="AN991" s="4">
        <v>5727</v>
      </c>
      <c r="AO991" s="4">
        <v>70.7</v>
      </c>
      <c r="AP991" s="4">
        <f t="shared" si="396"/>
        <v>14558.7</v>
      </c>
      <c r="AU991" s="4">
        <f t="shared" si="397"/>
        <v>0</v>
      </c>
      <c r="AV991" s="4">
        <v>131.80000000000001</v>
      </c>
      <c r="AW991" s="4">
        <v>0</v>
      </c>
      <c r="AX991" s="4">
        <v>0</v>
      </c>
      <c r="AY991" s="4">
        <v>91.4</v>
      </c>
      <c r="AZ991" s="4">
        <f t="shared" si="398"/>
        <v>223.20000000000002</v>
      </c>
      <c r="BA991" s="4">
        <v>47.2</v>
      </c>
      <c r="BB991" s="4">
        <v>0</v>
      </c>
      <c r="BC991" s="4">
        <v>0</v>
      </c>
      <c r="BD991" s="4">
        <v>1.4</v>
      </c>
      <c r="BE991" s="4">
        <f t="shared" si="399"/>
        <v>48.6</v>
      </c>
      <c r="BF991" s="4">
        <v>0</v>
      </c>
      <c r="BG991" s="4">
        <v>1448</v>
      </c>
      <c r="BH991" s="4">
        <v>340</v>
      </c>
      <c r="BI991" s="4">
        <v>100</v>
      </c>
      <c r="BJ991" s="4">
        <f t="shared" si="400"/>
        <v>1888</v>
      </c>
      <c r="BK991" s="4">
        <v>0</v>
      </c>
      <c r="BL991" s="4">
        <v>230</v>
      </c>
      <c r="BM991" s="4">
        <v>41.9</v>
      </c>
      <c r="BN991" s="4">
        <v>9.6999999999999993</v>
      </c>
      <c r="BO991" s="4">
        <f t="shared" si="401"/>
        <v>281.59999999999997</v>
      </c>
      <c r="BP991" s="4">
        <v>2.2000000000000002</v>
      </c>
      <c r="BQ991" s="4">
        <v>19.399999999999999</v>
      </c>
      <c r="BR991" s="4">
        <v>49.6</v>
      </c>
      <c r="BS991" s="4">
        <v>25.1</v>
      </c>
      <c r="BT991" s="4">
        <f t="shared" si="402"/>
        <v>96.300000000000011</v>
      </c>
      <c r="BU991" s="4">
        <v>51.9</v>
      </c>
      <c r="BV991" s="4">
        <v>16.600000000000001</v>
      </c>
      <c r="BW991" s="4">
        <v>13.4</v>
      </c>
      <c r="BX991" s="4">
        <v>35.9</v>
      </c>
      <c r="BY991" s="4">
        <f t="shared" si="403"/>
        <v>117.80000000000001</v>
      </c>
      <c r="BZ991" s="4">
        <f t="shared" si="404"/>
        <v>7695.6</v>
      </c>
      <c r="CA991" s="4">
        <f t="shared" si="405"/>
        <v>19541.7</v>
      </c>
      <c r="CB991" s="4">
        <f t="shared" si="406"/>
        <v>20254.2</v>
      </c>
      <c r="CC991" s="4">
        <f t="shared" si="407"/>
        <v>266.5</v>
      </c>
      <c r="CD991" s="4">
        <f t="shared" si="408"/>
        <v>47758</v>
      </c>
      <c r="CE991" s="4">
        <f t="shared" si="409"/>
        <v>233.1</v>
      </c>
      <c r="CF991" s="4">
        <f t="shared" si="410"/>
        <v>1714</v>
      </c>
      <c r="CG991" s="4">
        <f t="shared" si="411"/>
        <v>444.9</v>
      </c>
      <c r="CH991" s="4">
        <f t="shared" si="412"/>
        <v>263.5</v>
      </c>
      <c r="CI991" s="4">
        <f t="shared" si="413"/>
        <v>2655.5</v>
      </c>
      <c r="CJ991" s="4">
        <v>1785</v>
      </c>
      <c r="CK991" s="4">
        <v>3695</v>
      </c>
      <c r="CL991" s="4">
        <v>1137</v>
      </c>
      <c r="CM991" s="4">
        <v>0</v>
      </c>
      <c r="CN991" s="4">
        <v>1063</v>
      </c>
      <c r="CO991" s="4">
        <f t="shared" si="388"/>
        <v>7680</v>
      </c>
    </row>
    <row r="992" spans="1:93">
      <c r="A992" s="2">
        <v>2010</v>
      </c>
      <c r="B992" s="3" t="s">
        <v>99</v>
      </c>
      <c r="C992" s="4">
        <v>5338</v>
      </c>
      <c r="D992" s="4">
        <v>1157</v>
      </c>
      <c r="E992" s="4">
        <v>43</v>
      </c>
      <c r="F992" s="4">
        <v>1</v>
      </c>
      <c r="G992" s="4">
        <f t="shared" si="389"/>
        <v>6539</v>
      </c>
      <c r="H992" s="4">
        <v>2904</v>
      </c>
      <c r="I992" s="4">
        <v>44</v>
      </c>
      <c r="J992" s="4">
        <v>26</v>
      </c>
      <c r="K992" s="4">
        <v>227</v>
      </c>
      <c r="L992" s="4">
        <f t="shared" si="390"/>
        <v>3201</v>
      </c>
      <c r="M992" s="4">
        <v>71</v>
      </c>
      <c r="N992" s="4">
        <v>292</v>
      </c>
      <c r="O992" s="4">
        <v>0</v>
      </c>
      <c r="P992" s="4">
        <v>0</v>
      </c>
      <c r="Q992" s="4">
        <f t="shared" si="391"/>
        <v>363</v>
      </c>
      <c r="R992" s="4">
        <v>76</v>
      </c>
      <c r="S992" s="4">
        <v>0</v>
      </c>
      <c r="T992" s="4">
        <v>0</v>
      </c>
      <c r="U992" s="4">
        <v>0</v>
      </c>
      <c r="V992" s="4">
        <f t="shared" si="392"/>
        <v>76</v>
      </c>
      <c r="W992" s="4">
        <v>2745</v>
      </c>
      <c r="X992" s="4">
        <v>4748</v>
      </c>
      <c r="Y992" s="4">
        <v>67</v>
      </c>
      <c r="Z992" s="4">
        <v>0</v>
      </c>
      <c r="AA992" s="4">
        <f t="shared" si="393"/>
        <v>7560</v>
      </c>
      <c r="AB992" s="4">
        <v>417</v>
      </c>
      <c r="AC992" s="4">
        <v>41</v>
      </c>
      <c r="AD992" s="4">
        <v>17</v>
      </c>
      <c r="AE992" s="4">
        <v>14</v>
      </c>
      <c r="AF992" s="4">
        <f t="shared" si="394"/>
        <v>489</v>
      </c>
      <c r="AG992" s="4">
        <v>89</v>
      </c>
      <c r="AH992" s="4">
        <v>548</v>
      </c>
      <c r="AI992" s="4">
        <v>1950</v>
      </c>
      <c r="AJ992" s="4">
        <v>177</v>
      </c>
      <c r="AK992" s="4">
        <f t="shared" si="395"/>
        <v>2764</v>
      </c>
      <c r="AL992" s="4">
        <v>3785</v>
      </c>
      <c r="AM992" s="4">
        <v>2540</v>
      </c>
      <c r="AN992" s="4">
        <v>2306</v>
      </c>
      <c r="AO992" s="4">
        <v>327</v>
      </c>
      <c r="AP992" s="4">
        <f t="shared" si="396"/>
        <v>8958</v>
      </c>
      <c r="AU992" s="4">
        <f t="shared" si="397"/>
        <v>0</v>
      </c>
      <c r="AV992" s="4">
        <v>0</v>
      </c>
      <c r="AW992" s="4">
        <v>0</v>
      </c>
      <c r="AX992" s="4">
        <v>0</v>
      </c>
      <c r="AY992" s="4">
        <v>227</v>
      </c>
      <c r="AZ992" s="4">
        <f t="shared" si="398"/>
        <v>227</v>
      </c>
      <c r="BA992" s="4">
        <v>4</v>
      </c>
      <c r="BB992" s="4">
        <v>0</v>
      </c>
      <c r="BC992" s="4">
        <v>0</v>
      </c>
      <c r="BD992" s="4">
        <v>14</v>
      </c>
      <c r="BE992" s="4">
        <f t="shared" si="399"/>
        <v>18</v>
      </c>
      <c r="BF992" s="4">
        <v>0</v>
      </c>
      <c r="BG992" s="4">
        <v>36</v>
      </c>
      <c r="BH992" s="4">
        <v>673</v>
      </c>
      <c r="BI992" s="4">
        <v>177</v>
      </c>
      <c r="BJ992" s="4">
        <f t="shared" si="400"/>
        <v>886</v>
      </c>
      <c r="BK992" s="4">
        <v>0</v>
      </c>
      <c r="BL992" s="4">
        <v>0</v>
      </c>
      <c r="BM992" s="4">
        <v>0</v>
      </c>
      <c r="BN992" s="4">
        <v>0</v>
      </c>
      <c r="BO992" s="4">
        <f t="shared" si="401"/>
        <v>0</v>
      </c>
      <c r="BP992" s="4">
        <v>8</v>
      </c>
      <c r="BQ992" s="4">
        <v>9</v>
      </c>
      <c r="BR992" s="4">
        <v>58</v>
      </c>
      <c r="BS992" s="4">
        <v>14</v>
      </c>
      <c r="BT992" s="4">
        <f t="shared" si="402"/>
        <v>89</v>
      </c>
      <c r="BU992" s="4">
        <v>9</v>
      </c>
      <c r="BV992" s="4">
        <v>57</v>
      </c>
      <c r="BW992" s="4">
        <v>11</v>
      </c>
      <c r="BX992" s="4">
        <v>314</v>
      </c>
      <c r="BY992" s="4">
        <f t="shared" si="403"/>
        <v>391</v>
      </c>
      <c r="BZ992" s="4">
        <f t="shared" si="404"/>
        <v>15425</v>
      </c>
      <c r="CA992" s="4">
        <f t="shared" si="405"/>
        <v>9370</v>
      </c>
      <c r="CB992" s="4">
        <f t="shared" si="406"/>
        <v>4409</v>
      </c>
      <c r="CC992" s="4">
        <f t="shared" si="407"/>
        <v>746</v>
      </c>
      <c r="CD992" s="4">
        <f t="shared" si="408"/>
        <v>29950</v>
      </c>
      <c r="CE992" s="4">
        <f t="shared" si="409"/>
        <v>21</v>
      </c>
      <c r="CF992" s="4">
        <f t="shared" si="410"/>
        <v>102</v>
      </c>
      <c r="CG992" s="4">
        <f t="shared" si="411"/>
        <v>742</v>
      </c>
      <c r="CH992" s="4">
        <f t="shared" si="412"/>
        <v>746</v>
      </c>
      <c r="CI992" s="4">
        <f t="shared" si="413"/>
        <v>1611</v>
      </c>
      <c r="CJ992" s="4">
        <v>4177</v>
      </c>
      <c r="CK992" s="4">
        <v>6531</v>
      </c>
      <c r="CL992" s="4">
        <v>664</v>
      </c>
      <c r="CM992" s="4">
        <v>40</v>
      </c>
      <c r="CN992" s="4">
        <v>2759</v>
      </c>
      <c r="CO992" s="4">
        <f t="shared" si="388"/>
        <v>14171</v>
      </c>
    </row>
    <row r="993" spans="1:93">
      <c r="A993" s="2">
        <v>2010</v>
      </c>
      <c r="B993" s="3" t="s">
        <v>100</v>
      </c>
      <c r="C993" s="4">
        <v>1906.3</v>
      </c>
      <c r="D993" s="4">
        <v>738.5</v>
      </c>
      <c r="E993" s="4">
        <v>485.5</v>
      </c>
      <c r="F993" s="4">
        <v>0.16</v>
      </c>
      <c r="G993" s="4">
        <f t="shared" si="389"/>
        <v>3130.46</v>
      </c>
      <c r="H993" s="4">
        <v>810.2</v>
      </c>
      <c r="I993" s="4">
        <v>182.1</v>
      </c>
      <c r="J993" s="4">
        <v>1774.6</v>
      </c>
      <c r="K993" s="4">
        <v>12.66</v>
      </c>
      <c r="L993" s="4">
        <f t="shared" si="390"/>
        <v>2779.56</v>
      </c>
      <c r="M993" s="4">
        <v>26</v>
      </c>
      <c r="N993" s="4">
        <v>925.1</v>
      </c>
      <c r="O993" s="4">
        <v>12</v>
      </c>
      <c r="P993" s="4">
        <v>0</v>
      </c>
      <c r="Q993" s="4">
        <f t="shared" si="391"/>
        <v>963.1</v>
      </c>
      <c r="R993" s="4">
        <v>0</v>
      </c>
      <c r="S993" s="4">
        <v>0</v>
      </c>
      <c r="T993" s="4">
        <v>0</v>
      </c>
      <c r="U993" s="4">
        <v>0</v>
      </c>
      <c r="V993" s="4">
        <f t="shared" si="392"/>
        <v>0</v>
      </c>
      <c r="W993" s="4">
        <v>138.5</v>
      </c>
      <c r="X993" s="4">
        <v>3199.4</v>
      </c>
      <c r="Y993" s="4">
        <v>848.9</v>
      </c>
      <c r="Z993" s="4">
        <v>0</v>
      </c>
      <c r="AA993" s="4">
        <f t="shared" si="393"/>
        <v>4186.8</v>
      </c>
      <c r="AB993" s="4">
        <v>237.9</v>
      </c>
      <c r="AC993" s="4">
        <v>4.7</v>
      </c>
      <c r="AD993" s="4">
        <v>94.2</v>
      </c>
      <c r="AE993" s="4">
        <v>0</v>
      </c>
      <c r="AF993" s="4">
        <f t="shared" si="394"/>
        <v>336.8</v>
      </c>
      <c r="AG993" s="4">
        <v>0</v>
      </c>
      <c r="AH993" s="4">
        <v>681</v>
      </c>
      <c r="AI993" s="4">
        <v>620.70000000000005</v>
      </c>
      <c r="AJ993" s="4">
        <v>35.68</v>
      </c>
      <c r="AK993" s="4">
        <f t="shared" si="395"/>
        <v>1337.38</v>
      </c>
      <c r="AL993" s="4">
        <v>1335</v>
      </c>
      <c r="AM993" s="4">
        <v>6378.3</v>
      </c>
      <c r="AN993" s="4">
        <v>1940.3</v>
      </c>
      <c r="AO993" s="4">
        <v>370.59999999999997</v>
      </c>
      <c r="AP993" s="4">
        <f t="shared" si="396"/>
        <v>10024.200000000001</v>
      </c>
      <c r="AU993" s="4">
        <f t="shared" si="397"/>
        <v>0</v>
      </c>
      <c r="AV993" s="4">
        <v>20.5</v>
      </c>
      <c r="AW993" s="4">
        <v>3.8</v>
      </c>
      <c r="AX993" s="4">
        <v>82.4</v>
      </c>
      <c r="AY993" s="4">
        <v>12.66</v>
      </c>
      <c r="AZ993" s="4">
        <f t="shared" si="398"/>
        <v>119.36</v>
      </c>
      <c r="BA993" s="4">
        <v>1.2</v>
      </c>
      <c r="BB993" s="4">
        <v>0</v>
      </c>
      <c r="BC993" s="4">
        <v>0.7</v>
      </c>
      <c r="BD993" s="4">
        <v>0</v>
      </c>
      <c r="BE993" s="4">
        <f t="shared" si="399"/>
        <v>1.9</v>
      </c>
      <c r="BF993" s="4">
        <v>0</v>
      </c>
      <c r="BG993" s="4">
        <v>488.4</v>
      </c>
      <c r="BH993" s="4">
        <v>212.7</v>
      </c>
      <c r="BI993" s="4">
        <v>35.68</v>
      </c>
      <c r="BJ993" s="4">
        <f t="shared" si="400"/>
        <v>736.77999999999986</v>
      </c>
      <c r="BK993" s="4">
        <v>0</v>
      </c>
      <c r="BL993" s="4">
        <v>0</v>
      </c>
      <c r="BM993" s="4">
        <v>0</v>
      </c>
      <c r="BN993" s="4">
        <v>0.55000000000000004</v>
      </c>
      <c r="BO993" s="4">
        <f t="shared" si="401"/>
        <v>0.55000000000000004</v>
      </c>
      <c r="BP993" s="4">
        <v>0.1</v>
      </c>
      <c r="BQ993" s="4">
        <v>5.5</v>
      </c>
      <c r="BR993" s="4">
        <v>5</v>
      </c>
      <c r="BS993" s="4">
        <v>6.46</v>
      </c>
      <c r="BT993" s="4">
        <f t="shared" si="402"/>
        <v>17.059999999999999</v>
      </c>
      <c r="BU993" s="4">
        <v>3.1</v>
      </c>
      <c r="BV993" s="4">
        <v>16.7</v>
      </c>
      <c r="BW993" s="4">
        <v>77</v>
      </c>
      <c r="BX993" s="4">
        <v>363.75</v>
      </c>
      <c r="BY993" s="4">
        <f t="shared" si="403"/>
        <v>460.55</v>
      </c>
      <c r="BZ993" s="4">
        <f t="shared" si="404"/>
        <v>4453.8999999999996</v>
      </c>
      <c r="CA993" s="4">
        <f t="shared" si="405"/>
        <v>12109.1</v>
      </c>
      <c r="CB993" s="4">
        <f t="shared" si="406"/>
        <v>5776.2</v>
      </c>
      <c r="CC993" s="4">
        <f t="shared" si="407"/>
        <v>419.09999999999997</v>
      </c>
      <c r="CD993" s="4">
        <f t="shared" si="408"/>
        <v>22758.3</v>
      </c>
      <c r="CE993" s="4">
        <f t="shared" si="409"/>
        <v>24.900000000000002</v>
      </c>
      <c r="CF993" s="4">
        <f t="shared" si="410"/>
        <v>514.4</v>
      </c>
      <c r="CG993" s="4">
        <f t="shared" si="411"/>
        <v>377.79999999999995</v>
      </c>
      <c r="CH993" s="4">
        <f t="shared" si="412"/>
        <v>419.1</v>
      </c>
      <c r="CI993" s="4">
        <f t="shared" si="413"/>
        <v>1336.1999999999998</v>
      </c>
      <c r="CJ993" s="4">
        <v>1781.3</v>
      </c>
      <c r="CK993" s="4">
        <v>1339.9</v>
      </c>
      <c r="CL993" s="4">
        <v>402.8</v>
      </c>
      <c r="CM993" s="4">
        <v>155.1</v>
      </c>
      <c r="CN993" s="4">
        <v>817.7</v>
      </c>
      <c r="CO993" s="4">
        <f t="shared" si="388"/>
        <v>4496.8</v>
      </c>
    </row>
    <row r="994" spans="1:93">
      <c r="A994" s="2">
        <v>2010</v>
      </c>
      <c r="B994" s="3" t="s">
        <v>101</v>
      </c>
      <c r="C994" s="4">
        <v>2559.1</v>
      </c>
      <c r="D994" s="4">
        <v>1578.3</v>
      </c>
      <c r="E994" s="4">
        <v>1289.3</v>
      </c>
      <c r="F994" s="4">
        <v>0</v>
      </c>
      <c r="G994" s="4">
        <f t="shared" si="389"/>
        <v>5426.7</v>
      </c>
      <c r="H994" s="4">
        <v>870.3</v>
      </c>
      <c r="I994" s="4">
        <v>155.30000000000001</v>
      </c>
      <c r="J994" s="4">
        <v>301.7</v>
      </c>
      <c r="K994" s="4">
        <v>0</v>
      </c>
      <c r="L994" s="4">
        <f t="shared" si="390"/>
        <v>1327.3</v>
      </c>
      <c r="M994" s="4">
        <v>8.3000000000000007</v>
      </c>
      <c r="N994" s="4">
        <v>111.8</v>
      </c>
      <c r="O994" s="4">
        <v>0</v>
      </c>
      <c r="P994" s="4">
        <v>0</v>
      </c>
      <c r="Q994" s="4">
        <f t="shared" si="391"/>
        <v>120.1</v>
      </c>
      <c r="R994" s="4">
        <v>25</v>
      </c>
      <c r="S994" s="4">
        <v>0</v>
      </c>
      <c r="T994" s="4">
        <v>29</v>
      </c>
      <c r="U994" s="4">
        <v>0</v>
      </c>
      <c r="V994" s="4">
        <f t="shared" si="392"/>
        <v>54</v>
      </c>
      <c r="W994" s="4">
        <v>1422.3</v>
      </c>
      <c r="X994" s="4">
        <v>4019.4</v>
      </c>
      <c r="Y994" s="4">
        <v>1921</v>
      </c>
      <c r="Z994" s="4">
        <v>0</v>
      </c>
      <c r="AA994" s="4">
        <f t="shared" si="393"/>
        <v>7362.7</v>
      </c>
      <c r="AB994" s="4">
        <v>625.4</v>
      </c>
      <c r="AC994" s="4">
        <v>3.9</v>
      </c>
      <c r="AD994" s="4">
        <v>46.7</v>
      </c>
      <c r="AE994" s="4">
        <v>0</v>
      </c>
      <c r="AF994" s="4">
        <f t="shared" si="394"/>
        <v>676</v>
      </c>
      <c r="AG994" s="4">
        <v>11.9</v>
      </c>
      <c r="AH994" s="4">
        <v>386.1</v>
      </c>
      <c r="AI994" s="4">
        <v>1027.5999999999999</v>
      </c>
      <c r="AJ994" s="4">
        <v>712.2</v>
      </c>
      <c r="AK994" s="4">
        <f t="shared" si="395"/>
        <v>2137.8000000000002</v>
      </c>
      <c r="AL994" s="4">
        <v>2043.1</v>
      </c>
      <c r="AM994" s="4">
        <v>2488.3000000000002</v>
      </c>
      <c r="AN994" s="4">
        <v>1755</v>
      </c>
      <c r="AO994" s="4">
        <v>0</v>
      </c>
      <c r="AP994" s="4">
        <f t="shared" si="396"/>
        <v>6286.4</v>
      </c>
      <c r="AU994" s="4">
        <f t="shared" si="397"/>
        <v>0</v>
      </c>
      <c r="AV994" s="4">
        <v>4.3650000000000002</v>
      </c>
      <c r="AW994" s="4">
        <v>6.234</v>
      </c>
      <c r="AX994" s="4">
        <v>66.790999999999997</v>
      </c>
      <c r="AY994" s="4">
        <v>0</v>
      </c>
      <c r="AZ994" s="4">
        <f t="shared" si="398"/>
        <v>77.39</v>
      </c>
      <c r="BA994" s="4">
        <v>1.9E-2</v>
      </c>
      <c r="BB994" s="4">
        <v>0</v>
      </c>
      <c r="BC994" s="4">
        <v>6.4630000000000001</v>
      </c>
      <c r="BD994" s="4">
        <v>0</v>
      </c>
      <c r="BE994" s="4">
        <f t="shared" si="399"/>
        <v>6.4820000000000002</v>
      </c>
      <c r="BF994" s="4">
        <v>5.5759999999999996</v>
      </c>
      <c r="BG994" s="4">
        <v>8</v>
      </c>
      <c r="BH994" s="4">
        <v>0</v>
      </c>
      <c r="BI994" s="4">
        <v>0</v>
      </c>
      <c r="BJ994" s="4">
        <f t="shared" si="400"/>
        <v>13.576000000000001</v>
      </c>
      <c r="BK994" s="4">
        <v>0</v>
      </c>
      <c r="BL994" s="4">
        <v>0</v>
      </c>
      <c r="BM994" s="4">
        <v>0</v>
      </c>
      <c r="BN994" s="4">
        <v>0</v>
      </c>
      <c r="BO994" s="4">
        <f t="shared" si="401"/>
        <v>0</v>
      </c>
      <c r="BP994" s="4">
        <v>0</v>
      </c>
      <c r="BQ994" s="4">
        <v>0</v>
      </c>
      <c r="BR994" s="4">
        <v>0</v>
      </c>
      <c r="BS994" s="4">
        <v>0</v>
      </c>
      <c r="BT994" s="4">
        <f t="shared" si="402"/>
        <v>0</v>
      </c>
      <c r="BU994" s="4">
        <v>23.329000000000001</v>
      </c>
      <c r="BV994" s="4">
        <v>35.338000000000001</v>
      </c>
      <c r="BW994" s="4">
        <v>45.720999999999997</v>
      </c>
      <c r="BX994" s="4">
        <v>0</v>
      </c>
      <c r="BY994" s="4">
        <f t="shared" si="403"/>
        <v>104.38800000000001</v>
      </c>
      <c r="BZ994" s="4">
        <f t="shared" si="404"/>
        <v>7565.4</v>
      </c>
      <c r="CA994" s="4">
        <f t="shared" si="405"/>
        <v>8743.1</v>
      </c>
      <c r="CB994" s="4">
        <f t="shared" si="406"/>
        <v>6370.2999999999993</v>
      </c>
      <c r="CC994" s="4">
        <f t="shared" si="407"/>
        <v>712.2</v>
      </c>
      <c r="CD994" s="4">
        <f t="shared" si="408"/>
        <v>23391</v>
      </c>
      <c r="CE994" s="4">
        <f t="shared" si="409"/>
        <v>33.289000000000001</v>
      </c>
      <c r="CF994" s="4">
        <f t="shared" si="410"/>
        <v>49.572000000000003</v>
      </c>
      <c r="CG994" s="4">
        <f t="shared" si="411"/>
        <v>118.97499999999999</v>
      </c>
      <c r="CH994" s="4">
        <f t="shared" si="412"/>
        <v>0</v>
      </c>
      <c r="CI994" s="4">
        <f t="shared" si="413"/>
        <v>201.83600000000001</v>
      </c>
      <c r="CJ994" s="4">
        <v>1731.7</v>
      </c>
      <c r="CK994" s="4">
        <v>4433.6000000000004</v>
      </c>
      <c r="CL994" s="4">
        <v>287.8</v>
      </c>
      <c r="CM994" s="4">
        <v>0</v>
      </c>
      <c r="CN994" s="4">
        <v>321.2</v>
      </c>
      <c r="CO994" s="4">
        <f t="shared" si="388"/>
        <v>6774.3</v>
      </c>
    </row>
    <row r="995" spans="1:93">
      <c r="A995" s="2">
        <v>2010</v>
      </c>
      <c r="B995" s="3" t="s">
        <v>102</v>
      </c>
      <c r="C995" s="4">
        <v>568</v>
      </c>
      <c r="D995" s="4">
        <v>207</v>
      </c>
      <c r="E995" s="4">
        <v>137</v>
      </c>
      <c r="F995" s="4">
        <v>0</v>
      </c>
      <c r="G995" s="4">
        <f t="shared" si="389"/>
        <v>912</v>
      </c>
      <c r="H995" s="4">
        <v>157</v>
      </c>
      <c r="I995" s="4">
        <v>84</v>
      </c>
      <c r="J995" s="4">
        <v>342</v>
      </c>
      <c r="K995" s="4">
        <v>0</v>
      </c>
      <c r="L995" s="4">
        <f t="shared" si="390"/>
        <v>583</v>
      </c>
      <c r="M995" s="4">
        <v>12</v>
      </c>
      <c r="N995" s="4">
        <v>25</v>
      </c>
      <c r="O995" s="4">
        <v>0</v>
      </c>
      <c r="P995" s="4">
        <v>0</v>
      </c>
      <c r="Q995" s="4">
        <f t="shared" si="391"/>
        <v>37</v>
      </c>
      <c r="R995" s="4">
        <v>0</v>
      </c>
      <c r="S995" s="4">
        <v>0</v>
      </c>
      <c r="T995" s="4">
        <v>0</v>
      </c>
      <c r="U995" s="4">
        <v>0</v>
      </c>
      <c r="V995" s="4">
        <f t="shared" si="392"/>
        <v>0</v>
      </c>
      <c r="W995" s="4">
        <v>137</v>
      </c>
      <c r="X995" s="4">
        <v>728</v>
      </c>
      <c r="Y995" s="4">
        <v>65</v>
      </c>
      <c r="Z995" s="4">
        <v>0</v>
      </c>
      <c r="AA995" s="4">
        <f t="shared" si="393"/>
        <v>930</v>
      </c>
      <c r="AB995" s="4">
        <v>167</v>
      </c>
      <c r="AC995" s="4">
        <v>2</v>
      </c>
      <c r="AD995" s="4">
        <v>11</v>
      </c>
      <c r="AE995" s="4">
        <v>0</v>
      </c>
      <c r="AF995" s="4">
        <f t="shared" si="394"/>
        <v>180</v>
      </c>
      <c r="AG995" s="4">
        <v>8</v>
      </c>
      <c r="AH995" s="4">
        <v>435</v>
      </c>
      <c r="AI995" s="4">
        <v>253</v>
      </c>
      <c r="AJ995" s="4">
        <v>0</v>
      </c>
      <c r="AK995" s="4">
        <f t="shared" si="395"/>
        <v>696</v>
      </c>
      <c r="AL995" s="4">
        <v>579</v>
      </c>
      <c r="AM995" s="4">
        <v>804</v>
      </c>
      <c r="AN995" s="4">
        <v>1328</v>
      </c>
      <c r="AO995" s="4">
        <v>0</v>
      </c>
      <c r="AP995" s="4">
        <f t="shared" si="396"/>
        <v>2711</v>
      </c>
      <c r="AU995" s="4">
        <f t="shared" si="397"/>
        <v>0</v>
      </c>
      <c r="AV995" s="4">
        <v>0</v>
      </c>
      <c r="AW995" s="4">
        <v>0</v>
      </c>
      <c r="AX995" s="4">
        <v>0</v>
      </c>
      <c r="AY995" s="4">
        <v>0</v>
      </c>
      <c r="AZ995" s="4">
        <f t="shared" si="398"/>
        <v>0</v>
      </c>
      <c r="BA995" s="4">
        <v>0</v>
      </c>
      <c r="BB995" s="4">
        <v>0</v>
      </c>
      <c r="BC995" s="4">
        <v>0</v>
      </c>
      <c r="BD995" s="4">
        <v>0</v>
      </c>
      <c r="BE995" s="4">
        <f t="shared" si="399"/>
        <v>0</v>
      </c>
      <c r="BF995" s="4">
        <v>0</v>
      </c>
      <c r="BG995" s="4">
        <v>0</v>
      </c>
      <c r="BH995" s="4">
        <v>0</v>
      </c>
      <c r="BI995" s="4">
        <v>0</v>
      </c>
      <c r="BJ995" s="4">
        <f t="shared" si="400"/>
        <v>0</v>
      </c>
      <c r="BK995" s="4">
        <v>0</v>
      </c>
      <c r="BL995" s="4">
        <v>0</v>
      </c>
      <c r="BM995" s="4">
        <v>0</v>
      </c>
      <c r="BN995" s="4">
        <v>0</v>
      </c>
      <c r="BO995" s="4">
        <f t="shared" si="401"/>
        <v>0</v>
      </c>
      <c r="BP995" s="4">
        <v>0</v>
      </c>
      <c r="BQ995" s="4">
        <v>0</v>
      </c>
      <c r="BR995" s="4">
        <v>0</v>
      </c>
      <c r="BS995" s="4">
        <v>0</v>
      </c>
      <c r="BT995" s="4">
        <f t="shared" si="402"/>
        <v>0</v>
      </c>
      <c r="BU995" s="4">
        <v>0</v>
      </c>
      <c r="BV995" s="4">
        <v>0</v>
      </c>
      <c r="BW995" s="4">
        <v>0</v>
      </c>
      <c r="BX995" s="4">
        <v>0</v>
      </c>
      <c r="BY995" s="4">
        <f t="shared" si="403"/>
        <v>0</v>
      </c>
      <c r="BZ995" s="4">
        <f t="shared" si="404"/>
        <v>1628</v>
      </c>
      <c r="CA995" s="4">
        <f t="shared" si="405"/>
        <v>2285</v>
      </c>
      <c r="CB995" s="4">
        <f t="shared" si="406"/>
        <v>2136</v>
      </c>
      <c r="CC995" s="4">
        <f t="shared" si="407"/>
        <v>0</v>
      </c>
      <c r="CD995" s="4">
        <f t="shared" si="408"/>
        <v>6049</v>
      </c>
      <c r="CE995" s="4">
        <f t="shared" si="409"/>
        <v>0</v>
      </c>
      <c r="CF995" s="4">
        <f t="shared" si="410"/>
        <v>0</v>
      </c>
      <c r="CG995" s="4">
        <f t="shared" si="411"/>
        <v>0</v>
      </c>
      <c r="CH995" s="4">
        <f t="shared" si="412"/>
        <v>0</v>
      </c>
      <c r="CI995" s="4">
        <f t="shared" si="413"/>
        <v>0</v>
      </c>
      <c r="CJ995" s="4">
        <v>65.96231825000001</v>
      </c>
      <c r="CK995" s="4">
        <v>717.83437108999988</v>
      </c>
      <c r="CL995" s="4">
        <v>87.900911419999986</v>
      </c>
      <c r="CM995" s="4">
        <v>52.395998560000002</v>
      </c>
      <c r="CN995" s="4">
        <v>703.0509401600001</v>
      </c>
      <c r="CO995" s="4">
        <f t="shared" si="388"/>
        <v>1627.1445394799998</v>
      </c>
    </row>
    <row r="996" spans="1:93">
      <c r="A996" s="2">
        <v>2010</v>
      </c>
      <c r="B996" s="3" t="s">
        <v>103</v>
      </c>
      <c r="C996" s="4">
        <v>1071</v>
      </c>
      <c r="D996" s="4">
        <v>380</v>
      </c>
      <c r="E996" s="4">
        <v>57</v>
      </c>
      <c r="F996" s="4">
        <v>0</v>
      </c>
      <c r="G996" s="4">
        <f t="shared" si="389"/>
        <v>1508</v>
      </c>
      <c r="H996" s="4">
        <v>647</v>
      </c>
      <c r="I996" s="4">
        <v>205</v>
      </c>
      <c r="J996" s="4">
        <v>1296</v>
      </c>
      <c r="K996" s="4">
        <v>0</v>
      </c>
      <c r="L996" s="4">
        <f t="shared" si="390"/>
        <v>2148</v>
      </c>
      <c r="M996" s="4">
        <v>25</v>
      </c>
      <c r="N996" s="4">
        <v>27</v>
      </c>
      <c r="O996" s="4">
        <v>0</v>
      </c>
      <c r="P996" s="4">
        <v>0</v>
      </c>
      <c r="Q996" s="4">
        <f t="shared" si="391"/>
        <v>52</v>
      </c>
      <c r="R996" s="4">
        <v>7</v>
      </c>
      <c r="S996" s="4">
        <v>2</v>
      </c>
      <c r="T996" s="4">
        <v>0</v>
      </c>
      <c r="U996" s="4">
        <v>0</v>
      </c>
      <c r="V996" s="4">
        <f t="shared" si="392"/>
        <v>9</v>
      </c>
      <c r="W996" s="4">
        <v>532</v>
      </c>
      <c r="X996" s="4">
        <v>1095</v>
      </c>
      <c r="Y996" s="4">
        <v>22</v>
      </c>
      <c r="Z996" s="4">
        <v>0</v>
      </c>
      <c r="AA996" s="4">
        <f t="shared" si="393"/>
        <v>1649</v>
      </c>
      <c r="AB996" s="4">
        <v>159</v>
      </c>
      <c r="AC996" s="4">
        <v>35</v>
      </c>
      <c r="AD996" s="4">
        <v>26</v>
      </c>
      <c r="AE996" s="4">
        <v>0</v>
      </c>
      <c r="AF996" s="4">
        <f t="shared" si="394"/>
        <v>220</v>
      </c>
      <c r="AG996" s="4">
        <v>1</v>
      </c>
      <c r="AH996" s="4">
        <v>284</v>
      </c>
      <c r="AI996" s="4">
        <v>426</v>
      </c>
      <c r="AJ996" s="4">
        <v>0</v>
      </c>
      <c r="AK996" s="4">
        <f t="shared" si="395"/>
        <v>711</v>
      </c>
      <c r="AL996" s="4">
        <v>871</v>
      </c>
      <c r="AM996" s="4">
        <v>945</v>
      </c>
      <c r="AN996" s="4">
        <v>1493</v>
      </c>
      <c r="AO996" s="4">
        <v>0</v>
      </c>
      <c r="AP996" s="4">
        <f t="shared" si="396"/>
        <v>3309</v>
      </c>
      <c r="AU996" s="4">
        <f t="shared" si="397"/>
        <v>0</v>
      </c>
      <c r="AV996" s="4">
        <v>12</v>
      </c>
      <c r="AW996" s="4">
        <v>1</v>
      </c>
      <c r="AX996" s="4">
        <v>186</v>
      </c>
      <c r="AY996" s="4">
        <v>0</v>
      </c>
      <c r="AZ996" s="4">
        <f t="shared" si="398"/>
        <v>199</v>
      </c>
      <c r="BA996" s="4">
        <v>1</v>
      </c>
      <c r="BB996" s="4">
        <v>0</v>
      </c>
      <c r="BC996" s="4">
        <v>1</v>
      </c>
      <c r="BD996" s="4">
        <v>0</v>
      </c>
      <c r="BE996" s="4">
        <f t="shared" si="399"/>
        <v>2</v>
      </c>
      <c r="BF996" s="4">
        <v>0</v>
      </c>
      <c r="BG996" s="4">
        <v>280</v>
      </c>
      <c r="BH996" s="4">
        <v>360</v>
      </c>
      <c r="BI996" s="4">
        <v>0</v>
      </c>
      <c r="BJ996" s="4">
        <f t="shared" si="400"/>
        <v>640</v>
      </c>
      <c r="BK996" s="4">
        <v>0</v>
      </c>
      <c r="BL996" s="4">
        <v>0</v>
      </c>
      <c r="BM996" s="4">
        <v>0</v>
      </c>
      <c r="BN996" s="4">
        <v>0</v>
      </c>
      <c r="BO996" s="4">
        <f t="shared" si="401"/>
        <v>0</v>
      </c>
      <c r="BP996" s="4">
        <v>0</v>
      </c>
      <c r="BQ996" s="4">
        <v>0</v>
      </c>
      <c r="BR996" s="4">
        <v>0</v>
      </c>
      <c r="BS996" s="4">
        <v>0</v>
      </c>
      <c r="BT996" s="4">
        <f t="shared" si="402"/>
        <v>0</v>
      </c>
      <c r="BU996" s="4">
        <v>2</v>
      </c>
      <c r="BV996" s="4">
        <v>26</v>
      </c>
      <c r="BW996" s="4">
        <v>53</v>
      </c>
      <c r="BX996" s="4">
        <v>0</v>
      </c>
      <c r="BY996" s="4">
        <f t="shared" si="403"/>
        <v>81</v>
      </c>
      <c r="BZ996" s="4">
        <f t="shared" si="404"/>
        <v>3313</v>
      </c>
      <c r="CA996" s="4">
        <f t="shared" si="405"/>
        <v>2973</v>
      </c>
      <c r="CB996" s="4">
        <f t="shared" si="406"/>
        <v>3320</v>
      </c>
      <c r="CC996" s="4">
        <f t="shared" si="407"/>
        <v>0</v>
      </c>
      <c r="CD996" s="4">
        <f t="shared" si="408"/>
        <v>9606</v>
      </c>
      <c r="CE996" s="4">
        <f t="shared" si="409"/>
        <v>15</v>
      </c>
      <c r="CF996" s="4">
        <f t="shared" si="410"/>
        <v>307</v>
      </c>
      <c r="CG996" s="4">
        <f t="shared" si="411"/>
        <v>600</v>
      </c>
      <c r="CH996" s="4">
        <f t="shared" si="412"/>
        <v>0</v>
      </c>
      <c r="CI996" s="4">
        <f t="shared" si="413"/>
        <v>922</v>
      </c>
      <c r="CJ996" s="4">
        <v>1290</v>
      </c>
      <c r="CK996" s="4">
        <v>1515</v>
      </c>
      <c r="CL996" s="4">
        <v>154</v>
      </c>
      <c r="CM996" s="4">
        <v>1</v>
      </c>
      <c r="CN996" s="4">
        <v>245</v>
      </c>
      <c r="CO996" s="4">
        <f t="shared" si="388"/>
        <v>3205</v>
      </c>
    </row>
    <row r="997" spans="1:93">
      <c r="A997" s="2">
        <v>2010</v>
      </c>
      <c r="B997" s="3" t="s">
        <v>104</v>
      </c>
      <c r="C997" s="4">
        <v>1270</v>
      </c>
      <c r="D997" s="4">
        <v>352</v>
      </c>
      <c r="E997" s="4">
        <v>155</v>
      </c>
      <c r="F997" s="4">
        <v>0</v>
      </c>
      <c r="G997" s="4">
        <f t="shared" si="389"/>
        <v>1777</v>
      </c>
      <c r="H997" s="4">
        <v>400</v>
      </c>
      <c r="I997" s="4">
        <v>188</v>
      </c>
      <c r="J997" s="4">
        <v>319</v>
      </c>
      <c r="K997" s="4">
        <v>34</v>
      </c>
      <c r="L997" s="4">
        <f t="shared" si="390"/>
        <v>941</v>
      </c>
      <c r="M997" s="4">
        <v>24</v>
      </c>
      <c r="N997" s="4">
        <v>32</v>
      </c>
      <c r="O997" s="4">
        <v>0</v>
      </c>
      <c r="P997" s="4">
        <v>0</v>
      </c>
      <c r="Q997" s="4">
        <f t="shared" si="391"/>
        <v>56</v>
      </c>
      <c r="R997" s="4">
        <v>0</v>
      </c>
      <c r="S997" s="4">
        <v>0</v>
      </c>
      <c r="T997" s="4">
        <v>0</v>
      </c>
      <c r="U997" s="4">
        <v>0</v>
      </c>
      <c r="V997" s="4">
        <f t="shared" si="392"/>
        <v>0</v>
      </c>
      <c r="W997" s="4">
        <v>424</v>
      </c>
      <c r="X997" s="4">
        <v>944</v>
      </c>
      <c r="Y997" s="4">
        <v>107</v>
      </c>
      <c r="Z997" s="4">
        <v>0</v>
      </c>
      <c r="AA997" s="4">
        <f t="shared" si="393"/>
        <v>1475</v>
      </c>
      <c r="AB997" s="4">
        <v>182.59960599999999</v>
      </c>
      <c r="AC997" s="4">
        <v>76.459219000000004</v>
      </c>
      <c r="AD997" s="4">
        <v>31.633486000000001</v>
      </c>
      <c r="AE997" s="4">
        <v>34</v>
      </c>
      <c r="AF997" s="4">
        <f t="shared" si="394"/>
        <v>324.69231100000002</v>
      </c>
      <c r="AG997" s="4">
        <v>0</v>
      </c>
      <c r="AH997" s="4">
        <v>391</v>
      </c>
      <c r="AI997" s="4">
        <v>332</v>
      </c>
      <c r="AJ997" s="4">
        <v>21</v>
      </c>
      <c r="AK997" s="4">
        <f t="shared" si="395"/>
        <v>744</v>
      </c>
      <c r="AL997" s="4">
        <v>717.40039400000023</v>
      </c>
      <c r="AM997" s="4">
        <v>808.54078099999992</v>
      </c>
      <c r="AN997" s="4">
        <v>1420.3665140000001</v>
      </c>
      <c r="AO997" s="4">
        <v>20</v>
      </c>
      <c r="AP997" s="4">
        <f t="shared" si="396"/>
        <v>2966.3076890000002</v>
      </c>
      <c r="AU997" s="4">
        <f t="shared" si="397"/>
        <v>0</v>
      </c>
      <c r="AV997" s="4">
        <v>4</v>
      </c>
      <c r="AW997" s="4">
        <v>0</v>
      </c>
      <c r="AX997" s="4">
        <v>49</v>
      </c>
      <c r="AY997" s="4">
        <v>34</v>
      </c>
      <c r="AZ997" s="4">
        <f t="shared" si="398"/>
        <v>87</v>
      </c>
      <c r="BA997" s="4">
        <v>0</v>
      </c>
      <c r="BB997" s="4">
        <v>0</v>
      </c>
      <c r="BC997" s="4">
        <v>0</v>
      </c>
      <c r="BD997" s="4">
        <v>34</v>
      </c>
      <c r="BE997" s="4">
        <f t="shared" si="399"/>
        <v>34</v>
      </c>
      <c r="BF997" s="4">
        <v>0</v>
      </c>
      <c r="BG997" s="4">
        <v>391</v>
      </c>
      <c r="BH997" s="4">
        <v>104</v>
      </c>
      <c r="BI997" s="4">
        <v>21</v>
      </c>
      <c r="BJ997" s="4">
        <f t="shared" si="400"/>
        <v>516</v>
      </c>
      <c r="BK997" s="4">
        <v>0</v>
      </c>
      <c r="BL997" s="4">
        <v>0</v>
      </c>
      <c r="BM997" s="4">
        <v>0</v>
      </c>
      <c r="BN997" s="4">
        <v>0</v>
      </c>
      <c r="BO997" s="4">
        <f t="shared" si="401"/>
        <v>0</v>
      </c>
      <c r="BP997" s="4">
        <v>0</v>
      </c>
      <c r="BQ997" s="4">
        <v>0</v>
      </c>
      <c r="BR997" s="4">
        <v>0</v>
      </c>
      <c r="BS997" s="4">
        <v>0</v>
      </c>
      <c r="BT997" s="4">
        <f t="shared" si="402"/>
        <v>0</v>
      </c>
      <c r="BU997" s="4">
        <v>2</v>
      </c>
      <c r="BV997" s="4">
        <v>3</v>
      </c>
      <c r="BW997" s="4">
        <v>2</v>
      </c>
      <c r="BX997" s="4">
        <v>20</v>
      </c>
      <c r="BY997" s="4">
        <f t="shared" si="403"/>
        <v>27</v>
      </c>
      <c r="BZ997" s="4">
        <f t="shared" si="404"/>
        <v>3018</v>
      </c>
      <c r="CA997" s="4">
        <f t="shared" si="405"/>
        <v>2792</v>
      </c>
      <c r="CB997" s="4">
        <f t="shared" si="406"/>
        <v>2365</v>
      </c>
      <c r="CC997" s="4">
        <f t="shared" si="407"/>
        <v>109</v>
      </c>
      <c r="CD997" s="4">
        <f t="shared" si="408"/>
        <v>8284</v>
      </c>
      <c r="CE997" s="4">
        <f t="shared" si="409"/>
        <v>6</v>
      </c>
      <c r="CF997" s="4">
        <f t="shared" si="410"/>
        <v>394</v>
      </c>
      <c r="CG997" s="4">
        <f t="shared" si="411"/>
        <v>155</v>
      </c>
      <c r="CH997" s="4">
        <f t="shared" si="412"/>
        <v>109</v>
      </c>
      <c r="CI997" s="4">
        <f t="shared" si="413"/>
        <v>664</v>
      </c>
      <c r="CJ997" s="4">
        <v>784</v>
      </c>
      <c r="CK997" s="4">
        <v>0</v>
      </c>
      <c r="CL997" s="4">
        <v>0</v>
      </c>
      <c r="CM997" s="4">
        <v>668</v>
      </c>
      <c r="CN997" s="4">
        <v>1555</v>
      </c>
      <c r="CO997" s="4">
        <f t="shared" si="388"/>
        <v>3007</v>
      </c>
    </row>
    <row r="998" spans="1:93">
      <c r="A998" s="2">
        <v>2010</v>
      </c>
      <c r="B998" s="3" t="s">
        <v>105</v>
      </c>
      <c r="C998" s="4">
        <v>0</v>
      </c>
      <c r="D998" s="4">
        <v>193</v>
      </c>
      <c r="E998" s="4">
        <v>795</v>
      </c>
      <c r="F998" s="4">
        <v>50</v>
      </c>
      <c r="G998" s="4">
        <f t="shared" si="389"/>
        <v>1038</v>
      </c>
      <c r="H998" s="4">
        <v>147</v>
      </c>
      <c r="I998" s="4">
        <v>21</v>
      </c>
      <c r="J998" s="4">
        <v>61</v>
      </c>
      <c r="K998" s="4">
        <v>43</v>
      </c>
      <c r="L998" s="4">
        <f t="shared" si="390"/>
        <v>272</v>
      </c>
      <c r="M998" s="4">
        <v>33</v>
      </c>
      <c r="N998" s="4">
        <v>42</v>
      </c>
      <c r="O998" s="4">
        <v>0</v>
      </c>
      <c r="P998" s="4">
        <v>0</v>
      </c>
      <c r="Q998" s="4">
        <f t="shared" si="391"/>
        <v>75</v>
      </c>
      <c r="R998" s="4">
        <v>25</v>
      </c>
      <c r="S998" s="4">
        <v>0</v>
      </c>
      <c r="T998" s="4">
        <v>0</v>
      </c>
      <c r="U998" s="4">
        <v>0</v>
      </c>
      <c r="V998" s="4">
        <f t="shared" si="392"/>
        <v>25</v>
      </c>
      <c r="W998" s="4">
        <v>385</v>
      </c>
      <c r="X998" s="4">
        <v>797</v>
      </c>
      <c r="Y998" s="4">
        <v>180</v>
      </c>
      <c r="Z998" s="4">
        <v>0</v>
      </c>
      <c r="AA998" s="4">
        <f t="shared" si="393"/>
        <v>1362</v>
      </c>
      <c r="AB998" s="4">
        <v>98</v>
      </c>
      <c r="AC998" s="4">
        <v>1</v>
      </c>
      <c r="AD998" s="4">
        <v>4</v>
      </c>
      <c r="AE998" s="4">
        <v>3</v>
      </c>
      <c r="AF998" s="4">
        <f t="shared" si="394"/>
        <v>106</v>
      </c>
      <c r="AG998" s="4">
        <v>0</v>
      </c>
      <c r="AH998" s="4">
        <v>174</v>
      </c>
      <c r="AI998" s="4">
        <v>330</v>
      </c>
      <c r="AJ998" s="4">
        <v>0</v>
      </c>
      <c r="AK998" s="4">
        <f t="shared" si="395"/>
        <v>504</v>
      </c>
      <c r="AL998" s="4">
        <v>692</v>
      </c>
      <c r="AM998" s="4">
        <v>846</v>
      </c>
      <c r="AN998" s="4">
        <v>506</v>
      </c>
      <c r="AO998" s="4">
        <v>42</v>
      </c>
      <c r="AP998" s="4">
        <f t="shared" si="396"/>
        <v>2086</v>
      </c>
      <c r="AU998" s="4">
        <f t="shared" si="397"/>
        <v>0</v>
      </c>
      <c r="AV998" s="4">
        <v>0</v>
      </c>
      <c r="AW998" s="4">
        <v>0</v>
      </c>
      <c r="AX998" s="4">
        <v>0</v>
      </c>
      <c r="AY998" s="4">
        <v>43</v>
      </c>
      <c r="AZ998" s="4">
        <f t="shared" si="398"/>
        <v>43</v>
      </c>
      <c r="BA998" s="4">
        <v>0</v>
      </c>
      <c r="BB998" s="4">
        <v>0</v>
      </c>
      <c r="BC998" s="4">
        <v>0</v>
      </c>
      <c r="BD998" s="4">
        <v>3</v>
      </c>
      <c r="BE998" s="4">
        <f t="shared" si="399"/>
        <v>3</v>
      </c>
      <c r="BF998" s="4">
        <v>0</v>
      </c>
      <c r="BG998" s="4">
        <v>8</v>
      </c>
      <c r="BH998" s="41">
        <v>143</v>
      </c>
      <c r="BI998" s="4">
        <v>0</v>
      </c>
      <c r="BJ998" s="4">
        <f t="shared" si="400"/>
        <v>151</v>
      </c>
      <c r="BK998" s="4">
        <v>0</v>
      </c>
      <c r="BL998" s="4">
        <v>0</v>
      </c>
      <c r="BM998" s="4">
        <v>0</v>
      </c>
      <c r="BN998" s="4">
        <v>0</v>
      </c>
      <c r="BO998" s="4">
        <f t="shared" si="401"/>
        <v>0</v>
      </c>
      <c r="BP998" s="4">
        <v>0</v>
      </c>
      <c r="BQ998" s="4">
        <v>0</v>
      </c>
      <c r="BR998" s="4">
        <v>0</v>
      </c>
      <c r="BS998" s="4">
        <v>5</v>
      </c>
      <c r="BT998" s="4">
        <f t="shared" si="402"/>
        <v>5</v>
      </c>
      <c r="BU998" s="4">
        <v>0</v>
      </c>
      <c r="BV998" s="4">
        <v>0</v>
      </c>
      <c r="BW998" s="4">
        <v>0</v>
      </c>
      <c r="BX998" s="4">
        <v>87</v>
      </c>
      <c r="BY998" s="4">
        <f t="shared" si="403"/>
        <v>87</v>
      </c>
      <c r="BZ998" s="4">
        <f t="shared" si="404"/>
        <v>1380</v>
      </c>
      <c r="CA998" s="4">
        <f t="shared" si="405"/>
        <v>2074</v>
      </c>
      <c r="CB998" s="4">
        <f t="shared" si="406"/>
        <v>1876</v>
      </c>
      <c r="CC998" s="4">
        <f t="shared" si="407"/>
        <v>138</v>
      </c>
      <c r="CD998" s="4">
        <f t="shared" si="408"/>
        <v>5468</v>
      </c>
      <c r="CE998" s="4">
        <f t="shared" si="409"/>
        <v>0</v>
      </c>
      <c r="CF998" s="4">
        <f t="shared" si="410"/>
        <v>8</v>
      </c>
      <c r="CG998" s="4">
        <f t="shared" si="411"/>
        <v>143</v>
      </c>
      <c r="CH998" s="4">
        <f t="shared" si="412"/>
        <v>138</v>
      </c>
      <c r="CI998" s="4">
        <f t="shared" si="413"/>
        <v>289</v>
      </c>
      <c r="CJ998" s="4">
        <v>0</v>
      </c>
      <c r="CK998" s="4">
        <v>0</v>
      </c>
      <c r="CL998" s="4">
        <v>504</v>
      </c>
      <c r="CM998" s="4">
        <v>3</v>
      </c>
      <c r="CN998" s="4">
        <v>1737</v>
      </c>
      <c r="CO998" s="4">
        <f t="shared" si="388"/>
        <v>2244</v>
      </c>
    </row>
    <row r="999" spans="1:93">
      <c r="A999" s="2">
        <v>2010</v>
      </c>
      <c r="B999" s="3" t="s">
        <v>106</v>
      </c>
      <c r="C999" s="4">
        <v>9544</v>
      </c>
      <c r="D999" s="4">
        <v>2156</v>
      </c>
      <c r="E999" s="4">
        <v>14</v>
      </c>
      <c r="F999" s="4">
        <v>0</v>
      </c>
      <c r="G999" s="4">
        <f t="shared" si="389"/>
        <v>11714</v>
      </c>
      <c r="H999" s="4">
        <v>2217</v>
      </c>
      <c r="I999" s="4">
        <v>97</v>
      </c>
      <c r="J999" s="4">
        <v>1477</v>
      </c>
      <c r="K999" s="4">
        <v>0</v>
      </c>
      <c r="L999" s="4">
        <f t="shared" si="390"/>
        <v>3791</v>
      </c>
      <c r="M999" s="4">
        <v>8</v>
      </c>
      <c r="N999" s="4">
        <v>105</v>
      </c>
      <c r="O999" s="4">
        <v>0</v>
      </c>
      <c r="P999" s="4">
        <v>0</v>
      </c>
      <c r="Q999" s="4">
        <f t="shared" si="391"/>
        <v>113</v>
      </c>
      <c r="R999" s="4">
        <v>266</v>
      </c>
      <c r="S999" s="4">
        <v>60</v>
      </c>
      <c r="T999" s="4">
        <v>0</v>
      </c>
      <c r="U999" s="4">
        <v>0</v>
      </c>
      <c r="V999" s="4">
        <f t="shared" si="392"/>
        <v>326</v>
      </c>
      <c r="W999" s="4">
        <v>3436</v>
      </c>
      <c r="X999" s="4">
        <v>6315</v>
      </c>
      <c r="Y999" s="4">
        <v>818</v>
      </c>
      <c r="Z999" s="4">
        <v>0</v>
      </c>
      <c r="AA999" s="4">
        <f t="shared" si="393"/>
        <v>10569</v>
      </c>
      <c r="AB999" s="4">
        <v>1519</v>
      </c>
      <c r="AC999" s="4">
        <v>51</v>
      </c>
      <c r="AD999" s="4">
        <v>94</v>
      </c>
      <c r="AE999" s="4">
        <v>0</v>
      </c>
      <c r="AF999" s="4">
        <f t="shared" si="394"/>
        <v>1664</v>
      </c>
      <c r="AG999" s="4">
        <v>1288</v>
      </c>
      <c r="AH999" s="4">
        <v>1404</v>
      </c>
      <c r="AI999" s="4">
        <v>435</v>
      </c>
      <c r="AJ999" s="4">
        <v>1582</v>
      </c>
      <c r="AK999" s="4">
        <f t="shared" si="395"/>
        <v>4709</v>
      </c>
      <c r="AL999" s="4">
        <v>10007</v>
      </c>
      <c r="AM999" s="4">
        <v>2870</v>
      </c>
      <c r="AN999" s="4">
        <v>2670</v>
      </c>
      <c r="AO999" s="4">
        <v>87</v>
      </c>
      <c r="AP999" s="4">
        <f t="shared" si="396"/>
        <v>15634</v>
      </c>
      <c r="AU999" s="4">
        <f t="shared" si="397"/>
        <v>0</v>
      </c>
      <c r="AV999" s="4">
        <v>0</v>
      </c>
      <c r="AW999" s="4">
        <v>0</v>
      </c>
      <c r="AX999" s="4">
        <v>0</v>
      </c>
      <c r="AY999" s="4">
        <v>0</v>
      </c>
      <c r="AZ999" s="4">
        <f t="shared" si="398"/>
        <v>0</v>
      </c>
      <c r="BA999" s="4">
        <v>4</v>
      </c>
      <c r="BB999" s="4">
        <v>0</v>
      </c>
      <c r="BC999" s="4">
        <v>0</v>
      </c>
      <c r="BD999" s="4">
        <v>0</v>
      </c>
      <c r="BE999" s="4">
        <f t="shared" si="399"/>
        <v>4</v>
      </c>
      <c r="BF999" s="4">
        <v>895</v>
      </c>
      <c r="BG999" s="4">
        <v>1394</v>
      </c>
      <c r="BH999" s="4">
        <v>95</v>
      </c>
      <c r="BI999" s="4">
        <v>1582</v>
      </c>
      <c r="BJ999" s="4">
        <f t="shared" si="400"/>
        <v>3966</v>
      </c>
      <c r="BK999" s="4">
        <v>0</v>
      </c>
      <c r="BL999" s="4">
        <v>0</v>
      </c>
      <c r="BM999" s="4">
        <v>0</v>
      </c>
      <c r="BN999" s="4">
        <v>0</v>
      </c>
      <c r="BO999" s="4">
        <f t="shared" si="401"/>
        <v>0</v>
      </c>
      <c r="BP999" s="4">
        <v>90</v>
      </c>
      <c r="BQ999" s="4">
        <v>219</v>
      </c>
      <c r="BR999" s="4">
        <v>9</v>
      </c>
      <c r="BS999" s="4">
        <v>60</v>
      </c>
      <c r="BT999" s="4">
        <f t="shared" si="402"/>
        <v>378</v>
      </c>
      <c r="BU999" s="4">
        <v>157</v>
      </c>
      <c r="BV999" s="4">
        <v>53</v>
      </c>
      <c r="BW999" s="4">
        <v>17</v>
      </c>
      <c r="BX999" s="4">
        <v>27</v>
      </c>
      <c r="BY999" s="4">
        <f t="shared" si="403"/>
        <v>254</v>
      </c>
      <c r="BZ999" s="4">
        <f t="shared" si="404"/>
        <v>28285</v>
      </c>
      <c r="CA999" s="4">
        <f t="shared" si="405"/>
        <v>13058</v>
      </c>
      <c r="CB999" s="4">
        <f t="shared" si="406"/>
        <v>5508</v>
      </c>
      <c r="CC999" s="4">
        <f t="shared" si="407"/>
        <v>1669</v>
      </c>
      <c r="CD999" s="4">
        <f t="shared" si="408"/>
        <v>48520</v>
      </c>
      <c r="CE999" s="4">
        <f t="shared" si="409"/>
        <v>1146</v>
      </c>
      <c r="CF999" s="4">
        <f t="shared" si="410"/>
        <v>1666</v>
      </c>
      <c r="CG999" s="4">
        <f t="shared" si="411"/>
        <v>121</v>
      </c>
      <c r="CH999" s="4">
        <f t="shared" si="412"/>
        <v>1669</v>
      </c>
      <c r="CI999" s="4">
        <f t="shared" si="413"/>
        <v>4602</v>
      </c>
      <c r="CJ999" s="4">
        <v>7898</v>
      </c>
      <c r="CK999" s="4">
        <v>10323</v>
      </c>
      <c r="CL999" s="4">
        <v>2275</v>
      </c>
      <c r="CM999" s="4">
        <v>940</v>
      </c>
      <c r="CN999" s="4">
        <v>6708</v>
      </c>
      <c r="CO999" s="4">
        <f t="shared" si="388"/>
        <v>28144</v>
      </c>
    </row>
    <row r="1000" spans="1:93">
      <c r="A1000" s="2">
        <v>2010</v>
      </c>
      <c r="B1000" s="3" t="s">
        <v>107</v>
      </c>
      <c r="C1000" s="4">
        <v>2547</v>
      </c>
      <c r="D1000" s="4">
        <v>669</v>
      </c>
      <c r="E1000" s="4">
        <v>1</v>
      </c>
      <c r="F1000" s="4">
        <v>0</v>
      </c>
      <c r="G1000" s="4">
        <f t="shared" si="389"/>
        <v>3217</v>
      </c>
      <c r="H1000" s="4">
        <v>816</v>
      </c>
      <c r="I1000" s="4">
        <v>534</v>
      </c>
      <c r="J1000" s="4">
        <v>1329</v>
      </c>
      <c r="K1000" s="4">
        <v>69</v>
      </c>
      <c r="L1000" s="4">
        <f t="shared" si="390"/>
        <v>2748</v>
      </c>
      <c r="M1000" s="4">
        <v>4</v>
      </c>
      <c r="N1000" s="4">
        <v>180</v>
      </c>
      <c r="O1000" s="4">
        <v>0</v>
      </c>
      <c r="P1000" s="4">
        <v>0</v>
      </c>
      <c r="Q1000" s="4">
        <f t="shared" si="391"/>
        <v>184</v>
      </c>
      <c r="R1000" s="4">
        <v>8</v>
      </c>
      <c r="S1000" s="4">
        <v>0</v>
      </c>
      <c r="T1000" s="4">
        <v>2</v>
      </c>
      <c r="U1000" s="4">
        <v>0</v>
      </c>
      <c r="V1000" s="4">
        <f t="shared" si="392"/>
        <v>10</v>
      </c>
      <c r="W1000" s="4">
        <v>539</v>
      </c>
      <c r="X1000" s="4">
        <v>2705</v>
      </c>
      <c r="Y1000" s="4">
        <v>118</v>
      </c>
      <c r="Z1000" s="4">
        <v>0</v>
      </c>
      <c r="AA1000" s="4">
        <f t="shared" si="393"/>
        <v>3362</v>
      </c>
      <c r="AB1000" s="4">
        <v>349</v>
      </c>
      <c r="AC1000" s="4">
        <v>23</v>
      </c>
      <c r="AD1000" s="4">
        <v>23</v>
      </c>
      <c r="AE1000" s="4">
        <v>0</v>
      </c>
      <c r="AF1000" s="4">
        <f t="shared" si="394"/>
        <v>395</v>
      </c>
      <c r="AG1000" s="4">
        <v>0</v>
      </c>
      <c r="AH1000" s="4">
        <v>359</v>
      </c>
      <c r="AI1000" s="4">
        <v>447</v>
      </c>
      <c r="AJ1000" s="4">
        <v>536</v>
      </c>
      <c r="AK1000" s="4">
        <f t="shared" si="395"/>
        <v>1342</v>
      </c>
      <c r="AL1000" s="4">
        <v>1042</v>
      </c>
      <c r="AM1000" s="4">
        <v>1032</v>
      </c>
      <c r="AN1000" s="4">
        <v>2041</v>
      </c>
      <c r="AO1000" s="4">
        <v>0</v>
      </c>
      <c r="AP1000" s="4">
        <f t="shared" si="396"/>
        <v>4115</v>
      </c>
      <c r="AU1000" s="4">
        <f t="shared" si="397"/>
        <v>0</v>
      </c>
      <c r="AV1000" s="4">
        <v>0</v>
      </c>
      <c r="AW1000" s="4">
        <v>0</v>
      </c>
      <c r="AX1000" s="4">
        <v>0</v>
      </c>
      <c r="AY1000" s="4">
        <v>4</v>
      </c>
      <c r="AZ1000" s="4">
        <f t="shared" si="398"/>
        <v>4</v>
      </c>
      <c r="BA1000" s="4">
        <v>0</v>
      </c>
      <c r="BB1000" s="4">
        <v>0</v>
      </c>
      <c r="BC1000" s="4">
        <v>0</v>
      </c>
      <c r="BD1000" s="4">
        <v>3.4</v>
      </c>
      <c r="BE1000" s="4">
        <f t="shared" si="399"/>
        <v>3.4</v>
      </c>
      <c r="BF1000" s="4">
        <v>0</v>
      </c>
      <c r="BG1000" s="4">
        <v>0</v>
      </c>
      <c r="BH1000" s="4">
        <v>0</v>
      </c>
      <c r="BI1000" s="4">
        <v>0</v>
      </c>
      <c r="BJ1000" s="4">
        <f t="shared" si="400"/>
        <v>0</v>
      </c>
      <c r="BK1000" s="4">
        <v>0</v>
      </c>
      <c r="BL1000" s="4">
        <v>0</v>
      </c>
      <c r="BM1000" s="4">
        <v>0</v>
      </c>
      <c r="BN1000" s="4">
        <v>0</v>
      </c>
      <c r="BO1000" s="4">
        <f t="shared" si="401"/>
        <v>0</v>
      </c>
      <c r="BP1000" s="4">
        <v>0</v>
      </c>
      <c r="BQ1000" s="4">
        <v>0</v>
      </c>
      <c r="BR1000" s="4">
        <v>0</v>
      </c>
      <c r="BS1000" s="4">
        <v>1</v>
      </c>
      <c r="BT1000" s="4">
        <f t="shared" si="402"/>
        <v>1</v>
      </c>
      <c r="BU1000" s="4">
        <v>0</v>
      </c>
      <c r="BV1000" s="4">
        <v>0</v>
      </c>
      <c r="BW1000" s="4">
        <v>0</v>
      </c>
      <c r="BX1000" s="4">
        <v>34.799999999999997</v>
      </c>
      <c r="BY1000" s="4">
        <f t="shared" si="403"/>
        <v>34.799999999999997</v>
      </c>
      <c r="BZ1000" s="4">
        <f t="shared" si="404"/>
        <v>5305</v>
      </c>
      <c r="CA1000" s="4">
        <f t="shared" si="405"/>
        <v>5502</v>
      </c>
      <c r="CB1000" s="4">
        <f t="shared" si="406"/>
        <v>3961</v>
      </c>
      <c r="CC1000" s="4">
        <f t="shared" si="407"/>
        <v>605</v>
      </c>
      <c r="CD1000" s="4">
        <f t="shared" si="408"/>
        <v>15373</v>
      </c>
      <c r="CE1000" s="4">
        <f t="shared" si="409"/>
        <v>0</v>
      </c>
      <c r="CF1000" s="4">
        <f t="shared" si="410"/>
        <v>0</v>
      </c>
      <c r="CG1000" s="4">
        <f t="shared" si="411"/>
        <v>0</v>
      </c>
      <c r="CH1000" s="4">
        <f t="shared" si="412"/>
        <v>43.199999999999996</v>
      </c>
      <c r="CI1000" s="4">
        <f t="shared" si="413"/>
        <v>43.199999999999996</v>
      </c>
      <c r="CJ1000" s="4">
        <v>2058</v>
      </c>
      <c r="CK1000" s="4">
        <v>957</v>
      </c>
      <c r="CL1000" s="4">
        <v>125</v>
      </c>
      <c r="CM1000" s="4">
        <v>64</v>
      </c>
      <c r="CN1000" s="4">
        <v>1594</v>
      </c>
      <c r="CO1000" s="4">
        <f t="shared" si="388"/>
        <v>4798</v>
      </c>
    </row>
    <row r="1001" spans="1:93">
      <c r="A1001" s="2">
        <v>2010</v>
      </c>
      <c r="B1001" s="3" t="s">
        <v>108</v>
      </c>
      <c r="C1001" s="4">
        <v>19119</v>
      </c>
      <c r="D1001" s="4">
        <v>4255</v>
      </c>
      <c r="E1001" s="4">
        <v>2969</v>
      </c>
      <c r="F1001" s="4">
        <v>20</v>
      </c>
      <c r="G1001" s="4">
        <f t="shared" si="389"/>
        <v>26363</v>
      </c>
      <c r="H1001" s="4">
        <v>4211</v>
      </c>
      <c r="I1001" s="4">
        <v>399</v>
      </c>
      <c r="J1001" s="4">
        <v>4338</v>
      </c>
      <c r="K1001" s="4">
        <v>738</v>
      </c>
      <c r="L1001" s="4">
        <f t="shared" si="390"/>
        <v>9686</v>
      </c>
      <c r="M1001" s="4">
        <v>271</v>
      </c>
      <c r="N1001" s="4">
        <v>2721</v>
      </c>
      <c r="O1001" s="4">
        <v>0</v>
      </c>
      <c r="P1001" s="4">
        <v>0</v>
      </c>
      <c r="Q1001" s="4">
        <f t="shared" si="391"/>
        <v>2992</v>
      </c>
      <c r="R1001" s="4">
        <v>917</v>
      </c>
      <c r="S1001" s="4">
        <v>0</v>
      </c>
      <c r="T1001" s="4">
        <v>0</v>
      </c>
      <c r="U1001" s="4">
        <v>0</v>
      </c>
      <c r="V1001" s="4">
        <f t="shared" si="392"/>
        <v>917</v>
      </c>
      <c r="W1001" s="4">
        <v>6296</v>
      </c>
      <c r="X1001" s="4">
        <v>26057</v>
      </c>
      <c r="Y1001" s="4">
        <v>4672</v>
      </c>
      <c r="Z1001" s="4">
        <v>0</v>
      </c>
      <c r="AA1001" s="4">
        <f t="shared" si="393"/>
        <v>37025</v>
      </c>
      <c r="AB1001" s="4">
        <v>3035</v>
      </c>
      <c r="AC1001" s="4">
        <v>117</v>
      </c>
      <c r="AD1001" s="4">
        <v>69</v>
      </c>
      <c r="AE1001" s="4">
        <v>264</v>
      </c>
      <c r="AF1001" s="4">
        <f t="shared" si="394"/>
        <v>3485</v>
      </c>
      <c r="AG1001" s="4">
        <v>66</v>
      </c>
      <c r="AH1001" s="4">
        <v>1519</v>
      </c>
      <c r="AI1001" s="4">
        <v>5413</v>
      </c>
      <c r="AJ1001" s="4">
        <v>885</v>
      </c>
      <c r="AK1001" s="4">
        <f t="shared" si="395"/>
        <v>7883</v>
      </c>
      <c r="AL1001" s="4">
        <v>20347</v>
      </c>
      <c r="AM1001" s="4">
        <v>5766</v>
      </c>
      <c r="AN1001" s="4">
        <v>13117</v>
      </c>
      <c r="AO1001" s="4">
        <v>1356</v>
      </c>
      <c r="AP1001" s="4">
        <f t="shared" si="396"/>
        <v>40586</v>
      </c>
      <c r="AU1001" s="4">
        <f t="shared" si="397"/>
        <v>0</v>
      </c>
      <c r="AV1001" s="4">
        <v>0</v>
      </c>
      <c r="AW1001" s="4">
        <v>0</v>
      </c>
      <c r="AX1001" s="4">
        <v>83</v>
      </c>
      <c r="AY1001" s="4">
        <v>734</v>
      </c>
      <c r="AZ1001" s="4">
        <f t="shared" si="398"/>
        <v>817</v>
      </c>
      <c r="BA1001" s="4">
        <v>0</v>
      </c>
      <c r="BB1001" s="4">
        <v>0</v>
      </c>
      <c r="BC1001" s="4">
        <v>0</v>
      </c>
      <c r="BD1001" s="4">
        <v>264</v>
      </c>
      <c r="BE1001" s="4">
        <f t="shared" si="399"/>
        <v>264</v>
      </c>
      <c r="BF1001" s="4">
        <v>0</v>
      </c>
      <c r="BG1001" s="4">
        <v>1459</v>
      </c>
      <c r="BH1001" s="4">
        <v>1523</v>
      </c>
      <c r="BI1001" s="4">
        <v>885</v>
      </c>
      <c r="BJ1001" s="4">
        <f t="shared" si="400"/>
        <v>3867</v>
      </c>
      <c r="BK1001" s="4">
        <v>0</v>
      </c>
      <c r="BL1001" s="4">
        <v>3</v>
      </c>
      <c r="BM1001" s="4">
        <v>0</v>
      </c>
      <c r="BN1001" s="4">
        <v>143</v>
      </c>
      <c r="BO1001" s="4">
        <f t="shared" si="401"/>
        <v>146</v>
      </c>
      <c r="BP1001" s="4">
        <v>0</v>
      </c>
      <c r="BQ1001" s="4">
        <v>114</v>
      </c>
      <c r="BR1001" s="4">
        <v>293</v>
      </c>
      <c r="BS1001" s="4">
        <v>171</v>
      </c>
      <c r="BT1001" s="4">
        <f t="shared" si="402"/>
        <v>578</v>
      </c>
      <c r="BU1001" s="4">
        <v>0</v>
      </c>
      <c r="BV1001" s="4">
        <v>151</v>
      </c>
      <c r="BW1001" s="4">
        <v>223</v>
      </c>
      <c r="BX1001" s="4">
        <v>1066</v>
      </c>
      <c r="BY1001" s="4">
        <f t="shared" si="403"/>
        <v>1440</v>
      </c>
      <c r="BZ1001" s="4">
        <f t="shared" si="404"/>
        <v>54262</v>
      </c>
      <c r="CA1001" s="4">
        <f t="shared" si="405"/>
        <v>40834</v>
      </c>
      <c r="CB1001" s="4">
        <f t="shared" si="406"/>
        <v>30578</v>
      </c>
      <c r="CC1001" s="4">
        <f t="shared" si="407"/>
        <v>3263</v>
      </c>
      <c r="CD1001" s="4">
        <f t="shared" si="408"/>
        <v>128937</v>
      </c>
      <c r="CE1001" s="4">
        <f t="shared" si="409"/>
        <v>0</v>
      </c>
      <c r="CF1001" s="4">
        <f t="shared" si="410"/>
        <v>1727</v>
      </c>
      <c r="CG1001" s="4">
        <f t="shared" si="411"/>
        <v>2122</v>
      </c>
      <c r="CH1001" s="4">
        <f t="shared" si="412"/>
        <v>3263</v>
      </c>
      <c r="CI1001" s="4">
        <f t="shared" si="413"/>
        <v>7112</v>
      </c>
      <c r="CJ1001" s="4">
        <v>9871</v>
      </c>
      <c r="CK1001" s="4">
        <v>34752</v>
      </c>
      <c r="CL1001" s="4">
        <v>5371</v>
      </c>
      <c r="CM1001" s="4">
        <v>19</v>
      </c>
      <c r="CN1001" s="4">
        <v>2041</v>
      </c>
      <c r="CO1001" s="4">
        <f t="shared" si="388"/>
        <v>52054</v>
      </c>
    </row>
    <row r="1002" spans="1:93">
      <c r="A1002" s="2">
        <v>2010</v>
      </c>
      <c r="B1002" s="3" t="s">
        <v>109</v>
      </c>
      <c r="C1002" s="4">
        <v>7487</v>
      </c>
      <c r="D1002" s="4">
        <v>1503</v>
      </c>
      <c r="E1002" s="4">
        <v>429</v>
      </c>
      <c r="F1002" s="4">
        <v>0</v>
      </c>
      <c r="G1002" s="4">
        <f t="shared" si="389"/>
        <v>9419</v>
      </c>
      <c r="H1002" s="4">
        <v>3545</v>
      </c>
      <c r="I1002" s="4">
        <v>37</v>
      </c>
      <c r="J1002" s="4">
        <v>2480</v>
      </c>
      <c r="K1002" s="4">
        <v>0</v>
      </c>
      <c r="L1002" s="4">
        <f t="shared" si="390"/>
        <v>6062</v>
      </c>
      <c r="M1002" s="4">
        <v>61</v>
      </c>
      <c r="N1002" s="4">
        <v>180</v>
      </c>
      <c r="O1002" s="4">
        <v>1</v>
      </c>
      <c r="P1002" s="4">
        <v>0</v>
      </c>
      <c r="Q1002" s="4">
        <f t="shared" si="391"/>
        <v>242</v>
      </c>
      <c r="R1002" s="4">
        <v>0</v>
      </c>
      <c r="S1002" s="4">
        <v>0</v>
      </c>
      <c r="T1002" s="4">
        <v>0</v>
      </c>
      <c r="U1002" s="4">
        <v>0</v>
      </c>
      <c r="V1002" s="4">
        <f t="shared" si="392"/>
        <v>0</v>
      </c>
      <c r="W1002" s="4">
        <v>2319</v>
      </c>
      <c r="X1002" s="4">
        <v>8113</v>
      </c>
      <c r="Y1002" s="4">
        <v>1364</v>
      </c>
      <c r="Z1002" s="4">
        <v>0</v>
      </c>
      <c r="AA1002" s="4">
        <f t="shared" si="393"/>
        <v>11796</v>
      </c>
      <c r="AB1002" s="4">
        <v>1264</v>
      </c>
      <c r="AC1002" s="4">
        <v>7</v>
      </c>
      <c r="AD1002" s="4">
        <v>141</v>
      </c>
      <c r="AE1002" s="4">
        <v>0</v>
      </c>
      <c r="AF1002" s="4">
        <f t="shared" si="394"/>
        <v>1412</v>
      </c>
      <c r="AG1002" s="4">
        <v>0</v>
      </c>
      <c r="AH1002" s="4">
        <v>833</v>
      </c>
      <c r="AI1002" s="4">
        <v>2632</v>
      </c>
      <c r="AJ1002" s="4">
        <v>0</v>
      </c>
      <c r="AK1002" s="4">
        <f t="shared" si="395"/>
        <v>3465</v>
      </c>
      <c r="AL1002" s="4">
        <v>3837</v>
      </c>
      <c r="AM1002" s="4">
        <v>6490</v>
      </c>
      <c r="AN1002" s="4">
        <v>5536</v>
      </c>
      <c r="AO1002" s="4">
        <v>488</v>
      </c>
      <c r="AP1002" s="4">
        <f t="shared" si="396"/>
        <v>16351</v>
      </c>
      <c r="AU1002" s="4">
        <f t="shared" si="397"/>
        <v>0</v>
      </c>
      <c r="AV1002" s="4">
        <v>0</v>
      </c>
      <c r="AW1002" s="4">
        <v>0</v>
      </c>
      <c r="AX1002" s="4">
        <v>0</v>
      </c>
      <c r="AY1002" s="4">
        <v>0</v>
      </c>
      <c r="AZ1002" s="4">
        <f t="shared" si="398"/>
        <v>0</v>
      </c>
      <c r="BA1002" s="4">
        <v>0</v>
      </c>
      <c r="BB1002" s="4">
        <v>0</v>
      </c>
      <c r="BC1002" s="4">
        <v>0</v>
      </c>
      <c r="BD1002" s="4">
        <v>0</v>
      </c>
      <c r="BE1002" s="4">
        <f t="shared" si="399"/>
        <v>0</v>
      </c>
      <c r="BF1002" s="4">
        <v>0</v>
      </c>
      <c r="BG1002" s="4">
        <v>0</v>
      </c>
      <c r="BH1002" s="4">
        <v>0</v>
      </c>
      <c r="BI1002" s="4">
        <v>0</v>
      </c>
      <c r="BJ1002" s="4">
        <f t="shared" si="400"/>
        <v>0</v>
      </c>
      <c r="BK1002" s="4">
        <v>0</v>
      </c>
      <c r="BL1002" s="4">
        <v>0</v>
      </c>
      <c r="BM1002" s="4">
        <v>0</v>
      </c>
      <c r="BN1002" s="4">
        <v>0</v>
      </c>
      <c r="BO1002" s="4">
        <f t="shared" si="401"/>
        <v>0</v>
      </c>
      <c r="BP1002" s="4">
        <v>5</v>
      </c>
      <c r="BQ1002" s="4">
        <v>0</v>
      </c>
      <c r="BR1002" s="4">
        <v>0</v>
      </c>
      <c r="BS1002" s="4">
        <v>0</v>
      </c>
      <c r="BT1002" s="4">
        <f t="shared" si="402"/>
        <v>5</v>
      </c>
      <c r="BU1002" s="4">
        <v>0</v>
      </c>
      <c r="BV1002" s="4">
        <v>0</v>
      </c>
      <c r="BW1002" s="4">
        <v>0</v>
      </c>
      <c r="BX1002" s="4">
        <v>488</v>
      </c>
      <c r="BY1002" s="4">
        <f t="shared" si="403"/>
        <v>488</v>
      </c>
      <c r="BZ1002" s="4">
        <f t="shared" si="404"/>
        <v>18513</v>
      </c>
      <c r="CA1002" s="4">
        <f t="shared" si="405"/>
        <v>17163</v>
      </c>
      <c r="CB1002" s="4">
        <f t="shared" si="406"/>
        <v>12583</v>
      </c>
      <c r="CC1002" s="4">
        <f t="shared" si="407"/>
        <v>488</v>
      </c>
      <c r="CD1002" s="4">
        <f t="shared" si="408"/>
        <v>48747</v>
      </c>
      <c r="CE1002" s="4">
        <f t="shared" si="409"/>
        <v>5</v>
      </c>
      <c r="CF1002" s="4">
        <f t="shared" si="410"/>
        <v>0</v>
      </c>
      <c r="CG1002" s="4">
        <f t="shared" si="411"/>
        <v>0</v>
      </c>
      <c r="CH1002" s="4">
        <f t="shared" si="412"/>
        <v>488</v>
      </c>
      <c r="CI1002" s="4">
        <f t="shared" si="413"/>
        <v>493</v>
      </c>
      <c r="CJ1002" s="4">
        <v>5565</v>
      </c>
      <c r="CK1002" s="4">
        <v>9048</v>
      </c>
      <c r="CL1002" s="4">
        <v>1198</v>
      </c>
      <c r="CM1002" s="4">
        <v>0</v>
      </c>
      <c r="CN1002" s="4">
        <v>1934</v>
      </c>
      <c r="CO1002" s="4">
        <f t="shared" si="388"/>
        <v>17745</v>
      </c>
    </row>
    <row r="1003" spans="1:93">
      <c r="A1003" s="2">
        <v>2010</v>
      </c>
      <c r="B1003" s="3" t="s">
        <v>110</v>
      </c>
      <c r="C1003" s="4">
        <v>544</v>
      </c>
      <c r="D1003" s="4">
        <v>239</v>
      </c>
      <c r="E1003" s="4">
        <v>44.3</v>
      </c>
      <c r="F1003" s="4">
        <v>0</v>
      </c>
      <c r="G1003" s="4">
        <f t="shared" si="389"/>
        <v>827.3</v>
      </c>
      <c r="H1003" s="4">
        <v>330</v>
      </c>
      <c r="I1003" s="4">
        <v>149</v>
      </c>
      <c r="J1003" s="4">
        <v>505</v>
      </c>
      <c r="K1003" s="4">
        <v>20</v>
      </c>
      <c r="L1003" s="4">
        <f t="shared" si="390"/>
        <v>1004</v>
      </c>
      <c r="M1003" s="4">
        <v>4</v>
      </c>
      <c r="N1003" s="4">
        <v>0</v>
      </c>
      <c r="O1003" s="4">
        <v>3</v>
      </c>
      <c r="P1003" s="4">
        <v>0</v>
      </c>
      <c r="Q1003" s="4">
        <f t="shared" si="391"/>
        <v>7</v>
      </c>
      <c r="R1003" s="4">
        <v>0</v>
      </c>
      <c r="S1003" s="4">
        <v>0</v>
      </c>
      <c r="T1003" s="4">
        <v>0</v>
      </c>
      <c r="U1003" s="4">
        <v>0</v>
      </c>
      <c r="V1003" s="4">
        <f t="shared" si="392"/>
        <v>0</v>
      </c>
      <c r="W1003" s="4">
        <v>188</v>
      </c>
      <c r="X1003" s="4">
        <v>467</v>
      </c>
      <c r="Y1003" s="4">
        <v>7</v>
      </c>
      <c r="Z1003" s="4">
        <v>0</v>
      </c>
      <c r="AA1003" s="4">
        <f t="shared" si="393"/>
        <v>662</v>
      </c>
      <c r="AB1003" s="4">
        <v>74</v>
      </c>
      <c r="AC1003" s="4">
        <v>4</v>
      </c>
      <c r="AD1003" s="4">
        <v>8</v>
      </c>
      <c r="AE1003" s="4">
        <v>0</v>
      </c>
      <c r="AF1003" s="4">
        <f t="shared" si="394"/>
        <v>86</v>
      </c>
      <c r="AG1003" s="4">
        <v>0</v>
      </c>
      <c r="AH1003" s="4">
        <v>328</v>
      </c>
      <c r="AI1003" s="4">
        <v>218</v>
      </c>
      <c r="AJ1003" s="4">
        <v>0</v>
      </c>
      <c r="AK1003" s="4">
        <f t="shared" si="395"/>
        <v>546</v>
      </c>
      <c r="AL1003" s="4">
        <v>455</v>
      </c>
      <c r="AM1003" s="4">
        <v>670</v>
      </c>
      <c r="AN1003" s="4">
        <v>609</v>
      </c>
      <c r="AO1003" s="4">
        <v>0</v>
      </c>
      <c r="AP1003" s="4">
        <f t="shared" si="396"/>
        <v>1734</v>
      </c>
      <c r="AU1003" s="4">
        <f t="shared" si="397"/>
        <v>0</v>
      </c>
      <c r="AV1003" s="4">
        <v>37</v>
      </c>
      <c r="AW1003" s="4">
        <v>6</v>
      </c>
      <c r="AX1003" s="4">
        <v>34</v>
      </c>
      <c r="AY1003" s="4">
        <v>20</v>
      </c>
      <c r="AZ1003" s="4">
        <f t="shared" si="398"/>
        <v>97</v>
      </c>
      <c r="BA1003" s="4">
        <v>2.1</v>
      </c>
      <c r="BB1003" s="4">
        <v>0</v>
      </c>
      <c r="BC1003" s="4">
        <v>1</v>
      </c>
      <c r="BD1003" s="4">
        <v>0</v>
      </c>
      <c r="BE1003" s="4">
        <f t="shared" si="399"/>
        <v>3.1</v>
      </c>
      <c r="BF1003" s="4">
        <v>0</v>
      </c>
      <c r="BG1003" s="4">
        <v>278</v>
      </c>
      <c r="BH1003" s="4">
        <v>88</v>
      </c>
      <c r="BI1003" s="4">
        <v>0</v>
      </c>
      <c r="BJ1003" s="4">
        <f t="shared" si="400"/>
        <v>366</v>
      </c>
      <c r="BK1003" s="4">
        <v>0</v>
      </c>
      <c r="BL1003" s="4">
        <v>0</v>
      </c>
      <c r="BM1003" s="4">
        <v>0</v>
      </c>
      <c r="BN1003" s="4">
        <v>0</v>
      </c>
      <c r="BO1003" s="4">
        <f t="shared" si="401"/>
        <v>0</v>
      </c>
      <c r="BP1003" s="4">
        <v>5.8</v>
      </c>
      <c r="BQ1003" s="4">
        <v>11.1</v>
      </c>
      <c r="BR1003" s="4">
        <v>29</v>
      </c>
      <c r="BS1003" s="4">
        <v>0</v>
      </c>
      <c r="BT1003" s="4">
        <f t="shared" si="402"/>
        <v>45.9</v>
      </c>
      <c r="BU1003" s="4">
        <v>34</v>
      </c>
      <c r="BV1003" s="4">
        <v>24</v>
      </c>
      <c r="BW1003" s="4">
        <v>9</v>
      </c>
      <c r="BX1003" s="4">
        <v>0</v>
      </c>
      <c r="BY1003" s="4">
        <f t="shared" si="403"/>
        <v>67</v>
      </c>
      <c r="BZ1003" s="4">
        <f t="shared" si="404"/>
        <v>1595</v>
      </c>
      <c r="CA1003" s="4">
        <f t="shared" si="405"/>
        <v>1857</v>
      </c>
      <c r="CB1003" s="4">
        <f t="shared" si="406"/>
        <v>1394.3</v>
      </c>
      <c r="CC1003" s="4">
        <f t="shared" si="407"/>
        <v>20</v>
      </c>
      <c r="CD1003" s="4">
        <f t="shared" si="408"/>
        <v>4866.3</v>
      </c>
      <c r="CE1003" s="4">
        <f t="shared" si="409"/>
        <v>78.900000000000006</v>
      </c>
      <c r="CF1003" s="4">
        <f t="shared" si="410"/>
        <v>319.10000000000002</v>
      </c>
      <c r="CG1003" s="4">
        <f t="shared" si="411"/>
        <v>161</v>
      </c>
      <c r="CH1003" s="4">
        <f t="shared" si="412"/>
        <v>20</v>
      </c>
      <c r="CI1003" s="4">
        <f t="shared" si="413"/>
        <v>579</v>
      </c>
      <c r="CJ1003" s="4">
        <v>609.79999999999995</v>
      </c>
      <c r="CK1003" s="4">
        <v>301.60000000000002</v>
      </c>
      <c r="CL1003" s="4">
        <v>87.9</v>
      </c>
      <c r="CM1003" s="4">
        <v>8.1999999999999993</v>
      </c>
      <c r="CN1003" s="4">
        <v>528.70000000000005</v>
      </c>
      <c r="CO1003" s="4">
        <f t="shared" si="388"/>
        <v>1536.2</v>
      </c>
    </row>
    <row r="1004" spans="1:93">
      <c r="A1004" s="2">
        <v>2010</v>
      </c>
      <c r="B1004" s="3" t="s">
        <v>111</v>
      </c>
      <c r="C1004" s="33">
        <v>6712</v>
      </c>
      <c r="D1004" s="4">
        <v>2111</v>
      </c>
      <c r="E1004" s="4">
        <v>2831</v>
      </c>
      <c r="F1004" s="4">
        <v>7</v>
      </c>
      <c r="G1004" s="4">
        <f t="shared" si="389"/>
        <v>11661</v>
      </c>
      <c r="H1004" s="4">
        <v>2497</v>
      </c>
      <c r="I1004" s="4">
        <v>32</v>
      </c>
      <c r="J1004" s="4">
        <v>7</v>
      </c>
      <c r="K1004" s="4">
        <v>317</v>
      </c>
      <c r="L1004" s="4">
        <f t="shared" si="390"/>
        <v>2853</v>
      </c>
      <c r="M1004" s="4">
        <v>236</v>
      </c>
      <c r="N1004" s="4">
        <v>791</v>
      </c>
      <c r="O1004" s="4">
        <v>0</v>
      </c>
      <c r="P1004" s="4">
        <v>0</v>
      </c>
      <c r="Q1004" s="4">
        <f t="shared" si="391"/>
        <v>1027</v>
      </c>
      <c r="R1004" s="4">
        <v>0</v>
      </c>
      <c r="S1004" s="4">
        <v>0</v>
      </c>
      <c r="T1004" s="4">
        <v>0</v>
      </c>
      <c r="U1004" s="4">
        <v>0</v>
      </c>
      <c r="V1004" s="4">
        <f t="shared" si="392"/>
        <v>0</v>
      </c>
      <c r="W1004" s="4">
        <v>8611</v>
      </c>
      <c r="X1004" s="4">
        <v>3024</v>
      </c>
      <c r="Y1004" s="4">
        <v>658</v>
      </c>
      <c r="Z1004" s="4">
        <v>0</v>
      </c>
      <c r="AA1004" s="4">
        <f t="shared" si="393"/>
        <v>12293</v>
      </c>
      <c r="AB1004" s="4">
        <v>1879</v>
      </c>
      <c r="AC1004" s="4">
        <v>26</v>
      </c>
      <c r="AD1004" s="4">
        <v>2</v>
      </c>
      <c r="AE1004" s="4">
        <v>33</v>
      </c>
      <c r="AF1004" s="4">
        <f t="shared" si="394"/>
        <v>1940</v>
      </c>
      <c r="AG1004" s="4">
        <v>17</v>
      </c>
      <c r="AH1004" s="4">
        <v>1207</v>
      </c>
      <c r="AI1004" s="4">
        <v>992</v>
      </c>
      <c r="AJ1004" s="4">
        <v>589</v>
      </c>
      <c r="AK1004" s="4">
        <f t="shared" si="395"/>
        <v>2805</v>
      </c>
      <c r="AL1004" s="4">
        <v>5449</v>
      </c>
      <c r="AM1004" s="4">
        <v>7046</v>
      </c>
      <c r="AN1004" s="4">
        <v>12374</v>
      </c>
      <c r="AO1004" s="4">
        <v>182</v>
      </c>
      <c r="AP1004" s="4">
        <f t="shared" si="396"/>
        <v>25051</v>
      </c>
      <c r="AU1004" s="4">
        <f t="shared" si="397"/>
        <v>0</v>
      </c>
      <c r="AV1004" s="4">
        <v>0</v>
      </c>
      <c r="AW1004" s="4">
        <v>0</v>
      </c>
      <c r="AX1004" s="4">
        <v>0</v>
      </c>
      <c r="AY1004" s="4">
        <v>317</v>
      </c>
      <c r="AZ1004" s="4">
        <f t="shared" si="398"/>
        <v>317</v>
      </c>
      <c r="BA1004" s="4">
        <v>0</v>
      </c>
      <c r="BB1004" s="4">
        <v>0</v>
      </c>
      <c r="BC1004" s="4">
        <v>0</v>
      </c>
      <c r="BD1004" s="4">
        <v>33</v>
      </c>
      <c r="BE1004" s="4">
        <f t="shared" si="399"/>
        <v>33</v>
      </c>
      <c r="BF1004" s="4">
        <v>0</v>
      </c>
      <c r="BG1004" s="4">
        <v>1000</v>
      </c>
      <c r="BH1004" s="4">
        <v>463</v>
      </c>
      <c r="BI1004" s="4">
        <v>589</v>
      </c>
      <c r="BJ1004" s="4">
        <f t="shared" si="400"/>
        <v>2052</v>
      </c>
      <c r="BK1004" s="4">
        <v>0</v>
      </c>
      <c r="BL1004" s="4">
        <v>0</v>
      </c>
      <c r="BM1004" s="4">
        <v>0</v>
      </c>
      <c r="BN1004" s="4">
        <v>0</v>
      </c>
      <c r="BO1004" s="4">
        <f t="shared" si="401"/>
        <v>0</v>
      </c>
      <c r="BP1004" s="4">
        <v>0</v>
      </c>
      <c r="BQ1004" s="4">
        <v>0</v>
      </c>
      <c r="BR1004" s="4">
        <v>0</v>
      </c>
      <c r="BS1004" s="4">
        <v>0</v>
      </c>
      <c r="BT1004" s="4">
        <f t="shared" si="402"/>
        <v>0</v>
      </c>
      <c r="BU1004" s="4">
        <v>0</v>
      </c>
      <c r="BV1004" s="4">
        <v>0</v>
      </c>
      <c r="BW1004" s="4">
        <v>992</v>
      </c>
      <c r="BX1004" s="4">
        <v>189</v>
      </c>
      <c r="BY1004" s="4">
        <f t="shared" si="403"/>
        <v>1181</v>
      </c>
      <c r="BZ1004" s="4">
        <f t="shared" si="404"/>
        <v>25401</v>
      </c>
      <c r="CA1004" s="4">
        <f t="shared" si="405"/>
        <v>14237</v>
      </c>
      <c r="CB1004" s="4">
        <f t="shared" si="406"/>
        <v>16864</v>
      </c>
      <c r="CC1004" s="4">
        <f t="shared" si="407"/>
        <v>1128</v>
      </c>
      <c r="CD1004" s="4">
        <f t="shared" si="408"/>
        <v>57630</v>
      </c>
      <c r="CE1004" s="4">
        <f t="shared" si="409"/>
        <v>0</v>
      </c>
      <c r="CF1004" s="4">
        <f t="shared" si="410"/>
        <v>1000</v>
      </c>
      <c r="CG1004" s="4">
        <f t="shared" si="411"/>
        <v>1455</v>
      </c>
      <c r="CH1004" s="4">
        <f t="shared" si="412"/>
        <v>1128</v>
      </c>
      <c r="CI1004" s="4">
        <f t="shared" si="413"/>
        <v>3583</v>
      </c>
      <c r="CJ1004" s="4">
        <v>7077</v>
      </c>
      <c r="CK1004" s="4">
        <v>7247</v>
      </c>
      <c r="CL1004" s="4">
        <v>142</v>
      </c>
      <c r="CM1004" s="4">
        <v>0</v>
      </c>
      <c r="CN1004" s="4">
        <v>10484</v>
      </c>
      <c r="CO1004" s="4">
        <f t="shared" si="388"/>
        <v>24950</v>
      </c>
    </row>
    <row r="1005" spans="1:93">
      <c r="A1005" s="2">
        <v>2010</v>
      </c>
      <c r="B1005" s="3" t="s">
        <v>112</v>
      </c>
      <c r="C1005" s="4">
        <v>1438</v>
      </c>
      <c r="D1005" s="4">
        <v>845</v>
      </c>
      <c r="E1005" s="4">
        <v>634</v>
      </c>
      <c r="F1005" s="4">
        <v>0</v>
      </c>
      <c r="G1005" s="4">
        <f t="shared" si="389"/>
        <v>2917</v>
      </c>
      <c r="H1005" s="4">
        <v>1090</v>
      </c>
      <c r="I1005" s="4">
        <v>476</v>
      </c>
      <c r="J1005" s="4">
        <v>1420</v>
      </c>
      <c r="K1005" s="4">
        <v>422</v>
      </c>
      <c r="L1005" s="4">
        <f t="shared" si="390"/>
        <v>3408</v>
      </c>
      <c r="M1005" s="4">
        <v>39</v>
      </c>
      <c r="N1005" s="4">
        <v>75</v>
      </c>
      <c r="O1005" s="4">
        <v>0</v>
      </c>
      <c r="P1005" s="4">
        <v>0</v>
      </c>
      <c r="Q1005" s="4">
        <f t="shared" si="391"/>
        <v>114</v>
      </c>
      <c r="R1005" s="4">
        <v>39</v>
      </c>
      <c r="S1005" s="4">
        <v>54</v>
      </c>
      <c r="T1005" s="4">
        <v>0</v>
      </c>
      <c r="U1005" s="4">
        <v>0</v>
      </c>
      <c r="V1005" s="4">
        <f t="shared" si="392"/>
        <v>93</v>
      </c>
      <c r="W1005" s="4">
        <v>550</v>
      </c>
      <c r="X1005" s="4">
        <v>3141</v>
      </c>
      <c r="Y1005" s="4">
        <v>617</v>
      </c>
      <c r="Z1005" s="4">
        <v>0</v>
      </c>
      <c r="AA1005" s="4">
        <f t="shared" si="393"/>
        <v>4308</v>
      </c>
      <c r="AB1005" s="4">
        <v>487</v>
      </c>
      <c r="AC1005" s="4">
        <v>1</v>
      </c>
      <c r="AD1005" s="4">
        <v>41</v>
      </c>
      <c r="AE1005" s="4">
        <v>0</v>
      </c>
      <c r="AF1005" s="4">
        <f t="shared" si="394"/>
        <v>529</v>
      </c>
      <c r="AG1005" s="4">
        <v>0</v>
      </c>
      <c r="AH1005" s="4">
        <v>1064</v>
      </c>
      <c r="AI1005" s="4">
        <v>377</v>
      </c>
      <c r="AJ1005" s="4">
        <v>119</v>
      </c>
      <c r="AK1005" s="4">
        <f t="shared" si="395"/>
        <v>1560</v>
      </c>
      <c r="AL1005" s="4">
        <v>1112</v>
      </c>
      <c r="AM1005" s="4">
        <v>3700</v>
      </c>
      <c r="AN1005" s="4">
        <v>3115</v>
      </c>
      <c r="AO1005" s="4">
        <v>18</v>
      </c>
      <c r="AP1005" s="4">
        <f t="shared" si="396"/>
        <v>7945</v>
      </c>
      <c r="AU1005" s="4">
        <f t="shared" si="397"/>
        <v>0</v>
      </c>
      <c r="AV1005" s="4">
        <v>0</v>
      </c>
      <c r="AW1005" s="4">
        <v>3</v>
      </c>
      <c r="AX1005" s="4">
        <v>196</v>
      </c>
      <c r="AY1005" s="4">
        <v>422</v>
      </c>
      <c r="AZ1005" s="4">
        <f t="shared" si="398"/>
        <v>621</v>
      </c>
      <c r="BA1005" s="4">
        <v>0</v>
      </c>
      <c r="BB1005" s="4">
        <v>0</v>
      </c>
      <c r="BC1005" s="4">
        <v>0</v>
      </c>
      <c r="BD1005" s="4">
        <v>0</v>
      </c>
      <c r="BE1005" s="4">
        <f t="shared" si="399"/>
        <v>0</v>
      </c>
      <c r="BF1005" s="4">
        <v>0</v>
      </c>
      <c r="BG1005" s="4">
        <v>1021</v>
      </c>
      <c r="BH1005" s="4">
        <v>234</v>
      </c>
      <c r="BI1005" s="4">
        <v>119</v>
      </c>
      <c r="BJ1005" s="4">
        <f t="shared" si="400"/>
        <v>1374</v>
      </c>
      <c r="BK1005" s="4">
        <v>0</v>
      </c>
      <c r="BL1005" s="4">
        <v>0</v>
      </c>
      <c r="BM1005" s="4">
        <v>0</v>
      </c>
      <c r="BN1005" s="4">
        <v>0</v>
      </c>
      <c r="BO1005" s="4">
        <f t="shared" si="401"/>
        <v>0</v>
      </c>
      <c r="BP1005" s="4">
        <v>2</v>
      </c>
      <c r="BQ1005" s="4">
        <v>60</v>
      </c>
      <c r="BR1005" s="4">
        <v>51</v>
      </c>
      <c r="BS1005" s="4">
        <v>7</v>
      </c>
      <c r="BT1005" s="4">
        <f t="shared" si="402"/>
        <v>120</v>
      </c>
      <c r="BU1005" s="4">
        <v>2</v>
      </c>
      <c r="BV1005" s="4">
        <v>185</v>
      </c>
      <c r="BW1005" s="4">
        <v>82</v>
      </c>
      <c r="BX1005" s="4">
        <v>11</v>
      </c>
      <c r="BY1005" s="4">
        <f t="shared" si="403"/>
        <v>280</v>
      </c>
      <c r="BZ1005" s="4">
        <f t="shared" si="404"/>
        <v>4755</v>
      </c>
      <c r="CA1005" s="4">
        <f t="shared" si="405"/>
        <v>9356</v>
      </c>
      <c r="CB1005" s="4">
        <f t="shared" si="406"/>
        <v>6204</v>
      </c>
      <c r="CC1005" s="4">
        <f t="shared" si="407"/>
        <v>559</v>
      </c>
      <c r="CD1005" s="4">
        <f t="shared" si="408"/>
        <v>20874</v>
      </c>
      <c r="CE1005" s="4">
        <f t="shared" si="409"/>
        <v>4</v>
      </c>
      <c r="CF1005" s="4">
        <f t="shared" si="410"/>
        <v>1269</v>
      </c>
      <c r="CG1005" s="4">
        <f t="shared" si="411"/>
        <v>563</v>
      </c>
      <c r="CH1005" s="4">
        <f t="shared" si="412"/>
        <v>559</v>
      </c>
      <c r="CI1005" s="4">
        <f t="shared" si="413"/>
        <v>2395</v>
      </c>
      <c r="CJ1005" s="4">
        <v>1643</v>
      </c>
      <c r="CK1005" s="4">
        <v>1709</v>
      </c>
      <c r="CL1005" s="4">
        <v>168</v>
      </c>
      <c r="CM1005" s="4">
        <v>16</v>
      </c>
      <c r="CN1005" s="4">
        <v>1139</v>
      </c>
      <c r="CO1005" s="4">
        <f t="shared" si="388"/>
        <v>4675</v>
      </c>
    </row>
    <row r="1006" spans="1:93">
      <c r="A1006" s="2">
        <v>2010</v>
      </c>
      <c r="B1006" s="3" t="s">
        <v>113</v>
      </c>
      <c r="C1006" s="4">
        <v>2434.9</v>
      </c>
      <c r="D1006" s="4">
        <v>737.1</v>
      </c>
      <c r="E1006" s="4">
        <v>614</v>
      </c>
      <c r="F1006" s="4">
        <v>0</v>
      </c>
      <c r="G1006" s="4">
        <f t="shared" si="389"/>
        <v>3786</v>
      </c>
      <c r="H1006" s="4">
        <v>369</v>
      </c>
      <c r="I1006" s="4">
        <v>198</v>
      </c>
      <c r="J1006" s="4">
        <v>1472</v>
      </c>
      <c r="K1006" s="4">
        <v>288</v>
      </c>
      <c r="L1006" s="4">
        <f t="shared" si="390"/>
        <v>2327</v>
      </c>
      <c r="M1006" s="4">
        <v>30</v>
      </c>
      <c r="N1006" s="4">
        <v>77</v>
      </c>
      <c r="O1006" s="4">
        <v>0</v>
      </c>
      <c r="P1006" s="4">
        <v>0</v>
      </c>
      <c r="Q1006" s="4">
        <f t="shared" si="391"/>
        <v>107</v>
      </c>
      <c r="R1006" s="4">
        <v>0</v>
      </c>
      <c r="S1006" s="4">
        <v>7</v>
      </c>
      <c r="T1006" s="4">
        <v>0</v>
      </c>
      <c r="U1006" s="4">
        <v>0</v>
      </c>
      <c r="V1006" s="4">
        <f t="shared" si="392"/>
        <v>7</v>
      </c>
      <c r="W1006" s="4">
        <v>808</v>
      </c>
      <c r="X1006" s="4">
        <v>3037</v>
      </c>
      <c r="Y1006" s="4">
        <v>404</v>
      </c>
      <c r="Z1006" s="4">
        <v>0</v>
      </c>
      <c r="AA1006" s="4">
        <f t="shared" si="393"/>
        <v>4249</v>
      </c>
      <c r="AB1006" s="4">
        <v>766.9</v>
      </c>
      <c r="AC1006" s="4">
        <v>68.900000000000006</v>
      </c>
      <c r="AD1006" s="4">
        <v>125.30000000000001</v>
      </c>
      <c r="AE1006" s="4">
        <v>14.6</v>
      </c>
      <c r="AF1006" s="4">
        <f t="shared" si="394"/>
        <v>975.69999999999993</v>
      </c>
      <c r="AG1006" s="4">
        <v>8</v>
      </c>
      <c r="AH1006" s="4">
        <v>53</v>
      </c>
      <c r="AI1006" s="4">
        <v>1760.8</v>
      </c>
      <c r="AJ1006" s="4">
        <v>7.5</v>
      </c>
      <c r="AK1006" s="4">
        <f t="shared" si="395"/>
        <v>1829.3</v>
      </c>
      <c r="AL1006" s="4">
        <v>1954</v>
      </c>
      <c r="AM1006" s="4">
        <v>4200</v>
      </c>
      <c r="AN1006" s="4">
        <v>12971</v>
      </c>
      <c r="AO1006" s="4">
        <v>141</v>
      </c>
      <c r="AP1006" s="4">
        <f t="shared" si="396"/>
        <v>19266</v>
      </c>
      <c r="AU1006" s="4">
        <f t="shared" si="397"/>
        <v>0</v>
      </c>
      <c r="AV1006" s="4">
        <v>5</v>
      </c>
      <c r="AW1006" s="4">
        <v>1</v>
      </c>
      <c r="AX1006" s="4">
        <v>87</v>
      </c>
      <c r="AY1006" s="4">
        <v>288</v>
      </c>
      <c r="AZ1006" s="4">
        <f t="shared" si="398"/>
        <v>381</v>
      </c>
      <c r="BA1006" s="4">
        <v>0</v>
      </c>
      <c r="BB1006" s="4">
        <v>0</v>
      </c>
      <c r="BC1006" s="4">
        <v>0</v>
      </c>
      <c r="BD1006" s="4">
        <v>14.6</v>
      </c>
      <c r="BE1006" s="4">
        <f t="shared" si="399"/>
        <v>14.6</v>
      </c>
      <c r="BF1006" s="4">
        <v>0</v>
      </c>
      <c r="BG1006" s="4">
        <v>0</v>
      </c>
      <c r="BH1006" s="4">
        <v>0</v>
      </c>
      <c r="BI1006" s="4">
        <v>7.5</v>
      </c>
      <c r="BJ1006" s="4">
        <f t="shared" si="400"/>
        <v>7.5</v>
      </c>
      <c r="BK1006" s="4">
        <v>0</v>
      </c>
      <c r="BL1006" s="4">
        <v>0</v>
      </c>
      <c r="BM1006" s="4">
        <v>0</v>
      </c>
      <c r="BN1006" s="4">
        <v>0</v>
      </c>
      <c r="BO1006" s="4">
        <f t="shared" si="401"/>
        <v>0</v>
      </c>
      <c r="BP1006" s="4">
        <v>0</v>
      </c>
      <c r="BQ1006" s="4">
        <v>0</v>
      </c>
      <c r="BR1006" s="4">
        <v>0</v>
      </c>
      <c r="BS1006" s="4">
        <v>16.8</v>
      </c>
      <c r="BT1006" s="4">
        <f t="shared" si="402"/>
        <v>16.8</v>
      </c>
      <c r="BU1006" s="4">
        <v>0</v>
      </c>
      <c r="BV1006" s="4">
        <v>42.1</v>
      </c>
      <c r="BW1006" s="4">
        <v>20.6</v>
      </c>
      <c r="BX1006" s="4">
        <v>141</v>
      </c>
      <c r="BY1006" s="4">
        <f t="shared" si="403"/>
        <v>203.7</v>
      </c>
      <c r="BZ1006" s="4">
        <f t="shared" si="404"/>
        <v>6370.8</v>
      </c>
      <c r="CA1006" s="4">
        <f t="shared" si="405"/>
        <v>8378</v>
      </c>
      <c r="CB1006" s="4">
        <f t="shared" si="406"/>
        <v>17347.099999999999</v>
      </c>
      <c r="CC1006" s="4">
        <f t="shared" si="407"/>
        <v>451.1</v>
      </c>
      <c r="CD1006" s="4">
        <f t="shared" si="408"/>
        <v>32546.999999999996</v>
      </c>
      <c r="CE1006" s="4">
        <f t="shared" si="409"/>
        <v>5</v>
      </c>
      <c r="CF1006" s="4">
        <f t="shared" si="410"/>
        <v>43.1</v>
      </c>
      <c r="CG1006" s="4">
        <f t="shared" si="411"/>
        <v>107.6</v>
      </c>
      <c r="CH1006" s="4">
        <f t="shared" si="412"/>
        <v>467.90000000000003</v>
      </c>
      <c r="CI1006" s="4">
        <f t="shared" si="413"/>
        <v>623.6</v>
      </c>
      <c r="CJ1006" s="4">
        <v>0</v>
      </c>
      <c r="CK1006" s="4">
        <v>4943</v>
      </c>
      <c r="CL1006" s="4">
        <v>359</v>
      </c>
      <c r="CM1006" s="4">
        <v>0</v>
      </c>
      <c r="CN1006" s="4">
        <v>714.9</v>
      </c>
      <c r="CO1006" s="4">
        <f t="shared" si="388"/>
        <v>6016.9</v>
      </c>
    </row>
    <row r="1007" spans="1:93">
      <c r="A1007" s="2">
        <v>2010</v>
      </c>
      <c r="B1007" s="3" t="s">
        <v>114</v>
      </c>
      <c r="C1007" s="4">
        <v>9119</v>
      </c>
      <c r="D1007" s="4">
        <v>3766</v>
      </c>
      <c r="E1007" s="4">
        <v>629</v>
      </c>
      <c r="F1007" s="4">
        <v>0</v>
      </c>
      <c r="G1007" s="4">
        <f t="shared" si="389"/>
        <v>13514</v>
      </c>
      <c r="H1007" s="4">
        <v>1888</v>
      </c>
      <c r="I1007" s="4">
        <v>93</v>
      </c>
      <c r="J1007" s="4">
        <v>6</v>
      </c>
      <c r="K1007" s="4">
        <v>270</v>
      </c>
      <c r="L1007" s="4">
        <f t="shared" si="390"/>
        <v>2257</v>
      </c>
      <c r="M1007" s="4">
        <v>324</v>
      </c>
      <c r="N1007" s="4">
        <v>393</v>
      </c>
      <c r="O1007" s="4">
        <v>5</v>
      </c>
      <c r="P1007" s="4">
        <v>0</v>
      </c>
      <c r="Q1007" s="4">
        <f t="shared" si="391"/>
        <v>722</v>
      </c>
      <c r="R1007" s="4">
        <v>297</v>
      </c>
      <c r="S1007" s="4">
        <v>467</v>
      </c>
      <c r="T1007" s="4">
        <v>0</v>
      </c>
      <c r="U1007" s="4">
        <v>0</v>
      </c>
      <c r="V1007" s="4">
        <f t="shared" si="392"/>
        <v>764</v>
      </c>
      <c r="W1007" s="4">
        <v>5697</v>
      </c>
      <c r="X1007" s="4">
        <v>12678</v>
      </c>
      <c r="Y1007" s="4">
        <v>1776</v>
      </c>
      <c r="Z1007" s="4">
        <v>0</v>
      </c>
      <c r="AA1007" s="4">
        <f t="shared" si="393"/>
        <v>20151</v>
      </c>
      <c r="AB1007" s="4">
        <v>1832</v>
      </c>
      <c r="AC1007" s="4">
        <v>192</v>
      </c>
      <c r="AD1007" s="4">
        <v>74</v>
      </c>
      <c r="AE1007" s="4">
        <v>224</v>
      </c>
      <c r="AF1007" s="4">
        <f t="shared" si="394"/>
        <v>2322</v>
      </c>
      <c r="AG1007" s="4">
        <v>11</v>
      </c>
      <c r="AH1007" s="4">
        <v>2054</v>
      </c>
      <c r="AI1007" s="4">
        <v>4409</v>
      </c>
      <c r="AJ1007" s="4">
        <v>390</v>
      </c>
      <c r="AK1007" s="4">
        <f t="shared" si="395"/>
        <v>6864</v>
      </c>
      <c r="AL1007" s="4">
        <v>5774</v>
      </c>
      <c r="AM1007" s="4">
        <v>8026</v>
      </c>
      <c r="AN1007" s="4">
        <v>6926</v>
      </c>
      <c r="AO1007" s="4">
        <v>771</v>
      </c>
      <c r="AP1007" s="4">
        <f t="shared" si="396"/>
        <v>21497</v>
      </c>
      <c r="AU1007" s="4">
        <f t="shared" si="397"/>
        <v>0</v>
      </c>
      <c r="AV1007" s="4">
        <v>0</v>
      </c>
      <c r="AW1007" s="4">
        <v>0</v>
      </c>
      <c r="AX1007" s="4">
        <v>0</v>
      </c>
      <c r="AY1007" s="4">
        <v>270</v>
      </c>
      <c r="AZ1007" s="4">
        <f t="shared" si="398"/>
        <v>270</v>
      </c>
      <c r="BA1007" s="4">
        <v>0</v>
      </c>
      <c r="BB1007" s="4">
        <v>0</v>
      </c>
      <c r="BC1007" s="4">
        <v>0</v>
      </c>
      <c r="BD1007" s="4">
        <v>224</v>
      </c>
      <c r="BE1007" s="4">
        <f t="shared" si="399"/>
        <v>224</v>
      </c>
      <c r="BF1007" s="4">
        <v>0</v>
      </c>
      <c r="BG1007" s="4">
        <v>0</v>
      </c>
      <c r="BH1007" s="4">
        <v>0</v>
      </c>
      <c r="BI1007" s="4">
        <v>390</v>
      </c>
      <c r="BJ1007" s="4">
        <f t="shared" si="400"/>
        <v>390</v>
      </c>
      <c r="BK1007" s="4">
        <v>0</v>
      </c>
      <c r="BL1007" s="4">
        <v>0</v>
      </c>
      <c r="BM1007" s="4">
        <v>0</v>
      </c>
      <c r="BN1007" s="4">
        <v>0</v>
      </c>
      <c r="BO1007" s="4">
        <f t="shared" si="401"/>
        <v>0</v>
      </c>
      <c r="BP1007" s="4">
        <v>0</v>
      </c>
      <c r="BQ1007" s="4">
        <v>0</v>
      </c>
      <c r="BR1007" s="4">
        <v>0</v>
      </c>
      <c r="BS1007" s="4">
        <v>5</v>
      </c>
      <c r="BT1007" s="4">
        <f t="shared" si="402"/>
        <v>5</v>
      </c>
      <c r="BU1007" s="4">
        <v>0</v>
      </c>
      <c r="BV1007" s="4">
        <v>0</v>
      </c>
      <c r="BW1007" s="4">
        <v>0</v>
      </c>
      <c r="BX1007" s="4">
        <v>766</v>
      </c>
      <c r="BY1007" s="4">
        <f t="shared" si="403"/>
        <v>766</v>
      </c>
      <c r="BZ1007" s="4">
        <f t="shared" si="404"/>
        <v>24942</v>
      </c>
      <c r="CA1007" s="4">
        <f t="shared" si="405"/>
        <v>27669</v>
      </c>
      <c r="CB1007" s="4">
        <f t="shared" si="406"/>
        <v>13825</v>
      </c>
      <c r="CC1007" s="4">
        <f t="shared" si="407"/>
        <v>1655</v>
      </c>
      <c r="CD1007" s="4">
        <f t="shared" si="408"/>
        <v>68091</v>
      </c>
      <c r="CE1007" s="4">
        <f t="shared" si="409"/>
        <v>0</v>
      </c>
      <c r="CF1007" s="4">
        <f t="shared" si="410"/>
        <v>0</v>
      </c>
      <c r="CG1007" s="4">
        <f t="shared" si="411"/>
        <v>0</v>
      </c>
      <c r="CH1007" s="4">
        <f t="shared" si="412"/>
        <v>1655</v>
      </c>
      <c r="CI1007" s="4">
        <f t="shared" si="413"/>
        <v>1655</v>
      </c>
      <c r="CJ1007" s="4">
        <v>8029</v>
      </c>
      <c r="CK1007" s="4">
        <v>9969</v>
      </c>
      <c r="CL1007" s="4">
        <v>1791</v>
      </c>
      <c r="CM1007" s="4">
        <v>0</v>
      </c>
      <c r="CN1007" s="4">
        <v>7859</v>
      </c>
      <c r="CO1007" s="4">
        <f t="shared" si="388"/>
        <v>27648</v>
      </c>
    </row>
    <row r="1008" spans="1:93">
      <c r="A1008" s="2">
        <v>2010</v>
      </c>
      <c r="B1008" s="3" t="s">
        <v>127</v>
      </c>
      <c r="G1008" s="4">
        <f t="shared" si="389"/>
        <v>0</v>
      </c>
      <c r="L1008" s="4">
        <f t="shared" si="390"/>
        <v>0</v>
      </c>
      <c r="Q1008" s="4">
        <f t="shared" si="391"/>
        <v>0</v>
      </c>
      <c r="V1008" s="4">
        <f t="shared" si="392"/>
        <v>0</v>
      </c>
      <c r="AA1008" s="4">
        <f t="shared" si="393"/>
        <v>0</v>
      </c>
      <c r="AF1008" s="4">
        <f t="shared" si="394"/>
        <v>0</v>
      </c>
      <c r="AK1008" s="4">
        <f t="shared" si="395"/>
        <v>0</v>
      </c>
      <c r="AP1008" s="4">
        <f t="shared" si="396"/>
        <v>0</v>
      </c>
      <c r="AU1008" s="4">
        <f t="shared" si="397"/>
        <v>0</v>
      </c>
      <c r="AZ1008" s="4">
        <f t="shared" si="398"/>
        <v>0</v>
      </c>
      <c r="BE1008" s="4">
        <f t="shared" si="399"/>
        <v>0</v>
      </c>
      <c r="BJ1008" s="4">
        <f t="shared" si="400"/>
        <v>0</v>
      </c>
      <c r="BO1008" s="4">
        <f t="shared" si="401"/>
        <v>0</v>
      </c>
      <c r="BT1008" s="4">
        <f t="shared" si="402"/>
        <v>0</v>
      </c>
      <c r="BY1008" s="4">
        <f t="shared" si="403"/>
        <v>0</v>
      </c>
      <c r="BZ1008" s="4">
        <f t="shared" si="404"/>
        <v>0</v>
      </c>
      <c r="CA1008" s="4">
        <f t="shared" si="405"/>
        <v>0</v>
      </c>
      <c r="CB1008" s="4">
        <f t="shared" si="406"/>
        <v>0</v>
      </c>
      <c r="CC1008" s="4">
        <f t="shared" si="407"/>
        <v>0</v>
      </c>
      <c r="CD1008" s="4">
        <f t="shared" si="408"/>
        <v>0</v>
      </c>
      <c r="CE1008" s="4">
        <f t="shared" si="409"/>
        <v>0</v>
      </c>
      <c r="CF1008" s="4">
        <f t="shared" si="410"/>
        <v>0</v>
      </c>
      <c r="CG1008" s="4">
        <f t="shared" si="411"/>
        <v>0</v>
      </c>
      <c r="CH1008" s="4">
        <f t="shared" si="412"/>
        <v>0</v>
      </c>
      <c r="CI1008" s="4">
        <f t="shared" si="413"/>
        <v>0</v>
      </c>
      <c r="CO1008" s="4">
        <f t="shared" si="388"/>
        <v>0</v>
      </c>
    </row>
    <row r="1009" spans="1:93">
      <c r="A1009" s="2">
        <v>2010</v>
      </c>
      <c r="B1009" s="3" t="s">
        <v>115</v>
      </c>
      <c r="C1009" s="4">
        <v>803</v>
      </c>
      <c r="D1009" s="4">
        <v>260</v>
      </c>
      <c r="E1009" s="4">
        <v>17</v>
      </c>
      <c r="F1009" s="4">
        <v>20</v>
      </c>
      <c r="G1009" s="4">
        <f t="shared" si="389"/>
        <v>1100</v>
      </c>
      <c r="H1009" s="4">
        <v>161</v>
      </c>
      <c r="I1009" s="4">
        <v>4</v>
      </c>
      <c r="J1009" s="4">
        <v>737</v>
      </c>
      <c r="K1009" s="4">
        <v>20</v>
      </c>
      <c r="L1009" s="4">
        <f t="shared" si="390"/>
        <v>922</v>
      </c>
      <c r="M1009" s="4">
        <v>0</v>
      </c>
      <c r="N1009" s="4">
        <v>44</v>
      </c>
      <c r="O1009" s="4">
        <v>0</v>
      </c>
      <c r="P1009" s="4">
        <v>0</v>
      </c>
      <c r="Q1009" s="4">
        <f t="shared" si="391"/>
        <v>44</v>
      </c>
      <c r="R1009" s="4">
        <v>31</v>
      </c>
      <c r="S1009" s="4">
        <v>40</v>
      </c>
      <c r="T1009" s="4">
        <v>0</v>
      </c>
      <c r="U1009" s="4">
        <v>0</v>
      </c>
      <c r="V1009" s="4">
        <f t="shared" si="392"/>
        <v>71</v>
      </c>
      <c r="W1009" s="4">
        <v>715</v>
      </c>
      <c r="X1009" s="4">
        <v>1234</v>
      </c>
      <c r="Y1009" s="4">
        <v>7</v>
      </c>
      <c r="Z1009" s="4">
        <v>0</v>
      </c>
      <c r="AA1009" s="4">
        <f t="shared" si="393"/>
        <v>1956</v>
      </c>
      <c r="AB1009" s="4">
        <v>170</v>
      </c>
      <c r="AC1009" s="4">
        <v>2</v>
      </c>
      <c r="AD1009" s="4">
        <v>2</v>
      </c>
      <c r="AE1009" s="4">
        <v>2</v>
      </c>
      <c r="AF1009" s="4">
        <f t="shared" si="394"/>
        <v>176</v>
      </c>
      <c r="AG1009" s="4">
        <v>0</v>
      </c>
      <c r="AH1009" s="4">
        <v>242</v>
      </c>
      <c r="AI1009" s="4">
        <v>133</v>
      </c>
      <c r="AJ1009" s="4">
        <v>37</v>
      </c>
      <c r="AK1009" s="4">
        <f t="shared" si="395"/>
        <v>412</v>
      </c>
      <c r="AL1009" s="4">
        <v>984</v>
      </c>
      <c r="AM1009" s="4">
        <v>987</v>
      </c>
      <c r="AN1009" s="4">
        <v>1136</v>
      </c>
      <c r="AO1009" s="4">
        <v>25</v>
      </c>
      <c r="AP1009" s="4">
        <f t="shared" si="396"/>
        <v>3132</v>
      </c>
      <c r="AU1009" s="4">
        <f t="shared" si="397"/>
        <v>0</v>
      </c>
      <c r="AV1009" s="4">
        <v>0</v>
      </c>
      <c r="AW1009" s="4">
        <v>1</v>
      </c>
      <c r="AX1009" s="4">
        <v>21</v>
      </c>
      <c r="AY1009" s="4">
        <v>20</v>
      </c>
      <c r="AZ1009" s="4">
        <f t="shared" si="398"/>
        <v>42</v>
      </c>
      <c r="BA1009" s="4">
        <v>0</v>
      </c>
      <c r="BB1009" s="4">
        <v>0</v>
      </c>
      <c r="BC1009" s="4">
        <v>2</v>
      </c>
      <c r="BD1009" s="4">
        <v>2</v>
      </c>
      <c r="BE1009" s="4">
        <f t="shared" si="399"/>
        <v>4</v>
      </c>
      <c r="BF1009" s="4">
        <v>0</v>
      </c>
      <c r="BG1009" s="4">
        <v>182</v>
      </c>
      <c r="BH1009" s="4">
        <v>7</v>
      </c>
      <c r="BI1009" s="4">
        <v>37</v>
      </c>
      <c r="BJ1009" s="4">
        <f t="shared" si="400"/>
        <v>226</v>
      </c>
      <c r="BK1009" s="4">
        <v>0</v>
      </c>
      <c r="BL1009" s="4">
        <v>0</v>
      </c>
      <c r="BM1009" s="4">
        <v>0</v>
      </c>
      <c r="BN1009" s="4">
        <v>0</v>
      </c>
      <c r="BO1009" s="4">
        <f t="shared" si="401"/>
        <v>0</v>
      </c>
      <c r="BP1009" s="4">
        <v>0</v>
      </c>
      <c r="BQ1009" s="4">
        <v>4</v>
      </c>
      <c r="BR1009" s="4">
        <v>3</v>
      </c>
      <c r="BS1009" s="4">
        <v>8</v>
      </c>
      <c r="BT1009" s="4">
        <f t="shared" si="402"/>
        <v>15</v>
      </c>
      <c r="BU1009" s="4">
        <v>5</v>
      </c>
      <c r="BV1009" s="4">
        <v>5</v>
      </c>
      <c r="BW1009" s="4">
        <v>64</v>
      </c>
      <c r="BX1009" s="4">
        <v>37</v>
      </c>
      <c r="BY1009" s="4">
        <f t="shared" si="403"/>
        <v>111</v>
      </c>
      <c r="BZ1009" s="4">
        <f t="shared" si="404"/>
        <v>2864</v>
      </c>
      <c r="CA1009" s="4">
        <f t="shared" si="405"/>
        <v>2813</v>
      </c>
      <c r="CB1009" s="4">
        <f t="shared" si="406"/>
        <v>2032</v>
      </c>
      <c r="CC1009" s="4">
        <f t="shared" si="407"/>
        <v>104</v>
      </c>
      <c r="CD1009" s="4">
        <f t="shared" si="408"/>
        <v>7813</v>
      </c>
      <c r="CE1009" s="4">
        <f t="shared" si="409"/>
        <v>5</v>
      </c>
      <c r="CF1009" s="4">
        <f t="shared" si="410"/>
        <v>192</v>
      </c>
      <c r="CG1009" s="4">
        <f t="shared" si="411"/>
        <v>97</v>
      </c>
      <c r="CH1009" s="4">
        <f t="shared" si="412"/>
        <v>104</v>
      </c>
      <c r="CI1009" s="4">
        <f t="shared" si="413"/>
        <v>398</v>
      </c>
      <c r="CJ1009" s="4">
        <v>803.39485571</v>
      </c>
      <c r="CK1009" s="4">
        <v>898.11311265999996</v>
      </c>
      <c r="CL1009" s="4">
        <v>146.83459789</v>
      </c>
      <c r="CM1009" s="4">
        <v>1.492221</v>
      </c>
      <c r="CN1009" s="4">
        <v>1167.19641574</v>
      </c>
      <c r="CO1009" s="4">
        <f t="shared" si="388"/>
        <v>3017.031203</v>
      </c>
    </row>
    <row r="1010" spans="1:93">
      <c r="A1010" s="2">
        <v>2010</v>
      </c>
      <c r="B1010" s="3" t="s">
        <v>116</v>
      </c>
      <c r="C1010" s="4">
        <v>1920</v>
      </c>
      <c r="D1010" s="4">
        <v>943</v>
      </c>
      <c r="E1010" s="4">
        <v>611</v>
      </c>
      <c r="F1010" s="4">
        <v>0</v>
      </c>
      <c r="G1010" s="4">
        <f t="shared" si="389"/>
        <v>3474</v>
      </c>
      <c r="H1010" s="4">
        <v>693</v>
      </c>
      <c r="I1010" s="4">
        <v>672</v>
      </c>
      <c r="J1010" s="4">
        <v>2802</v>
      </c>
      <c r="K1010" s="4">
        <v>85</v>
      </c>
      <c r="L1010" s="4">
        <f t="shared" si="390"/>
        <v>4252</v>
      </c>
      <c r="M1010" s="4">
        <v>0</v>
      </c>
      <c r="N1010" s="4">
        <v>47</v>
      </c>
      <c r="O1010" s="4">
        <v>0</v>
      </c>
      <c r="P1010" s="4">
        <v>0</v>
      </c>
      <c r="Q1010" s="4">
        <f t="shared" si="391"/>
        <v>47</v>
      </c>
      <c r="R1010" s="4">
        <v>28</v>
      </c>
      <c r="S1010" s="4">
        <v>36</v>
      </c>
      <c r="T1010" s="4">
        <v>1</v>
      </c>
      <c r="U1010" s="4">
        <v>0</v>
      </c>
      <c r="V1010" s="4">
        <f t="shared" si="392"/>
        <v>65</v>
      </c>
      <c r="W1010" s="4">
        <v>529</v>
      </c>
      <c r="X1010" s="4">
        <v>3521</v>
      </c>
      <c r="Y1010" s="4">
        <v>546</v>
      </c>
      <c r="Z1010" s="4">
        <v>0</v>
      </c>
      <c r="AA1010" s="4">
        <f t="shared" si="393"/>
        <v>4596</v>
      </c>
      <c r="AB1010" s="4">
        <v>434</v>
      </c>
      <c r="AC1010" s="4">
        <v>37</v>
      </c>
      <c r="AD1010" s="4">
        <v>106</v>
      </c>
      <c r="AE1010" s="4">
        <v>0</v>
      </c>
      <c r="AF1010" s="4">
        <f t="shared" si="394"/>
        <v>577</v>
      </c>
      <c r="AG1010" s="4">
        <v>5</v>
      </c>
      <c r="AH1010" s="4">
        <v>669</v>
      </c>
      <c r="AI1010" s="4">
        <v>578</v>
      </c>
      <c r="AJ1010" s="4">
        <v>0</v>
      </c>
      <c r="AK1010" s="4">
        <f t="shared" si="395"/>
        <v>1252</v>
      </c>
      <c r="AL1010" s="4">
        <v>1537</v>
      </c>
      <c r="AM1010" s="4">
        <v>1766</v>
      </c>
      <c r="AN1010" s="4">
        <v>2135</v>
      </c>
      <c r="AO1010" s="4">
        <v>1</v>
      </c>
      <c r="AP1010" s="4">
        <f t="shared" si="396"/>
        <v>5439</v>
      </c>
      <c r="AU1010" s="4">
        <f t="shared" si="397"/>
        <v>0</v>
      </c>
      <c r="AV1010" s="4">
        <v>8</v>
      </c>
      <c r="AW1010" s="4">
        <v>3</v>
      </c>
      <c r="AX1010" s="4">
        <v>159</v>
      </c>
      <c r="AY1010" s="4">
        <v>85</v>
      </c>
      <c r="AZ1010" s="4">
        <f t="shared" si="398"/>
        <v>255</v>
      </c>
      <c r="BA1010" s="4">
        <v>2</v>
      </c>
      <c r="BB1010" s="4">
        <v>0</v>
      </c>
      <c r="BC1010" s="4">
        <v>8</v>
      </c>
      <c r="BD1010" s="4">
        <v>0</v>
      </c>
      <c r="BE1010" s="4">
        <f t="shared" si="399"/>
        <v>10</v>
      </c>
      <c r="BF1010" s="4">
        <v>0</v>
      </c>
      <c r="BG1010" s="4">
        <v>0</v>
      </c>
      <c r="BH1010" s="4">
        <v>2</v>
      </c>
      <c r="BI1010" s="4">
        <v>0</v>
      </c>
      <c r="BJ1010" s="4">
        <f t="shared" si="400"/>
        <v>2</v>
      </c>
      <c r="BK1010" s="4">
        <v>0</v>
      </c>
      <c r="BL1010" s="4">
        <v>0</v>
      </c>
      <c r="BM1010" s="4">
        <v>0</v>
      </c>
      <c r="BN1010" s="4">
        <v>0</v>
      </c>
      <c r="BO1010" s="4">
        <f t="shared" si="401"/>
        <v>0</v>
      </c>
      <c r="BP1010" s="4">
        <v>4</v>
      </c>
      <c r="BQ1010" s="4">
        <v>1</v>
      </c>
      <c r="BR1010" s="4">
        <v>9</v>
      </c>
      <c r="BS1010" s="4">
        <v>1</v>
      </c>
      <c r="BT1010" s="4">
        <f t="shared" si="402"/>
        <v>15</v>
      </c>
      <c r="BU1010" s="4">
        <v>38</v>
      </c>
      <c r="BV1010" s="4">
        <v>13</v>
      </c>
      <c r="BW1010" s="4">
        <v>27</v>
      </c>
      <c r="BX1010" s="4">
        <v>0</v>
      </c>
      <c r="BY1010" s="4">
        <f t="shared" si="403"/>
        <v>78</v>
      </c>
      <c r="BZ1010" s="4">
        <f t="shared" si="404"/>
        <v>5146</v>
      </c>
      <c r="CA1010" s="4">
        <f t="shared" si="405"/>
        <v>7691</v>
      </c>
      <c r="CB1010" s="4">
        <f t="shared" si="406"/>
        <v>6779</v>
      </c>
      <c r="CC1010" s="4">
        <f t="shared" si="407"/>
        <v>86</v>
      </c>
      <c r="CD1010" s="4">
        <f t="shared" si="408"/>
        <v>19702</v>
      </c>
      <c r="CE1010" s="4">
        <f t="shared" si="409"/>
        <v>52</v>
      </c>
      <c r="CF1010" s="4">
        <f t="shared" si="410"/>
        <v>17</v>
      </c>
      <c r="CG1010" s="4">
        <f t="shared" si="411"/>
        <v>205</v>
      </c>
      <c r="CH1010" s="4">
        <f t="shared" si="412"/>
        <v>86</v>
      </c>
      <c r="CI1010" s="4">
        <f t="shared" si="413"/>
        <v>360</v>
      </c>
      <c r="CJ1010" s="4">
        <v>2191</v>
      </c>
      <c r="CK1010" s="4">
        <v>2144</v>
      </c>
      <c r="CL1010" s="4">
        <v>149</v>
      </c>
      <c r="CM1010" s="4">
        <v>0</v>
      </c>
      <c r="CN1010" s="4">
        <v>771</v>
      </c>
      <c r="CO1010" s="4">
        <f t="shared" si="388"/>
        <v>5255</v>
      </c>
    </row>
    <row r="1011" spans="1:93">
      <c r="A1011" s="2">
        <v>2010</v>
      </c>
      <c r="B1011" s="3" t="s">
        <v>117</v>
      </c>
      <c r="C1011" s="4">
        <v>388</v>
      </c>
      <c r="D1011" s="4">
        <v>196</v>
      </c>
      <c r="E1011" s="4">
        <v>3</v>
      </c>
      <c r="F1011" s="4">
        <v>0</v>
      </c>
      <c r="G1011" s="4">
        <f t="shared" si="389"/>
        <v>587</v>
      </c>
      <c r="H1011" s="4">
        <v>190</v>
      </c>
      <c r="I1011" s="4">
        <v>100</v>
      </c>
      <c r="J1011" s="4">
        <v>308</v>
      </c>
      <c r="K1011" s="4">
        <v>64</v>
      </c>
      <c r="L1011" s="4">
        <f t="shared" si="390"/>
        <v>662</v>
      </c>
      <c r="M1011" s="4">
        <v>9</v>
      </c>
      <c r="N1011" s="4">
        <v>20</v>
      </c>
      <c r="O1011" s="4">
        <v>0</v>
      </c>
      <c r="P1011" s="4">
        <v>0</v>
      </c>
      <c r="Q1011" s="4">
        <f t="shared" si="391"/>
        <v>29</v>
      </c>
      <c r="R1011" s="4">
        <v>0</v>
      </c>
      <c r="S1011" s="4">
        <v>0</v>
      </c>
      <c r="T1011" s="4">
        <v>0</v>
      </c>
      <c r="U1011" s="4">
        <v>0</v>
      </c>
      <c r="V1011" s="4">
        <f t="shared" si="392"/>
        <v>0</v>
      </c>
      <c r="W1011" s="4">
        <v>225</v>
      </c>
      <c r="X1011" s="4">
        <v>604</v>
      </c>
      <c r="Y1011" s="4">
        <v>0</v>
      </c>
      <c r="Z1011" s="4">
        <v>0</v>
      </c>
      <c r="AA1011" s="4">
        <f t="shared" si="393"/>
        <v>829</v>
      </c>
      <c r="AB1011" s="4">
        <v>77</v>
      </c>
      <c r="AC1011" s="4">
        <v>23</v>
      </c>
      <c r="AD1011" s="4">
        <v>6</v>
      </c>
      <c r="AE1011" s="4">
        <v>0</v>
      </c>
      <c r="AF1011" s="4">
        <f t="shared" si="394"/>
        <v>106</v>
      </c>
      <c r="AG1011" s="4">
        <v>0</v>
      </c>
      <c r="AH1011" s="4">
        <v>375</v>
      </c>
      <c r="AI1011" s="4">
        <v>151</v>
      </c>
      <c r="AJ1011" s="4">
        <v>0</v>
      </c>
      <c r="AK1011" s="4">
        <f t="shared" si="395"/>
        <v>526</v>
      </c>
      <c r="AL1011" s="4">
        <v>260</v>
      </c>
      <c r="AM1011" s="4">
        <v>408</v>
      </c>
      <c r="AN1011" s="4">
        <v>424</v>
      </c>
      <c r="AO1011" s="4">
        <v>3</v>
      </c>
      <c r="AP1011" s="4">
        <f t="shared" si="396"/>
        <v>1095</v>
      </c>
      <c r="AU1011" s="4">
        <f t="shared" si="397"/>
        <v>0</v>
      </c>
      <c r="AV1011" s="4">
        <v>0</v>
      </c>
      <c r="AW1011" s="4">
        <v>0</v>
      </c>
      <c r="AX1011" s="4">
        <v>0</v>
      </c>
      <c r="AY1011" s="4">
        <v>64</v>
      </c>
      <c r="AZ1011" s="4">
        <f t="shared" si="398"/>
        <v>64</v>
      </c>
      <c r="BA1011" s="4">
        <v>4</v>
      </c>
      <c r="BB1011" s="4">
        <v>0</v>
      </c>
      <c r="BC1011" s="4">
        <v>0</v>
      </c>
      <c r="BD1011" s="4">
        <v>0</v>
      </c>
      <c r="BE1011" s="4">
        <f t="shared" si="399"/>
        <v>4</v>
      </c>
      <c r="BF1011" s="4">
        <v>0</v>
      </c>
      <c r="BG1011" s="4">
        <v>0</v>
      </c>
      <c r="BH1011" s="4">
        <v>12</v>
      </c>
      <c r="BI1011" s="4">
        <v>0</v>
      </c>
      <c r="BJ1011" s="4">
        <f t="shared" si="400"/>
        <v>12</v>
      </c>
      <c r="BK1011" s="4">
        <v>0</v>
      </c>
      <c r="BL1011" s="4">
        <v>0</v>
      </c>
      <c r="BM1011" s="4">
        <v>0</v>
      </c>
      <c r="BN1011" s="4">
        <v>0</v>
      </c>
      <c r="BO1011" s="4">
        <f t="shared" si="401"/>
        <v>0</v>
      </c>
      <c r="BP1011" s="4">
        <v>0</v>
      </c>
      <c r="BQ1011" s="4">
        <v>0</v>
      </c>
      <c r="BR1011" s="4">
        <v>0</v>
      </c>
      <c r="BS1011" s="4">
        <v>0</v>
      </c>
      <c r="BT1011" s="4">
        <f t="shared" si="402"/>
        <v>0</v>
      </c>
      <c r="BU1011" s="4">
        <v>3</v>
      </c>
      <c r="BV1011" s="4">
        <v>6</v>
      </c>
      <c r="BW1011" s="4">
        <v>34</v>
      </c>
      <c r="BX1011" s="4">
        <v>3</v>
      </c>
      <c r="BY1011" s="4">
        <f t="shared" si="403"/>
        <v>46</v>
      </c>
      <c r="BZ1011" s="4">
        <f t="shared" si="404"/>
        <v>1149</v>
      </c>
      <c r="CA1011" s="4">
        <f t="shared" si="405"/>
        <v>1726</v>
      </c>
      <c r="CB1011" s="4">
        <f t="shared" si="406"/>
        <v>892</v>
      </c>
      <c r="CC1011" s="4">
        <f t="shared" si="407"/>
        <v>67</v>
      </c>
      <c r="CD1011" s="4">
        <f t="shared" si="408"/>
        <v>3834</v>
      </c>
      <c r="CE1011" s="4">
        <f t="shared" si="409"/>
        <v>7</v>
      </c>
      <c r="CF1011" s="4">
        <f t="shared" si="410"/>
        <v>6</v>
      </c>
      <c r="CG1011" s="4">
        <f t="shared" si="411"/>
        <v>46</v>
      </c>
      <c r="CH1011" s="4">
        <f t="shared" si="412"/>
        <v>67</v>
      </c>
      <c r="CI1011" s="4">
        <f t="shared" si="413"/>
        <v>126</v>
      </c>
      <c r="CJ1011" s="4">
        <v>652</v>
      </c>
      <c r="CK1011" s="4">
        <v>0</v>
      </c>
      <c r="CL1011" s="4">
        <v>0</v>
      </c>
      <c r="CM1011" s="4">
        <v>1</v>
      </c>
      <c r="CN1011" s="4">
        <v>479</v>
      </c>
      <c r="CO1011" s="4">
        <f t="shared" si="388"/>
        <v>1132</v>
      </c>
    </row>
    <row r="1012" spans="1:93">
      <c r="A1012" s="2">
        <v>2010</v>
      </c>
      <c r="B1012" s="3" t="s">
        <v>118</v>
      </c>
      <c r="C1012" s="4">
        <v>3661</v>
      </c>
      <c r="D1012" s="4">
        <v>1337</v>
      </c>
      <c r="E1012" s="4">
        <v>33</v>
      </c>
      <c r="F1012" s="4">
        <v>0</v>
      </c>
      <c r="G1012" s="4">
        <f t="shared" si="389"/>
        <v>5031</v>
      </c>
      <c r="H1012" s="4">
        <v>1483</v>
      </c>
      <c r="I1012" s="4">
        <v>380</v>
      </c>
      <c r="J1012" s="4">
        <v>1857</v>
      </c>
      <c r="K1012" s="4">
        <v>10</v>
      </c>
      <c r="L1012" s="4">
        <f t="shared" si="390"/>
        <v>3730</v>
      </c>
      <c r="M1012" s="4">
        <v>5</v>
      </c>
      <c r="N1012" s="4">
        <v>127</v>
      </c>
      <c r="O1012" s="4">
        <v>4</v>
      </c>
      <c r="P1012" s="4">
        <v>0</v>
      </c>
      <c r="Q1012" s="4">
        <f t="shared" si="391"/>
        <v>136</v>
      </c>
      <c r="R1012" s="4">
        <v>0</v>
      </c>
      <c r="S1012" s="4">
        <v>0</v>
      </c>
      <c r="T1012" s="4">
        <v>0</v>
      </c>
      <c r="U1012" s="4">
        <v>0</v>
      </c>
      <c r="V1012" s="4">
        <f t="shared" si="392"/>
        <v>0</v>
      </c>
      <c r="W1012" s="4">
        <v>1632</v>
      </c>
      <c r="X1012" s="4">
        <v>6227</v>
      </c>
      <c r="Y1012" s="4">
        <v>322</v>
      </c>
      <c r="Z1012" s="4">
        <v>0</v>
      </c>
      <c r="AA1012" s="4">
        <f t="shared" si="393"/>
        <v>8181</v>
      </c>
      <c r="AB1012" s="4">
        <v>558</v>
      </c>
      <c r="AC1012" s="4">
        <v>48</v>
      </c>
      <c r="AD1012" s="4">
        <v>46</v>
      </c>
      <c r="AE1012" s="4">
        <v>0</v>
      </c>
      <c r="AF1012" s="4">
        <f t="shared" si="394"/>
        <v>652</v>
      </c>
      <c r="AG1012" s="4">
        <v>0</v>
      </c>
      <c r="AH1012" s="4">
        <v>912</v>
      </c>
      <c r="AI1012" s="4">
        <v>904</v>
      </c>
      <c r="AJ1012" s="4">
        <v>0</v>
      </c>
      <c r="AK1012" s="4">
        <f t="shared" si="395"/>
        <v>1816</v>
      </c>
      <c r="AL1012" s="4">
        <v>2575</v>
      </c>
      <c r="AM1012" s="4">
        <v>3920</v>
      </c>
      <c r="AN1012" s="4">
        <v>2318</v>
      </c>
      <c r="AO1012" s="4">
        <v>90</v>
      </c>
      <c r="AP1012" s="4">
        <f t="shared" si="396"/>
        <v>8903</v>
      </c>
      <c r="AU1012" s="4">
        <f t="shared" si="397"/>
        <v>0</v>
      </c>
      <c r="AV1012" s="4">
        <v>2</v>
      </c>
      <c r="AW1012" s="4">
        <v>0</v>
      </c>
      <c r="AX1012" s="4">
        <v>0</v>
      </c>
      <c r="AY1012" s="4">
        <v>10</v>
      </c>
      <c r="AZ1012" s="4">
        <f t="shared" si="398"/>
        <v>12</v>
      </c>
      <c r="BA1012" s="4">
        <v>0</v>
      </c>
      <c r="BB1012" s="4">
        <v>0</v>
      </c>
      <c r="BC1012" s="4">
        <v>30</v>
      </c>
      <c r="BD1012" s="4">
        <v>0</v>
      </c>
      <c r="BE1012" s="4">
        <f t="shared" si="399"/>
        <v>30</v>
      </c>
      <c r="BF1012" s="4">
        <v>0</v>
      </c>
      <c r="BG1012" s="4">
        <v>912</v>
      </c>
      <c r="BH1012" s="4">
        <v>588</v>
      </c>
      <c r="BI1012" s="4">
        <v>0</v>
      </c>
      <c r="BJ1012" s="4">
        <f t="shared" si="400"/>
        <v>1500</v>
      </c>
      <c r="BK1012" s="4">
        <v>0</v>
      </c>
      <c r="BL1012" s="4">
        <v>0</v>
      </c>
      <c r="BM1012" s="4">
        <v>0</v>
      </c>
      <c r="BN1012" s="4">
        <v>0</v>
      </c>
      <c r="BO1012" s="4">
        <f t="shared" si="401"/>
        <v>0</v>
      </c>
      <c r="BP1012" s="4">
        <v>0</v>
      </c>
      <c r="BQ1012" s="4">
        <v>0</v>
      </c>
      <c r="BR1012" s="4">
        <v>0</v>
      </c>
      <c r="BS1012" s="4">
        <v>0</v>
      </c>
      <c r="BT1012" s="4">
        <f t="shared" si="402"/>
        <v>0</v>
      </c>
      <c r="BU1012" s="4">
        <v>38</v>
      </c>
      <c r="BV1012" s="4">
        <v>2</v>
      </c>
      <c r="BW1012" s="4">
        <v>2</v>
      </c>
      <c r="BX1012" s="4">
        <v>90</v>
      </c>
      <c r="BY1012" s="4">
        <f t="shared" si="403"/>
        <v>132</v>
      </c>
      <c r="BZ1012" s="4">
        <f t="shared" si="404"/>
        <v>9914</v>
      </c>
      <c r="CA1012" s="4">
        <f t="shared" si="405"/>
        <v>12951</v>
      </c>
      <c r="CB1012" s="4">
        <f t="shared" si="406"/>
        <v>5484</v>
      </c>
      <c r="CC1012" s="4">
        <f t="shared" si="407"/>
        <v>100</v>
      </c>
      <c r="CD1012" s="4">
        <f t="shared" si="408"/>
        <v>28449</v>
      </c>
      <c r="CE1012" s="4">
        <f t="shared" si="409"/>
        <v>40</v>
      </c>
      <c r="CF1012" s="4">
        <f t="shared" si="410"/>
        <v>914</v>
      </c>
      <c r="CG1012" s="4">
        <f t="shared" si="411"/>
        <v>620</v>
      </c>
      <c r="CH1012" s="4">
        <f t="shared" si="412"/>
        <v>100</v>
      </c>
      <c r="CI1012" s="4">
        <f t="shared" si="413"/>
        <v>1674</v>
      </c>
      <c r="CJ1012" s="4">
        <v>6037</v>
      </c>
      <c r="CK1012" s="4">
        <v>119</v>
      </c>
      <c r="CL1012" s="4">
        <v>668</v>
      </c>
      <c r="CM1012" s="4">
        <v>0</v>
      </c>
      <c r="CN1012" s="4">
        <v>3193</v>
      </c>
      <c r="CO1012" s="4">
        <f t="shared" si="388"/>
        <v>10017</v>
      </c>
    </row>
    <row r="1013" spans="1:93">
      <c r="A1013" s="2">
        <v>2010</v>
      </c>
      <c r="B1013" s="3" t="s">
        <v>119</v>
      </c>
      <c r="C1013" s="4">
        <v>16429.079753000002</v>
      </c>
      <c r="D1013" s="4">
        <v>7204.6413990000001</v>
      </c>
      <c r="E1013" s="4">
        <v>3238.2112259999999</v>
      </c>
      <c r="F1013" s="4">
        <v>38.783537000000003</v>
      </c>
      <c r="G1013" s="4">
        <f t="shared" si="389"/>
        <v>26910.715915000001</v>
      </c>
      <c r="H1013" s="4">
        <v>6323.86</v>
      </c>
      <c r="I1013" s="4">
        <v>398.02</v>
      </c>
      <c r="J1013" s="4">
        <v>4279.1400000000003</v>
      </c>
      <c r="K1013" s="4">
        <v>0</v>
      </c>
      <c r="L1013" s="4">
        <f t="shared" si="390"/>
        <v>11001.02</v>
      </c>
      <c r="M1013" s="4">
        <v>66</v>
      </c>
      <c r="N1013" s="4">
        <v>56</v>
      </c>
      <c r="O1013" s="4">
        <v>0</v>
      </c>
      <c r="P1013" s="4">
        <v>0</v>
      </c>
      <c r="Q1013" s="4">
        <f t="shared" si="391"/>
        <v>122</v>
      </c>
      <c r="R1013" s="4">
        <v>0</v>
      </c>
      <c r="S1013" s="4">
        <v>0</v>
      </c>
      <c r="T1013" s="4">
        <v>0</v>
      </c>
      <c r="U1013" s="4">
        <v>0</v>
      </c>
      <c r="V1013" s="4">
        <f t="shared" si="392"/>
        <v>0</v>
      </c>
      <c r="W1013" s="4">
        <v>6420</v>
      </c>
      <c r="X1013" s="4">
        <v>15269</v>
      </c>
      <c r="Y1013" s="4">
        <v>0</v>
      </c>
      <c r="Z1013" s="4">
        <v>0</v>
      </c>
      <c r="AA1013" s="4">
        <f t="shared" si="393"/>
        <v>21689</v>
      </c>
      <c r="AB1013" s="4">
        <v>3839</v>
      </c>
      <c r="AC1013" s="4">
        <v>32</v>
      </c>
      <c r="AD1013" s="4">
        <v>4</v>
      </c>
      <c r="AE1013" s="4">
        <v>37</v>
      </c>
      <c r="AF1013" s="4">
        <f t="shared" si="394"/>
        <v>3912</v>
      </c>
      <c r="AG1013" s="4">
        <v>32</v>
      </c>
      <c r="AH1013" s="4">
        <v>2692</v>
      </c>
      <c r="AI1013" s="4">
        <v>3203</v>
      </c>
      <c r="AJ1013" s="4">
        <v>861</v>
      </c>
      <c r="AK1013" s="4">
        <f t="shared" si="395"/>
        <v>6788</v>
      </c>
      <c r="AL1013" s="4">
        <v>6363.8322469999985</v>
      </c>
      <c r="AM1013" s="4">
        <v>11021.170601000002</v>
      </c>
      <c r="AN1013" s="4">
        <v>4121.0932369999991</v>
      </c>
      <c r="AO1013" s="4">
        <v>127</v>
      </c>
      <c r="AP1013" s="4">
        <f t="shared" si="396"/>
        <v>21633.096084999997</v>
      </c>
      <c r="AU1013" s="4">
        <f t="shared" si="397"/>
        <v>0</v>
      </c>
      <c r="AV1013" s="4">
        <v>84</v>
      </c>
      <c r="AW1013" s="4">
        <v>88</v>
      </c>
      <c r="AX1013" s="4">
        <v>2183</v>
      </c>
      <c r="AY1013" s="4">
        <v>0</v>
      </c>
      <c r="AZ1013" s="4">
        <f t="shared" si="398"/>
        <v>2355</v>
      </c>
      <c r="BA1013" s="4">
        <v>21</v>
      </c>
      <c r="BB1013" s="4">
        <v>0</v>
      </c>
      <c r="BC1013" s="4">
        <v>0</v>
      </c>
      <c r="BD1013" s="4">
        <v>36</v>
      </c>
      <c r="BE1013" s="4">
        <f t="shared" si="399"/>
        <v>57</v>
      </c>
      <c r="BF1013" s="4">
        <v>0</v>
      </c>
      <c r="BG1013" s="4">
        <v>0</v>
      </c>
      <c r="BH1013" s="4">
        <v>75</v>
      </c>
      <c r="BI1013" s="4">
        <v>0</v>
      </c>
      <c r="BJ1013" s="4">
        <f t="shared" si="400"/>
        <v>75</v>
      </c>
      <c r="BK1013" s="4">
        <v>0</v>
      </c>
      <c r="BL1013" s="4">
        <v>306</v>
      </c>
      <c r="BM1013" s="4">
        <v>5</v>
      </c>
      <c r="BN1013" s="4">
        <v>110</v>
      </c>
      <c r="BO1013" s="4">
        <f t="shared" si="401"/>
        <v>421</v>
      </c>
      <c r="BP1013" s="4">
        <v>18</v>
      </c>
      <c r="BQ1013" s="4">
        <v>0</v>
      </c>
      <c r="BR1013" s="4">
        <v>0</v>
      </c>
      <c r="BS1013" s="4">
        <v>0</v>
      </c>
      <c r="BT1013" s="4">
        <f t="shared" si="402"/>
        <v>18</v>
      </c>
      <c r="BU1013" s="4">
        <v>3</v>
      </c>
      <c r="BV1013" s="4">
        <v>1</v>
      </c>
      <c r="BW1013" s="4">
        <v>0</v>
      </c>
      <c r="BX1013" s="4">
        <v>4</v>
      </c>
      <c r="BY1013" s="4">
        <f t="shared" si="403"/>
        <v>8</v>
      </c>
      <c r="BZ1013" s="4">
        <f t="shared" si="404"/>
        <v>39473.771999999997</v>
      </c>
      <c r="CA1013" s="4">
        <f t="shared" si="405"/>
        <v>36672.832000000002</v>
      </c>
      <c r="CB1013" s="4">
        <f t="shared" si="406"/>
        <v>14845.444463</v>
      </c>
      <c r="CC1013" s="4">
        <f t="shared" si="407"/>
        <v>1063.783537</v>
      </c>
      <c r="CD1013" s="4">
        <f t="shared" si="408"/>
        <v>92055.83199999998</v>
      </c>
      <c r="CE1013" s="4">
        <f t="shared" si="409"/>
        <v>126</v>
      </c>
      <c r="CF1013" s="4">
        <f t="shared" si="410"/>
        <v>395</v>
      </c>
      <c r="CG1013" s="4">
        <f t="shared" si="411"/>
        <v>2263</v>
      </c>
      <c r="CH1013" s="4">
        <f t="shared" si="412"/>
        <v>150</v>
      </c>
      <c r="CI1013" s="4">
        <f t="shared" si="413"/>
        <v>2934</v>
      </c>
      <c r="CJ1013" s="4">
        <v>19560</v>
      </c>
      <c r="CK1013" s="4">
        <v>0</v>
      </c>
      <c r="CL1013" s="4">
        <v>0</v>
      </c>
      <c r="CM1013" s="4">
        <v>0</v>
      </c>
      <c r="CN1013" s="4">
        <v>15810</v>
      </c>
      <c r="CO1013" s="4">
        <f t="shared" si="388"/>
        <v>35370</v>
      </c>
    </row>
    <row r="1014" spans="1:93">
      <c r="A1014" s="2">
        <v>2010</v>
      </c>
      <c r="B1014" s="3" t="s">
        <v>120</v>
      </c>
      <c r="C1014" s="4">
        <v>2271</v>
      </c>
      <c r="D1014" s="4">
        <v>499</v>
      </c>
      <c r="E1014" s="4">
        <v>62</v>
      </c>
      <c r="F1014" s="4">
        <v>0</v>
      </c>
      <c r="G1014" s="4">
        <f t="shared" si="389"/>
        <v>2832</v>
      </c>
      <c r="H1014" s="4">
        <v>693</v>
      </c>
      <c r="I1014" s="4">
        <v>67</v>
      </c>
      <c r="J1014" s="4">
        <v>513</v>
      </c>
      <c r="K1014" s="4">
        <v>0</v>
      </c>
      <c r="L1014" s="4">
        <f t="shared" si="390"/>
        <v>1273</v>
      </c>
      <c r="M1014" s="4">
        <v>7</v>
      </c>
      <c r="N1014" s="4">
        <v>86</v>
      </c>
      <c r="O1014" s="4">
        <v>28</v>
      </c>
      <c r="P1014" s="4">
        <v>0</v>
      </c>
      <c r="Q1014" s="4">
        <f t="shared" si="391"/>
        <v>121</v>
      </c>
      <c r="R1014" s="4">
        <v>7</v>
      </c>
      <c r="S1014" s="4">
        <v>0</v>
      </c>
      <c r="T1014" s="4">
        <v>0</v>
      </c>
      <c r="U1014" s="4">
        <v>0</v>
      </c>
      <c r="V1014" s="4">
        <f t="shared" si="392"/>
        <v>7</v>
      </c>
      <c r="W1014" s="4">
        <v>229</v>
      </c>
      <c r="X1014" s="4">
        <v>1370</v>
      </c>
      <c r="Y1014" s="4">
        <v>185</v>
      </c>
      <c r="Z1014" s="4">
        <v>0</v>
      </c>
      <c r="AA1014" s="4">
        <f t="shared" si="393"/>
        <v>1784</v>
      </c>
      <c r="AB1014" s="4">
        <v>306</v>
      </c>
      <c r="AC1014" s="4">
        <v>3</v>
      </c>
      <c r="AD1014" s="4">
        <v>24</v>
      </c>
      <c r="AE1014" s="4">
        <v>0</v>
      </c>
      <c r="AF1014" s="4">
        <f t="shared" si="394"/>
        <v>333</v>
      </c>
      <c r="AG1014" s="4">
        <v>1</v>
      </c>
      <c r="AH1014" s="4">
        <v>421</v>
      </c>
      <c r="AI1014" s="4">
        <v>1213</v>
      </c>
      <c r="AJ1014" s="4">
        <v>0</v>
      </c>
      <c r="AK1014" s="4">
        <f t="shared" si="395"/>
        <v>1635</v>
      </c>
      <c r="AL1014" s="4">
        <v>858</v>
      </c>
      <c r="AM1014" s="4">
        <v>1161</v>
      </c>
      <c r="AN1014" s="4">
        <v>2291</v>
      </c>
      <c r="AO1014" s="4">
        <v>303</v>
      </c>
      <c r="AP1014" s="4">
        <f t="shared" si="396"/>
        <v>4613</v>
      </c>
      <c r="AU1014" s="4">
        <f t="shared" si="397"/>
        <v>0</v>
      </c>
      <c r="AV1014" s="4">
        <v>0</v>
      </c>
      <c r="AW1014" s="4">
        <v>0</v>
      </c>
      <c r="AX1014" s="4">
        <v>0</v>
      </c>
      <c r="AY1014" s="4">
        <v>0</v>
      </c>
      <c r="AZ1014" s="4">
        <f t="shared" si="398"/>
        <v>0</v>
      </c>
      <c r="BA1014" s="4">
        <v>0</v>
      </c>
      <c r="BB1014" s="4">
        <v>0</v>
      </c>
      <c r="BC1014" s="4">
        <v>0</v>
      </c>
      <c r="BD1014" s="4">
        <v>0</v>
      </c>
      <c r="BE1014" s="4">
        <f t="shared" si="399"/>
        <v>0</v>
      </c>
      <c r="BF1014" s="4">
        <v>1</v>
      </c>
      <c r="BG1014" s="4">
        <v>390</v>
      </c>
      <c r="BH1014" s="4">
        <v>947</v>
      </c>
      <c r="BI1014" s="4">
        <v>0</v>
      </c>
      <c r="BJ1014" s="4">
        <f t="shared" si="400"/>
        <v>1338</v>
      </c>
      <c r="BK1014" s="4">
        <v>0</v>
      </c>
      <c r="BL1014" s="4">
        <v>0</v>
      </c>
      <c r="BM1014" s="4">
        <v>0</v>
      </c>
      <c r="BN1014" s="4">
        <v>0</v>
      </c>
      <c r="BO1014" s="4">
        <f t="shared" si="401"/>
        <v>0</v>
      </c>
      <c r="BP1014" s="4">
        <v>0</v>
      </c>
      <c r="BQ1014" s="4">
        <v>0</v>
      </c>
      <c r="BR1014" s="4">
        <v>0</v>
      </c>
      <c r="BS1014" s="4">
        <v>0</v>
      </c>
      <c r="BT1014" s="4">
        <f t="shared" si="402"/>
        <v>0</v>
      </c>
      <c r="BU1014" s="4">
        <v>74</v>
      </c>
      <c r="BV1014" s="4">
        <v>3</v>
      </c>
      <c r="BW1014" s="4">
        <v>25</v>
      </c>
      <c r="BX1014" s="4">
        <v>0</v>
      </c>
      <c r="BY1014" s="4">
        <f t="shared" si="403"/>
        <v>102</v>
      </c>
      <c r="BZ1014" s="4">
        <f t="shared" si="404"/>
        <v>4372</v>
      </c>
      <c r="CA1014" s="4">
        <f t="shared" si="405"/>
        <v>3607</v>
      </c>
      <c r="CB1014" s="4">
        <f t="shared" si="406"/>
        <v>4316</v>
      </c>
      <c r="CC1014" s="4">
        <f t="shared" si="407"/>
        <v>303</v>
      </c>
      <c r="CD1014" s="4">
        <f t="shared" si="408"/>
        <v>12598</v>
      </c>
      <c r="CE1014" s="4">
        <f t="shared" si="409"/>
        <v>75</v>
      </c>
      <c r="CF1014" s="4">
        <f t="shared" si="410"/>
        <v>393</v>
      </c>
      <c r="CG1014" s="4">
        <f t="shared" si="411"/>
        <v>972</v>
      </c>
      <c r="CH1014" s="4">
        <f t="shared" si="412"/>
        <v>0</v>
      </c>
      <c r="CI1014" s="4">
        <f t="shared" si="413"/>
        <v>1440</v>
      </c>
      <c r="CJ1014" s="4">
        <v>1403</v>
      </c>
      <c r="CK1014" s="4">
        <v>2105</v>
      </c>
      <c r="CL1014" s="4">
        <v>258</v>
      </c>
      <c r="CM1014" s="4">
        <v>0</v>
      </c>
      <c r="CN1014" s="4">
        <v>427</v>
      </c>
      <c r="CO1014" s="4">
        <f t="shared" si="388"/>
        <v>4193</v>
      </c>
    </row>
    <row r="1015" spans="1:93">
      <c r="A1015" s="2">
        <v>2010</v>
      </c>
      <c r="B1015" s="3" t="s">
        <v>121</v>
      </c>
      <c r="C1015" s="4">
        <v>49</v>
      </c>
      <c r="D1015" s="4">
        <v>181</v>
      </c>
      <c r="E1015" s="4">
        <v>1301</v>
      </c>
      <c r="F1015" s="4">
        <v>10</v>
      </c>
      <c r="G1015" s="4">
        <f t="shared" si="389"/>
        <v>1541</v>
      </c>
      <c r="H1015" s="4">
        <v>93</v>
      </c>
      <c r="I1015" s="4">
        <v>0</v>
      </c>
      <c r="J1015" s="4">
        <v>7</v>
      </c>
      <c r="K1015" s="4">
        <v>4</v>
      </c>
      <c r="L1015" s="4">
        <f t="shared" si="390"/>
        <v>104</v>
      </c>
      <c r="M1015" s="4">
        <v>14</v>
      </c>
      <c r="N1015" s="4">
        <v>32</v>
      </c>
      <c r="O1015" s="4">
        <v>0</v>
      </c>
      <c r="P1015" s="4">
        <v>0</v>
      </c>
      <c r="Q1015" s="4">
        <f t="shared" si="391"/>
        <v>46</v>
      </c>
      <c r="R1015" s="4">
        <v>12</v>
      </c>
      <c r="S1015" s="4">
        <v>47</v>
      </c>
      <c r="T1015" s="4">
        <v>0</v>
      </c>
      <c r="U1015" s="4">
        <v>0</v>
      </c>
      <c r="V1015" s="4">
        <f t="shared" si="392"/>
        <v>59</v>
      </c>
      <c r="W1015" s="4">
        <v>147</v>
      </c>
      <c r="X1015" s="4">
        <v>834</v>
      </c>
      <c r="Y1015" s="4">
        <v>229</v>
      </c>
      <c r="Z1015" s="4">
        <v>0</v>
      </c>
      <c r="AA1015" s="4">
        <f t="shared" si="393"/>
        <v>1210</v>
      </c>
      <c r="AB1015" s="4">
        <v>129</v>
      </c>
      <c r="AC1015" s="4">
        <v>0</v>
      </c>
      <c r="AD1015" s="4">
        <v>7</v>
      </c>
      <c r="AE1015" s="4">
        <v>0</v>
      </c>
      <c r="AF1015" s="4">
        <f t="shared" si="394"/>
        <v>136</v>
      </c>
      <c r="AG1015" s="4">
        <v>0</v>
      </c>
      <c r="AH1015" s="4">
        <v>252</v>
      </c>
      <c r="AI1015" s="4">
        <v>205</v>
      </c>
      <c r="AJ1015" s="4">
        <v>2</v>
      </c>
      <c r="AK1015" s="4">
        <f t="shared" si="395"/>
        <v>459</v>
      </c>
      <c r="AL1015" s="4">
        <v>330</v>
      </c>
      <c r="AM1015" s="4">
        <v>519</v>
      </c>
      <c r="AN1015" s="4">
        <v>205</v>
      </c>
      <c r="AO1015" s="4">
        <v>58</v>
      </c>
      <c r="AP1015" s="4">
        <f t="shared" si="396"/>
        <v>1112</v>
      </c>
      <c r="AU1015" s="4">
        <f t="shared" si="397"/>
        <v>0</v>
      </c>
      <c r="AV1015" s="4">
        <v>0</v>
      </c>
      <c r="AW1015" s="4">
        <v>0</v>
      </c>
      <c r="AX1015" s="4">
        <v>0</v>
      </c>
      <c r="AY1015" s="4">
        <v>4</v>
      </c>
      <c r="AZ1015" s="4">
        <f t="shared" si="398"/>
        <v>4</v>
      </c>
      <c r="BA1015" s="4">
        <v>0</v>
      </c>
      <c r="BB1015" s="4">
        <v>0</v>
      </c>
      <c r="BC1015" s="4">
        <v>0</v>
      </c>
      <c r="BD1015" s="4">
        <v>0</v>
      </c>
      <c r="BE1015" s="4">
        <f t="shared" si="399"/>
        <v>0</v>
      </c>
      <c r="BF1015" s="4">
        <v>0</v>
      </c>
      <c r="BG1015" s="4">
        <v>177</v>
      </c>
      <c r="BH1015" s="4">
        <v>42</v>
      </c>
      <c r="BI1015" s="4">
        <v>2</v>
      </c>
      <c r="BJ1015" s="4">
        <f t="shared" si="400"/>
        <v>221</v>
      </c>
      <c r="BK1015" s="4">
        <v>0</v>
      </c>
      <c r="BL1015" s="4">
        <v>0</v>
      </c>
      <c r="BM1015" s="4">
        <v>0</v>
      </c>
      <c r="BN1015" s="4">
        <v>6</v>
      </c>
      <c r="BO1015" s="4">
        <f t="shared" si="401"/>
        <v>6</v>
      </c>
      <c r="BP1015" s="4">
        <v>0</v>
      </c>
      <c r="BQ1015" s="4">
        <v>0</v>
      </c>
      <c r="BR1015" s="4">
        <v>0</v>
      </c>
      <c r="BS1015" s="4">
        <v>5</v>
      </c>
      <c r="BT1015" s="4">
        <f t="shared" si="402"/>
        <v>5</v>
      </c>
      <c r="BU1015" s="4">
        <v>0</v>
      </c>
      <c r="BV1015" s="4">
        <v>0</v>
      </c>
      <c r="BW1015" s="4">
        <v>0</v>
      </c>
      <c r="BX1015" s="4">
        <v>57</v>
      </c>
      <c r="BY1015" s="4">
        <f t="shared" si="403"/>
        <v>57</v>
      </c>
      <c r="BZ1015" s="4">
        <f t="shared" si="404"/>
        <v>774</v>
      </c>
      <c r="CA1015" s="4">
        <f t="shared" si="405"/>
        <v>1865</v>
      </c>
      <c r="CB1015" s="4">
        <f t="shared" si="406"/>
        <v>1954</v>
      </c>
      <c r="CC1015" s="4">
        <f t="shared" si="407"/>
        <v>74</v>
      </c>
      <c r="CD1015" s="4">
        <f t="shared" si="408"/>
        <v>4667</v>
      </c>
      <c r="CE1015" s="4">
        <f t="shared" si="409"/>
        <v>0</v>
      </c>
      <c r="CF1015" s="4">
        <f t="shared" si="410"/>
        <v>177</v>
      </c>
      <c r="CG1015" s="4">
        <f t="shared" si="411"/>
        <v>42</v>
      </c>
      <c r="CH1015" s="4">
        <f t="shared" si="412"/>
        <v>74</v>
      </c>
      <c r="CI1015" s="4">
        <f t="shared" si="413"/>
        <v>293</v>
      </c>
      <c r="CJ1015" s="4">
        <v>209</v>
      </c>
      <c r="CK1015" s="4">
        <v>500</v>
      </c>
      <c r="CL1015" s="4">
        <v>59</v>
      </c>
      <c r="CM1015" s="4">
        <v>0</v>
      </c>
      <c r="CN1015" s="4">
        <v>282</v>
      </c>
      <c r="CO1015" s="4">
        <f t="shared" si="388"/>
        <v>1050</v>
      </c>
    </row>
    <row r="1016" spans="1:93">
      <c r="A1016" s="2">
        <v>2010</v>
      </c>
      <c r="B1016" s="3" t="s">
        <v>122</v>
      </c>
      <c r="C1016" s="4">
        <v>4853</v>
      </c>
      <c r="D1016" s="4">
        <v>1335</v>
      </c>
      <c r="E1016" s="4">
        <v>641</v>
      </c>
      <c r="F1016" s="4">
        <v>0</v>
      </c>
      <c r="G1016" s="4">
        <f t="shared" si="389"/>
        <v>6829</v>
      </c>
      <c r="H1016" s="4">
        <v>1898.1</v>
      </c>
      <c r="I1016" s="4">
        <v>1033</v>
      </c>
      <c r="J1016" s="4">
        <v>2476.9</v>
      </c>
      <c r="K1016" s="4">
        <v>964</v>
      </c>
      <c r="L1016" s="4">
        <f t="shared" si="390"/>
        <v>6372</v>
      </c>
      <c r="M1016" s="4">
        <v>48.1</v>
      </c>
      <c r="N1016" s="4">
        <v>78.2</v>
      </c>
      <c r="O1016" s="4">
        <v>0</v>
      </c>
      <c r="P1016" s="4">
        <v>0</v>
      </c>
      <c r="Q1016" s="4">
        <f t="shared" si="391"/>
        <v>126.30000000000001</v>
      </c>
      <c r="R1016" s="4">
        <v>3</v>
      </c>
      <c r="S1016" s="4">
        <v>92.6</v>
      </c>
      <c r="T1016" s="4">
        <v>0</v>
      </c>
      <c r="U1016" s="4">
        <v>0</v>
      </c>
      <c r="V1016" s="4">
        <f t="shared" si="392"/>
        <v>95.6</v>
      </c>
      <c r="W1016" s="4">
        <v>2590</v>
      </c>
      <c r="X1016" s="4">
        <v>3963</v>
      </c>
      <c r="Y1016" s="4">
        <v>0</v>
      </c>
      <c r="Z1016" s="4">
        <v>0</v>
      </c>
      <c r="AA1016" s="4">
        <f t="shared" si="393"/>
        <v>6553</v>
      </c>
      <c r="AB1016" s="4">
        <v>1132</v>
      </c>
      <c r="AC1016" s="4">
        <v>19</v>
      </c>
      <c r="AD1016" s="4">
        <v>77</v>
      </c>
      <c r="AE1016" s="4">
        <v>70</v>
      </c>
      <c r="AF1016" s="4">
        <f t="shared" si="394"/>
        <v>1298</v>
      </c>
      <c r="AG1016" s="4">
        <v>26.7</v>
      </c>
      <c r="AH1016" s="4">
        <v>944</v>
      </c>
      <c r="AI1016" s="4">
        <v>2747.3</v>
      </c>
      <c r="AJ1016" s="4">
        <v>23</v>
      </c>
      <c r="AK1016" s="4">
        <f t="shared" si="395"/>
        <v>3741</v>
      </c>
      <c r="AL1016" s="4">
        <v>4438.5</v>
      </c>
      <c r="AM1016" s="4">
        <v>1862.7</v>
      </c>
      <c r="AN1016" s="4">
        <v>9059</v>
      </c>
      <c r="AO1016" s="4">
        <v>399.3</v>
      </c>
      <c r="AP1016" s="4">
        <f t="shared" si="396"/>
        <v>15759.5</v>
      </c>
      <c r="AU1016" s="4">
        <f t="shared" si="397"/>
        <v>0</v>
      </c>
      <c r="AV1016" s="4">
        <v>3</v>
      </c>
      <c r="AW1016" s="4">
        <v>1</v>
      </c>
      <c r="AX1016" s="4">
        <v>164</v>
      </c>
      <c r="AY1016" s="4">
        <v>937</v>
      </c>
      <c r="AZ1016" s="4">
        <f t="shared" si="398"/>
        <v>1105</v>
      </c>
      <c r="BA1016" s="4">
        <v>3</v>
      </c>
      <c r="BB1016" s="4">
        <v>2</v>
      </c>
      <c r="BC1016" s="4">
        <v>4</v>
      </c>
      <c r="BD1016" s="4">
        <v>70</v>
      </c>
      <c r="BE1016" s="4">
        <f t="shared" si="399"/>
        <v>79</v>
      </c>
      <c r="BF1016" s="4">
        <v>0</v>
      </c>
      <c r="BG1016" s="4">
        <v>0</v>
      </c>
      <c r="BH1016" s="4">
        <v>18</v>
      </c>
      <c r="BI1016" s="4">
        <v>4</v>
      </c>
      <c r="BJ1016" s="4">
        <f t="shared" si="400"/>
        <v>22</v>
      </c>
      <c r="BK1016" s="4">
        <v>0</v>
      </c>
      <c r="BL1016" s="4">
        <v>0</v>
      </c>
      <c r="BM1016" s="4">
        <v>0</v>
      </c>
      <c r="BN1016" s="4">
        <v>0</v>
      </c>
      <c r="BO1016" s="4">
        <f t="shared" si="401"/>
        <v>0</v>
      </c>
      <c r="BP1016" s="4">
        <v>0</v>
      </c>
      <c r="BQ1016" s="4">
        <v>10</v>
      </c>
      <c r="BR1016" s="4">
        <v>6</v>
      </c>
      <c r="BS1016" s="4">
        <v>39</v>
      </c>
      <c r="BT1016" s="4">
        <f t="shared" si="402"/>
        <v>55</v>
      </c>
      <c r="BU1016" s="4">
        <v>0.7</v>
      </c>
      <c r="BV1016" s="4">
        <v>12.6</v>
      </c>
      <c r="BW1016" s="4">
        <v>-8.6999999999999993</v>
      </c>
      <c r="BX1016" s="4">
        <v>115.7</v>
      </c>
      <c r="BY1016" s="4">
        <f t="shared" si="403"/>
        <v>120.3</v>
      </c>
      <c r="BZ1016" s="4">
        <f t="shared" si="404"/>
        <v>14989.400000000001</v>
      </c>
      <c r="CA1016" s="4">
        <f t="shared" si="405"/>
        <v>9327.5</v>
      </c>
      <c r="CB1016" s="4">
        <f t="shared" si="406"/>
        <v>15001.2</v>
      </c>
      <c r="CC1016" s="4">
        <f t="shared" si="407"/>
        <v>1456.3</v>
      </c>
      <c r="CD1016" s="4">
        <f t="shared" si="408"/>
        <v>40774.400000000009</v>
      </c>
      <c r="CE1016" s="4">
        <f t="shared" si="409"/>
        <v>6.7</v>
      </c>
      <c r="CF1016" s="4">
        <f t="shared" si="410"/>
        <v>25.6</v>
      </c>
      <c r="CG1016" s="4">
        <f t="shared" si="411"/>
        <v>183.3</v>
      </c>
      <c r="CH1016" s="4">
        <f t="shared" si="412"/>
        <v>1165.7</v>
      </c>
      <c r="CI1016" s="4">
        <f t="shared" si="413"/>
        <v>1381.3000000000002</v>
      </c>
      <c r="CJ1016" s="4">
        <v>3082.5</v>
      </c>
      <c r="CK1016" s="4">
        <v>9088.2999999999993</v>
      </c>
      <c r="CL1016" s="4">
        <v>806.5</v>
      </c>
      <c r="CM1016" s="4">
        <v>0</v>
      </c>
      <c r="CN1016" s="4">
        <v>1231.5</v>
      </c>
      <c r="CO1016" s="4">
        <f t="shared" si="388"/>
        <v>14208.8</v>
      </c>
    </row>
    <row r="1017" spans="1:93">
      <c r="A1017" s="2">
        <v>2010</v>
      </c>
      <c r="B1017" s="3" t="s">
        <v>123</v>
      </c>
      <c r="C1017" s="4">
        <v>6496</v>
      </c>
      <c r="D1017" s="4">
        <v>1200</v>
      </c>
      <c r="E1017" s="4">
        <v>236</v>
      </c>
      <c r="F1017" s="4">
        <v>247</v>
      </c>
      <c r="G1017" s="4">
        <f t="shared" si="389"/>
        <v>8179</v>
      </c>
      <c r="H1017" s="4">
        <v>1395</v>
      </c>
      <c r="I1017" s="4">
        <v>183</v>
      </c>
      <c r="J1017" s="4">
        <v>2540</v>
      </c>
      <c r="K1017" s="4">
        <v>315</v>
      </c>
      <c r="L1017" s="4">
        <f t="shared" si="390"/>
        <v>4433</v>
      </c>
      <c r="M1017" s="4">
        <v>146</v>
      </c>
      <c r="N1017" s="4">
        <v>203</v>
      </c>
      <c r="O1017" s="4">
        <v>0</v>
      </c>
      <c r="P1017" s="4">
        <v>0</v>
      </c>
      <c r="Q1017" s="4">
        <f t="shared" si="391"/>
        <v>349</v>
      </c>
      <c r="R1017" s="4">
        <v>120</v>
      </c>
      <c r="S1017" s="4">
        <v>2</v>
      </c>
      <c r="T1017" s="4">
        <v>0</v>
      </c>
      <c r="U1017" s="4">
        <v>0</v>
      </c>
      <c r="V1017" s="4">
        <f t="shared" si="392"/>
        <v>122</v>
      </c>
      <c r="W1017" s="4">
        <v>3754</v>
      </c>
      <c r="X1017" s="4">
        <v>3870</v>
      </c>
      <c r="Y1017" s="4">
        <v>108</v>
      </c>
      <c r="Z1017" s="4">
        <v>0</v>
      </c>
      <c r="AA1017" s="4">
        <f t="shared" si="393"/>
        <v>7732</v>
      </c>
      <c r="AB1017" s="4">
        <v>788</v>
      </c>
      <c r="AC1017" s="4">
        <v>185</v>
      </c>
      <c r="AD1017" s="4">
        <v>53</v>
      </c>
      <c r="AE1017" s="4">
        <v>46</v>
      </c>
      <c r="AF1017" s="4">
        <f t="shared" si="394"/>
        <v>1072</v>
      </c>
      <c r="AG1017" s="4">
        <v>1</v>
      </c>
      <c r="AH1017" s="4">
        <v>569</v>
      </c>
      <c r="AI1017" s="4">
        <v>1540</v>
      </c>
      <c r="AJ1017" s="4">
        <v>940</v>
      </c>
      <c r="AK1017" s="4">
        <f t="shared" si="395"/>
        <v>3050</v>
      </c>
      <c r="AL1017" s="4">
        <v>2336</v>
      </c>
      <c r="AM1017" s="4">
        <v>3026</v>
      </c>
      <c r="AN1017" s="4">
        <v>2807</v>
      </c>
      <c r="AO1017" s="4">
        <v>481</v>
      </c>
      <c r="AP1017" s="4">
        <f t="shared" si="396"/>
        <v>8650</v>
      </c>
      <c r="AU1017" s="4">
        <f t="shared" si="397"/>
        <v>0</v>
      </c>
      <c r="AV1017" s="4">
        <v>0</v>
      </c>
      <c r="AW1017" s="4">
        <v>0</v>
      </c>
      <c r="AX1017" s="4">
        <v>78</v>
      </c>
      <c r="AY1017" s="4">
        <v>315</v>
      </c>
      <c r="AZ1017" s="4">
        <f t="shared" si="398"/>
        <v>393</v>
      </c>
      <c r="BA1017" s="4">
        <v>0</v>
      </c>
      <c r="BB1017" s="4">
        <v>0</v>
      </c>
      <c r="BC1017" s="4">
        <v>0</v>
      </c>
      <c r="BD1017" s="4">
        <v>46</v>
      </c>
      <c r="BE1017" s="4">
        <f t="shared" si="399"/>
        <v>46</v>
      </c>
      <c r="BF1017" s="4">
        <v>0</v>
      </c>
      <c r="BG1017" s="4">
        <v>542</v>
      </c>
      <c r="BH1017" s="4">
        <v>630</v>
      </c>
      <c r="BI1017" s="4">
        <v>940</v>
      </c>
      <c r="BJ1017" s="4">
        <f t="shared" si="400"/>
        <v>2112</v>
      </c>
      <c r="BK1017" s="4">
        <v>0</v>
      </c>
      <c r="BL1017" s="4">
        <v>0</v>
      </c>
      <c r="BM1017" s="4">
        <v>5</v>
      </c>
      <c r="BN1017" s="4">
        <v>40</v>
      </c>
      <c r="BO1017" s="4">
        <f t="shared" si="401"/>
        <v>45</v>
      </c>
      <c r="BP1017" s="4">
        <v>0</v>
      </c>
      <c r="BQ1017" s="4">
        <v>93</v>
      </c>
      <c r="BR1017" s="4">
        <v>125</v>
      </c>
      <c r="BS1017" s="4">
        <v>145</v>
      </c>
      <c r="BT1017" s="4">
        <f t="shared" si="402"/>
        <v>363</v>
      </c>
      <c r="BU1017" s="4">
        <v>0</v>
      </c>
      <c r="BV1017" s="4">
        <v>64</v>
      </c>
      <c r="BW1017" s="4">
        <v>175</v>
      </c>
      <c r="BX1017" s="4">
        <v>543</v>
      </c>
      <c r="BY1017" s="4">
        <f t="shared" si="403"/>
        <v>782</v>
      </c>
      <c r="BZ1017" s="4">
        <f t="shared" si="404"/>
        <v>15036</v>
      </c>
      <c r="CA1017" s="4">
        <f t="shared" si="405"/>
        <v>9238</v>
      </c>
      <c r="CB1017" s="4">
        <f t="shared" si="406"/>
        <v>7284</v>
      </c>
      <c r="CC1017" s="4">
        <f t="shared" si="407"/>
        <v>2029</v>
      </c>
      <c r="CD1017" s="4">
        <f t="shared" si="408"/>
        <v>33587</v>
      </c>
      <c r="CE1017" s="4">
        <f t="shared" si="409"/>
        <v>0</v>
      </c>
      <c r="CF1017" s="4">
        <f t="shared" si="410"/>
        <v>699</v>
      </c>
      <c r="CG1017" s="4">
        <f t="shared" si="411"/>
        <v>1013</v>
      </c>
      <c r="CH1017" s="4">
        <f t="shared" si="412"/>
        <v>2029</v>
      </c>
      <c r="CI1017" s="4">
        <f t="shared" si="413"/>
        <v>3741</v>
      </c>
      <c r="CJ1017" s="4">
        <v>6840</v>
      </c>
      <c r="CK1017" s="4">
        <v>0</v>
      </c>
      <c r="CL1017" s="4">
        <v>0</v>
      </c>
      <c r="CM1017" s="4">
        <v>0</v>
      </c>
      <c r="CN1017" s="4">
        <v>6731</v>
      </c>
      <c r="CO1017" s="4">
        <f t="shared" si="388"/>
        <v>13571</v>
      </c>
    </row>
    <row r="1018" spans="1:93">
      <c r="A1018" s="2">
        <v>2010</v>
      </c>
      <c r="B1018" s="3" t="s">
        <v>124</v>
      </c>
      <c r="C1018" s="4">
        <v>1728</v>
      </c>
      <c r="D1018" s="4">
        <v>386</v>
      </c>
      <c r="E1018" s="4">
        <v>11</v>
      </c>
      <c r="F1018" s="4">
        <v>23</v>
      </c>
      <c r="G1018" s="4">
        <f t="shared" si="389"/>
        <v>2148</v>
      </c>
      <c r="H1018" s="4">
        <v>503</v>
      </c>
      <c r="I1018" s="4">
        <v>283</v>
      </c>
      <c r="J1018" s="4">
        <v>1644</v>
      </c>
      <c r="K1018" s="4">
        <v>17</v>
      </c>
      <c r="L1018" s="4">
        <f t="shared" si="390"/>
        <v>2447</v>
      </c>
      <c r="M1018" s="4">
        <v>26</v>
      </c>
      <c r="N1018" s="4">
        <v>95</v>
      </c>
      <c r="O1018" s="4">
        <v>0</v>
      </c>
      <c r="P1018" s="4">
        <v>0</v>
      </c>
      <c r="Q1018" s="4">
        <f t="shared" si="391"/>
        <v>121</v>
      </c>
      <c r="R1018" s="4">
        <v>5</v>
      </c>
      <c r="S1018" s="4">
        <v>0</v>
      </c>
      <c r="T1018" s="4">
        <v>0</v>
      </c>
      <c r="U1018" s="4">
        <v>0</v>
      </c>
      <c r="V1018" s="4">
        <f t="shared" si="392"/>
        <v>5</v>
      </c>
      <c r="W1018" s="4">
        <v>252</v>
      </c>
      <c r="X1018" s="4">
        <v>2100</v>
      </c>
      <c r="Y1018" s="4">
        <v>211</v>
      </c>
      <c r="Z1018" s="4">
        <v>0</v>
      </c>
      <c r="AA1018" s="4">
        <f t="shared" si="393"/>
        <v>2563</v>
      </c>
      <c r="AB1018" s="4">
        <v>200</v>
      </c>
      <c r="AC1018" s="4">
        <v>1</v>
      </c>
      <c r="AD1018" s="4">
        <v>18</v>
      </c>
      <c r="AE1018" s="4">
        <v>0</v>
      </c>
      <c r="AF1018" s="4">
        <f t="shared" si="394"/>
        <v>219</v>
      </c>
      <c r="AG1018" s="4">
        <v>6</v>
      </c>
      <c r="AH1018" s="4">
        <v>524</v>
      </c>
      <c r="AI1018" s="4">
        <v>620</v>
      </c>
      <c r="AJ1018" s="4">
        <v>37</v>
      </c>
      <c r="AK1018" s="4">
        <f t="shared" si="395"/>
        <v>1187</v>
      </c>
      <c r="AL1018" s="4">
        <v>984</v>
      </c>
      <c r="AM1018" s="4">
        <v>1086</v>
      </c>
      <c r="AN1018" s="4">
        <v>9618</v>
      </c>
      <c r="AO1018" s="4">
        <v>0</v>
      </c>
      <c r="AP1018" s="4">
        <f t="shared" si="396"/>
        <v>11688</v>
      </c>
      <c r="AU1018" s="4">
        <f t="shared" si="397"/>
        <v>0</v>
      </c>
      <c r="AV1018" s="4">
        <v>0</v>
      </c>
      <c r="AW1018" s="4">
        <v>0</v>
      </c>
      <c r="AX1018" s="4">
        <v>179</v>
      </c>
      <c r="AY1018" s="4">
        <v>21</v>
      </c>
      <c r="AZ1018" s="4">
        <f t="shared" si="398"/>
        <v>200</v>
      </c>
      <c r="BA1018" s="4">
        <v>3</v>
      </c>
      <c r="BB1018" s="4">
        <v>71</v>
      </c>
      <c r="BC1018" s="4">
        <v>6</v>
      </c>
      <c r="BD1018" s="4">
        <v>0</v>
      </c>
      <c r="BE1018" s="4">
        <f t="shared" si="399"/>
        <v>80</v>
      </c>
      <c r="BF1018" s="4">
        <v>2</v>
      </c>
      <c r="BG1018" s="4">
        <v>506</v>
      </c>
      <c r="BH1018" s="4">
        <v>212</v>
      </c>
      <c r="BI1018" s="4">
        <v>37</v>
      </c>
      <c r="BJ1018" s="4">
        <f t="shared" si="400"/>
        <v>757</v>
      </c>
      <c r="BK1018" s="4">
        <v>0</v>
      </c>
      <c r="BL1018" s="4">
        <v>0</v>
      </c>
      <c r="BM1018" s="4">
        <v>0</v>
      </c>
      <c r="BN1018" s="4">
        <v>0</v>
      </c>
      <c r="BO1018" s="4">
        <f t="shared" si="401"/>
        <v>0</v>
      </c>
      <c r="BP1018" s="4">
        <v>0</v>
      </c>
      <c r="BQ1018" s="4">
        <v>21</v>
      </c>
      <c r="BR1018" s="4">
        <v>13</v>
      </c>
      <c r="BS1018" s="4">
        <v>0</v>
      </c>
      <c r="BT1018" s="4">
        <f t="shared" si="402"/>
        <v>34</v>
      </c>
      <c r="BU1018" s="4">
        <v>19</v>
      </c>
      <c r="BV1018" s="4">
        <v>29</v>
      </c>
      <c r="BW1018" s="4">
        <v>75</v>
      </c>
      <c r="BX1018" s="4">
        <v>0</v>
      </c>
      <c r="BY1018" s="4">
        <f t="shared" si="403"/>
        <v>123</v>
      </c>
      <c r="BZ1018" s="4">
        <f t="shared" si="404"/>
        <v>3704</v>
      </c>
      <c r="CA1018" s="4">
        <f t="shared" si="405"/>
        <v>4475</v>
      </c>
      <c r="CB1018" s="4">
        <f t="shared" si="406"/>
        <v>12122</v>
      </c>
      <c r="CC1018" s="4">
        <f t="shared" si="407"/>
        <v>77</v>
      </c>
      <c r="CD1018" s="4">
        <f t="shared" si="408"/>
        <v>20378</v>
      </c>
      <c r="CE1018" s="4">
        <f t="shared" si="409"/>
        <v>24</v>
      </c>
      <c r="CF1018" s="4">
        <f t="shared" si="410"/>
        <v>627</v>
      </c>
      <c r="CG1018" s="4">
        <f t="shared" si="411"/>
        <v>485</v>
      </c>
      <c r="CH1018" s="4">
        <f t="shared" si="412"/>
        <v>58</v>
      </c>
      <c r="CI1018" s="4">
        <f t="shared" si="413"/>
        <v>1194</v>
      </c>
      <c r="CJ1018" s="4">
        <v>1095</v>
      </c>
      <c r="CK1018" s="4">
        <v>1447</v>
      </c>
      <c r="CL1018" s="4">
        <v>233</v>
      </c>
      <c r="CM1018" s="4">
        <v>0</v>
      </c>
      <c r="CN1018" s="4">
        <v>983</v>
      </c>
      <c r="CO1018" s="4">
        <f t="shared" si="388"/>
        <v>3758</v>
      </c>
    </row>
    <row r="1019" spans="1:93">
      <c r="A1019" s="2">
        <v>2010</v>
      </c>
      <c r="B1019" s="3" t="s">
        <v>125</v>
      </c>
      <c r="C1019" s="4">
        <v>5946.32</v>
      </c>
      <c r="D1019" s="4">
        <v>1130.5700000000002</v>
      </c>
      <c r="E1019" s="4">
        <v>198.01999999999998</v>
      </c>
      <c r="F1019" s="4">
        <v>0</v>
      </c>
      <c r="G1019" s="4">
        <f t="shared" si="389"/>
        <v>7274.91</v>
      </c>
      <c r="H1019" s="4">
        <v>1279.3399999999997</v>
      </c>
      <c r="I1019" s="4">
        <v>1103.68</v>
      </c>
      <c r="J1019" s="4">
        <v>2566.7799999999997</v>
      </c>
      <c r="K1019" s="4">
        <v>0</v>
      </c>
      <c r="L1019" s="4">
        <f t="shared" si="390"/>
        <v>4949.7999999999993</v>
      </c>
      <c r="M1019" s="4">
        <v>41.7</v>
      </c>
      <c r="N1019" s="4">
        <v>17.600000000000001</v>
      </c>
      <c r="O1019" s="4">
        <v>2.5</v>
      </c>
      <c r="P1019" s="4">
        <v>0</v>
      </c>
      <c r="Q1019" s="4">
        <f t="shared" si="391"/>
        <v>61.800000000000004</v>
      </c>
      <c r="R1019" s="4">
        <v>12.9</v>
      </c>
      <c r="S1019" s="4">
        <v>40.799999999999997</v>
      </c>
      <c r="T1019" s="4">
        <v>9.1</v>
      </c>
      <c r="U1019" s="4">
        <v>0</v>
      </c>
      <c r="V1019" s="4">
        <f t="shared" si="392"/>
        <v>62.8</v>
      </c>
      <c r="W1019" s="4">
        <v>1240.8800000000001</v>
      </c>
      <c r="X1019" s="4">
        <v>4742.1500000000005</v>
      </c>
      <c r="Y1019" s="4">
        <v>817.1400000000001</v>
      </c>
      <c r="Z1019" s="4">
        <v>0</v>
      </c>
      <c r="AA1019" s="4">
        <f t="shared" si="393"/>
        <v>6800.170000000001</v>
      </c>
      <c r="AB1019" s="4">
        <v>1080.42</v>
      </c>
      <c r="AC1019" s="4">
        <v>15.540000000000001</v>
      </c>
      <c r="AD1019" s="4">
        <v>128.08000000000001</v>
      </c>
      <c r="AE1019" s="4">
        <v>0</v>
      </c>
      <c r="AF1019" s="4">
        <f t="shared" si="394"/>
        <v>1224.04</v>
      </c>
      <c r="AG1019" s="4">
        <v>22.38</v>
      </c>
      <c r="AH1019" s="4">
        <v>1230.21</v>
      </c>
      <c r="AI1019" s="4">
        <v>1604.44</v>
      </c>
      <c r="AJ1019" s="4">
        <v>0</v>
      </c>
      <c r="AK1019" s="4">
        <f t="shared" si="395"/>
        <v>2857.03</v>
      </c>
      <c r="AL1019" s="4">
        <v>3200.0500000000011</v>
      </c>
      <c r="AM1019" s="4">
        <v>3250.8799999999992</v>
      </c>
      <c r="AN1019" s="4">
        <v>10404.370000000001</v>
      </c>
      <c r="AO1019" s="4">
        <v>0</v>
      </c>
      <c r="AP1019" s="4">
        <f t="shared" si="396"/>
        <v>16855.300000000003</v>
      </c>
      <c r="AU1019" s="4">
        <f t="shared" si="397"/>
        <v>0</v>
      </c>
      <c r="AV1019" s="4">
        <v>0</v>
      </c>
      <c r="AW1019" s="4">
        <v>0</v>
      </c>
      <c r="AX1019" s="4">
        <v>0</v>
      </c>
      <c r="AY1019" s="4">
        <v>0</v>
      </c>
      <c r="AZ1019" s="4">
        <f t="shared" si="398"/>
        <v>0</v>
      </c>
      <c r="BA1019" s="4">
        <v>0</v>
      </c>
      <c r="BB1019" s="4">
        <v>0</v>
      </c>
      <c r="BC1019" s="4">
        <v>0</v>
      </c>
      <c r="BD1019" s="4">
        <v>0</v>
      </c>
      <c r="BE1019" s="4">
        <f t="shared" si="399"/>
        <v>0</v>
      </c>
      <c r="BF1019" s="4">
        <v>0</v>
      </c>
      <c r="BG1019" s="4">
        <v>0</v>
      </c>
      <c r="BH1019" s="4">
        <v>0</v>
      </c>
      <c r="BI1019" s="4">
        <v>0</v>
      </c>
      <c r="BJ1019" s="4">
        <f t="shared" si="400"/>
        <v>0</v>
      </c>
      <c r="BK1019" s="4">
        <v>0</v>
      </c>
      <c r="BL1019" s="4">
        <v>0</v>
      </c>
      <c r="BM1019" s="4">
        <v>0</v>
      </c>
      <c r="BN1019" s="4">
        <v>0</v>
      </c>
      <c r="BO1019" s="4">
        <f t="shared" si="401"/>
        <v>0</v>
      </c>
      <c r="BP1019" s="4">
        <v>0</v>
      </c>
      <c r="BQ1019" s="4">
        <v>0</v>
      </c>
      <c r="BR1019" s="4">
        <v>0</v>
      </c>
      <c r="BS1019" s="4">
        <v>0</v>
      </c>
      <c r="BT1019" s="4">
        <f t="shared" si="402"/>
        <v>0</v>
      </c>
      <c r="BU1019" s="4">
        <v>0</v>
      </c>
      <c r="BV1019" s="4">
        <v>0</v>
      </c>
      <c r="BW1019" s="4">
        <v>0</v>
      </c>
      <c r="BX1019" s="4">
        <v>0</v>
      </c>
      <c r="BY1019" s="4">
        <f t="shared" si="403"/>
        <v>0</v>
      </c>
      <c r="BZ1019" s="4">
        <f t="shared" si="404"/>
        <v>12823.99</v>
      </c>
      <c r="CA1019" s="4">
        <f t="shared" si="405"/>
        <v>11531.43</v>
      </c>
      <c r="CB1019" s="4">
        <f t="shared" si="406"/>
        <v>15730.43</v>
      </c>
      <c r="CC1019" s="4">
        <f t="shared" si="407"/>
        <v>0</v>
      </c>
      <c r="CD1019" s="4">
        <f t="shared" si="408"/>
        <v>40085.85</v>
      </c>
      <c r="CE1019" s="4">
        <f t="shared" si="409"/>
        <v>0</v>
      </c>
      <c r="CF1019" s="4">
        <f t="shared" si="410"/>
        <v>0</v>
      </c>
      <c r="CG1019" s="4">
        <f t="shared" si="411"/>
        <v>0</v>
      </c>
      <c r="CH1019" s="4">
        <f t="shared" si="412"/>
        <v>0</v>
      </c>
      <c r="CI1019" s="4">
        <f t="shared" si="413"/>
        <v>0</v>
      </c>
      <c r="CJ1019" s="4">
        <v>3944</v>
      </c>
      <c r="CK1019" s="4">
        <v>6089</v>
      </c>
      <c r="CL1019" s="4">
        <v>835</v>
      </c>
      <c r="CM1019" s="4">
        <v>0</v>
      </c>
      <c r="CN1019" s="4">
        <v>1264</v>
      </c>
      <c r="CO1019" s="4">
        <f t="shared" si="388"/>
        <v>12132</v>
      </c>
    </row>
    <row r="1020" spans="1:93">
      <c r="A1020" s="2">
        <v>2010</v>
      </c>
      <c r="B1020" s="3" t="s">
        <v>126</v>
      </c>
      <c r="C1020" s="4">
        <v>7</v>
      </c>
      <c r="D1020" s="4">
        <v>93</v>
      </c>
      <c r="E1020" s="4">
        <v>795</v>
      </c>
      <c r="F1020" s="4">
        <v>0</v>
      </c>
      <c r="G1020" s="4">
        <f t="shared" si="389"/>
        <v>895</v>
      </c>
      <c r="H1020" s="4">
        <v>392</v>
      </c>
      <c r="I1020" s="4">
        <v>12</v>
      </c>
      <c r="J1020" s="4">
        <v>2</v>
      </c>
      <c r="K1020" s="4">
        <v>0</v>
      </c>
      <c r="L1020" s="4">
        <f t="shared" si="390"/>
        <v>406</v>
      </c>
      <c r="M1020" s="4">
        <v>0</v>
      </c>
      <c r="N1020" s="4">
        <v>0</v>
      </c>
      <c r="O1020" s="4">
        <v>0</v>
      </c>
      <c r="P1020" s="4">
        <v>0</v>
      </c>
      <c r="Q1020" s="4">
        <f t="shared" si="391"/>
        <v>0</v>
      </c>
      <c r="R1020" s="4">
        <v>0</v>
      </c>
      <c r="S1020" s="4">
        <v>0</v>
      </c>
      <c r="T1020" s="4">
        <v>0</v>
      </c>
      <c r="U1020" s="4">
        <v>0</v>
      </c>
      <c r="V1020" s="4">
        <f t="shared" si="392"/>
        <v>0</v>
      </c>
      <c r="W1020" s="4">
        <v>212</v>
      </c>
      <c r="X1020" s="4">
        <v>347</v>
      </c>
      <c r="Y1020" s="4">
        <v>0</v>
      </c>
      <c r="Z1020" s="4">
        <v>0</v>
      </c>
      <c r="AA1020" s="4">
        <f t="shared" si="393"/>
        <v>559</v>
      </c>
      <c r="AB1020" s="4">
        <v>114</v>
      </c>
      <c r="AC1020" s="4">
        <v>0</v>
      </c>
      <c r="AD1020" s="4">
        <v>6</v>
      </c>
      <c r="AE1020" s="4">
        <v>0</v>
      </c>
      <c r="AF1020" s="4">
        <f t="shared" si="394"/>
        <v>120</v>
      </c>
      <c r="AG1020" s="4">
        <v>573</v>
      </c>
      <c r="AH1020" s="4">
        <v>109</v>
      </c>
      <c r="AI1020" s="4">
        <v>328</v>
      </c>
      <c r="AJ1020" s="4">
        <v>0</v>
      </c>
      <c r="AK1020" s="4">
        <f t="shared" si="395"/>
        <v>1010</v>
      </c>
      <c r="AL1020" s="4">
        <v>2538</v>
      </c>
      <c r="AM1020" s="4">
        <v>869</v>
      </c>
      <c r="AN1020" s="4">
        <v>1260</v>
      </c>
      <c r="AO1020" s="4">
        <v>0</v>
      </c>
      <c r="AP1020" s="4">
        <f t="shared" si="396"/>
        <v>4667</v>
      </c>
      <c r="AU1020" s="4">
        <f t="shared" si="397"/>
        <v>0</v>
      </c>
      <c r="AV1020" s="4">
        <v>39</v>
      </c>
      <c r="AW1020" s="4">
        <v>1</v>
      </c>
      <c r="AX1020" s="4">
        <v>0</v>
      </c>
      <c r="AY1020" s="4">
        <v>0</v>
      </c>
      <c r="AZ1020" s="4">
        <f t="shared" si="398"/>
        <v>40</v>
      </c>
      <c r="BA1020" s="4">
        <v>0</v>
      </c>
      <c r="BB1020" s="4">
        <v>0</v>
      </c>
      <c r="BC1020" s="4">
        <v>0</v>
      </c>
      <c r="BD1020" s="4">
        <v>0</v>
      </c>
      <c r="BE1020" s="4">
        <f t="shared" si="399"/>
        <v>0</v>
      </c>
      <c r="BF1020" s="4">
        <v>154</v>
      </c>
      <c r="BG1020" s="4">
        <v>29</v>
      </c>
      <c r="BH1020" s="4">
        <v>88</v>
      </c>
      <c r="BI1020" s="4">
        <v>0</v>
      </c>
      <c r="BJ1020" s="4">
        <f t="shared" si="400"/>
        <v>271</v>
      </c>
      <c r="BK1020" s="4">
        <v>0</v>
      </c>
      <c r="BL1020" s="4">
        <v>0</v>
      </c>
      <c r="BM1020" s="4">
        <v>0</v>
      </c>
      <c r="BN1020" s="4">
        <v>0</v>
      </c>
      <c r="BO1020" s="4">
        <f t="shared" si="401"/>
        <v>0</v>
      </c>
      <c r="BP1020" s="4">
        <v>0</v>
      </c>
      <c r="BQ1020" s="4">
        <v>0</v>
      </c>
      <c r="BR1020" s="4">
        <v>0</v>
      </c>
      <c r="BS1020" s="4">
        <v>0</v>
      </c>
      <c r="BT1020" s="4">
        <f t="shared" si="402"/>
        <v>0</v>
      </c>
      <c r="BU1020" s="4">
        <v>22</v>
      </c>
      <c r="BV1020" s="4">
        <v>10</v>
      </c>
      <c r="BW1020" s="4">
        <v>10</v>
      </c>
      <c r="BX1020" s="4">
        <v>0</v>
      </c>
      <c r="BY1020" s="4">
        <f t="shared" si="403"/>
        <v>42</v>
      </c>
      <c r="BZ1020" s="4">
        <f t="shared" si="404"/>
        <v>3836</v>
      </c>
      <c r="CA1020" s="4">
        <f t="shared" si="405"/>
        <v>1430</v>
      </c>
      <c r="CB1020" s="4">
        <f t="shared" si="406"/>
        <v>2391</v>
      </c>
      <c r="CC1020" s="4">
        <f t="shared" si="407"/>
        <v>0</v>
      </c>
      <c r="CD1020" s="4">
        <f t="shared" si="408"/>
        <v>7657</v>
      </c>
      <c r="CE1020" s="4">
        <f t="shared" si="409"/>
        <v>215</v>
      </c>
      <c r="CF1020" s="4">
        <f t="shared" si="410"/>
        <v>40</v>
      </c>
      <c r="CG1020" s="4">
        <f t="shared" si="411"/>
        <v>98</v>
      </c>
      <c r="CH1020" s="4">
        <f t="shared" si="412"/>
        <v>0</v>
      </c>
      <c r="CI1020" s="4">
        <f t="shared" si="413"/>
        <v>353</v>
      </c>
      <c r="CJ1020" s="4">
        <v>413</v>
      </c>
      <c r="CK1020" s="4">
        <v>0</v>
      </c>
      <c r="CL1020" s="4">
        <v>0</v>
      </c>
      <c r="CM1020" s="4">
        <v>0</v>
      </c>
      <c r="CN1020" s="4">
        <v>633</v>
      </c>
      <c r="CO1020" s="4">
        <f t="shared" si="388"/>
        <v>1046</v>
      </c>
    </row>
    <row r="1021" spans="1:93">
      <c r="A1021" s="2">
        <v>2011</v>
      </c>
      <c r="B1021" s="3" t="s">
        <v>77</v>
      </c>
      <c r="C1021" s="4">
        <v>3718</v>
      </c>
      <c r="D1021" s="4">
        <v>1339</v>
      </c>
      <c r="E1021" s="4">
        <v>187</v>
      </c>
      <c r="F1021" s="4">
        <v>0</v>
      </c>
      <c r="G1021" s="4">
        <f t="shared" si="389"/>
        <v>5244</v>
      </c>
      <c r="H1021" s="4">
        <v>1431</v>
      </c>
      <c r="I1021" s="4">
        <v>1323</v>
      </c>
      <c r="J1021" s="4">
        <v>1970</v>
      </c>
      <c r="K1021" s="4">
        <v>0</v>
      </c>
      <c r="L1021" s="4">
        <f t="shared" si="390"/>
        <v>4724</v>
      </c>
      <c r="M1021" s="4">
        <v>4</v>
      </c>
      <c r="N1021" s="4">
        <v>44</v>
      </c>
      <c r="O1021" s="4">
        <v>6</v>
      </c>
      <c r="P1021" s="4">
        <v>0</v>
      </c>
      <c r="Q1021" s="4">
        <f t="shared" si="391"/>
        <v>54</v>
      </c>
      <c r="R1021" s="4">
        <v>0</v>
      </c>
      <c r="S1021" s="4">
        <v>0</v>
      </c>
      <c r="T1021" s="4">
        <v>0</v>
      </c>
      <c r="U1021" s="4">
        <v>0</v>
      </c>
      <c r="V1021" s="4">
        <f t="shared" si="392"/>
        <v>0</v>
      </c>
      <c r="W1021" s="4">
        <v>400</v>
      </c>
      <c r="X1021" s="4">
        <v>3857</v>
      </c>
      <c r="Y1021" s="4">
        <v>987</v>
      </c>
      <c r="Z1021" s="4">
        <v>0</v>
      </c>
      <c r="AA1021" s="4">
        <f t="shared" si="393"/>
        <v>5244</v>
      </c>
      <c r="AB1021" s="4">
        <v>394</v>
      </c>
      <c r="AC1021" s="4">
        <v>120</v>
      </c>
      <c r="AD1021" s="4">
        <v>85</v>
      </c>
      <c r="AE1021" s="4">
        <v>2</v>
      </c>
      <c r="AF1021" s="4">
        <f t="shared" si="394"/>
        <v>601</v>
      </c>
      <c r="AG1021" s="4">
        <v>0</v>
      </c>
      <c r="AH1021" s="4">
        <v>930</v>
      </c>
      <c r="AI1021" s="4">
        <v>612</v>
      </c>
      <c r="AJ1021" s="4">
        <v>0</v>
      </c>
      <c r="AK1021" s="4">
        <f t="shared" si="395"/>
        <v>1542</v>
      </c>
      <c r="AL1021" s="4">
        <v>895</v>
      </c>
      <c r="AM1021" s="4">
        <v>2639</v>
      </c>
      <c r="AN1021" s="4">
        <v>2906</v>
      </c>
      <c r="AO1021" s="4">
        <v>290</v>
      </c>
      <c r="AP1021" s="4">
        <f t="shared" si="396"/>
        <v>6730</v>
      </c>
      <c r="AU1021" s="4">
        <f t="shared" si="397"/>
        <v>0</v>
      </c>
      <c r="AV1021" s="4">
        <v>0</v>
      </c>
      <c r="AW1021" s="4">
        <v>0</v>
      </c>
      <c r="AX1021" s="4">
        <v>0</v>
      </c>
      <c r="AY1021" s="4">
        <v>0</v>
      </c>
      <c r="AZ1021" s="4">
        <f t="shared" si="398"/>
        <v>0</v>
      </c>
      <c r="BA1021" s="4">
        <v>0</v>
      </c>
      <c r="BB1021" s="4">
        <v>13</v>
      </c>
      <c r="BC1021" s="4">
        <v>0</v>
      </c>
      <c r="BD1021" s="4">
        <v>2</v>
      </c>
      <c r="BE1021" s="4">
        <f t="shared" si="399"/>
        <v>15</v>
      </c>
      <c r="BF1021" s="4">
        <v>0</v>
      </c>
      <c r="BG1021" s="4">
        <v>536</v>
      </c>
      <c r="BH1021" s="4">
        <v>88</v>
      </c>
      <c r="BI1021" s="4">
        <v>0</v>
      </c>
      <c r="BJ1021" s="4">
        <f t="shared" si="400"/>
        <v>624</v>
      </c>
      <c r="BK1021" s="4">
        <v>0</v>
      </c>
      <c r="BL1021" s="4">
        <v>0</v>
      </c>
      <c r="BM1021" s="4">
        <v>0</v>
      </c>
      <c r="BN1021" s="4">
        <v>0</v>
      </c>
      <c r="BO1021" s="4">
        <f t="shared" si="401"/>
        <v>0</v>
      </c>
      <c r="BP1021" s="4">
        <v>0</v>
      </c>
      <c r="BQ1021" s="4">
        <v>0</v>
      </c>
      <c r="BR1021" s="4">
        <v>22</v>
      </c>
      <c r="BS1021" s="4">
        <v>0</v>
      </c>
      <c r="BT1021" s="4">
        <f t="shared" si="402"/>
        <v>22</v>
      </c>
      <c r="BU1021" s="4">
        <v>1</v>
      </c>
      <c r="BV1021" s="4">
        <v>0</v>
      </c>
      <c r="BW1021" s="4">
        <v>63</v>
      </c>
      <c r="BX1021" s="4">
        <v>290</v>
      </c>
      <c r="BY1021" s="4">
        <f t="shared" si="403"/>
        <v>354</v>
      </c>
      <c r="BZ1021" s="4">
        <f t="shared" si="404"/>
        <v>6842</v>
      </c>
      <c r="CA1021" s="4">
        <f t="shared" si="405"/>
        <v>10252</v>
      </c>
      <c r="CB1021" s="4">
        <f t="shared" si="406"/>
        <v>6753</v>
      </c>
      <c r="CC1021" s="4">
        <f t="shared" si="407"/>
        <v>292</v>
      </c>
      <c r="CD1021" s="4">
        <f t="shared" si="408"/>
        <v>24139</v>
      </c>
      <c r="CE1021" s="4">
        <f t="shared" si="409"/>
        <v>1</v>
      </c>
      <c r="CF1021" s="4">
        <f t="shared" si="410"/>
        <v>549</v>
      </c>
      <c r="CG1021" s="4">
        <f t="shared" si="411"/>
        <v>173</v>
      </c>
      <c r="CH1021" s="4">
        <f t="shared" si="412"/>
        <v>292</v>
      </c>
      <c r="CI1021" s="4">
        <f t="shared" si="413"/>
        <v>1015</v>
      </c>
      <c r="CJ1021" s="4">
        <v>1925</v>
      </c>
      <c r="CK1021" s="4">
        <v>2693</v>
      </c>
      <c r="CL1021" s="4">
        <v>291</v>
      </c>
      <c r="CM1021" s="4">
        <v>2</v>
      </c>
      <c r="CN1021" s="4">
        <v>1944</v>
      </c>
      <c r="CO1021" s="4">
        <f t="shared" si="388"/>
        <v>6855</v>
      </c>
    </row>
    <row r="1022" spans="1:93">
      <c r="A1022" s="2">
        <v>2011</v>
      </c>
      <c r="B1022" s="3" t="s">
        <v>78</v>
      </c>
      <c r="C1022" s="4">
        <v>1240</v>
      </c>
      <c r="D1022" s="4">
        <v>246</v>
      </c>
      <c r="E1022" s="4">
        <v>42</v>
      </c>
      <c r="F1022" s="4">
        <v>0</v>
      </c>
      <c r="G1022" s="4">
        <f t="shared" si="389"/>
        <v>1528</v>
      </c>
      <c r="H1022" s="4">
        <v>421</v>
      </c>
      <c r="I1022" s="4">
        <v>136</v>
      </c>
      <c r="J1022" s="4">
        <v>371</v>
      </c>
      <c r="K1022" s="4">
        <v>228</v>
      </c>
      <c r="L1022" s="4">
        <f t="shared" si="390"/>
        <v>1156</v>
      </c>
      <c r="M1022" s="4">
        <v>13</v>
      </c>
      <c r="N1022" s="4">
        <v>14</v>
      </c>
      <c r="O1022" s="4">
        <v>2</v>
      </c>
      <c r="P1022" s="4">
        <v>0</v>
      </c>
      <c r="Q1022" s="4">
        <f t="shared" si="391"/>
        <v>29</v>
      </c>
      <c r="R1022" s="4">
        <v>77</v>
      </c>
      <c r="S1022" s="4">
        <v>1</v>
      </c>
      <c r="T1022" s="4">
        <v>20</v>
      </c>
      <c r="U1022" s="4">
        <v>0</v>
      </c>
      <c r="V1022" s="4">
        <f t="shared" si="392"/>
        <v>98</v>
      </c>
      <c r="W1022" s="4">
        <v>467</v>
      </c>
      <c r="X1022" s="4">
        <v>889</v>
      </c>
      <c r="Y1022" s="4">
        <v>5</v>
      </c>
      <c r="Z1022" s="4">
        <v>0</v>
      </c>
      <c r="AA1022" s="4">
        <f t="shared" si="393"/>
        <v>1361</v>
      </c>
      <c r="AB1022" s="4">
        <v>309</v>
      </c>
      <c r="AC1022" s="4">
        <v>5</v>
      </c>
      <c r="AD1022" s="4">
        <v>31</v>
      </c>
      <c r="AE1022" s="4">
        <v>0</v>
      </c>
      <c r="AF1022" s="4">
        <f t="shared" si="394"/>
        <v>345</v>
      </c>
      <c r="AG1022" s="4">
        <v>394</v>
      </c>
      <c r="AH1022" s="4">
        <v>899</v>
      </c>
      <c r="AI1022" s="4">
        <v>361</v>
      </c>
      <c r="AJ1022" s="4">
        <v>0</v>
      </c>
      <c r="AK1022" s="4">
        <f t="shared" si="395"/>
        <v>1654</v>
      </c>
      <c r="AL1022" s="4">
        <v>6027</v>
      </c>
      <c r="AM1022" s="4">
        <v>983</v>
      </c>
      <c r="AN1022" s="4">
        <v>811</v>
      </c>
      <c r="AO1022" s="4">
        <v>0</v>
      </c>
      <c r="AP1022" s="4">
        <f t="shared" si="396"/>
        <v>7821</v>
      </c>
      <c r="AU1022" s="4">
        <f t="shared" si="397"/>
        <v>0</v>
      </c>
      <c r="AV1022" s="4">
        <v>69</v>
      </c>
      <c r="AW1022" s="4">
        <v>1</v>
      </c>
      <c r="AX1022" s="4">
        <v>0</v>
      </c>
      <c r="AY1022" s="4">
        <v>228</v>
      </c>
      <c r="AZ1022" s="4">
        <f t="shared" si="398"/>
        <v>298</v>
      </c>
      <c r="BA1022" s="4">
        <v>22</v>
      </c>
      <c r="BB1022" s="4">
        <v>0</v>
      </c>
      <c r="BC1022" s="4">
        <v>0</v>
      </c>
      <c r="BD1022" s="4">
        <v>0</v>
      </c>
      <c r="BE1022" s="4">
        <f t="shared" si="399"/>
        <v>22</v>
      </c>
      <c r="BF1022" s="4">
        <v>120</v>
      </c>
      <c r="BG1022" s="4">
        <v>896</v>
      </c>
      <c r="BH1022" s="4">
        <v>49</v>
      </c>
      <c r="BI1022" s="4">
        <v>0</v>
      </c>
      <c r="BJ1022" s="4">
        <f t="shared" si="400"/>
        <v>1065</v>
      </c>
      <c r="BK1022" s="4">
        <v>40</v>
      </c>
      <c r="BL1022" s="4">
        <v>17</v>
      </c>
      <c r="BM1022" s="4">
        <v>9</v>
      </c>
      <c r="BN1022" s="4">
        <v>0</v>
      </c>
      <c r="BO1022" s="4">
        <f t="shared" si="401"/>
        <v>66</v>
      </c>
      <c r="BP1022" s="4">
        <v>36</v>
      </c>
      <c r="BQ1022" s="4">
        <v>28</v>
      </c>
      <c r="BR1022" s="4">
        <v>6</v>
      </c>
      <c r="BS1022" s="4">
        <v>0</v>
      </c>
      <c r="BT1022" s="4">
        <f t="shared" si="402"/>
        <v>70</v>
      </c>
      <c r="BU1022" s="4">
        <v>322</v>
      </c>
      <c r="BV1022" s="4">
        <v>57</v>
      </c>
      <c r="BW1022" s="4">
        <v>432</v>
      </c>
      <c r="BX1022" s="4">
        <v>0</v>
      </c>
      <c r="BY1022" s="4">
        <f t="shared" si="403"/>
        <v>811</v>
      </c>
      <c r="BZ1022" s="4">
        <f t="shared" si="404"/>
        <v>8948</v>
      </c>
      <c r="CA1022" s="4">
        <f t="shared" si="405"/>
        <v>3173</v>
      </c>
      <c r="CB1022" s="4">
        <f t="shared" si="406"/>
        <v>1643</v>
      </c>
      <c r="CC1022" s="4">
        <f t="shared" si="407"/>
        <v>228</v>
      </c>
      <c r="CD1022" s="4">
        <f t="shared" si="408"/>
        <v>13992</v>
      </c>
      <c r="CE1022" s="4">
        <f t="shared" si="409"/>
        <v>609</v>
      </c>
      <c r="CF1022" s="4">
        <f t="shared" si="410"/>
        <v>999</v>
      </c>
      <c r="CG1022" s="4">
        <f t="shared" si="411"/>
        <v>496</v>
      </c>
      <c r="CH1022" s="4">
        <f t="shared" si="412"/>
        <v>228</v>
      </c>
      <c r="CI1022" s="4">
        <f t="shared" si="413"/>
        <v>2332</v>
      </c>
      <c r="CJ1022" s="4">
        <v>0</v>
      </c>
      <c r="CK1022" s="4">
        <v>0</v>
      </c>
      <c r="CL1022" s="4">
        <v>700</v>
      </c>
      <c r="CM1022" s="4">
        <v>8</v>
      </c>
      <c r="CN1022" s="4">
        <v>6965</v>
      </c>
      <c r="CO1022" s="4">
        <f t="shared" si="388"/>
        <v>7673</v>
      </c>
    </row>
    <row r="1023" spans="1:93">
      <c r="A1023" s="2">
        <v>2011</v>
      </c>
      <c r="B1023" s="3" t="s">
        <v>79</v>
      </c>
      <c r="C1023" s="4">
        <v>3577</v>
      </c>
      <c r="D1023" s="4">
        <v>1336</v>
      </c>
      <c r="E1023" s="4">
        <v>619</v>
      </c>
      <c r="F1023" s="4">
        <v>88</v>
      </c>
      <c r="G1023" s="4">
        <f t="shared" si="389"/>
        <v>5620</v>
      </c>
      <c r="H1023" s="4">
        <v>1025</v>
      </c>
      <c r="I1023" s="4">
        <v>756</v>
      </c>
      <c r="J1023" s="4">
        <v>1793</v>
      </c>
      <c r="K1023" s="4">
        <v>321</v>
      </c>
      <c r="L1023" s="4">
        <f t="shared" si="390"/>
        <v>3895</v>
      </c>
      <c r="M1023" s="4">
        <v>3</v>
      </c>
      <c r="N1023" s="4">
        <v>62</v>
      </c>
      <c r="O1023" s="4">
        <v>0</v>
      </c>
      <c r="P1023" s="4">
        <v>0</v>
      </c>
      <c r="Q1023" s="4">
        <f t="shared" si="391"/>
        <v>65</v>
      </c>
      <c r="R1023" s="4">
        <v>0</v>
      </c>
      <c r="S1023" s="4">
        <v>0</v>
      </c>
      <c r="T1023" s="4">
        <v>0</v>
      </c>
      <c r="U1023" s="4">
        <v>0</v>
      </c>
      <c r="V1023" s="4">
        <f t="shared" si="392"/>
        <v>0</v>
      </c>
      <c r="W1023" s="4">
        <v>1792</v>
      </c>
      <c r="X1023" s="4">
        <v>7195</v>
      </c>
      <c r="Y1023" s="4">
        <v>552</v>
      </c>
      <c r="Z1023" s="4">
        <v>0</v>
      </c>
      <c r="AA1023" s="4">
        <f t="shared" si="393"/>
        <v>9539</v>
      </c>
      <c r="AB1023" s="4">
        <v>899</v>
      </c>
      <c r="AC1023" s="4">
        <v>12</v>
      </c>
      <c r="AD1023" s="4">
        <v>70</v>
      </c>
      <c r="AE1023" s="4">
        <v>0</v>
      </c>
      <c r="AF1023" s="4">
        <f t="shared" si="394"/>
        <v>981</v>
      </c>
      <c r="AG1023" s="4">
        <v>0</v>
      </c>
      <c r="AH1023" s="4">
        <v>844</v>
      </c>
      <c r="AI1023" s="4">
        <v>655</v>
      </c>
      <c r="AJ1023" s="4">
        <v>332</v>
      </c>
      <c r="AK1023" s="4">
        <f t="shared" si="395"/>
        <v>1831</v>
      </c>
      <c r="AL1023" s="4">
        <v>1010</v>
      </c>
      <c r="AM1023" s="4">
        <v>4766</v>
      </c>
      <c r="AN1023" s="4">
        <v>3026</v>
      </c>
      <c r="AO1023" s="4">
        <v>0</v>
      </c>
      <c r="AP1023" s="4">
        <f t="shared" si="396"/>
        <v>8802</v>
      </c>
      <c r="AU1023" s="4">
        <f t="shared" si="397"/>
        <v>0</v>
      </c>
      <c r="AV1023" s="4">
        <v>30</v>
      </c>
      <c r="AW1023" s="4">
        <v>23</v>
      </c>
      <c r="AX1023" s="4">
        <v>90</v>
      </c>
      <c r="AY1023" s="4">
        <v>320</v>
      </c>
      <c r="AZ1023" s="4">
        <f t="shared" si="398"/>
        <v>463</v>
      </c>
      <c r="BA1023" s="4">
        <v>0</v>
      </c>
      <c r="BB1023" s="4">
        <v>0</v>
      </c>
      <c r="BC1023" s="4">
        <v>0</v>
      </c>
      <c r="BD1023" s="4">
        <v>0</v>
      </c>
      <c r="BE1023" s="4">
        <f t="shared" si="399"/>
        <v>0</v>
      </c>
      <c r="BF1023" s="4">
        <v>0</v>
      </c>
      <c r="BG1023" s="4">
        <v>639</v>
      </c>
      <c r="BH1023" s="4">
        <v>55</v>
      </c>
      <c r="BI1023" s="4">
        <v>332</v>
      </c>
      <c r="BJ1023" s="4">
        <f t="shared" si="400"/>
        <v>1026</v>
      </c>
      <c r="BK1023" s="4">
        <v>0</v>
      </c>
      <c r="BL1023" s="4">
        <v>0</v>
      </c>
      <c r="BM1023" s="4">
        <v>0</v>
      </c>
      <c r="BN1023" s="4">
        <v>0</v>
      </c>
      <c r="BO1023" s="4">
        <f t="shared" si="401"/>
        <v>0</v>
      </c>
      <c r="BP1023" s="4">
        <v>0</v>
      </c>
      <c r="BQ1023" s="4">
        <v>0</v>
      </c>
      <c r="BR1023" s="4">
        <v>0</v>
      </c>
      <c r="BS1023" s="4">
        <v>0</v>
      </c>
      <c r="BT1023" s="4">
        <f t="shared" si="402"/>
        <v>0</v>
      </c>
      <c r="BU1023" s="4">
        <v>0</v>
      </c>
      <c r="BV1023" s="4">
        <v>0</v>
      </c>
      <c r="BW1023" s="4">
        <v>63</v>
      </c>
      <c r="BX1023" s="4">
        <v>0</v>
      </c>
      <c r="BY1023" s="4">
        <f t="shared" si="403"/>
        <v>63</v>
      </c>
      <c r="BZ1023" s="4">
        <f t="shared" si="404"/>
        <v>8306</v>
      </c>
      <c r="CA1023" s="4">
        <f t="shared" si="405"/>
        <v>14971</v>
      </c>
      <c r="CB1023" s="4">
        <f t="shared" si="406"/>
        <v>6715</v>
      </c>
      <c r="CC1023" s="4">
        <f t="shared" si="407"/>
        <v>741</v>
      </c>
      <c r="CD1023" s="4">
        <f t="shared" si="408"/>
        <v>30733</v>
      </c>
      <c r="CE1023" s="4">
        <f t="shared" si="409"/>
        <v>30</v>
      </c>
      <c r="CF1023" s="4">
        <f t="shared" si="410"/>
        <v>662</v>
      </c>
      <c r="CG1023" s="4">
        <f t="shared" si="411"/>
        <v>208</v>
      </c>
      <c r="CH1023" s="4">
        <f t="shared" si="412"/>
        <v>652</v>
      </c>
      <c r="CI1023" s="4">
        <f t="shared" si="413"/>
        <v>1552</v>
      </c>
      <c r="CJ1023" s="4">
        <v>3467</v>
      </c>
      <c r="CK1023" s="4">
        <v>2864</v>
      </c>
      <c r="CL1023" s="4">
        <v>560</v>
      </c>
      <c r="CM1023" s="4">
        <v>0</v>
      </c>
      <c r="CN1023" s="4">
        <v>1490</v>
      </c>
      <c r="CO1023" s="4">
        <f t="shared" si="388"/>
        <v>8381</v>
      </c>
    </row>
    <row r="1024" spans="1:93">
      <c r="A1024" s="2">
        <v>2011</v>
      </c>
      <c r="B1024" s="3" t="s">
        <v>80</v>
      </c>
      <c r="C1024" s="4">
        <v>1943</v>
      </c>
      <c r="D1024" s="4">
        <v>786</v>
      </c>
      <c r="E1024" s="4">
        <v>794</v>
      </c>
      <c r="F1024" s="4">
        <v>0</v>
      </c>
      <c r="G1024" s="4">
        <f t="shared" si="389"/>
        <v>3523</v>
      </c>
      <c r="H1024" s="4">
        <v>763</v>
      </c>
      <c r="I1024" s="4">
        <v>55</v>
      </c>
      <c r="J1024" s="4">
        <v>2421</v>
      </c>
      <c r="K1024" s="4">
        <v>0</v>
      </c>
      <c r="L1024" s="4">
        <f t="shared" si="390"/>
        <v>3239</v>
      </c>
      <c r="M1024" s="4">
        <v>15</v>
      </c>
      <c r="N1024" s="4">
        <v>77</v>
      </c>
      <c r="O1024" s="4">
        <v>1</v>
      </c>
      <c r="P1024" s="4">
        <v>0</v>
      </c>
      <c r="Q1024" s="4">
        <f t="shared" si="391"/>
        <v>93</v>
      </c>
      <c r="R1024" s="4">
        <v>137</v>
      </c>
      <c r="S1024" s="4">
        <v>200</v>
      </c>
      <c r="T1024" s="4">
        <v>19</v>
      </c>
      <c r="U1024" s="4">
        <v>0</v>
      </c>
      <c r="V1024" s="4">
        <f t="shared" si="392"/>
        <v>356</v>
      </c>
      <c r="W1024" s="4">
        <v>639</v>
      </c>
      <c r="X1024" s="4">
        <v>3283</v>
      </c>
      <c r="Y1024" s="4">
        <v>258</v>
      </c>
      <c r="Z1024" s="4">
        <v>0</v>
      </c>
      <c r="AA1024" s="4">
        <f t="shared" si="393"/>
        <v>4180</v>
      </c>
      <c r="AB1024" s="4">
        <v>366</v>
      </c>
      <c r="AC1024" s="4">
        <v>1</v>
      </c>
      <c r="AD1024" s="4">
        <v>75</v>
      </c>
      <c r="AE1024" s="4">
        <v>0</v>
      </c>
      <c r="AF1024" s="4">
        <f t="shared" si="394"/>
        <v>442</v>
      </c>
      <c r="AG1024" s="4">
        <v>2</v>
      </c>
      <c r="AH1024" s="4">
        <v>531</v>
      </c>
      <c r="AI1024" s="4">
        <v>480</v>
      </c>
      <c r="AJ1024" s="4">
        <v>59</v>
      </c>
      <c r="AK1024" s="4">
        <f t="shared" si="395"/>
        <v>1072</v>
      </c>
      <c r="AL1024" s="4">
        <v>588</v>
      </c>
      <c r="AM1024" s="4">
        <v>1886</v>
      </c>
      <c r="AN1024" s="4">
        <v>4884</v>
      </c>
      <c r="AO1024" s="4">
        <v>84</v>
      </c>
      <c r="AP1024" s="4">
        <f t="shared" si="396"/>
        <v>7442</v>
      </c>
      <c r="AU1024" s="4">
        <f t="shared" si="397"/>
        <v>0</v>
      </c>
      <c r="AV1024" s="4">
        <v>0</v>
      </c>
      <c r="AW1024" s="4">
        <v>0</v>
      </c>
      <c r="AX1024" s="4">
        <v>16</v>
      </c>
      <c r="AY1024" s="4">
        <v>0</v>
      </c>
      <c r="AZ1024" s="4">
        <f t="shared" si="398"/>
        <v>16</v>
      </c>
      <c r="BA1024" s="4">
        <v>0</v>
      </c>
      <c r="BB1024" s="4">
        <v>0</v>
      </c>
      <c r="BC1024" s="4">
        <v>1</v>
      </c>
      <c r="BD1024" s="4">
        <v>0</v>
      </c>
      <c r="BE1024" s="4">
        <f t="shared" si="399"/>
        <v>1</v>
      </c>
      <c r="BF1024" s="4">
        <v>0</v>
      </c>
      <c r="BG1024" s="4">
        <v>0</v>
      </c>
      <c r="BH1024" s="4">
        <v>0</v>
      </c>
      <c r="BI1024" s="4">
        <v>0</v>
      </c>
      <c r="BJ1024" s="4">
        <f t="shared" si="400"/>
        <v>0</v>
      </c>
      <c r="BK1024" s="4">
        <v>0</v>
      </c>
      <c r="BL1024" s="4">
        <v>0</v>
      </c>
      <c r="BM1024" s="4">
        <v>0</v>
      </c>
      <c r="BN1024" s="4">
        <v>0</v>
      </c>
      <c r="BO1024" s="4">
        <f t="shared" si="401"/>
        <v>0</v>
      </c>
      <c r="BP1024" s="4">
        <v>0</v>
      </c>
      <c r="BQ1024" s="4">
        <v>0</v>
      </c>
      <c r="BR1024" s="4">
        <v>0</v>
      </c>
      <c r="BS1024" s="4">
        <v>0</v>
      </c>
      <c r="BT1024" s="4">
        <f t="shared" si="402"/>
        <v>0</v>
      </c>
      <c r="BU1024" s="4">
        <v>0</v>
      </c>
      <c r="BV1024" s="4">
        <v>32</v>
      </c>
      <c r="BW1024" s="4">
        <v>46</v>
      </c>
      <c r="BX1024" s="4">
        <v>35</v>
      </c>
      <c r="BY1024" s="4">
        <f t="shared" si="403"/>
        <v>113</v>
      </c>
      <c r="BZ1024" s="4">
        <f t="shared" si="404"/>
        <v>4453</v>
      </c>
      <c r="CA1024" s="4">
        <f t="shared" si="405"/>
        <v>6819</v>
      </c>
      <c r="CB1024" s="4">
        <f t="shared" si="406"/>
        <v>8932</v>
      </c>
      <c r="CC1024" s="4">
        <f t="shared" si="407"/>
        <v>143</v>
      </c>
      <c r="CD1024" s="4">
        <f t="shared" si="408"/>
        <v>20347</v>
      </c>
      <c r="CE1024" s="4">
        <f t="shared" si="409"/>
        <v>0</v>
      </c>
      <c r="CF1024" s="4">
        <f t="shared" si="410"/>
        <v>32</v>
      </c>
      <c r="CG1024" s="4">
        <f t="shared" si="411"/>
        <v>63</v>
      </c>
      <c r="CH1024" s="4">
        <f t="shared" si="412"/>
        <v>35</v>
      </c>
      <c r="CI1024" s="4">
        <f t="shared" si="413"/>
        <v>130</v>
      </c>
      <c r="CJ1024" s="4">
        <v>2056</v>
      </c>
      <c r="CK1024" s="4">
        <v>2739</v>
      </c>
      <c r="CL1024" s="4">
        <v>392</v>
      </c>
      <c r="CM1024" s="4">
        <v>19</v>
      </c>
      <c r="CN1024" s="4">
        <v>467.6</v>
      </c>
      <c r="CO1024" s="4">
        <f t="shared" ref="CO1024:CO1087" si="414">SUM(CJ1024:CN1024)</f>
        <v>5673.6</v>
      </c>
    </row>
    <row r="1025" spans="1:93">
      <c r="A1025" s="2">
        <v>2011</v>
      </c>
      <c r="B1025" s="3" t="s">
        <v>81</v>
      </c>
      <c r="C1025" s="4">
        <v>32040</v>
      </c>
      <c r="D1025" s="4">
        <v>7931</v>
      </c>
      <c r="E1025" s="4">
        <v>92</v>
      </c>
      <c r="F1025" s="4">
        <v>2670</v>
      </c>
      <c r="G1025" s="4">
        <f t="shared" si="389"/>
        <v>42733</v>
      </c>
      <c r="H1025" s="4">
        <v>10426</v>
      </c>
      <c r="I1025" s="4">
        <v>5802</v>
      </c>
      <c r="J1025" s="4">
        <v>35</v>
      </c>
      <c r="K1025" s="4">
        <v>309</v>
      </c>
      <c r="L1025" s="4">
        <f t="shared" si="390"/>
        <v>16572</v>
      </c>
      <c r="M1025" s="4">
        <v>2239</v>
      </c>
      <c r="N1025" s="4">
        <v>3850</v>
      </c>
      <c r="O1025" s="4">
        <v>0</v>
      </c>
      <c r="P1025" s="4">
        <v>0</v>
      </c>
      <c r="Q1025" s="4">
        <f t="shared" si="391"/>
        <v>6089</v>
      </c>
      <c r="R1025" s="4">
        <v>3407</v>
      </c>
      <c r="S1025" s="4">
        <v>651</v>
      </c>
      <c r="T1025" s="4">
        <v>0</v>
      </c>
      <c r="U1025" s="4">
        <v>0</v>
      </c>
      <c r="V1025" s="4">
        <f t="shared" si="392"/>
        <v>4058</v>
      </c>
      <c r="W1025" s="4">
        <v>12478</v>
      </c>
      <c r="X1025" s="4">
        <v>30746</v>
      </c>
      <c r="Y1025" s="4">
        <v>8279</v>
      </c>
      <c r="Z1025" s="4">
        <v>0</v>
      </c>
      <c r="AA1025" s="4">
        <f t="shared" si="393"/>
        <v>51503</v>
      </c>
      <c r="AB1025" s="4">
        <v>9286</v>
      </c>
      <c r="AC1025" s="4">
        <v>83</v>
      </c>
      <c r="AD1025" s="4">
        <v>46</v>
      </c>
      <c r="AE1025" s="4">
        <v>0</v>
      </c>
      <c r="AF1025" s="4">
        <f t="shared" si="394"/>
        <v>9415</v>
      </c>
      <c r="AG1025" s="4">
        <v>83</v>
      </c>
      <c r="AH1025" s="4">
        <v>4086</v>
      </c>
      <c r="AI1025" s="4">
        <v>4441</v>
      </c>
      <c r="AJ1025" s="4">
        <v>1250</v>
      </c>
      <c r="AK1025" s="4">
        <f t="shared" si="395"/>
        <v>9860</v>
      </c>
      <c r="AL1025" s="4">
        <v>21590</v>
      </c>
      <c r="AM1025" s="4">
        <v>31615</v>
      </c>
      <c r="AN1025" s="4">
        <v>20539</v>
      </c>
      <c r="AO1025" s="4">
        <v>1771</v>
      </c>
      <c r="AP1025" s="4">
        <f t="shared" si="396"/>
        <v>75515</v>
      </c>
      <c r="AU1025" s="4">
        <f t="shared" si="397"/>
        <v>0</v>
      </c>
      <c r="AV1025" s="4">
        <v>0</v>
      </c>
      <c r="AW1025" s="4">
        <v>0</v>
      </c>
      <c r="AX1025" s="4">
        <v>0</v>
      </c>
      <c r="AY1025" s="4">
        <v>294</v>
      </c>
      <c r="AZ1025" s="4">
        <f t="shared" si="398"/>
        <v>294</v>
      </c>
      <c r="BA1025" s="4">
        <v>20</v>
      </c>
      <c r="BB1025" s="4">
        <v>0</v>
      </c>
      <c r="BC1025" s="4">
        <v>0</v>
      </c>
      <c r="BD1025" s="4">
        <v>0</v>
      </c>
      <c r="BE1025" s="4">
        <f t="shared" si="399"/>
        <v>20</v>
      </c>
      <c r="BF1025" s="4">
        <v>0</v>
      </c>
      <c r="BG1025" s="4">
        <v>2000</v>
      </c>
      <c r="BH1025" s="4">
        <v>488</v>
      </c>
      <c r="BI1025" s="4">
        <v>707</v>
      </c>
      <c r="BJ1025" s="4">
        <f t="shared" si="400"/>
        <v>3195</v>
      </c>
      <c r="BK1025" s="4">
        <v>0</v>
      </c>
      <c r="BL1025" s="4">
        <v>0</v>
      </c>
      <c r="BM1025" s="4">
        <v>0</v>
      </c>
      <c r="BN1025" s="4">
        <v>0</v>
      </c>
      <c r="BO1025" s="4">
        <f t="shared" si="401"/>
        <v>0</v>
      </c>
      <c r="BP1025" s="4">
        <v>7</v>
      </c>
      <c r="BQ1025" s="4">
        <v>29</v>
      </c>
      <c r="BR1025" s="4">
        <v>9</v>
      </c>
      <c r="BS1025" s="4">
        <v>233</v>
      </c>
      <c r="BT1025" s="4">
        <f t="shared" si="402"/>
        <v>278</v>
      </c>
      <c r="BU1025" s="4">
        <v>1</v>
      </c>
      <c r="BV1025" s="4">
        <v>0</v>
      </c>
      <c r="BW1025" s="4">
        <v>145</v>
      </c>
      <c r="BX1025" s="4">
        <v>3</v>
      </c>
      <c r="BY1025" s="4">
        <f t="shared" si="403"/>
        <v>149</v>
      </c>
      <c r="BZ1025" s="4">
        <f t="shared" si="404"/>
        <v>91549</v>
      </c>
      <c r="CA1025" s="4">
        <f t="shared" si="405"/>
        <v>84764</v>
      </c>
      <c r="CB1025" s="4">
        <f t="shared" si="406"/>
        <v>33432</v>
      </c>
      <c r="CC1025" s="4">
        <f t="shared" si="407"/>
        <v>6000</v>
      </c>
      <c r="CD1025" s="4">
        <f t="shared" si="408"/>
        <v>215745</v>
      </c>
      <c r="CE1025" s="4">
        <f t="shared" si="409"/>
        <v>28</v>
      </c>
      <c r="CF1025" s="4">
        <f t="shared" si="410"/>
        <v>2029</v>
      </c>
      <c r="CG1025" s="4">
        <f t="shared" si="411"/>
        <v>642</v>
      </c>
      <c r="CH1025" s="4">
        <f t="shared" si="412"/>
        <v>1237</v>
      </c>
      <c r="CI1025" s="4">
        <f t="shared" si="413"/>
        <v>3936</v>
      </c>
      <c r="CJ1025" s="4">
        <v>26983</v>
      </c>
      <c r="CK1025" s="4">
        <v>49445</v>
      </c>
      <c r="CL1025" s="4">
        <v>9614</v>
      </c>
      <c r="CM1025" s="4">
        <v>1</v>
      </c>
      <c r="CN1025" s="4">
        <v>7400</v>
      </c>
      <c r="CO1025" s="4">
        <f t="shared" si="414"/>
        <v>93443</v>
      </c>
    </row>
    <row r="1026" spans="1:93">
      <c r="A1026" s="2">
        <v>2011</v>
      </c>
      <c r="B1026" s="3" t="s">
        <v>82</v>
      </c>
      <c r="C1026" s="4">
        <v>2963.2530000000002</v>
      </c>
      <c r="D1026" s="4">
        <v>887.53700000000003</v>
      </c>
      <c r="E1026" s="4">
        <v>3534.4859999999999</v>
      </c>
      <c r="F1026" s="4">
        <v>0</v>
      </c>
      <c r="G1026" s="4">
        <f t="shared" ref="G1026:G1089" si="415">SUM(C1026:F1026)</f>
        <v>7385.2759999999998</v>
      </c>
      <c r="H1026" s="4">
        <v>718.49</v>
      </c>
      <c r="I1026" s="4">
        <v>498.851</v>
      </c>
      <c r="J1026" s="4">
        <v>3207.741</v>
      </c>
      <c r="K1026" s="4">
        <v>0</v>
      </c>
      <c r="L1026" s="4">
        <f t="shared" ref="L1026:L1089" si="416">SUM(H1026:K1026)</f>
        <v>4425.0820000000003</v>
      </c>
      <c r="M1026" s="4">
        <v>0</v>
      </c>
      <c r="N1026" s="4">
        <v>0</v>
      </c>
      <c r="O1026" s="4">
        <v>0</v>
      </c>
      <c r="P1026" s="4">
        <v>0</v>
      </c>
      <c r="Q1026" s="4">
        <f t="shared" ref="Q1026:Q1089" si="417">SUM(M1026:P1026)</f>
        <v>0</v>
      </c>
      <c r="R1026" s="4">
        <v>0</v>
      </c>
      <c r="S1026" s="4">
        <v>0</v>
      </c>
      <c r="T1026" s="4">
        <v>0</v>
      </c>
      <c r="U1026" s="4">
        <v>0</v>
      </c>
      <c r="V1026" s="4">
        <f t="shared" ref="V1026:V1089" si="418">SUM(R1026:U1026)</f>
        <v>0</v>
      </c>
      <c r="W1026" s="4">
        <v>1271.4970000000001</v>
      </c>
      <c r="X1026" s="4">
        <v>2804.4879999999998</v>
      </c>
      <c r="Y1026" s="4">
        <v>1434.7180000000001</v>
      </c>
      <c r="Z1026" s="4">
        <v>0</v>
      </c>
      <c r="AA1026" s="4">
        <f t="shared" ref="AA1026:AA1089" si="419">SUM(W1026:Z1026)</f>
        <v>5510.7029999999995</v>
      </c>
      <c r="AB1026" s="4">
        <v>665.37699999999995</v>
      </c>
      <c r="AC1026" s="4">
        <v>3.4860000000000002</v>
      </c>
      <c r="AD1026" s="4">
        <v>93.423000000000002</v>
      </c>
      <c r="AE1026" s="4">
        <v>0</v>
      </c>
      <c r="AF1026" s="4">
        <f t="shared" ref="AF1026:AF1089" si="420">SUM(AB1026:AE1026)</f>
        <v>762.28599999999994</v>
      </c>
      <c r="AG1026" s="4">
        <v>0.5</v>
      </c>
      <c r="AH1026" s="4">
        <v>694.73199999999997</v>
      </c>
      <c r="AI1026" s="4">
        <v>769.55</v>
      </c>
      <c r="AJ1026" s="4">
        <v>0</v>
      </c>
      <c r="AK1026" s="4">
        <f t="shared" ref="AK1026:AK1089" si="421">SUM(AG1026:AJ1026)</f>
        <v>1464.7819999999999</v>
      </c>
      <c r="AL1026" s="4">
        <v>1658.9629999999993</v>
      </c>
      <c r="AM1026" s="4">
        <v>4003.6189999999997</v>
      </c>
      <c r="AN1026" s="4">
        <v>5706.5609999999988</v>
      </c>
      <c r="AO1026" s="4">
        <v>0</v>
      </c>
      <c r="AP1026" s="4">
        <f t="shared" ref="AP1026:AP1089" si="422">SUM(AL1026:AO1026)</f>
        <v>11369.142999999996</v>
      </c>
      <c r="AU1026" s="4">
        <f t="shared" ref="AU1026:AU1089" si="423">SUM(AQ1026:AT1026)</f>
        <v>0</v>
      </c>
      <c r="AV1026" s="4">
        <v>13.425000000000001</v>
      </c>
      <c r="AW1026" s="4">
        <v>0</v>
      </c>
      <c r="AX1026" s="4">
        <v>206.29499999999999</v>
      </c>
      <c r="AY1026" s="4">
        <v>0</v>
      </c>
      <c r="AZ1026" s="4">
        <f t="shared" ref="AZ1026:AZ1089" si="424">SUM(AV1026:AY1026)</f>
        <v>219.72</v>
      </c>
      <c r="BA1026" s="4">
        <v>8.7949999999999999</v>
      </c>
      <c r="BB1026" s="4">
        <v>0</v>
      </c>
      <c r="BC1026" s="4">
        <v>13.746</v>
      </c>
      <c r="BD1026" s="4">
        <v>0</v>
      </c>
      <c r="BE1026" s="4">
        <f t="shared" ref="BE1026:BE1089" si="425">SUM(BA1026:BD1026)</f>
        <v>22.541</v>
      </c>
      <c r="BF1026" s="4">
        <v>0.5</v>
      </c>
      <c r="BG1026" s="4">
        <v>0</v>
      </c>
      <c r="BH1026" s="4">
        <v>0.5</v>
      </c>
      <c r="BI1026" s="4">
        <v>0</v>
      </c>
      <c r="BJ1026" s="4">
        <f t="shared" ref="BJ1026:BJ1089" si="426">SUM(BF1026:BI1026)</f>
        <v>1</v>
      </c>
      <c r="BK1026" s="4">
        <v>0</v>
      </c>
      <c r="BL1026" s="4">
        <v>0</v>
      </c>
      <c r="BM1026" s="4">
        <v>0</v>
      </c>
      <c r="BN1026" s="4">
        <v>0</v>
      </c>
      <c r="BO1026" s="4">
        <f t="shared" ref="BO1026:BO1089" si="427">SUM(BK1026:BN1026)</f>
        <v>0</v>
      </c>
      <c r="BP1026" s="4">
        <v>0</v>
      </c>
      <c r="BQ1026" s="4">
        <v>0</v>
      </c>
      <c r="BR1026" s="4">
        <v>0</v>
      </c>
      <c r="BS1026" s="4">
        <v>0</v>
      </c>
      <c r="BT1026" s="4">
        <f t="shared" ref="BT1026:BT1089" si="428">SUM(BP1026:BS1026)</f>
        <v>0</v>
      </c>
      <c r="BU1026" s="4">
        <v>34.445999999999998</v>
      </c>
      <c r="BV1026" s="4">
        <v>0</v>
      </c>
      <c r="BW1026" s="4">
        <v>186.30000000000004</v>
      </c>
      <c r="BX1026" s="4">
        <v>0</v>
      </c>
      <c r="BY1026" s="4">
        <f t="shared" ref="BY1026:BY1089" si="429">SUM(BU1026:BX1026)</f>
        <v>220.74600000000004</v>
      </c>
      <c r="BZ1026" s="4">
        <f t="shared" ref="BZ1026:BZ1089" si="430">+C1026+H1026+M1026+R1026+W1026+AB1026+AG1026+AL1026</f>
        <v>7278.08</v>
      </c>
      <c r="CA1026" s="4">
        <f t="shared" ref="CA1026:CA1089" si="431">+D1026+I1026+N1026+S1026+X1026+AC1026+AH1026+AM1026</f>
        <v>8892.7129999999997</v>
      </c>
      <c r="CB1026" s="4">
        <f t="shared" ref="CB1026:CB1089" si="432">+E1026+J1026+O1026+T1026+Y1026+AD1026+AI1026+AN1026</f>
        <v>14746.478999999999</v>
      </c>
      <c r="CC1026" s="4">
        <f t="shared" ref="CC1026:CC1089" si="433">+F1026+K1026+P1026+U1026+Z1026+AE1026+AJ1026+AO1026</f>
        <v>0</v>
      </c>
      <c r="CD1026" s="4">
        <f t="shared" ref="CD1026:CD1089" si="434">SUM(BZ1026:CC1026)</f>
        <v>30917.271999999997</v>
      </c>
      <c r="CE1026" s="4">
        <f t="shared" ref="CE1026:CE1089" si="435">BF1026+BA1026+AV1026+BK1026+BP1026+BU1026+AQ1026</f>
        <v>57.165999999999997</v>
      </c>
      <c r="CF1026" s="4">
        <f t="shared" ref="CF1026:CF1089" si="436">BG1026+BB1026+AW1026+BL1026+BQ1026+BV1026+AR1026</f>
        <v>0</v>
      </c>
      <c r="CG1026" s="4">
        <f t="shared" ref="CG1026:CG1089" si="437">BH1026+BC1026+AX1026+BM1026+BR1026+BW1026+AS1026</f>
        <v>406.84100000000001</v>
      </c>
      <c r="CH1026" s="4">
        <f t="shared" ref="CH1026:CH1089" si="438">BI1026+BD1026+AY1026+BN1026+BS1026+BX1026+AT1026</f>
        <v>0</v>
      </c>
      <c r="CI1026" s="4">
        <f t="shared" ref="CI1026:CI1089" si="439">SUM(CE1026:CH1026)</f>
        <v>464.00700000000001</v>
      </c>
      <c r="CJ1026" s="4">
        <v>2233.6</v>
      </c>
      <c r="CK1026" s="4">
        <v>4496.1000000000004</v>
      </c>
      <c r="CL1026" s="4">
        <v>393.9</v>
      </c>
      <c r="CM1026" s="4">
        <v>20.399999999999999</v>
      </c>
      <c r="CN1026" s="4">
        <v>-58.199999999999363</v>
      </c>
      <c r="CO1026" s="4">
        <f t="shared" si="414"/>
        <v>7085.8000000000011</v>
      </c>
    </row>
    <row r="1027" spans="1:93">
      <c r="A1027" s="2">
        <v>2011</v>
      </c>
      <c r="B1027" s="3" t="s">
        <v>83</v>
      </c>
      <c r="C1027" s="4">
        <v>2708</v>
      </c>
      <c r="D1027" s="4">
        <v>567</v>
      </c>
      <c r="E1027" s="4">
        <v>6</v>
      </c>
      <c r="F1027" s="4">
        <v>390.5</v>
      </c>
      <c r="G1027" s="4">
        <f t="shared" si="415"/>
        <v>3671.5</v>
      </c>
      <c r="H1027" s="4">
        <v>744</v>
      </c>
      <c r="I1027" s="4">
        <v>368</v>
      </c>
      <c r="J1027" s="4">
        <v>1373</v>
      </c>
      <c r="K1027" s="4">
        <v>284.8</v>
      </c>
      <c r="L1027" s="4">
        <f t="shared" si="416"/>
        <v>2769.8</v>
      </c>
      <c r="M1027" s="4">
        <v>296.2</v>
      </c>
      <c r="N1027" s="4">
        <v>0</v>
      </c>
      <c r="O1027" s="4">
        <v>0</v>
      </c>
      <c r="P1027" s="4">
        <v>0</v>
      </c>
      <c r="Q1027" s="4">
        <f t="shared" si="417"/>
        <v>296.2</v>
      </c>
      <c r="R1027" s="4">
        <v>112</v>
      </c>
      <c r="S1027" s="4">
        <v>0</v>
      </c>
      <c r="T1027" s="4">
        <v>0</v>
      </c>
      <c r="U1027" s="4">
        <v>0</v>
      </c>
      <c r="V1027" s="4">
        <f t="shared" si="418"/>
        <v>112</v>
      </c>
      <c r="W1027" s="4">
        <v>5595</v>
      </c>
      <c r="X1027" s="4">
        <v>0</v>
      </c>
      <c r="Y1027" s="4">
        <v>0</v>
      </c>
      <c r="Z1027" s="4">
        <v>0</v>
      </c>
      <c r="AA1027" s="4">
        <f t="shared" si="419"/>
        <v>5595</v>
      </c>
      <c r="AB1027" s="4">
        <v>676</v>
      </c>
      <c r="AC1027" s="4">
        <v>4</v>
      </c>
      <c r="AD1027" s="4">
        <v>0</v>
      </c>
      <c r="AE1027" s="4">
        <v>17</v>
      </c>
      <c r="AF1027" s="4">
        <f t="shared" si="420"/>
        <v>697</v>
      </c>
      <c r="AG1027" s="4">
        <v>0</v>
      </c>
      <c r="AH1027" s="4">
        <v>750</v>
      </c>
      <c r="AI1027" s="4">
        <v>1193</v>
      </c>
      <c r="AJ1027" s="4">
        <v>1087</v>
      </c>
      <c r="AK1027" s="4">
        <f t="shared" si="421"/>
        <v>3030</v>
      </c>
      <c r="AL1027" s="4">
        <v>7714</v>
      </c>
      <c r="AM1027" s="4">
        <v>1012</v>
      </c>
      <c r="AN1027" s="4">
        <v>652</v>
      </c>
      <c r="AO1027" s="4">
        <v>625</v>
      </c>
      <c r="AP1027" s="4">
        <f t="shared" si="422"/>
        <v>10003</v>
      </c>
      <c r="AU1027" s="4">
        <f t="shared" si="423"/>
        <v>0</v>
      </c>
      <c r="AV1027" s="4">
        <v>0</v>
      </c>
      <c r="AW1027" s="4">
        <v>0</v>
      </c>
      <c r="AX1027" s="4">
        <v>0</v>
      </c>
      <c r="AY1027" s="4">
        <v>284.8</v>
      </c>
      <c r="AZ1027" s="4">
        <f t="shared" si="424"/>
        <v>284.8</v>
      </c>
      <c r="BA1027" s="4">
        <v>0</v>
      </c>
      <c r="BB1027" s="4">
        <v>0</v>
      </c>
      <c r="BC1027" s="4">
        <v>0</v>
      </c>
      <c r="BD1027" s="4">
        <v>17</v>
      </c>
      <c r="BE1027" s="4">
        <f t="shared" si="425"/>
        <v>17</v>
      </c>
      <c r="BF1027" s="4">
        <v>0</v>
      </c>
      <c r="BG1027" s="4">
        <v>550</v>
      </c>
      <c r="BH1027" s="4">
        <v>24</v>
      </c>
      <c r="BI1027" s="4">
        <v>1087</v>
      </c>
      <c r="BJ1027" s="4">
        <f t="shared" si="426"/>
        <v>1661</v>
      </c>
      <c r="BK1027" s="4">
        <v>0</v>
      </c>
      <c r="BL1027" s="4">
        <v>0</v>
      </c>
      <c r="BM1027" s="4">
        <v>0</v>
      </c>
      <c r="BN1027" s="4">
        <v>32</v>
      </c>
      <c r="BO1027" s="4">
        <f t="shared" si="427"/>
        <v>32</v>
      </c>
      <c r="BP1027" s="4">
        <v>0</v>
      </c>
      <c r="BQ1027" s="4">
        <v>0</v>
      </c>
      <c r="BR1027" s="4">
        <v>0</v>
      </c>
      <c r="BS1027" s="4">
        <v>335</v>
      </c>
      <c r="BT1027" s="4">
        <f t="shared" si="428"/>
        <v>335</v>
      </c>
      <c r="BU1027" s="4">
        <v>0</v>
      </c>
      <c r="BV1027" s="4">
        <v>0</v>
      </c>
      <c r="BW1027" s="4">
        <v>0</v>
      </c>
      <c r="BX1027" s="4">
        <v>625</v>
      </c>
      <c r="BY1027" s="4">
        <f t="shared" si="429"/>
        <v>625</v>
      </c>
      <c r="BZ1027" s="4">
        <f t="shared" si="430"/>
        <v>17845.2</v>
      </c>
      <c r="CA1027" s="4">
        <f t="shared" si="431"/>
        <v>2701</v>
      </c>
      <c r="CB1027" s="4">
        <f t="shared" si="432"/>
        <v>3224</v>
      </c>
      <c r="CC1027" s="4">
        <f t="shared" si="433"/>
        <v>2404.3000000000002</v>
      </c>
      <c r="CD1027" s="4">
        <f t="shared" si="434"/>
        <v>26174.5</v>
      </c>
      <c r="CE1027" s="4">
        <f t="shared" si="435"/>
        <v>0</v>
      </c>
      <c r="CF1027" s="4">
        <f t="shared" si="436"/>
        <v>550</v>
      </c>
      <c r="CG1027" s="4">
        <f t="shared" si="437"/>
        <v>24</v>
      </c>
      <c r="CH1027" s="4">
        <f t="shared" si="438"/>
        <v>2380.8000000000002</v>
      </c>
      <c r="CI1027" s="4">
        <f t="shared" si="439"/>
        <v>2954.8</v>
      </c>
      <c r="CJ1027" s="4">
        <v>3353.2303000000002</v>
      </c>
      <c r="CK1027" s="4">
        <v>7246.4312570000002</v>
      </c>
      <c r="CL1027" s="4">
        <v>794.47250899999995</v>
      </c>
      <c r="CM1027" s="4">
        <v>652.68941199999995</v>
      </c>
      <c r="CN1027" s="4">
        <v>5660.6308490000001</v>
      </c>
      <c r="CO1027" s="4">
        <f t="shared" si="414"/>
        <v>17707.454326999999</v>
      </c>
    </row>
    <row r="1028" spans="1:93">
      <c r="A1028" s="2">
        <v>2011</v>
      </c>
      <c r="B1028" s="3" t="s">
        <v>84</v>
      </c>
      <c r="C1028" s="4">
        <v>1092</v>
      </c>
      <c r="D1028" s="4">
        <v>243</v>
      </c>
      <c r="E1028" s="4">
        <v>575</v>
      </c>
      <c r="F1028" s="4">
        <v>150</v>
      </c>
      <c r="G1028" s="4">
        <f t="shared" si="415"/>
        <v>2060</v>
      </c>
      <c r="H1028" s="4">
        <v>220</v>
      </c>
      <c r="I1028" s="4">
        <v>80</v>
      </c>
      <c r="J1028" s="4">
        <v>87</v>
      </c>
      <c r="K1028" s="4">
        <v>5</v>
      </c>
      <c r="L1028" s="4">
        <f t="shared" si="416"/>
        <v>392</v>
      </c>
      <c r="M1028" s="4">
        <v>14</v>
      </c>
      <c r="N1028" s="4">
        <v>8</v>
      </c>
      <c r="O1028" s="4">
        <v>0</v>
      </c>
      <c r="P1028" s="4">
        <v>0</v>
      </c>
      <c r="Q1028" s="4">
        <f t="shared" si="417"/>
        <v>22</v>
      </c>
      <c r="R1028" s="4">
        <v>4</v>
      </c>
      <c r="S1028" s="4">
        <v>0</v>
      </c>
      <c r="T1028" s="4">
        <v>0</v>
      </c>
      <c r="U1028" s="4">
        <v>0</v>
      </c>
      <c r="V1028" s="4">
        <f t="shared" si="418"/>
        <v>4</v>
      </c>
      <c r="W1028" s="4">
        <v>518</v>
      </c>
      <c r="X1028" s="4">
        <v>846</v>
      </c>
      <c r="Y1028" s="4">
        <v>0</v>
      </c>
      <c r="Z1028" s="4">
        <v>0</v>
      </c>
      <c r="AA1028" s="4">
        <f t="shared" si="419"/>
        <v>1364</v>
      </c>
      <c r="AB1028" s="4">
        <v>245</v>
      </c>
      <c r="AC1028" s="4">
        <v>1</v>
      </c>
      <c r="AD1028" s="4">
        <v>6</v>
      </c>
      <c r="AE1028" s="4">
        <v>0</v>
      </c>
      <c r="AF1028" s="4">
        <f t="shared" si="420"/>
        <v>252</v>
      </c>
      <c r="AG1028" s="4">
        <v>14</v>
      </c>
      <c r="AH1028" s="4">
        <v>200</v>
      </c>
      <c r="AI1028" s="4">
        <v>488</v>
      </c>
      <c r="AJ1028" s="4">
        <v>0</v>
      </c>
      <c r="AK1028" s="4">
        <f t="shared" si="421"/>
        <v>702</v>
      </c>
      <c r="AL1028" s="4">
        <v>1164</v>
      </c>
      <c r="AM1028" s="4">
        <v>471</v>
      </c>
      <c r="AN1028" s="4">
        <v>1933</v>
      </c>
      <c r="AO1028" s="4">
        <v>48</v>
      </c>
      <c r="AP1028" s="4">
        <f t="shared" si="422"/>
        <v>3616</v>
      </c>
      <c r="AU1028" s="4">
        <f t="shared" si="423"/>
        <v>0</v>
      </c>
      <c r="AV1028" s="4">
        <v>0</v>
      </c>
      <c r="AW1028" s="4">
        <v>0</v>
      </c>
      <c r="AX1028" s="4">
        <v>0</v>
      </c>
      <c r="AY1028" s="4">
        <v>5</v>
      </c>
      <c r="AZ1028" s="4">
        <f t="shared" si="424"/>
        <v>5</v>
      </c>
      <c r="BA1028" s="4">
        <v>0</v>
      </c>
      <c r="BB1028" s="4">
        <v>0</v>
      </c>
      <c r="BC1028" s="4">
        <v>0</v>
      </c>
      <c r="BD1028" s="4">
        <v>0</v>
      </c>
      <c r="BE1028" s="4">
        <f t="shared" si="425"/>
        <v>0</v>
      </c>
      <c r="BF1028" s="4">
        <v>0</v>
      </c>
      <c r="BG1028" s="4">
        <v>199</v>
      </c>
      <c r="BH1028" s="4">
        <v>141</v>
      </c>
      <c r="BI1028" s="4">
        <v>0</v>
      </c>
      <c r="BJ1028" s="4">
        <f t="shared" si="426"/>
        <v>340</v>
      </c>
      <c r="BK1028" s="4">
        <v>0</v>
      </c>
      <c r="BL1028" s="4">
        <v>0</v>
      </c>
      <c r="BM1028" s="4">
        <v>0</v>
      </c>
      <c r="BN1028" s="4">
        <v>3</v>
      </c>
      <c r="BO1028" s="4">
        <f t="shared" si="427"/>
        <v>3</v>
      </c>
      <c r="BP1028" s="4">
        <v>0</v>
      </c>
      <c r="BQ1028" s="4">
        <v>0</v>
      </c>
      <c r="BR1028" s="4">
        <v>0</v>
      </c>
      <c r="BS1028" s="4">
        <v>8</v>
      </c>
      <c r="BT1028" s="4">
        <f t="shared" si="428"/>
        <v>8</v>
      </c>
      <c r="BU1028" s="4">
        <v>0</v>
      </c>
      <c r="BV1028" s="4">
        <v>0</v>
      </c>
      <c r="BW1028" s="4">
        <v>0</v>
      </c>
      <c r="BX1028" s="4">
        <v>188</v>
      </c>
      <c r="BY1028" s="4">
        <f t="shared" si="429"/>
        <v>188</v>
      </c>
      <c r="BZ1028" s="4">
        <f t="shared" si="430"/>
        <v>3271</v>
      </c>
      <c r="CA1028" s="4">
        <f t="shared" si="431"/>
        <v>1849</v>
      </c>
      <c r="CB1028" s="4">
        <f t="shared" si="432"/>
        <v>3089</v>
      </c>
      <c r="CC1028" s="4">
        <f t="shared" si="433"/>
        <v>203</v>
      </c>
      <c r="CD1028" s="4">
        <f t="shared" si="434"/>
        <v>8412</v>
      </c>
      <c r="CE1028" s="4">
        <f t="shared" si="435"/>
        <v>0</v>
      </c>
      <c r="CF1028" s="4">
        <f t="shared" si="436"/>
        <v>199</v>
      </c>
      <c r="CG1028" s="4">
        <f t="shared" si="437"/>
        <v>141</v>
      </c>
      <c r="CH1028" s="4">
        <f t="shared" si="438"/>
        <v>204</v>
      </c>
      <c r="CI1028" s="4">
        <f t="shared" si="439"/>
        <v>544</v>
      </c>
      <c r="CJ1028" s="4">
        <v>0</v>
      </c>
      <c r="CK1028" s="4">
        <v>997</v>
      </c>
      <c r="CL1028" s="4">
        <v>168</v>
      </c>
      <c r="CM1028" s="4">
        <v>0</v>
      </c>
      <c r="CN1028" s="4">
        <v>2366</v>
      </c>
      <c r="CO1028" s="4">
        <f t="shared" si="414"/>
        <v>3531</v>
      </c>
    </row>
    <row r="1029" spans="1:93">
      <c r="A1029" s="2">
        <v>2011</v>
      </c>
      <c r="B1029" s="15" t="s">
        <v>85</v>
      </c>
      <c r="C1029" s="4">
        <v>8738</v>
      </c>
      <c r="D1029" s="4">
        <v>3635</v>
      </c>
      <c r="E1029" s="4">
        <v>1736</v>
      </c>
      <c r="F1029" s="4">
        <v>0</v>
      </c>
      <c r="G1029" s="4">
        <f t="shared" si="415"/>
        <v>14109</v>
      </c>
      <c r="H1029" s="4">
        <v>3386</v>
      </c>
      <c r="I1029" s="4">
        <v>474</v>
      </c>
      <c r="J1029" s="4">
        <v>815</v>
      </c>
      <c r="K1029" s="4">
        <v>737</v>
      </c>
      <c r="L1029" s="4">
        <f t="shared" si="416"/>
        <v>5412</v>
      </c>
      <c r="M1029" s="4">
        <v>135</v>
      </c>
      <c r="N1029" s="4">
        <v>43</v>
      </c>
      <c r="O1029" s="4">
        <v>0</v>
      </c>
      <c r="P1029" s="4">
        <v>0</v>
      </c>
      <c r="Q1029" s="4">
        <f t="shared" si="417"/>
        <v>178</v>
      </c>
      <c r="R1029" s="4">
        <v>17</v>
      </c>
      <c r="S1029" s="4">
        <v>11</v>
      </c>
      <c r="T1029" s="4">
        <v>0</v>
      </c>
      <c r="U1029" s="4">
        <v>0</v>
      </c>
      <c r="V1029" s="4">
        <f t="shared" si="418"/>
        <v>28</v>
      </c>
      <c r="W1029" s="4">
        <v>3902</v>
      </c>
      <c r="X1029" s="4">
        <v>12359</v>
      </c>
      <c r="Y1029" s="4">
        <v>2840</v>
      </c>
      <c r="Z1029" s="4">
        <v>0</v>
      </c>
      <c r="AA1029" s="4">
        <f t="shared" si="419"/>
        <v>19101</v>
      </c>
      <c r="AB1029" s="4">
        <v>2638</v>
      </c>
      <c r="AC1029" s="4">
        <v>87</v>
      </c>
      <c r="AD1029" s="4">
        <v>138</v>
      </c>
      <c r="AE1029" s="4">
        <v>85</v>
      </c>
      <c r="AF1029" s="4">
        <f t="shared" si="420"/>
        <v>2948</v>
      </c>
      <c r="AG1029" s="4">
        <v>1</v>
      </c>
      <c r="AH1029" s="4">
        <v>2150</v>
      </c>
      <c r="AI1029" s="4">
        <v>3705</v>
      </c>
      <c r="AJ1029" s="4">
        <v>399</v>
      </c>
      <c r="AK1029" s="4">
        <f t="shared" si="421"/>
        <v>6255</v>
      </c>
      <c r="AL1029" s="4">
        <v>4960</v>
      </c>
      <c r="AM1029" s="4">
        <v>10644</v>
      </c>
      <c r="AN1029" s="4">
        <v>247</v>
      </c>
      <c r="AO1029" s="4">
        <v>1579</v>
      </c>
      <c r="AP1029" s="4">
        <f t="shared" si="422"/>
        <v>17430</v>
      </c>
      <c r="AU1029" s="4">
        <f t="shared" si="423"/>
        <v>0</v>
      </c>
      <c r="AV1029" s="4">
        <v>2</v>
      </c>
      <c r="AW1029" s="4">
        <v>0</v>
      </c>
      <c r="AX1029" s="4">
        <v>76</v>
      </c>
      <c r="AY1029" s="4">
        <v>737</v>
      </c>
      <c r="AZ1029" s="4">
        <f t="shared" si="424"/>
        <v>815</v>
      </c>
      <c r="BA1029" s="4">
        <v>0</v>
      </c>
      <c r="BB1029" s="4">
        <v>0</v>
      </c>
      <c r="BC1029" s="4">
        <v>0</v>
      </c>
      <c r="BD1029" s="4">
        <v>85</v>
      </c>
      <c r="BE1029" s="4">
        <f t="shared" si="425"/>
        <v>85</v>
      </c>
      <c r="BF1029" s="4">
        <v>1</v>
      </c>
      <c r="BG1029" s="4">
        <v>2150</v>
      </c>
      <c r="BH1029" s="4">
        <v>2765</v>
      </c>
      <c r="BI1029" s="4">
        <v>399</v>
      </c>
      <c r="BJ1029" s="4">
        <f t="shared" si="426"/>
        <v>5315</v>
      </c>
      <c r="BK1029" s="4">
        <v>0</v>
      </c>
      <c r="BL1029" s="4">
        <v>0</v>
      </c>
      <c r="BM1029" s="4">
        <v>38</v>
      </c>
      <c r="BN1029" s="4">
        <v>0</v>
      </c>
      <c r="BO1029" s="4">
        <f t="shared" si="427"/>
        <v>38</v>
      </c>
      <c r="BP1029" s="4">
        <v>65</v>
      </c>
      <c r="BQ1029" s="4">
        <v>313</v>
      </c>
      <c r="BR1029" s="4">
        <v>237</v>
      </c>
      <c r="BS1029" s="4">
        <v>432</v>
      </c>
      <c r="BT1029" s="4">
        <f t="shared" si="428"/>
        <v>1047</v>
      </c>
      <c r="BU1029" s="4">
        <v>90</v>
      </c>
      <c r="BV1029" s="4">
        <v>0</v>
      </c>
      <c r="BW1029" s="4">
        <v>312</v>
      </c>
      <c r="BX1029" s="4">
        <v>1147</v>
      </c>
      <c r="BY1029" s="4">
        <f t="shared" si="429"/>
        <v>1549</v>
      </c>
      <c r="BZ1029" s="4">
        <f t="shared" si="430"/>
        <v>23777</v>
      </c>
      <c r="CA1029" s="4">
        <f t="shared" si="431"/>
        <v>29403</v>
      </c>
      <c r="CB1029" s="4">
        <f t="shared" si="432"/>
        <v>9481</v>
      </c>
      <c r="CC1029" s="4">
        <f t="shared" si="433"/>
        <v>2800</v>
      </c>
      <c r="CD1029" s="4">
        <f t="shared" si="434"/>
        <v>65461</v>
      </c>
      <c r="CE1029" s="4">
        <f t="shared" si="435"/>
        <v>158</v>
      </c>
      <c r="CF1029" s="4">
        <f t="shared" si="436"/>
        <v>2463</v>
      </c>
      <c r="CG1029" s="4">
        <f t="shared" si="437"/>
        <v>3428</v>
      </c>
      <c r="CH1029" s="4">
        <f t="shared" si="438"/>
        <v>2800</v>
      </c>
      <c r="CI1029" s="4">
        <f t="shared" si="439"/>
        <v>8849</v>
      </c>
      <c r="CJ1029" s="4">
        <v>16638.3</v>
      </c>
      <c r="CK1029" s="4">
        <v>0</v>
      </c>
      <c r="CL1029" s="4">
        <v>1874.5</v>
      </c>
      <c r="CM1029" s="4">
        <v>170.5</v>
      </c>
      <c r="CN1029" s="4">
        <v>3868.3</v>
      </c>
      <c r="CO1029" s="4">
        <f t="shared" si="414"/>
        <v>22551.599999999999</v>
      </c>
    </row>
    <row r="1030" spans="1:93">
      <c r="A1030" s="2">
        <v>2011</v>
      </c>
      <c r="B1030" s="3" t="s">
        <v>86</v>
      </c>
      <c r="C1030" s="4">
        <v>7067.5999999999995</v>
      </c>
      <c r="D1030" s="4">
        <v>2690.1</v>
      </c>
      <c r="E1030" s="4">
        <v>419.05</v>
      </c>
      <c r="F1030" s="4">
        <v>171.4</v>
      </c>
      <c r="G1030" s="4">
        <f t="shared" si="415"/>
        <v>10348.149999999998</v>
      </c>
      <c r="H1030" s="4">
        <v>2140.2000000000003</v>
      </c>
      <c r="I1030" s="4">
        <v>63.7</v>
      </c>
      <c r="J1030" s="4">
        <v>5289.2999999999993</v>
      </c>
      <c r="K1030" s="4">
        <v>221.2</v>
      </c>
      <c r="L1030" s="4">
        <f t="shared" si="416"/>
        <v>7714.3999999999987</v>
      </c>
      <c r="M1030" s="4">
        <v>0.1</v>
      </c>
      <c r="N1030" s="4">
        <v>51</v>
      </c>
      <c r="O1030" s="4">
        <v>0</v>
      </c>
      <c r="P1030" s="4">
        <v>0</v>
      </c>
      <c r="Q1030" s="4">
        <f t="shared" si="417"/>
        <v>51.1</v>
      </c>
      <c r="R1030" s="4">
        <v>0</v>
      </c>
      <c r="S1030" s="4">
        <v>0</v>
      </c>
      <c r="T1030" s="4">
        <v>0</v>
      </c>
      <c r="U1030" s="4">
        <v>0</v>
      </c>
      <c r="V1030" s="4">
        <f t="shared" si="418"/>
        <v>0</v>
      </c>
      <c r="W1030" s="4">
        <v>1933.77</v>
      </c>
      <c r="X1030" s="4">
        <v>5779.29</v>
      </c>
      <c r="Y1030" s="4">
        <v>514.6</v>
      </c>
      <c r="Z1030" s="4">
        <v>0</v>
      </c>
      <c r="AA1030" s="4">
        <f t="shared" si="419"/>
        <v>8227.66</v>
      </c>
      <c r="AB1030" s="4">
        <v>1278.0999999999999</v>
      </c>
      <c r="AC1030" s="4">
        <v>128.5</v>
      </c>
      <c r="AD1030" s="4">
        <v>71</v>
      </c>
      <c r="AE1030" s="4">
        <v>38.700000000000003</v>
      </c>
      <c r="AF1030" s="4">
        <f t="shared" si="420"/>
        <v>1516.3</v>
      </c>
      <c r="AG1030" s="4">
        <v>712.6</v>
      </c>
      <c r="AH1030" s="4">
        <v>1159.2</v>
      </c>
      <c r="AI1030" s="4">
        <v>72</v>
      </c>
      <c r="AJ1030" s="4">
        <v>201.5</v>
      </c>
      <c r="AK1030" s="4">
        <f t="shared" si="421"/>
        <v>2145.3000000000002</v>
      </c>
      <c r="AL1030" s="4">
        <v>3343.7299999999987</v>
      </c>
      <c r="AM1030" s="4">
        <v>3401.0099999999984</v>
      </c>
      <c r="AN1030" s="4">
        <v>3851.7500000000005</v>
      </c>
      <c r="AO1030" s="4">
        <v>225.30000000000007</v>
      </c>
      <c r="AP1030" s="4">
        <f t="shared" si="422"/>
        <v>10821.789999999997</v>
      </c>
      <c r="AU1030" s="4">
        <f t="shared" si="423"/>
        <v>0</v>
      </c>
      <c r="AV1030" s="4">
        <v>0</v>
      </c>
      <c r="AW1030" s="4">
        <v>0</v>
      </c>
      <c r="AX1030" s="4">
        <v>0</v>
      </c>
      <c r="AY1030" s="4">
        <v>221.2</v>
      </c>
      <c r="AZ1030" s="4">
        <f t="shared" si="424"/>
        <v>221.2</v>
      </c>
      <c r="BA1030" s="4">
        <v>0</v>
      </c>
      <c r="BB1030" s="4">
        <v>0</v>
      </c>
      <c r="BC1030" s="4">
        <v>0</v>
      </c>
      <c r="BD1030" s="4">
        <v>38.700000000000003</v>
      </c>
      <c r="BE1030" s="4">
        <f t="shared" si="425"/>
        <v>38.700000000000003</v>
      </c>
      <c r="BF1030" s="4">
        <v>0</v>
      </c>
      <c r="BG1030" s="4">
        <v>755</v>
      </c>
      <c r="BH1030" s="4">
        <v>296</v>
      </c>
      <c r="BI1030" s="4">
        <v>201.5</v>
      </c>
      <c r="BJ1030" s="4">
        <f t="shared" si="426"/>
        <v>1252.5</v>
      </c>
      <c r="BK1030" s="4">
        <v>0</v>
      </c>
      <c r="BL1030" s="4">
        <v>0</v>
      </c>
      <c r="BM1030" s="4">
        <v>0</v>
      </c>
      <c r="BN1030" s="4">
        <v>0</v>
      </c>
      <c r="BO1030" s="4">
        <f t="shared" si="427"/>
        <v>0</v>
      </c>
      <c r="BP1030" s="4">
        <v>0</v>
      </c>
      <c r="BQ1030" s="4">
        <v>0</v>
      </c>
      <c r="BR1030" s="4">
        <v>0</v>
      </c>
      <c r="BS1030" s="4">
        <v>34</v>
      </c>
      <c r="BT1030" s="4">
        <f t="shared" si="428"/>
        <v>34</v>
      </c>
      <c r="BU1030" s="4">
        <v>0</v>
      </c>
      <c r="BV1030" s="4">
        <v>0</v>
      </c>
      <c r="BW1030" s="4">
        <v>0</v>
      </c>
      <c r="BX1030" s="4">
        <v>362.7</v>
      </c>
      <c r="BY1030" s="4">
        <f t="shared" si="429"/>
        <v>362.7</v>
      </c>
      <c r="BZ1030" s="4">
        <f t="shared" si="430"/>
        <v>16476.099999999999</v>
      </c>
      <c r="CA1030" s="4">
        <f t="shared" si="431"/>
        <v>13272.8</v>
      </c>
      <c r="CB1030" s="4">
        <f t="shared" si="432"/>
        <v>10217.700000000001</v>
      </c>
      <c r="CC1030" s="4">
        <f t="shared" si="433"/>
        <v>858.1</v>
      </c>
      <c r="CD1030" s="4">
        <f t="shared" si="434"/>
        <v>40824.699999999997</v>
      </c>
      <c r="CE1030" s="4">
        <f t="shared" si="435"/>
        <v>0</v>
      </c>
      <c r="CF1030" s="4">
        <f t="shared" si="436"/>
        <v>755</v>
      </c>
      <c r="CG1030" s="4">
        <f t="shared" si="437"/>
        <v>296</v>
      </c>
      <c r="CH1030" s="4">
        <f t="shared" si="438"/>
        <v>858.09999999999991</v>
      </c>
      <c r="CI1030" s="4">
        <f t="shared" si="439"/>
        <v>1909.1</v>
      </c>
      <c r="CJ1030" s="4">
        <v>5080.8</v>
      </c>
      <c r="CK1030" s="4">
        <v>7658.8</v>
      </c>
      <c r="CL1030" s="4">
        <v>670.4</v>
      </c>
      <c r="CM1030" s="4">
        <v>0</v>
      </c>
      <c r="CN1030" s="4">
        <v>3148.5999999999976</v>
      </c>
      <c r="CO1030" s="4">
        <f t="shared" si="414"/>
        <v>16558.599999999999</v>
      </c>
    </row>
    <row r="1031" spans="1:93">
      <c r="A1031" s="2">
        <v>2011</v>
      </c>
      <c r="B1031" s="3" t="s">
        <v>87</v>
      </c>
      <c r="C1031" s="4">
        <v>1336</v>
      </c>
      <c r="D1031" s="4">
        <v>323</v>
      </c>
      <c r="E1031" s="4">
        <v>52</v>
      </c>
      <c r="F1031" s="4">
        <v>0</v>
      </c>
      <c r="G1031" s="4">
        <f t="shared" si="415"/>
        <v>1711</v>
      </c>
      <c r="H1031" s="4">
        <v>355</v>
      </c>
      <c r="I1031" s="4">
        <v>44</v>
      </c>
      <c r="J1031" s="4">
        <v>471</v>
      </c>
      <c r="K1031" s="4">
        <v>155</v>
      </c>
      <c r="L1031" s="4">
        <f t="shared" si="416"/>
        <v>1025</v>
      </c>
      <c r="M1031" s="4">
        <v>29</v>
      </c>
      <c r="N1031" s="4">
        <v>40</v>
      </c>
      <c r="O1031" s="4">
        <v>0</v>
      </c>
      <c r="P1031" s="4">
        <v>0</v>
      </c>
      <c r="Q1031" s="4">
        <f t="shared" si="417"/>
        <v>69</v>
      </c>
      <c r="R1031" s="4">
        <v>29</v>
      </c>
      <c r="S1031" s="4">
        <v>0</v>
      </c>
      <c r="T1031" s="4">
        <v>0</v>
      </c>
      <c r="U1031" s="4">
        <v>0</v>
      </c>
      <c r="V1031" s="4">
        <f t="shared" si="418"/>
        <v>29</v>
      </c>
      <c r="W1031" s="4">
        <v>606</v>
      </c>
      <c r="X1031" s="4">
        <v>1145</v>
      </c>
      <c r="Y1031" s="4">
        <v>0</v>
      </c>
      <c r="Z1031" s="4">
        <v>0</v>
      </c>
      <c r="AA1031" s="4">
        <f t="shared" si="419"/>
        <v>1751</v>
      </c>
      <c r="AB1031" s="4">
        <v>207</v>
      </c>
      <c r="AC1031" s="4">
        <v>2</v>
      </c>
      <c r="AD1031" s="4">
        <v>12</v>
      </c>
      <c r="AE1031" s="4">
        <v>0</v>
      </c>
      <c r="AF1031" s="4">
        <f t="shared" si="420"/>
        <v>221</v>
      </c>
      <c r="AG1031" s="4">
        <v>0</v>
      </c>
      <c r="AH1031" s="4">
        <v>205</v>
      </c>
      <c r="AI1031" s="4">
        <v>773</v>
      </c>
      <c r="AJ1031" s="4">
        <v>54</v>
      </c>
      <c r="AK1031" s="4">
        <f t="shared" si="421"/>
        <v>1032</v>
      </c>
      <c r="AL1031" s="4">
        <v>2407</v>
      </c>
      <c r="AM1031" s="4">
        <v>795</v>
      </c>
      <c r="AN1031" s="4">
        <v>1808</v>
      </c>
      <c r="AO1031" s="4">
        <v>373</v>
      </c>
      <c r="AP1031" s="4">
        <f t="shared" si="422"/>
        <v>5383</v>
      </c>
      <c r="AU1031" s="4">
        <f t="shared" si="423"/>
        <v>0</v>
      </c>
      <c r="AV1031" s="4">
        <v>0</v>
      </c>
      <c r="AW1031" s="4">
        <v>0</v>
      </c>
      <c r="AX1031" s="4">
        <v>0</v>
      </c>
      <c r="AY1031" s="4">
        <v>155</v>
      </c>
      <c r="AZ1031" s="4">
        <f t="shared" si="424"/>
        <v>155</v>
      </c>
      <c r="BA1031" s="4">
        <v>0</v>
      </c>
      <c r="BB1031" s="4">
        <v>0</v>
      </c>
      <c r="BC1031" s="4">
        <v>0</v>
      </c>
      <c r="BD1031" s="4">
        <v>0</v>
      </c>
      <c r="BE1031" s="4">
        <f t="shared" si="425"/>
        <v>0</v>
      </c>
      <c r="BF1031" s="4">
        <v>0</v>
      </c>
      <c r="BG1031" s="4">
        <v>181</v>
      </c>
      <c r="BH1031" s="4">
        <v>89</v>
      </c>
      <c r="BI1031" s="4">
        <v>54</v>
      </c>
      <c r="BJ1031" s="4">
        <f t="shared" si="426"/>
        <v>324</v>
      </c>
      <c r="BK1031" s="4">
        <v>0</v>
      </c>
      <c r="BL1031" s="4">
        <v>0</v>
      </c>
      <c r="BM1031" s="4">
        <v>0</v>
      </c>
      <c r="BN1031" s="4">
        <v>0</v>
      </c>
      <c r="BO1031" s="4">
        <f t="shared" si="427"/>
        <v>0</v>
      </c>
      <c r="BP1031" s="4">
        <v>0</v>
      </c>
      <c r="BQ1031" s="4">
        <v>0</v>
      </c>
      <c r="BR1031" s="4">
        <v>0</v>
      </c>
      <c r="BS1031" s="4">
        <v>8</v>
      </c>
      <c r="BT1031" s="4">
        <f t="shared" si="428"/>
        <v>8</v>
      </c>
      <c r="BU1031" s="4">
        <v>0</v>
      </c>
      <c r="BV1031" s="4">
        <v>40</v>
      </c>
      <c r="BW1031" s="4">
        <v>152</v>
      </c>
      <c r="BX1031" s="4">
        <v>365</v>
      </c>
      <c r="BY1031" s="4">
        <f t="shared" si="429"/>
        <v>557</v>
      </c>
      <c r="BZ1031" s="4">
        <f t="shared" si="430"/>
        <v>4969</v>
      </c>
      <c r="CA1031" s="4">
        <f t="shared" si="431"/>
        <v>2554</v>
      </c>
      <c r="CB1031" s="4">
        <f t="shared" si="432"/>
        <v>3116</v>
      </c>
      <c r="CC1031" s="4">
        <f t="shared" si="433"/>
        <v>582</v>
      </c>
      <c r="CD1031" s="4">
        <f t="shared" si="434"/>
        <v>11221</v>
      </c>
      <c r="CE1031" s="4">
        <f t="shared" si="435"/>
        <v>0</v>
      </c>
      <c r="CF1031" s="4">
        <f t="shared" si="436"/>
        <v>221</v>
      </c>
      <c r="CG1031" s="4">
        <f t="shared" si="437"/>
        <v>241</v>
      </c>
      <c r="CH1031" s="4">
        <f t="shared" si="438"/>
        <v>582</v>
      </c>
      <c r="CI1031" s="4">
        <f t="shared" si="439"/>
        <v>1044</v>
      </c>
      <c r="CJ1031" s="4">
        <v>2496</v>
      </c>
      <c r="CK1031" s="4">
        <v>1231</v>
      </c>
      <c r="CL1031" s="4">
        <v>50</v>
      </c>
      <c r="CM1031" s="4">
        <v>0</v>
      </c>
      <c r="CN1031" s="4">
        <v>1376</v>
      </c>
      <c r="CO1031" s="4">
        <f t="shared" si="414"/>
        <v>5153</v>
      </c>
    </row>
    <row r="1032" spans="1:93">
      <c r="A1032" s="2">
        <v>2011</v>
      </c>
      <c r="B1032" s="3" t="s">
        <v>88</v>
      </c>
      <c r="C1032" s="4">
        <v>1291</v>
      </c>
      <c r="D1032" s="4">
        <v>291</v>
      </c>
      <c r="E1032" s="4">
        <v>101</v>
      </c>
      <c r="F1032" s="4">
        <v>0</v>
      </c>
      <c r="G1032" s="4">
        <f t="shared" si="415"/>
        <v>1683</v>
      </c>
      <c r="H1032" s="4">
        <v>304</v>
      </c>
      <c r="I1032" s="4">
        <v>5</v>
      </c>
      <c r="J1032" s="4">
        <v>187</v>
      </c>
      <c r="K1032" s="4">
        <v>6</v>
      </c>
      <c r="L1032" s="4">
        <f t="shared" si="416"/>
        <v>502</v>
      </c>
      <c r="M1032" s="4">
        <v>0</v>
      </c>
      <c r="N1032" s="4">
        <v>7</v>
      </c>
      <c r="O1032" s="4">
        <v>0</v>
      </c>
      <c r="P1032" s="4">
        <v>0</v>
      </c>
      <c r="Q1032" s="4">
        <f t="shared" si="417"/>
        <v>7</v>
      </c>
      <c r="R1032" s="4">
        <v>9</v>
      </c>
      <c r="S1032" s="4">
        <v>0</v>
      </c>
      <c r="T1032" s="4">
        <v>0</v>
      </c>
      <c r="U1032" s="4">
        <v>0</v>
      </c>
      <c r="V1032" s="4">
        <f t="shared" si="418"/>
        <v>9</v>
      </c>
      <c r="W1032" s="4">
        <v>300</v>
      </c>
      <c r="X1032" s="4">
        <v>1279</v>
      </c>
      <c r="Y1032" s="4">
        <v>304</v>
      </c>
      <c r="Z1032" s="4">
        <v>0</v>
      </c>
      <c r="AA1032" s="4">
        <f t="shared" si="419"/>
        <v>1883</v>
      </c>
      <c r="AB1032" s="4">
        <v>182</v>
      </c>
      <c r="AC1032" s="4">
        <v>5</v>
      </c>
      <c r="AD1032" s="4">
        <v>34</v>
      </c>
      <c r="AE1032" s="4">
        <v>0</v>
      </c>
      <c r="AF1032" s="4">
        <f t="shared" si="420"/>
        <v>221</v>
      </c>
      <c r="AG1032" s="4">
        <v>0</v>
      </c>
      <c r="AH1032" s="4">
        <v>328</v>
      </c>
      <c r="AI1032" s="4">
        <v>399</v>
      </c>
      <c r="AJ1032" s="4">
        <v>0</v>
      </c>
      <c r="AK1032" s="4">
        <f t="shared" si="421"/>
        <v>727</v>
      </c>
      <c r="AL1032" s="4">
        <v>365</v>
      </c>
      <c r="AM1032" s="4">
        <v>755</v>
      </c>
      <c r="AN1032" s="4">
        <v>425</v>
      </c>
      <c r="AO1032" s="4">
        <v>26</v>
      </c>
      <c r="AP1032" s="4">
        <f t="shared" si="422"/>
        <v>1571</v>
      </c>
      <c r="AU1032" s="4">
        <f t="shared" si="423"/>
        <v>0</v>
      </c>
      <c r="AV1032" s="4">
        <v>10</v>
      </c>
      <c r="AW1032" s="4">
        <v>0</v>
      </c>
      <c r="AX1032" s="4">
        <v>10</v>
      </c>
      <c r="AY1032" s="4">
        <v>6</v>
      </c>
      <c r="AZ1032" s="4">
        <f t="shared" si="424"/>
        <v>26</v>
      </c>
      <c r="BA1032" s="4">
        <v>2</v>
      </c>
      <c r="BB1032" s="4">
        <v>0</v>
      </c>
      <c r="BC1032" s="4">
        <v>1</v>
      </c>
      <c r="BD1032" s="4">
        <v>0</v>
      </c>
      <c r="BE1032" s="4">
        <f t="shared" si="425"/>
        <v>3</v>
      </c>
      <c r="BF1032" s="4">
        <v>0</v>
      </c>
      <c r="BG1032" s="4">
        <v>294</v>
      </c>
      <c r="BH1032" s="4">
        <v>90</v>
      </c>
      <c r="BI1032" s="4">
        <v>0</v>
      </c>
      <c r="BJ1032" s="4">
        <f t="shared" si="426"/>
        <v>384</v>
      </c>
      <c r="BK1032" s="4">
        <v>0</v>
      </c>
      <c r="BL1032" s="4">
        <v>0</v>
      </c>
      <c r="BM1032" s="4">
        <v>0</v>
      </c>
      <c r="BN1032" s="4">
        <v>0</v>
      </c>
      <c r="BO1032" s="4">
        <f t="shared" si="427"/>
        <v>0</v>
      </c>
      <c r="BP1032" s="4">
        <v>0</v>
      </c>
      <c r="BQ1032" s="4">
        <v>0</v>
      </c>
      <c r="BR1032" s="4">
        <v>0</v>
      </c>
      <c r="BS1032" s="4">
        <v>0</v>
      </c>
      <c r="BT1032" s="4">
        <f t="shared" si="428"/>
        <v>0</v>
      </c>
      <c r="BU1032" s="4">
        <v>0</v>
      </c>
      <c r="BV1032" s="4">
        <v>0</v>
      </c>
      <c r="BW1032" s="4">
        <v>21</v>
      </c>
      <c r="BX1032" s="4">
        <v>26</v>
      </c>
      <c r="BY1032" s="4">
        <f t="shared" si="429"/>
        <v>47</v>
      </c>
      <c r="BZ1032" s="4">
        <f t="shared" si="430"/>
        <v>2451</v>
      </c>
      <c r="CA1032" s="4">
        <f t="shared" si="431"/>
        <v>2670</v>
      </c>
      <c r="CB1032" s="4">
        <f t="shared" si="432"/>
        <v>1450</v>
      </c>
      <c r="CC1032" s="4">
        <f t="shared" si="433"/>
        <v>32</v>
      </c>
      <c r="CD1032" s="4">
        <f t="shared" si="434"/>
        <v>6603</v>
      </c>
      <c r="CE1032" s="4">
        <f t="shared" si="435"/>
        <v>12</v>
      </c>
      <c r="CF1032" s="4">
        <f t="shared" si="436"/>
        <v>294</v>
      </c>
      <c r="CG1032" s="4">
        <f t="shared" si="437"/>
        <v>122</v>
      </c>
      <c r="CH1032" s="4">
        <f t="shared" si="438"/>
        <v>32</v>
      </c>
      <c r="CI1032" s="4">
        <f t="shared" si="439"/>
        <v>460</v>
      </c>
      <c r="CJ1032" s="4">
        <v>972</v>
      </c>
      <c r="CK1032" s="4">
        <v>1153</v>
      </c>
      <c r="CL1032" s="4">
        <v>169</v>
      </c>
      <c r="CM1032" s="4">
        <v>0</v>
      </c>
      <c r="CN1032" s="4">
        <v>150</v>
      </c>
      <c r="CO1032" s="4">
        <f t="shared" si="414"/>
        <v>2444</v>
      </c>
    </row>
    <row r="1033" spans="1:93">
      <c r="A1033" s="2">
        <v>2011</v>
      </c>
      <c r="B1033" s="3" t="s">
        <v>89</v>
      </c>
      <c r="C1033" s="4">
        <v>7019.7610000000004</v>
      </c>
      <c r="D1033" s="4">
        <v>4127.21</v>
      </c>
      <c r="E1033" s="4">
        <v>53.874000000000002</v>
      </c>
      <c r="F1033" s="4">
        <v>0</v>
      </c>
      <c r="G1033" s="4">
        <f t="shared" si="415"/>
        <v>11200.845000000001</v>
      </c>
      <c r="H1033" s="4">
        <v>2144.7302869999999</v>
      </c>
      <c r="I1033" s="4">
        <v>276.84188499999999</v>
      </c>
      <c r="J1033" s="4">
        <v>117.774</v>
      </c>
      <c r="K1033" s="4">
        <v>116</v>
      </c>
      <c r="L1033" s="4">
        <f t="shared" si="416"/>
        <v>2655.3461719999996</v>
      </c>
      <c r="M1033" s="4">
        <v>96</v>
      </c>
      <c r="N1033" s="4">
        <v>160</v>
      </c>
      <c r="O1033" s="4">
        <v>0</v>
      </c>
      <c r="P1033" s="4">
        <v>0</v>
      </c>
      <c r="Q1033" s="4">
        <f t="shared" si="417"/>
        <v>256</v>
      </c>
      <c r="R1033" s="4">
        <v>4</v>
      </c>
      <c r="S1033" s="4">
        <v>1</v>
      </c>
      <c r="T1033" s="4">
        <v>0</v>
      </c>
      <c r="U1033" s="4">
        <v>0</v>
      </c>
      <c r="V1033" s="4">
        <f t="shared" si="418"/>
        <v>5</v>
      </c>
      <c r="W1033" s="4">
        <v>4311.496976370001</v>
      </c>
      <c r="X1033" s="4">
        <v>9006.4724065000009</v>
      </c>
      <c r="Y1033" s="4">
        <v>2831.5963261500006</v>
      </c>
      <c r="Z1033" s="4">
        <v>0</v>
      </c>
      <c r="AA1033" s="4">
        <f t="shared" si="419"/>
        <v>16149.565709020002</v>
      </c>
      <c r="AB1033" s="4">
        <v>1324.299</v>
      </c>
      <c r="AC1033" s="4">
        <v>0</v>
      </c>
      <c r="AD1033" s="4">
        <v>72.545000000000002</v>
      </c>
      <c r="AE1033" s="4">
        <v>6</v>
      </c>
      <c r="AF1033" s="4">
        <f t="shared" si="420"/>
        <v>1402.8440000000001</v>
      </c>
      <c r="AG1033" s="4">
        <v>78.202551999999997</v>
      </c>
      <c r="AH1033" s="4">
        <v>117.339423</v>
      </c>
      <c r="AI1033" s="4">
        <v>4036.1708659999999</v>
      </c>
      <c r="AJ1033" s="4">
        <v>1387</v>
      </c>
      <c r="AK1033" s="4">
        <f t="shared" si="421"/>
        <v>5618.7128409999996</v>
      </c>
      <c r="AL1033" s="4">
        <v>10258.223184629996</v>
      </c>
      <c r="AM1033" s="4">
        <v>1132.0576919999994</v>
      </c>
      <c r="AN1033" s="4">
        <v>7263.1598078500001</v>
      </c>
      <c r="AO1033" s="4">
        <v>448</v>
      </c>
      <c r="AP1033" s="4">
        <f t="shared" si="422"/>
        <v>19101.440684479996</v>
      </c>
      <c r="AU1033" s="4">
        <f t="shared" si="423"/>
        <v>0</v>
      </c>
      <c r="AV1033" s="4">
        <v>0</v>
      </c>
      <c r="AW1033" s="4">
        <v>0</v>
      </c>
      <c r="AX1033" s="4">
        <v>0</v>
      </c>
      <c r="AY1033" s="4">
        <v>116</v>
      </c>
      <c r="AZ1033" s="4">
        <f t="shared" si="424"/>
        <v>116</v>
      </c>
      <c r="BA1033" s="4">
        <v>0</v>
      </c>
      <c r="BB1033" s="4">
        <v>0</v>
      </c>
      <c r="BC1033" s="4">
        <v>0</v>
      </c>
      <c r="BD1033" s="4">
        <v>6</v>
      </c>
      <c r="BE1033" s="4">
        <f t="shared" si="425"/>
        <v>6</v>
      </c>
      <c r="BF1033" s="4">
        <v>0</v>
      </c>
      <c r="BG1033" s="4">
        <v>117</v>
      </c>
      <c r="BH1033" s="4">
        <v>2038</v>
      </c>
      <c r="BI1033" s="4">
        <v>1387</v>
      </c>
      <c r="BJ1033" s="4">
        <f t="shared" si="426"/>
        <v>3542</v>
      </c>
      <c r="BK1033" s="4">
        <v>0</v>
      </c>
      <c r="BL1033" s="4">
        <v>0</v>
      </c>
      <c r="BM1033" s="4">
        <v>0</v>
      </c>
      <c r="BN1033" s="4">
        <v>0</v>
      </c>
      <c r="BO1033" s="4">
        <f t="shared" si="427"/>
        <v>0</v>
      </c>
      <c r="BP1033" s="4">
        <v>0</v>
      </c>
      <c r="BQ1033" s="4">
        <v>7</v>
      </c>
      <c r="BR1033" s="4">
        <v>571</v>
      </c>
      <c r="BS1033" s="4">
        <v>72</v>
      </c>
      <c r="BT1033" s="4">
        <f t="shared" si="428"/>
        <v>650</v>
      </c>
      <c r="BU1033" s="4">
        <v>0</v>
      </c>
      <c r="BV1033" s="4">
        <v>0</v>
      </c>
      <c r="BW1033" s="4">
        <v>1</v>
      </c>
      <c r="BX1033" s="4">
        <v>376</v>
      </c>
      <c r="BY1033" s="4">
        <f t="shared" si="429"/>
        <v>377</v>
      </c>
      <c r="BZ1033" s="4">
        <f t="shared" si="430"/>
        <v>25236.713</v>
      </c>
      <c r="CA1033" s="4">
        <f t="shared" si="431"/>
        <v>14820.921406500001</v>
      </c>
      <c r="CB1033" s="4">
        <f t="shared" si="432"/>
        <v>14375.12</v>
      </c>
      <c r="CC1033" s="4">
        <f t="shared" si="433"/>
        <v>1957</v>
      </c>
      <c r="CD1033" s="4">
        <f t="shared" si="434"/>
        <v>56389.754406500004</v>
      </c>
      <c r="CE1033" s="4">
        <f t="shared" si="435"/>
        <v>0</v>
      </c>
      <c r="CF1033" s="4">
        <f t="shared" si="436"/>
        <v>124</v>
      </c>
      <c r="CG1033" s="4">
        <f t="shared" si="437"/>
        <v>2610</v>
      </c>
      <c r="CH1033" s="4">
        <f t="shared" si="438"/>
        <v>1957</v>
      </c>
      <c r="CI1033" s="4">
        <f t="shared" si="439"/>
        <v>4691</v>
      </c>
      <c r="CJ1033" s="4">
        <v>6833</v>
      </c>
      <c r="CK1033" s="4">
        <v>11225</v>
      </c>
      <c r="CL1033" s="4">
        <v>1851</v>
      </c>
      <c r="CM1033" s="4">
        <v>324</v>
      </c>
      <c r="CN1033" s="4">
        <v>9930</v>
      </c>
      <c r="CO1033" s="4">
        <f t="shared" si="414"/>
        <v>30163</v>
      </c>
    </row>
    <row r="1034" spans="1:93">
      <c r="A1034" s="2">
        <v>2011</v>
      </c>
      <c r="B1034" s="3" t="s">
        <v>90</v>
      </c>
      <c r="C1034" s="4">
        <v>7256</v>
      </c>
      <c r="D1034" s="4">
        <v>1105</v>
      </c>
      <c r="E1034" s="4">
        <v>149</v>
      </c>
      <c r="F1034" s="4">
        <v>0</v>
      </c>
      <c r="G1034" s="4">
        <f t="shared" si="415"/>
        <v>8510</v>
      </c>
      <c r="H1034" s="4">
        <v>1727</v>
      </c>
      <c r="I1034" s="4">
        <v>30</v>
      </c>
      <c r="J1034" s="4">
        <v>17</v>
      </c>
      <c r="K1034" s="4">
        <v>100</v>
      </c>
      <c r="L1034" s="4">
        <f t="shared" si="416"/>
        <v>1874</v>
      </c>
      <c r="M1034" s="4">
        <v>32</v>
      </c>
      <c r="N1034" s="4">
        <v>163</v>
      </c>
      <c r="O1034" s="4">
        <v>7</v>
      </c>
      <c r="P1034" s="4">
        <v>0</v>
      </c>
      <c r="Q1034" s="4">
        <f t="shared" si="417"/>
        <v>202</v>
      </c>
      <c r="R1034" s="4">
        <v>37</v>
      </c>
      <c r="S1034" s="4">
        <v>141</v>
      </c>
      <c r="T1034" s="4">
        <v>2</v>
      </c>
      <c r="U1034" s="4">
        <v>0</v>
      </c>
      <c r="V1034" s="4">
        <f t="shared" si="418"/>
        <v>180</v>
      </c>
      <c r="W1034" s="4">
        <v>1292</v>
      </c>
      <c r="X1034" s="4">
        <v>4879</v>
      </c>
      <c r="Y1034" s="4">
        <v>432</v>
      </c>
      <c r="Z1034" s="4">
        <v>0</v>
      </c>
      <c r="AA1034" s="4">
        <f t="shared" si="419"/>
        <v>6603</v>
      </c>
      <c r="AB1034" s="4">
        <v>703</v>
      </c>
      <c r="AC1034" s="4">
        <v>1</v>
      </c>
      <c r="AD1034" s="4">
        <v>57</v>
      </c>
      <c r="AE1034" s="4">
        <v>0</v>
      </c>
      <c r="AF1034" s="4">
        <f t="shared" si="420"/>
        <v>761</v>
      </c>
      <c r="AG1034" s="4">
        <v>0</v>
      </c>
      <c r="AH1034" s="4">
        <v>1260</v>
      </c>
      <c r="AI1034" s="4">
        <v>1650</v>
      </c>
      <c r="AJ1034" s="4">
        <v>0</v>
      </c>
      <c r="AK1034" s="4">
        <f t="shared" si="421"/>
        <v>2910</v>
      </c>
      <c r="AL1034" s="4">
        <v>1990</v>
      </c>
      <c r="AM1034" s="4">
        <v>2373</v>
      </c>
      <c r="AN1034" s="4">
        <v>1034</v>
      </c>
      <c r="AO1034" s="4">
        <v>0</v>
      </c>
      <c r="AP1034" s="4">
        <f t="shared" si="422"/>
        <v>5397</v>
      </c>
      <c r="AU1034" s="4">
        <f t="shared" si="423"/>
        <v>0</v>
      </c>
      <c r="AV1034" s="4">
        <v>0</v>
      </c>
      <c r="AW1034" s="4">
        <v>23</v>
      </c>
      <c r="AX1034" s="4">
        <v>0</v>
      </c>
      <c r="AY1034" s="4">
        <v>100</v>
      </c>
      <c r="AZ1034" s="4">
        <f t="shared" si="424"/>
        <v>123</v>
      </c>
      <c r="BA1034" s="4">
        <v>56</v>
      </c>
      <c r="BB1034" s="4">
        <v>0</v>
      </c>
      <c r="BC1034" s="4">
        <v>15</v>
      </c>
      <c r="BD1034" s="4">
        <v>0</v>
      </c>
      <c r="BE1034" s="4">
        <f t="shared" si="425"/>
        <v>71</v>
      </c>
      <c r="BF1034" s="4">
        <v>0</v>
      </c>
      <c r="BG1034" s="4">
        <v>0</v>
      </c>
      <c r="BH1034" s="4">
        <v>6</v>
      </c>
      <c r="BI1034" s="4">
        <v>0</v>
      </c>
      <c r="BJ1034" s="4">
        <f t="shared" si="426"/>
        <v>6</v>
      </c>
      <c r="BK1034" s="4">
        <v>0</v>
      </c>
      <c r="BL1034" s="4">
        <v>0</v>
      </c>
      <c r="BM1034" s="4">
        <v>0</v>
      </c>
      <c r="BN1034" s="4">
        <v>0</v>
      </c>
      <c r="BO1034" s="4">
        <f t="shared" si="427"/>
        <v>0</v>
      </c>
      <c r="BP1034" s="4">
        <v>30</v>
      </c>
      <c r="BQ1034" s="4">
        <v>0</v>
      </c>
      <c r="BR1034" s="4">
        <v>2</v>
      </c>
      <c r="BS1034" s="4">
        <v>0</v>
      </c>
      <c r="BT1034" s="4">
        <f t="shared" si="428"/>
        <v>32</v>
      </c>
      <c r="BU1034" s="4">
        <v>128</v>
      </c>
      <c r="BV1034" s="4">
        <v>5</v>
      </c>
      <c r="BW1034" s="4">
        <v>21</v>
      </c>
      <c r="BX1034" s="4">
        <v>0</v>
      </c>
      <c r="BY1034" s="4">
        <f t="shared" si="429"/>
        <v>154</v>
      </c>
      <c r="BZ1034" s="4">
        <f t="shared" si="430"/>
        <v>13037</v>
      </c>
      <c r="CA1034" s="4">
        <f t="shared" si="431"/>
        <v>9952</v>
      </c>
      <c r="CB1034" s="4">
        <f t="shared" si="432"/>
        <v>3348</v>
      </c>
      <c r="CC1034" s="4">
        <f t="shared" si="433"/>
        <v>100</v>
      </c>
      <c r="CD1034" s="4">
        <f t="shared" si="434"/>
        <v>26437</v>
      </c>
      <c r="CE1034" s="4">
        <f t="shared" si="435"/>
        <v>214</v>
      </c>
      <c r="CF1034" s="4">
        <f t="shared" si="436"/>
        <v>28</v>
      </c>
      <c r="CG1034" s="4">
        <f t="shared" si="437"/>
        <v>44</v>
      </c>
      <c r="CH1034" s="4">
        <f t="shared" si="438"/>
        <v>100</v>
      </c>
      <c r="CI1034" s="4">
        <f t="shared" si="439"/>
        <v>386</v>
      </c>
      <c r="CJ1034" s="4">
        <v>6218</v>
      </c>
      <c r="CK1034" s="4">
        <v>4586</v>
      </c>
      <c r="CL1034" s="4">
        <v>705</v>
      </c>
      <c r="CM1034" s="4">
        <v>660</v>
      </c>
      <c r="CN1034" s="4">
        <v>1106</v>
      </c>
      <c r="CO1034" s="4">
        <f t="shared" si="414"/>
        <v>13275</v>
      </c>
    </row>
    <row r="1035" spans="1:93">
      <c r="A1035" s="2">
        <v>2011</v>
      </c>
      <c r="B1035" s="3" t="s">
        <v>91</v>
      </c>
      <c r="C1035" s="4">
        <v>2525</v>
      </c>
      <c r="D1035" s="4">
        <v>541</v>
      </c>
      <c r="E1035" s="4">
        <v>125</v>
      </c>
      <c r="F1035" s="4">
        <v>0</v>
      </c>
      <c r="G1035" s="4">
        <f t="shared" si="415"/>
        <v>3191</v>
      </c>
      <c r="H1035" s="4">
        <v>773</v>
      </c>
      <c r="I1035" s="4">
        <v>537</v>
      </c>
      <c r="J1035" s="4">
        <v>3106</v>
      </c>
      <c r="K1035" s="4">
        <v>31</v>
      </c>
      <c r="L1035" s="4">
        <f t="shared" si="416"/>
        <v>4447</v>
      </c>
      <c r="M1035" s="4">
        <v>31</v>
      </c>
      <c r="N1035" s="4">
        <v>65</v>
      </c>
      <c r="O1035" s="4">
        <v>12</v>
      </c>
      <c r="P1035" s="4">
        <v>0</v>
      </c>
      <c r="Q1035" s="4">
        <f t="shared" si="417"/>
        <v>108</v>
      </c>
      <c r="R1035" s="4">
        <v>16</v>
      </c>
      <c r="S1035" s="4">
        <v>0</v>
      </c>
      <c r="T1035" s="4">
        <v>0</v>
      </c>
      <c r="U1035" s="4">
        <v>0</v>
      </c>
      <c r="V1035" s="4">
        <f t="shared" si="418"/>
        <v>16</v>
      </c>
      <c r="W1035" s="4">
        <v>403</v>
      </c>
      <c r="X1035" s="4">
        <v>2229</v>
      </c>
      <c r="Y1035" s="4">
        <v>867</v>
      </c>
      <c r="Z1035" s="4">
        <v>0</v>
      </c>
      <c r="AA1035" s="4">
        <f t="shared" si="419"/>
        <v>3499</v>
      </c>
      <c r="AB1035" s="4">
        <v>335</v>
      </c>
      <c r="AC1035" s="4">
        <v>2</v>
      </c>
      <c r="AD1035" s="4">
        <v>0</v>
      </c>
      <c r="AE1035" s="4">
        <v>1</v>
      </c>
      <c r="AF1035" s="4">
        <f t="shared" si="420"/>
        <v>338</v>
      </c>
      <c r="AG1035" s="4">
        <v>0</v>
      </c>
      <c r="AH1035" s="4">
        <v>581</v>
      </c>
      <c r="AI1035" s="4">
        <v>830</v>
      </c>
      <c r="AJ1035" s="4">
        <v>0</v>
      </c>
      <c r="AK1035" s="4">
        <f t="shared" si="421"/>
        <v>1411</v>
      </c>
      <c r="AL1035" s="4">
        <v>1271</v>
      </c>
      <c r="AM1035" s="4">
        <v>2192</v>
      </c>
      <c r="AN1035" s="4">
        <v>1318</v>
      </c>
      <c r="AO1035" s="4">
        <v>197</v>
      </c>
      <c r="AP1035" s="4">
        <f t="shared" si="422"/>
        <v>4978</v>
      </c>
      <c r="AU1035" s="4">
        <f t="shared" si="423"/>
        <v>0</v>
      </c>
      <c r="AV1035" s="4">
        <v>0</v>
      </c>
      <c r="AW1035" s="4">
        <v>0</v>
      </c>
      <c r="AX1035" s="4">
        <v>14</v>
      </c>
      <c r="AY1035" s="4">
        <v>28</v>
      </c>
      <c r="AZ1035" s="4">
        <f t="shared" si="424"/>
        <v>42</v>
      </c>
      <c r="BA1035" s="4">
        <v>0</v>
      </c>
      <c r="BB1035" s="4">
        <v>0</v>
      </c>
      <c r="BC1035" s="4">
        <v>2</v>
      </c>
      <c r="BD1035" s="4">
        <v>64</v>
      </c>
      <c r="BE1035" s="4">
        <f t="shared" si="425"/>
        <v>66</v>
      </c>
      <c r="BF1035" s="4">
        <v>0</v>
      </c>
      <c r="BG1035" s="4">
        <v>407</v>
      </c>
      <c r="BH1035" s="4">
        <v>156</v>
      </c>
      <c r="BI1035" s="4">
        <v>28</v>
      </c>
      <c r="BJ1035" s="4">
        <f t="shared" si="426"/>
        <v>591</v>
      </c>
      <c r="BK1035" s="4">
        <v>0</v>
      </c>
      <c r="BL1035" s="4">
        <v>0</v>
      </c>
      <c r="BM1035" s="4">
        <v>0</v>
      </c>
      <c r="BN1035" s="4">
        <v>0</v>
      </c>
      <c r="BO1035" s="4">
        <f t="shared" si="427"/>
        <v>0</v>
      </c>
      <c r="BP1035" s="4">
        <v>0</v>
      </c>
      <c r="BQ1035" s="4">
        <v>0</v>
      </c>
      <c r="BR1035" s="4">
        <v>1</v>
      </c>
      <c r="BS1035" s="4">
        <v>9</v>
      </c>
      <c r="BT1035" s="4">
        <f t="shared" si="428"/>
        <v>10</v>
      </c>
      <c r="BU1035" s="4">
        <v>0</v>
      </c>
      <c r="BV1035" s="4">
        <v>0</v>
      </c>
      <c r="BW1035" s="4">
        <v>28</v>
      </c>
      <c r="BX1035" s="4">
        <v>19</v>
      </c>
      <c r="BY1035" s="4">
        <f t="shared" si="429"/>
        <v>47</v>
      </c>
      <c r="BZ1035" s="4">
        <f t="shared" si="430"/>
        <v>5354</v>
      </c>
      <c r="CA1035" s="4">
        <f t="shared" si="431"/>
        <v>6147</v>
      </c>
      <c r="CB1035" s="4">
        <f t="shared" si="432"/>
        <v>6258</v>
      </c>
      <c r="CC1035" s="4">
        <f t="shared" si="433"/>
        <v>229</v>
      </c>
      <c r="CD1035" s="4">
        <f t="shared" si="434"/>
        <v>17988</v>
      </c>
      <c r="CE1035" s="4">
        <f t="shared" si="435"/>
        <v>0</v>
      </c>
      <c r="CF1035" s="4">
        <f t="shared" si="436"/>
        <v>407</v>
      </c>
      <c r="CG1035" s="4">
        <f t="shared" si="437"/>
        <v>201</v>
      </c>
      <c r="CH1035" s="4">
        <f t="shared" si="438"/>
        <v>148</v>
      </c>
      <c r="CI1035" s="4">
        <f t="shared" si="439"/>
        <v>756</v>
      </c>
      <c r="CJ1035" s="4">
        <v>1941</v>
      </c>
      <c r="CK1035" s="4">
        <v>2852</v>
      </c>
      <c r="CL1035" s="4">
        <v>251</v>
      </c>
      <c r="CM1035" s="4">
        <v>133</v>
      </c>
      <c r="CN1035" s="4">
        <v>722</v>
      </c>
      <c r="CO1035" s="4">
        <f t="shared" si="414"/>
        <v>5899</v>
      </c>
    </row>
    <row r="1036" spans="1:93">
      <c r="A1036" s="2">
        <v>2011</v>
      </c>
      <c r="B1036" s="3" t="s">
        <v>92</v>
      </c>
      <c r="C1036" s="4">
        <v>2971</v>
      </c>
      <c r="D1036" s="4">
        <v>688</v>
      </c>
      <c r="E1036" s="4">
        <v>165</v>
      </c>
      <c r="F1036" s="4">
        <v>0</v>
      </c>
      <c r="G1036" s="4">
        <f t="shared" si="415"/>
        <v>3824</v>
      </c>
      <c r="H1036" s="4">
        <v>751</v>
      </c>
      <c r="I1036" s="4">
        <v>404</v>
      </c>
      <c r="J1036" s="4">
        <v>1208</v>
      </c>
      <c r="K1036" s="4">
        <v>61</v>
      </c>
      <c r="L1036" s="4">
        <f t="shared" si="416"/>
        <v>2424</v>
      </c>
      <c r="M1036" s="4">
        <v>30</v>
      </c>
      <c r="N1036" s="4">
        <v>28</v>
      </c>
      <c r="O1036" s="4">
        <v>0</v>
      </c>
      <c r="P1036" s="4">
        <v>0</v>
      </c>
      <c r="Q1036" s="4">
        <f t="shared" si="417"/>
        <v>58</v>
      </c>
      <c r="R1036" s="4">
        <v>3</v>
      </c>
      <c r="S1036" s="4">
        <v>0</v>
      </c>
      <c r="T1036" s="4">
        <v>0</v>
      </c>
      <c r="U1036" s="4">
        <v>0</v>
      </c>
      <c r="V1036" s="4">
        <f t="shared" si="418"/>
        <v>3</v>
      </c>
      <c r="W1036" s="4">
        <v>833</v>
      </c>
      <c r="X1036" s="4">
        <v>1776</v>
      </c>
      <c r="Y1036" s="4">
        <v>61</v>
      </c>
      <c r="Z1036" s="4">
        <v>0</v>
      </c>
      <c r="AA1036" s="4">
        <f t="shared" si="419"/>
        <v>2670</v>
      </c>
      <c r="AB1036" s="4">
        <v>289</v>
      </c>
      <c r="AC1036" s="4">
        <v>57</v>
      </c>
      <c r="AD1036" s="4">
        <v>15</v>
      </c>
      <c r="AE1036" s="4">
        <v>10</v>
      </c>
      <c r="AF1036" s="4">
        <f t="shared" si="420"/>
        <v>371</v>
      </c>
      <c r="AG1036" s="4">
        <v>16</v>
      </c>
      <c r="AH1036" s="4">
        <v>620</v>
      </c>
      <c r="AI1036" s="4">
        <v>702</v>
      </c>
      <c r="AJ1036" s="4">
        <v>181</v>
      </c>
      <c r="AK1036" s="4">
        <f t="shared" si="421"/>
        <v>1519</v>
      </c>
      <c r="AL1036" s="4">
        <v>774</v>
      </c>
      <c r="AM1036" s="4">
        <v>899</v>
      </c>
      <c r="AN1036" s="4">
        <v>2021</v>
      </c>
      <c r="AO1036" s="4">
        <v>122</v>
      </c>
      <c r="AP1036" s="4">
        <f t="shared" si="422"/>
        <v>3816</v>
      </c>
      <c r="AU1036" s="4">
        <f t="shared" si="423"/>
        <v>0</v>
      </c>
      <c r="AV1036" s="4">
        <v>5</v>
      </c>
      <c r="AW1036" s="4">
        <v>17</v>
      </c>
      <c r="AX1036" s="4">
        <v>47</v>
      </c>
      <c r="AY1036" s="4">
        <v>31</v>
      </c>
      <c r="AZ1036" s="4">
        <f t="shared" si="424"/>
        <v>100</v>
      </c>
      <c r="BA1036" s="4">
        <v>3</v>
      </c>
      <c r="BB1036" s="4">
        <v>0</v>
      </c>
      <c r="BC1036" s="4">
        <v>3</v>
      </c>
      <c r="BD1036" s="4">
        <v>6</v>
      </c>
      <c r="BE1036" s="4">
        <f t="shared" si="425"/>
        <v>12</v>
      </c>
      <c r="BF1036" s="4">
        <v>8</v>
      </c>
      <c r="BG1036" s="4">
        <v>596</v>
      </c>
      <c r="BH1036" s="4">
        <v>276</v>
      </c>
      <c r="BI1036" s="4">
        <v>105</v>
      </c>
      <c r="BJ1036" s="4">
        <f t="shared" si="426"/>
        <v>985</v>
      </c>
      <c r="BK1036" s="4">
        <v>0</v>
      </c>
      <c r="BL1036" s="4">
        <v>0</v>
      </c>
      <c r="BM1036" s="4">
        <v>0</v>
      </c>
      <c r="BN1036" s="4">
        <v>0</v>
      </c>
      <c r="BO1036" s="4">
        <f t="shared" si="427"/>
        <v>0</v>
      </c>
      <c r="BP1036" s="4">
        <v>0</v>
      </c>
      <c r="BQ1036" s="4">
        <v>0</v>
      </c>
      <c r="BR1036" s="4">
        <v>0</v>
      </c>
      <c r="BS1036" s="4">
        <v>0</v>
      </c>
      <c r="BT1036" s="4">
        <f t="shared" si="428"/>
        <v>0</v>
      </c>
      <c r="BU1036" s="4">
        <v>25</v>
      </c>
      <c r="BV1036" s="4">
        <v>9</v>
      </c>
      <c r="BW1036" s="4">
        <v>0</v>
      </c>
      <c r="BX1036" s="4">
        <v>25</v>
      </c>
      <c r="BY1036" s="4">
        <f t="shared" si="429"/>
        <v>59</v>
      </c>
      <c r="BZ1036" s="4">
        <f t="shared" si="430"/>
        <v>5667</v>
      </c>
      <c r="CA1036" s="4">
        <f t="shared" si="431"/>
        <v>4472</v>
      </c>
      <c r="CB1036" s="4">
        <f t="shared" si="432"/>
        <v>4172</v>
      </c>
      <c r="CC1036" s="4">
        <f t="shared" si="433"/>
        <v>374</v>
      </c>
      <c r="CD1036" s="4">
        <f t="shared" si="434"/>
        <v>14685</v>
      </c>
      <c r="CE1036" s="4">
        <f t="shared" si="435"/>
        <v>41</v>
      </c>
      <c r="CF1036" s="4">
        <f t="shared" si="436"/>
        <v>622</v>
      </c>
      <c r="CG1036" s="4">
        <f t="shared" si="437"/>
        <v>326</v>
      </c>
      <c r="CH1036" s="4">
        <f t="shared" si="438"/>
        <v>167</v>
      </c>
      <c r="CI1036" s="4">
        <f t="shared" si="439"/>
        <v>1156</v>
      </c>
      <c r="CJ1036" s="4">
        <v>2253</v>
      </c>
      <c r="CK1036" s="4">
        <v>2710</v>
      </c>
      <c r="CL1036" s="4">
        <v>225</v>
      </c>
      <c r="CM1036" s="4">
        <v>0</v>
      </c>
      <c r="CN1036" s="4">
        <v>694</v>
      </c>
      <c r="CO1036" s="4">
        <f t="shared" si="414"/>
        <v>5882</v>
      </c>
    </row>
    <row r="1037" spans="1:93">
      <c r="A1037" s="2">
        <v>2011</v>
      </c>
      <c r="B1037" s="3" t="s">
        <v>93</v>
      </c>
      <c r="C1037" s="4">
        <v>3941</v>
      </c>
      <c r="D1037" s="4">
        <v>1092</v>
      </c>
      <c r="E1037" s="4">
        <v>31</v>
      </c>
      <c r="F1037" s="4">
        <v>0</v>
      </c>
      <c r="G1037" s="4">
        <f t="shared" si="415"/>
        <v>5064</v>
      </c>
      <c r="H1037" s="4">
        <v>1220</v>
      </c>
      <c r="I1037" s="4">
        <v>834</v>
      </c>
      <c r="J1037" s="4">
        <v>3996</v>
      </c>
      <c r="K1037" s="4">
        <v>0</v>
      </c>
      <c r="L1037" s="4">
        <f t="shared" si="416"/>
        <v>6050</v>
      </c>
      <c r="M1037" s="4">
        <v>73</v>
      </c>
      <c r="N1037" s="4">
        <v>154</v>
      </c>
      <c r="O1037" s="4">
        <v>2</v>
      </c>
      <c r="P1037" s="4">
        <v>0</v>
      </c>
      <c r="Q1037" s="4">
        <f t="shared" si="417"/>
        <v>229</v>
      </c>
      <c r="R1037" s="4">
        <v>0</v>
      </c>
      <c r="S1037" s="4">
        <v>0</v>
      </c>
      <c r="T1037" s="4">
        <v>0</v>
      </c>
      <c r="U1037" s="4">
        <v>0</v>
      </c>
      <c r="V1037" s="4">
        <f t="shared" si="418"/>
        <v>0</v>
      </c>
      <c r="W1037" s="4">
        <v>911</v>
      </c>
      <c r="X1037" s="4">
        <v>4537</v>
      </c>
      <c r="Y1037" s="4">
        <v>360</v>
      </c>
      <c r="Z1037" s="4">
        <v>0</v>
      </c>
      <c r="AA1037" s="4">
        <f t="shared" si="419"/>
        <v>5808</v>
      </c>
      <c r="AB1037" s="4">
        <v>505</v>
      </c>
      <c r="AC1037" s="4">
        <v>35</v>
      </c>
      <c r="AD1037" s="4">
        <v>44</v>
      </c>
      <c r="AE1037" s="4">
        <v>0</v>
      </c>
      <c r="AF1037" s="4">
        <f t="shared" si="420"/>
        <v>584</v>
      </c>
      <c r="AG1037" s="4">
        <v>4</v>
      </c>
      <c r="AH1037" s="4">
        <v>742</v>
      </c>
      <c r="AI1037" s="4">
        <v>1269</v>
      </c>
      <c r="AJ1037" s="4">
        <v>0</v>
      </c>
      <c r="AK1037" s="4">
        <f t="shared" si="421"/>
        <v>2015</v>
      </c>
      <c r="AL1037" s="4">
        <v>2037</v>
      </c>
      <c r="AM1037" s="4">
        <v>2369</v>
      </c>
      <c r="AN1037" s="4">
        <v>1276</v>
      </c>
      <c r="AO1037" s="4">
        <v>0</v>
      </c>
      <c r="AP1037" s="4">
        <f t="shared" si="422"/>
        <v>5682</v>
      </c>
      <c r="AU1037" s="4">
        <f t="shared" si="423"/>
        <v>0</v>
      </c>
      <c r="AV1037" s="4">
        <v>0</v>
      </c>
      <c r="AW1037" s="4">
        <v>0</v>
      </c>
      <c r="AX1037" s="4">
        <v>312</v>
      </c>
      <c r="AY1037" s="4">
        <v>0</v>
      </c>
      <c r="AZ1037" s="4">
        <f t="shared" si="424"/>
        <v>312</v>
      </c>
      <c r="BA1037" s="4">
        <v>0</v>
      </c>
      <c r="BB1037" s="4">
        <v>0</v>
      </c>
      <c r="BC1037" s="4">
        <v>12</v>
      </c>
      <c r="BD1037" s="4">
        <v>0</v>
      </c>
      <c r="BE1037" s="4">
        <f t="shared" si="425"/>
        <v>12</v>
      </c>
      <c r="BF1037" s="4">
        <v>0</v>
      </c>
      <c r="BG1037" s="4">
        <v>0</v>
      </c>
      <c r="BH1037" s="4">
        <v>17</v>
      </c>
      <c r="BI1037" s="4">
        <v>0</v>
      </c>
      <c r="BJ1037" s="4">
        <f t="shared" si="426"/>
        <v>17</v>
      </c>
      <c r="BK1037" s="4">
        <v>0</v>
      </c>
      <c r="BL1037" s="4">
        <v>0</v>
      </c>
      <c r="BM1037" s="4">
        <v>0</v>
      </c>
      <c r="BN1037" s="4">
        <v>0</v>
      </c>
      <c r="BO1037" s="4">
        <f t="shared" si="427"/>
        <v>0</v>
      </c>
      <c r="BP1037" s="4">
        <v>0</v>
      </c>
      <c r="BQ1037" s="4">
        <v>0</v>
      </c>
      <c r="BR1037" s="4">
        <v>35</v>
      </c>
      <c r="BS1037" s="4">
        <v>0</v>
      </c>
      <c r="BT1037" s="4">
        <f t="shared" si="428"/>
        <v>35</v>
      </c>
      <c r="BU1037" s="4">
        <v>0</v>
      </c>
      <c r="BV1037" s="4">
        <v>0</v>
      </c>
      <c r="BW1037" s="4">
        <v>291</v>
      </c>
      <c r="BX1037" s="4">
        <v>0</v>
      </c>
      <c r="BY1037" s="4">
        <f t="shared" si="429"/>
        <v>291</v>
      </c>
      <c r="BZ1037" s="4">
        <f t="shared" si="430"/>
        <v>8691</v>
      </c>
      <c r="CA1037" s="4">
        <f t="shared" si="431"/>
        <v>9763</v>
      </c>
      <c r="CB1037" s="4">
        <f t="shared" si="432"/>
        <v>6978</v>
      </c>
      <c r="CC1037" s="4">
        <f t="shared" si="433"/>
        <v>0</v>
      </c>
      <c r="CD1037" s="4">
        <f t="shared" si="434"/>
        <v>25432</v>
      </c>
      <c r="CE1037" s="4">
        <f t="shared" si="435"/>
        <v>0</v>
      </c>
      <c r="CF1037" s="4">
        <f t="shared" si="436"/>
        <v>0</v>
      </c>
      <c r="CG1037" s="4">
        <f t="shared" si="437"/>
        <v>667</v>
      </c>
      <c r="CH1037" s="4">
        <f t="shared" si="438"/>
        <v>0</v>
      </c>
      <c r="CI1037" s="4">
        <f t="shared" si="439"/>
        <v>667</v>
      </c>
      <c r="CJ1037" s="4">
        <v>2896</v>
      </c>
      <c r="CK1037" s="4">
        <v>3418</v>
      </c>
      <c r="CL1037" s="4">
        <v>301</v>
      </c>
      <c r="CM1037" s="4">
        <v>0</v>
      </c>
      <c r="CN1037" s="4">
        <v>2144</v>
      </c>
      <c r="CO1037" s="4">
        <f t="shared" si="414"/>
        <v>8759</v>
      </c>
    </row>
    <row r="1038" spans="1:93">
      <c r="A1038" s="2">
        <v>2011</v>
      </c>
      <c r="B1038" s="3" t="s">
        <v>94</v>
      </c>
      <c r="C1038" s="4">
        <v>3160</v>
      </c>
      <c r="D1038" s="4">
        <v>1274</v>
      </c>
      <c r="E1038" s="4">
        <v>754</v>
      </c>
      <c r="F1038" s="4">
        <v>0</v>
      </c>
      <c r="G1038" s="4">
        <f t="shared" si="415"/>
        <v>5188</v>
      </c>
      <c r="H1038" s="4">
        <v>1192</v>
      </c>
      <c r="I1038" s="4">
        <v>146</v>
      </c>
      <c r="J1038" s="4">
        <v>942</v>
      </c>
      <c r="K1038" s="4">
        <v>45</v>
      </c>
      <c r="L1038" s="4">
        <f t="shared" si="416"/>
        <v>2325</v>
      </c>
      <c r="M1038" s="4">
        <v>0</v>
      </c>
      <c r="N1038" s="4">
        <v>178</v>
      </c>
      <c r="O1038" s="4">
        <v>0</v>
      </c>
      <c r="P1038" s="4">
        <v>0</v>
      </c>
      <c r="Q1038" s="4">
        <f t="shared" si="417"/>
        <v>178</v>
      </c>
      <c r="R1038" s="4">
        <v>0</v>
      </c>
      <c r="S1038" s="4">
        <v>0</v>
      </c>
      <c r="T1038" s="4">
        <v>0</v>
      </c>
      <c r="U1038" s="4">
        <v>0</v>
      </c>
      <c r="V1038" s="4">
        <f t="shared" si="418"/>
        <v>0</v>
      </c>
      <c r="W1038" s="4">
        <v>583</v>
      </c>
      <c r="X1038" s="4">
        <v>5220</v>
      </c>
      <c r="Y1038" s="4">
        <v>1081</v>
      </c>
      <c r="Z1038" s="4">
        <v>0</v>
      </c>
      <c r="AA1038" s="4">
        <f t="shared" si="419"/>
        <v>6884</v>
      </c>
      <c r="AB1038" s="4">
        <v>759</v>
      </c>
      <c r="AC1038" s="4">
        <v>2.2999999999999998</v>
      </c>
      <c r="AD1038" s="4">
        <v>86</v>
      </c>
      <c r="AE1038" s="4">
        <v>1</v>
      </c>
      <c r="AF1038" s="4">
        <f t="shared" si="420"/>
        <v>848.3</v>
      </c>
      <c r="AG1038" s="4">
        <v>0</v>
      </c>
      <c r="AH1038" s="4">
        <v>19</v>
      </c>
      <c r="AI1038" s="4">
        <v>1830</v>
      </c>
      <c r="AJ1038" s="4">
        <v>297</v>
      </c>
      <c r="AK1038" s="4">
        <f t="shared" si="421"/>
        <v>2146</v>
      </c>
      <c r="AL1038" s="4">
        <v>2092.3000000000002</v>
      </c>
      <c r="AM1038" s="4">
        <v>4129.7</v>
      </c>
      <c r="AN1038" s="4">
        <v>7161.1</v>
      </c>
      <c r="AO1038" s="4">
        <v>248</v>
      </c>
      <c r="AP1038" s="4">
        <f t="shared" si="422"/>
        <v>13631.1</v>
      </c>
      <c r="AU1038" s="4">
        <f t="shared" si="423"/>
        <v>0</v>
      </c>
      <c r="AV1038" s="4">
        <v>47</v>
      </c>
      <c r="AW1038" s="4">
        <v>0</v>
      </c>
      <c r="AX1038" s="4">
        <v>24</v>
      </c>
      <c r="AY1038" s="4">
        <v>45</v>
      </c>
      <c r="AZ1038" s="4">
        <f t="shared" si="424"/>
        <v>116</v>
      </c>
      <c r="BA1038" s="4">
        <v>0</v>
      </c>
      <c r="BB1038" s="4">
        <v>0</v>
      </c>
      <c r="BC1038" s="4">
        <v>0</v>
      </c>
      <c r="BD1038" s="4">
        <v>1</v>
      </c>
      <c r="BE1038" s="4">
        <f t="shared" si="425"/>
        <v>1</v>
      </c>
      <c r="BF1038" s="4">
        <v>0</v>
      </c>
      <c r="BG1038" s="4">
        <v>2</v>
      </c>
      <c r="BH1038" s="4">
        <v>1329</v>
      </c>
      <c r="BI1038" s="4">
        <v>297</v>
      </c>
      <c r="BJ1038" s="4">
        <f t="shared" si="426"/>
        <v>1628</v>
      </c>
      <c r="BK1038" s="4">
        <v>0</v>
      </c>
      <c r="BL1038" s="4">
        <v>0</v>
      </c>
      <c r="BM1038" s="4">
        <v>0</v>
      </c>
      <c r="BN1038" s="4">
        <v>0</v>
      </c>
      <c r="BO1038" s="4">
        <f t="shared" si="427"/>
        <v>0</v>
      </c>
      <c r="BP1038" s="4">
        <v>0</v>
      </c>
      <c r="BQ1038" s="4">
        <v>0</v>
      </c>
      <c r="BR1038" s="4">
        <v>0</v>
      </c>
      <c r="BS1038" s="4">
        <v>0</v>
      </c>
      <c r="BT1038" s="4">
        <f t="shared" si="428"/>
        <v>0</v>
      </c>
      <c r="BU1038" s="4">
        <v>152</v>
      </c>
      <c r="BV1038" s="4">
        <v>49</v>
      </c>
      <c r="BW1038" s="4">
        <v>302</v>
      </c>
      <c r="BX1038" s="4">
        <v>248</v>
      </c>
      <c r="BY1038" s="4">
        <f t="shared" si="429"/>
        <v>751</v>
      </c>
      <c r="BZ1038" s="4">
        <f t="shared" si="430"/>
        <v>7786.3</v>
      </c>
      <c r="CA1038" s="4">
        <f t="shared" si="431"/>
        <v>10969</v>
      </c>
      <c r="CB1038" s="4">
        <f t="shared" si="432"/>
        <v>11854.1</v>
      </c>
      <c r="CC1038" s="4">
        <f t="shared" si="433"/>
        <v>591</v>
      </c>
      <c r="CD1038" s="4">
        <f t="shared" si="434"/>
        <v>31200.400000000001</v>
      </c>
      <c r="CE1038" s="4">
        <f t="shared" si="435"/>
        <v>199</v>
      </c>
      <c r="CF1038" s="4">
        <f t="shared" si="436"/>
        <v>51</v>
      </c>
      <c r="CG1038" s="4">
        <f t="shared" si="437"/>
        <v>1655</v>
      </c>
      <c r="CH1038" s="4">
        <f t="shared" si="438"/>
        <v>591</v>
      </c>
      <c r="CI1038" s="4">
        <f t="shared" si="439"/>
        <v>2496</v>
      </c>
      <c r="CJ1038" s="4">
        <v>2838.3999999999996</v>
      </c>
      <c r="CK1038" s="4">
        <v>2404.9</v>
      </c>
      <c r="CL1038" s="4">
        <v>262</v>
      </c>
      <c r="CM1038" s="4">
        <v>388.00000000000011</v>
      </c>
      <c r="CN1038" s="4">
        <v>1876.3999999999996</v>
      </c>
      <c r="CO1038" s="4">
        <f t="shared" si="414"/>
        <v>7769.6999999999989</v>
      </c>
    </row>
    <row r="1039" spans="1:93">
      <c r="A1039" s="2">
        <v>2011</v>
      </c>
      <c r="B1039" s="3" t="s">
        <v>95</v>
      </c>
      <c r="C1039" s="4">
        <v>1075</v>
      </c>
      <c r="D1039" s="4">
        <v>57</v>
      </c>
      <c r="E1039" s="4">
        <v>0</v>
      </c>
      <c r="F1039" s="4">
        <v>0</v>
      </c>
      <c r="G1039" s="4">
        <f t="shared" si="415"/>
        <v>1132</v>
      </c>
      <c r="H1039" s="4">
        <v>256</v>
      </c>
      <c r="I1039" s="4">
        <v>11</v>
      </c>
      <c r="J1039" s="4">
        <v>3</v>
      </c>
      <c r="K1039" s="4">
        <v>4</v>
      </c>
      <c r="L1039" s="4">
        <f t="shared" si="416"/>
        <v>274</v>
      </c>
      <c r="M1039" s="4">
        <v>25</v>
      </c>
      <c r="N1039" s="4">
        <v>63</v>
      </c>
      <c r="O1039" s="4">
        <v>91</v>
      </c>
      <c r="P1039" s="4">
        <v>0</v>
      </c>
      <c r="Q1039" s="4">
        <f t="shared" si="417"/>
        <v>179</v>
      </c>
      <c r="R1039" s="4">
        <v>18</v>
      </c>
      <c r="S1039" s="4">
        <v>17</v>
      </c>
      <c r="T1039" s="4">
        <v>3</v>
      </c>
      <c r="U1039" s="4">
        <v>0</v>
      </c>
      <c r="V1039" s="4">
        <f t="shared" si="418"/>
        <v>38</v>
      </c>
      <c r="W1039" s="4">
        <v>440</v>
      </c>
      <c r="X1039" s="4">
        <v>1696</v>
      </c>
      <c r="Y1039" s="4">
        <v>205</v>
      </c>
      <c r="Z1039" s="4">
        <v>0</v>
      </c>
      <c r="AA1039" s="4">
        <f t="shared" si="419"/>
        <v>2341</v>
      </c>
      <c r="AB1039" s="4">
        <v>144</v>
      </c>
      <c r="AC1039" s="4">
        <v>2</v>
      </c>
      <c r="AD1039" s="4">
        <v>7</v>
      </c>
      <c r="AE1039" s="4">
        <v>0</v>
      </c>
      <c r="AF1039" s="4">
        <f t="shared" si="420"/>
        <v>153</v>
      </c>
      <c r="AG1039" s="4">
        <v>7</v>
      </c>
      <c r="AH1039" s="4">
        <v>222</v>
      </c>
      <c r="AI1039" s="4">
        <v>404</v>
      </c>
      <c r="AJ1039" s="4">
        <v>68</v>
      </c>
      <c r="AK1039" s="4">
        <f t="shared" si="421"/>
        <v>701</v>
      </c>
      <c r="AL1039" s="4">
        <v>894</v>
      </c>
      <c r="AM1039" s="4">
        <v>932</v>
      </c>
      <c r="AN1039" s="4">
        <v>1580</v>
      </c>
      <c r="AO1039" s="4">
        <v>50</v>
      </c>
      <c r="AP1039" s="4">
        <f t="shared" si="422"/>
        <v>3456</v>
      </c>
      <c r="AU1039" s="4">
        <f t="shared" si="423"/>
        <v>0</v>
      </c>
      <c r="AV1039" s="4">
        <v>0</v>
      </c>
      <c r="AW1039" s="4">
        <v>0</v>
      </c>
      <c r="AX1039" s="4">
        <v>0</v>
      </c>
      <c r="AY1039" s="4">
        <v>0</v>
      </c>
      <c r="AZ1039" s="4">
        <f t="shared" si="424"/>
        <v>0</v>
      </c>
      <c r="BA1039" s="4">
        <v>0</v>
      </c>
      <c r="BB1039" s="4">
        <v>0</v>
      </c>
      <c r="BC1039" s="4">
        <v>0</v>
      </c>
      <c r="BD1039" s="4">
        <v>0</v>
      </c>
      <c r="BE1039" s="4">
        <f t="shared" si="425"/>
        <v>0</v>
      </c>
      <c r="BF1039" s="4">
        <v>7</v>
      </c>
      <c r="BG1039" s="4">
        <v>154</v>
      </c>
      <c r="BH1039" s="4">
        <v>118</v>
      </c>
      <c r="BI1039" s="4">
        <v>60</v>
      </c>
      <c r="BJ1039" s="4">
        <f t="shared" si="426"/>
        <v>339</v>
      </c>
      <c r="BK1039" s="4">
        <v>0</v>
      </c>
      <c r="BL1039" s="4">
        <v>0</v>
      </c>
      <c r="BM1039" s="4">
        <v>0</v>
      </c>
      <c r="BN1039" s="4">
        <v>0</v>
      </c>
      <c r="BO1039" s="4">
        <f t="shared" si="427"/>
        <v>0</v>
      </c>
      <c r="BP1039" s="4">
        <v>0</v>
      </c>
      <c r="BQ1039" s="4">
        <v>0</v>
      </c>
      <c r="BR1039" s="4">
        <v>0</v>
      </c>
      <c r="BS1039" s="4">
        <v>0</v>
      </c>
      <c r="BT1039" s="4">
        <f t="shared" si="428"/>
        <v>0</v>
      </c>
      <c r="BU1039" s="4">
        <v>0</v>
      </c>
      <c r="BV1039" s="4">
        <v>11</v>
      </c>
      <c r="BW1039" s="4">
        <v>5</v>
      </c>
      <c r="BX1039" s="4">
        <v>8</v>
      </c>
      <c r="BY1039" s="4">
        <f t="shared" si="429"/>
        <v>24</v>
      </c>
      <c r="BZ1039" s="4">
        <f t="shared" si="430"/>
        <v>2859</v>
      </c>
      <c r="CA1039" s="4">
        <f t="shared" si="431"/>
        <v>3000</v>
      </c>
      <c r="CB1039" s="4">
        <f t="shared" si="432"/>
        <v>2293</v>
      </c>
      <c r="CC1039" s="4">
        <f t="shared" si="433"/>
        <v>122</v>
      </c>
      <c r="CD1039" s="4">
        <f t="shared" si="434"/>
        <v>8274</v>
      </c>
      <c r="CE1039" s="4">
        <f t="shared" si="435"/>
        <v>7</v>
      </c>
      <c r="CF1039" s="4">
        <f t="shared" si="436"/>
        <v>165</v>
      </c>
      <c r="CG1039" s="4">
        <f t="shared" si="437"/>
        <v>123</v>
      </c>
      <c r="CH1039" s="4">
        <f t="shared" si="438"/>
        <v>68</v>
      </c>
      <c r="CI1039" s="4">
        <f t="shared" si="439"/>
        <v>363</v>
      </c>
      <c r="CJ1039" s="4">
        <v>976</v>
      </c>
      <c r="CK1039" s="4">
        <v>1415</v>
      </c>
      <c r="CL1039" s="4">
        <v>209</v>
      </c>
      <c r="CM1039" s="4">
        <v>0</v>
      </c>
      <c r="CN1039" s="4">
        <v>345</v>
      </c>
      <c r="CO1039" s="4">
        <f t="shared" si="414"/>
        <v>2945</v>
      </c>
    </row>
    <row r="1040" spans="1:93">
      <c r="A1040" s="2">
        <v>2011</v>
      </c>
      <c r="B1040" s="3" t="s">
        <v>96</v>
      </c>
      <c r="C1040" s="4">
        <v>4982</v>
      </c>
      <c r="D1040" s="4">
        <v>1691</v>
      </c>
      <c r="E1040" s="4">
        <v>446</v>
      </c>
      <c r="F1040" s="4">
        <v>0</v>
      </c>
      <c r="G1040" s="4">
        <f t="shared" si="415"/>
        <v>7119</v>
      </c>
      <c r="H1040" s="4">
        <v>1599</v>
      </c>
      <c r="I1040" s="4">
        <v>360</v>
      </c>
      <c r="J1040" s="4">
        <v>2663</v>
      </c>
      <c r="K1040" s="4">
        <v>325</v>
      </c>
      <c r="L1040" s="4">
        <f t="shared" si="416"/>
        <v>4947</v>
      </c>
      <c r="M1040" s="4">
        <v>0</v>
      </c>
      <c r="N1040" s="4">
        <v>152</v>
      </c>
      <c r="O1040" s="4">
        <v>10</v>
      </c>
      <c r="P1040" s="4">
        <v>0</v>
      </c>
      <c r="Q1040" s="4">
        <f t="shared" si="417"/>
        <v>162</v>
      </c>
      <c r="R1040" s="4">
        <v>47</v>
      </c>
      <c r="S1040" s="4">
        <v>995</v>
      </c>
      <c r="T1040" s="4">
        <v>7</v>
      </c>
      <c r="U1040" s="4">
        <v>0</v>
      </c>
      <c r="V1040" s="4">
        <f t="shared" si="418"/>
        <v>1049</v>
      </c>
      <c r="W1040" s="4">
        <v>2475</v>
      </c>
      <c r="X1040" s="4">
        <v>4468</v>
      </c>
      <c r="Y1040" s="4">
        <v>579</v>
      </c>
      <c r="Z1040" s="4">
        <v>0</v>
      </c>
      <c r="AA1040" s="4">
        <f t="shared" si="419"/>
        <v>7522</v>
      </c>
      <c r="AB1040" s="4">
        <v>1208</v>
      </c>
      <c r="AC1040" s="4">
        <v>103</v>
      </c>
      <c r="AD1040" s="4">
        <v>139</v>
      </c>
      <c r="AE1040" s="4">
        <v>0</v>
      </c>
      <c r="AF1040" s="4">
        <f t="shared" si="420"/>
        <v>1450</v>
      </c>
      <c r="AG1040" s="4">
        <v>0</v>
      </c>
      <c r="AH1040" s="4">
        <v>800</v>
      </c>
      <c r="AI1040" s="4">
        <v>2389</v>
      </c>
      <c r="AJ1040" s="4">
        <v>0</v>
      </c>
      <c r="AK1040" s="4">
        <f t="shared" si="421"/>
        <v>3189</v>
      </c>
      <c r="AL1040" s="4">
        <v>2970</v>
      </c>
      <c r="AM1040" s="4">
        <v>1382</v>
      </c>
      <c r="AN1040" s="4">
        <v>3219</v>
      </c>
      <c r="AO1040" s="4">
        <v>831</v>
      </c>
      <c r="AP1040" s="4">
        <f t="shared" si="422"/>
        <v>8402</v>
      </c>
      <c r="AU1040" s="4">
        <f t="shared" si="423"/>
        <v>0</v>
      </c>
      <c r="AV1040" s="4">
        <v>0</v>
      </c>
      <c r="AW1040" s="4">
        <v>0</v>
      </c>
      <c r="AX1040" s="4">
        <v>27</v>
      </c>
      <c r="AY1040" s="4">
        <v>325</v>
      </c>
      <c r="AZ1040" s="4">
        <f t="shared" si="424"/>
        <v>352</v>
      </c>
      <c r="BA1040" s="4">
        <v>0</v>
      </c>
      <c r="BB1040" s="4">
        <v>0</v>
      </c>
      <c r="BC1040" s="4">
        <v>0</v>
      </c>
      <c r="BD1040" s="4">
        <v>0</v>
      </c>
      <c r="BE1040" s="4">
        <f t="shared" si="425"/>
        <v>0</v>
      </c>
      <c r="BF1040" s="4">
        <v>0</v>
      </c>
      <c r="BG1040" s="4">
        <v>709</v>
      </c>
      <c r="BH1040" s="4">
        <v>776</v>
      </c>
      <c r="BI1040" s="4">
        <v>0</v>
      </c>
      <c r="BJ1040" s="4">
        <f t="shared" si="426"/>
        <v>1485</v>
      </c>
      <c r="BK1040" s="4">
        <v>0</v>
      </c>
      <c r="BL1040" s="4">
        <v>18</v>
      </c>
      <c r="BM1040" s="4">
        <v>23</v>
      </c>
      <c r="BN1040" s="4">
        <v>37</v>
      </c>
      <c r="BO1040" s="4">
        <f t="shared" si="427"/>
        <v>78</v>
      </c>
      <c r="BP1040" s="4">
        <v>1</v>
      </c>
      <c r="BQ1040" s="4">
        <v>46</v>
      </c>
      <c r="BR1040" s="4">
        <v>275</v>
      </c>
      <c r="BS1040" s="4">
        <v>320</v>
      </c>
      <c r="BT1040" s="4">
        <f t="shared" si="428"/>
        <v>642</v>
      </c>
      <c r="BU1040" s="4">
        <v>0</v>
      </c>
      <c r="BV1040" s="4">
        <v>0</v>
      </c>
      <c r="BW1040" s="4">
        <v>0</v>
      </c>
      <c r="BX1040" s="4">
        <v>474</v>
      </c>
      <c r="BY1040" s="4">
        <f t="shared" si="429"/>
        <v>474</v>
      </c>
      <c r="BZ1040" s="4">
        <f t="shared" si="430"/>
        <v>13281</v>
      </c>
      <c r="CA1040" s="4">
        <f t="shared" si="431"/>
        <v>9951</v>
      </c>
      <c r="CB1040" s="4">
        <f t="shared" si="432"/>
        <v>9452</v>
      </c>
      <c r="CC1040" s="4">
        <f t="shared" si="433"/>
        <v>1156</v>
      </c>
      <c r="CD1040" s="4">
        <f t="shared" si="434"/>
        <v>33840</v>
      </c>
      <c r="CE1040" s="4">
        <f t="shared" si="435"/>
        <v>1</v>
      </c>
      <c r="CF1040" s="4">
        <f t="shared" si="436"/>
        <v>773</v>
      </c>
      <c r="CG1040" s="4">
        <f t="shared" si="437"/>
        <v>1101</v>
      </c>
      <c r="CH1040" s="4">
        <f t="shared" si="438"/>
        <v>1156</v>
      </c>
      <c r="CI1040" s="4">
        <f t="shared" si="439"/>
        <v>3031</v>
      </c>
      <c r="CJ1040" s="4">
        <v>3656</v>
      </c>
      <c r="CK1040" s="4">
        <v>6643</v>
      </c>
      <c r="CL1040" s="4">
        <v>571</v>
      </c>
      <c r="CM1040" s="4">
        <v>0</v>
      </c>
      <c r="CN1040" s="4">
        <v>2667</v>
      </c>
      <c r="CO1040" s="4">
        <f t="shared" si="414"/>
        <v>13537</v>
      </c>
    </row>
    <row r="1041" spans="1:93">
      <c r="A1041" s="2">
        <v>2011</v>
      </c>
      <c r="B1041" s="3" t="s">
        <v>97</v>
      </c>
      <c r="C1041" s="4">
        <v>4271</v>
      </c>
      <c r="D1041" s="4">
        <v>1264</v>
      </c>
      <c r="E1041" s="4">
        <v>659</v>
      </c>
      <c r="F1041" s="4">
        <v>0</v>
      </c>
      <c r="G1041" s="4">
        <f t="shared" si="415"/>
        <v>6194</v>
      </c>
      <c r="H1041" s="4">
        <v>939</v>
      </c>
      <c r="I1041" s="4">
        <v>99</v>
      </c>
      <c r="J1041" s="4">
        <v>4060</v>
      </c>
      <c r="K1041" s="4">
        <v>139</v>
      </c>
      <c r="L1041" s="4">
        <f t="shared" si="416"/>
        <v>5237</v>
      </c>
      <c r="M1041" s="4">
        <v>399</v>
      </c>
      <c r="N1041" s="4">
        <v>0</v>
      </c>
      <c r="O1041" s="4">
        <v>0</v>
      </c>
      <c r="P1041" s="4">
        <v>0</v>
      </c>
      <c r="Q1041" s="4">
        <f t="shared" si="417"/>
        <v>399</v>
      </c>
      <c r="R1041" s="4">
        <v>838</v>
      </c>
      <c r="S1041" s="4">
        <v>44</v>
      </c>
      <c r="T1041" s="4">
        <v>0</v>
      </c>
      <c r="U1041" s="4">
        <v>0</v>
      </c>
      <c r="V1041" s="4">
        <f t="shared" si="418"/>
        <v>882</v>
      </c>
      <c r="W1041" s="4">
        <v>4163</v>
      </c>
      <c r="X1041" s="4">
        <v>6113</v>
      </c>
      <c r="Y1041" s="4">
        <v>0</v>
      </c>
      <c r="Z1041" s="4">
        <v>0</v>
      </c>
      <c r="AA1041" s="4">
        <f t="shared" si="419"/>
        <v>10276</v>
      </c>
      <c r="AB1041" s="4">
        <v>1201</v>
      </c>
      <c r="AC1041" s="4">
        <v>2</v>
      </c>
      <c r="AD1041" s="4">
        <v>3</v>
      </c>
      <c r="AE1041" s="4">
        <v>21</v>
      </c>
      <c r="AF1041" s="4">
        <f t="shared" si="420"/>
        <v>1227</v>
      </c>
      <c r="AG1041" s="4">
        <v>0</v>
      </c>
      <c r="AH1041" s="4">
        <v>707</v>
      </c>
      <c r="AI1041" s="4">
        <v>1714</v>
      </c>
      <c r="AJ1041" s="4">
        <v>891</v>
      </c>
      <c r="AK1041" s="4">
        <f t="shared" si="421"/>
        <v>3312</v>
      </c>
      <c r="AL1041" s="4">
        <v>10186.1</v>
      </c>
      <c r="AM1041" s="4">
        <v>4859</v>
      </c>
      <c r="AN1041" s="4">
        <v>12134.4</v>
      </c>
      <c r="AO1041" s="4">
        <v>868</v>
      </c>
      <c r="AP1041" s="4">
        <f t="shared" si="422"/>
        <v>28047.5</v>
      </c>
      <c r="AU1041" s="4">
        <f t="shared" si="423"/>
        <v>0</v>
      </c>
      <c r="AV1041" s="4">
        <v>0</v>
      </c>
      <c r="AW1041" s="4">
        <v>0</v>
      </c>
      <c r="AX1041" s="4">
        <v>0</v>
      </c>
      <c r="AY1041" s="4">
        <v>139</v>
      </c>
      <c r="AZ1041" s="4">
        <f t="shared" si="424"/>
        <v>139</v>
      </c>
      <c r="BA1041" s="4">
        <v>0</v>
      </c>
      <c r="BB1041" s="4">
        <v>0</v>
      </c>
      <c r="BC1041" s="4">
        <v>0</v>
      </c>
      <c r="BD1041" s="4">
        <v>21</v>
      </c>
      <c r="BE1041" s="4">
        <f t="shared" si="425"/>
        <v>21</v>
      </c>
      <c r="BF1041" s="4">
        <v>0</v>
      </c>
      <c r="BG1041" s="4">
        <v>677</v>
      </c>
      <c r="BH1041" s="4">
        <v>5</v>
      </c>
      <c r="BI1041" s="4">
        <v>891</v>
      </c>
      <c r="BJ1041" s="4">
        <f t="shared" si="426"/>
        <v>1573</v>
      </c>
      <c r="BK1041" s="4">
        <v>0</v>
      </c>
      <c r="BL1041" s="4">
        <v>0</v>
      </c>
      <c r="BM1041" s="4">
        <v>0</v>
      </c>
      <c r="BN1041" s="4">
        <v>174</v>
      </c>
      <c r="BO1041" s="4">
        <f t="shared" si="427"/>
        <v>174</v>
      </c>
      <c r="BP1041" s="4">
        <v>0</v>
      </c>
      <c r="BQ1041" s="4">
        <v>0</v>
      </c>
      <c r="BR1041" s="4">
        <v>0</v>
      </c>
      <c r="BS1041" s="4">
        <v>156</v>
      </c>
      <c r="BT1041" s="4">
        <f t="shared" si="428"/>
        <v>156</v>
      </c>
      <c r="BU1041" s="4">
        <v>0</v>
      </c>
      <c r="BV1041" s="4">
        <v>0</v>
      </c>
      <c r="BW1041" s="4">
        <v>0</v>
      </c>
      <c r="BX1041" s="4">
        <v>539</v>
      </c>
      <c r="BY1041" s="4">
        <f t="shared" si="429"/>
        <v>539</v>
      </c>
      <c r="BZ1041" s="4">
        <f t="shared" si="430"/>
        <v>21997.1</v>
      </c>
      <c r="CA1041" s="4">
        <f t="shared" si="431"/>
        <v>13088</v>
      </c>
      <c r="CB1041" s="4">
        <f t="shared" si="432"/>
        <v>18570.400000000001</v>
      </c>
      <c r="CC1041" s="4">
        <f t="shared" si="433"/>
        <v>1919</v>
      </c>
      <c r="CD1041" s="4">
        <f t="shared" si="434"/>
        <v>55574.5</v>
      </c>
      <c r="CE1041" s="4">
        <f t="shared" si="435"/>
        <v>0</v>
      </c>
      <c r="CF1041" s="4">
        <f t="shared" si="436"/>
        <v>677</v>
      </c>
      <c r="CG1041" s="4">
        <f t="shared" si="437"/>
        <v>5</v>
      </c>
      <c r="CH1041" s="4">
        <f t="shared" si="438"/>
        <v>1920</v>
      </c>
      <c r="CI1041" s="4">
        <f t="shared" si="439"/>
        <v>2602</v>
      </c>
      <c r="CJ1041" s="4">
        <v>4904.8</v>
      </c>
      <c r="CK1041" s="4">
        <v>11576</v>
      </c>
      <c r="CL1041" s="4">
        <v>1951.4</v>
      </c>
      <c r="CM1041" s="4">
        <v>0</v>
      </c>
      <c r="CN1041" s="4">
        <v>6764.9</v>
      </c>
      <c r="CO1041" s="4">
        <f t="shared" si="414"/>
        <v>25197.1</v>
      </c>
    </row>
    <row r="1042" spans="1:93">
      <c r="A1042" s="2">
        <v>2011</v>
      </c>
      <c r="B1042" s="3" t="s">
        <v>98</v>
      </c>
      <c r="C1042" s="4">
        <v>41.5</v>
      </c>
      <c r="D1042" s="4">
        <v>2565.6999999999998</v>
      </c>
      <c r="E1042" s="4">
        <v>10811</v>
      </c>
      <c r="F1042" s="4">
        <v>0</v>
      </c>
      <c r="G1042" s="4">
        <f t="shared" si="415"/>
        <v>13418.2</v>
      </c>
      <c r="H1042" s="4">
        <v>1916.5</v>
      </c>
      <c r="I1042" s="4">
        <v>107.8</v>
      </c>
      <c r="J1042" s="4">
        <v>0.9</v>
      </c>
      <c r="K1042" s="4">
        <v>119.9</v>
      </c>
      <c r="L1042" s="4">
        <f t="shared" si="416"/>
        <v>2145.1</v>
      </c>
      <c r="M1042" s="4">
        <v>113.9</v>
      </c>
      <c r="N1042" s="4">
        <v>242.6</v>
      </c>
      <c r="O1042" s="4">
        <v>58.3</v>
      </c>
      <c r="P1042" s="4">
        <v>0</v>
      </c>
      <c r="Q1042" s="4">
        <f t="shared" si="417"/>
        <v>414.8</v>
      </c>
      <c r="R1042" s="4">
        <v>100.3</v>
      </c>
      <c r="S1042" s="4">
        <v>13.9</v>
      </c>
      <c r="T1042" s="4">
        <v>12.3</v>
      </c>
      <c r="U1042" s="4">
        <v>0</v>
      </c>
      <c r="V1042" s="4">
        <f t="shared" si="418"/>
        <v>126.5</v>
      </c>
      <c r="W1042" s="4">
        <v>1681.6</v>
      </c>
      <c r="X1042" s="4">
        <v>8609.5</v>
      </c>
      <c r="Y1042" s="4">
        <v>1784.5</v>
      </c>
      <c r="Z1042" s="4">
        <v>0</v>
      </c>
      <c r="AA1042" s="4">
        <f t="shared" si="419"/>
        <v>12075.6</v>
      </c>
      <c r="AB1042" s="4">
        <v>2018.2</v>
      </c>
      <c r="AC1042" s="4">
        <v>113.1</v>
      </c>
      <c r="AD1042" s="4">
        <v>60.2</v>
      </c>
      <c r="AE1042" s="4">
        <v>1.9</v>
      </c>
      <c r="AF1042" s="4">
        <f t="shared" si="420"/>
        <v>2193.4</v>
      </c>
      <c r="AG1042" s="4">
        <v>0</v>
      </c>
      <c r="AH1042" s="4">
        <v>1471</v>
      </c>
      <c r="AI1042" s="4">
        <v>1742</v>
      </c>
      <c r="AJ1042" s="4">
        <v>74</v>
      </c>
      <c r="AK1042" s="4">
        <f t="shared" si="421"/>
        <v>3287</v>
      </c>
      <c r="AL1042" s="4">
        <v>2487.9</v>
      </c>
      <c r="AM1042" s="4">
        <v>6795.8</v>
      </c>
      <c r="AN1042" s="4">
        <v>5566.1</v>
      </c>
      <c r="AO1042" s="4">
        <v>87.4</v>
      </c>
      <c r="AP1042" s="4">
        <f t="shared" si="422"/>
        <v>14937.2</v>
      </c>
      <c r="AU1042" s="4">
        <f t="shared" si="423"/>
        <v>0</v>
      </c>
      <c r="AV1042" s="4">
        <v>133.30000000000001</v>
      </c>
      <c r="AW1042" s="4">
        <v>0</v>
      </c>
      <c r="AX1042" s="4">
        <v>0</v>
      </c>
      <c r="AY1042" s="4">
        <v>119.9</v>
      </c>
      <c r="AZ1042" s="4">
        <f t="shared" si="424"/>
        <v>253.20000000000002</v>
      </c>
      <c r="BA1042" s="4">
        <v>45</v>
      </c>
      <c r="BB1042" s="4">
        <v>0</v>
      </c>
      <c r="BC1042" s="4">
        <v>0</v>
      </c>
      <c r="BD1042" s="4">
        <v>1.9</v>
      </c>
      <c r="BE1042" s="4">
        <f t="shared" si="425"/>
        <v>46.9</v>
      </c>
      <c r="BF1042" s="4">
        <v>0</v>
      </c>
      <c r="BG1042" s="4">
        <v>1403</v>
      </c>
      <c r="BH1042" s="4">
        <v>283</v>
      </c>
      <c r="BI1042" s="4">
        <v>56</v>
      </c>
      <c r="BJ1042" s="4">
        <f t="shared" si="426"/>
        <v>1742</v>
      </c>
      <c r="BK1042" s="4">
        <v>0</v>
      </c>
      <c r="BL1042" s="4">
        <v>379.6</v>
      </c>
      <c r="BM1042" s="4">
        <v>46.8</v>
      </c>
      <c r="BN1042" s="4">
        <v>9.9</v>
      </c>
      <c r="BO1042" s="4">
        <f t="shared" si="427"/>
        <v>436.3</v>
      </c>
      <c r="BP1042" s="4">
        <v>1.8</v>
      </c>
      <c r="BQ1042" s="4">
        <v>14.6</v>
      </c>
      <c r="BR1042" s="4">
        <v>38.700000000000003</v>
      </c>
      <c r="BS1042" s="4">
        <v>17.3</v>
      </c>
      <c r="BT1042" s="4">
        <f t="shared" si="428"/>
        <v>72.400000000000006</v>
      </c>
      <c r="BU1042" s="4">
        <v>55.3</v>
      </c>
      <c r="BV1042" s="4">
        <v>5.4</v>
      </c>
      <c r="BW1042" s="4">
        <v>8.1</v>
      </c>
      <c r="BX1042" s="4">
        <v>60.2</v>
      </c>
      <c r="BY1042" s="4">
        <f t="shared" si="429"/>
        <v>129</v>
      </c>
      <c r="BZ1042" s="4">
        <f t="shared" si="430"/>
        <v>8359.9</v>
      </c>
      <c r="CA1042" s="4">
        <f t="shared" si="431"/>
        <v>19919.400000000001</v>
      </c>
      <c r="CB1042" s="4">
        <f t="shared" si="432"/>
        <v>20035.3</v>
      </c>
      <c r="CC1042" s="4">
        <f t="shared" si="433"/>
        <v>283.20000000000005</v>
      </c>
      <c r="CD1042" s="4">
        <f t="shared" si="434"/>
        <v>48597.8</v>
      </c>
      <c r="CE1042" s="4">
        <f t="shared" si="435"/>
        <v>235.40000000000003</v>
      </c>
      <c r="CF1042" s="4">
        <f t="shared" si="436"/>
        <v>1802.6</v>
      </c>
      <c r="CG1042" s="4">
        <f t="shared" si="437"/>
        <v>376.6</v>
      </c>
      <c r="CH1042" s="4">
        <f t="shared" si="438"/>
        <v>265.20000000000005</v>
      </c>
      <c r="CI1042" s="4">
        <f t="shared" si="439"/>
        <v>2679.8</v>
      </c>
      <c r="CJ1042" s="4">
        <v>1801</v>
      </c>
      <c r="CK1042" s="4">
        <v>4445</v>
      </c>
      <c r="CL1042" s="4">
        <v>1347</v>
      </c>
      <c r="CM1042" s="4">
        <v>0</v>
      </c>
      <c r="CN1042" s="4">
        <v>1221</v>
      </c>
      <c r="CO1042" s="4">
        <f t="shared" si="414"/>
        <v>8814</v>
      </c>
    </row>
    <row r="1043" spans="1:93">
      <c r="A1043" s="2">
        <v>2011</v>
      </c>
      <c r="B1043" s="3" t="s">
        <v>99</v>
      </c>
      <c r="C1043" s="4">
        <v>6084</v>
      </c>
      <c r="D1043" s="4">
        <v>1074</v>
      </c>
      <c r="E1043" s="4">
        <v>43</v>
      </c>
      <c r="F1043" s="4">
        <v>1</v>
      </c>
      <c r="G1043" s="4">
        <f t="shared" si="415"/>
        <v>7202</v>
      </c>
      <c r="H1043" s="4">
        <v>2956</v>
      </c>
      <c r="I1043" s="4">
        <v>56</v>
      </c>
      <c r="J1043" s="4">
        <v>31</v>
      </c>
      <c r="K1043" s="4">
        <v>167</v>
      </c>
      <c r="L1043" s="4">
        <f t="shared" si="416"/>
        <v>3210</v>
      </c>
      <c r="M1043" s="4">
        <v>91</v>
      </c>
      <c r="N1043" s="4">
        <v>293</v>
      </c>
      <c r="O1043" s="4">
        <v>0</v>
      </c>
      <c r="P1043" s="4">
        <v>0</v>
      </c>
      <c r="Q1043" s="4">
        <f t="shared" si="417"/>
        <v>384</v>
      </c>
      <c r="R1043" s="4">
        <v>84</v>
      </c>
      <c r="S1043" s="4">
        <v>0</v>
      </c>
      <c r="T1043" s="4">
        <v>0</v>
      </c>
      <c r="U1043" s="4">
        <v>0</v>
      </c>
      <c r="V1043" s="4">
        <f t="shared" si="418"/>
        <v>84</v>
      </c>
      <c r="W1043" s="4">
        <v>3057</v>
      </c>
      <c r="X1043" s="4">
        <v>4817</v>
      </c>
      <c r="Y1043" s="4">
        <v>68</v>
      </c>
      <c r="Z1043" s="4">
        <v>0</v>
      </c>
      <c r="AA1043" s="4">
        <f t="shared" si="419"/>
        <v>7942</v>
      </c>
      <c r="AB1043" s="4">
        <v>472</v>
      </c>
      <c r="AC1043" s="4">
        <v>4</v>
      </c>
      <c r="AD1043" s="4">
        <v>14</v>
      </c>
      <c r="AE1043" s="4">
        <v>14</v>
      </c>
      <c r="AF1043" s="4">
        <f t="shared" si="420"/>
        <v>504</v>
      </c>
      <c r="AG1043" s="4">
        <v>62</v>
      </c>
      <c r="AH1043" s="4">
        <v>380</v>
      </c>
      <c r="AI1043" s="4">
        <v>2397</v>
      </c>
      <c r="AJ1043" s="4">
        <v>318</v>
      </c>
      <c r="AK1043" s="4">
        <f t="shared" si="421"/>
        <v>3157</v>
      </c>
      <c r="AL1043" s="4">
        <v>3526</v>
      </c>
      <c r="AM1043" s="4">
        <v>2576</v>
      </c>
      <c r="AN1043" s="4">
        <v>2469</v>
      </c>
      <c r="AO1043" s="4">
        <v>347</v>
      </c>
      <c r="AP1043" s="4">
        <f t="shared" si="422"/>
        <v>8918</v>
      </c>
      <c r="AU1043" s="4">
        <f t="shared" si="423"/>
        <v>0</v>
      </c>
      <c r="AV1043" s="4">
        <v>0</v>
      </c>
      <c r="AW1043" s="4">
        <v>0</v>
      </c>
      <c r="AX1043" s="4">
        <v>0</v>
      </c>
      <c r="AY1043" s="4">
        <v>167</v>
      </c>
      <c r="AZ1043" s="4">
        <f t="shared" si="424"/>
        <v>167</v>
      </c>
      <c r="BA1043" s="4">
        <v>10</v>
      </c>
      <c r="BB1043" s="4">
        <v>0</v>
      </c>
      <c r="BC1043" s="4">
        <v>0</v>
      </c>
      <c r="BD1043" s="4">
        <v>14</v>
      </c>
      <c r="BE1043" s="4">
        <f t="shared" si="425"/>
        <v>24</v>
      </c>
      <c r="BF1043" s="4">
        <v>0</v>
      </c>
      <c r="BG1043" s="4">
        <v>16</v>
      </c>
      <c r="BH1043" s="4">
        <v>904</v>
      </c>
      <c r="BI1043" s="4">
        <v>318</v>
      </c>
      <c r="BJ1043" s="4">
        <f t="shared" si="426"/>
        <v>1238</v>
      </c>
      <c r="BK1043" s="4">
        <v>0</v>
      </c>
      <c r="BL1043" s="4">
        <v>0</v>
      </c>
      <c r="BM1043" s="4">
        <v>0</v>
      </c>
      <c r="BN1043" s="4">
        <v>0</v>
      </c>
      <c r="BO1043" s="4">
        <f t="shared" si="427"/>
        <v>0</v>
      </c>
      <c r="BP1043" s="4">
        <v>7</v>
      </c>
      <c r="BQ1043" s="4">
        <v>14</v>
      </c>
      <c r="BR1043" s="4">
        <v>83</v>
      </c>
      <c r="BS1043" s="4">
        <v>11</v>
      </c>
      <c r="BT1043" s="4">
        <f t="shared" si="428"/>
        <v>115</v>
      </c>
      <c r="BU1043" s="4">
        <v>25</v>
      </c>
      <c r="BV1043" s="4">
        <v>31</v>
      </c>
      <c r="BW1043" s="4">
        <v>22</v>
      </c>
      <c r="BX1043" s="4">
        <v>337</v>
      </c>
      <c r="BY1043" s="4">
        <f t="shared" si="429"/>
        <v>415</v>
      </c>
      <c r="BZ1043" s="4">
        <f t="shared" si="430"/>
        <v>16332</v>
      </c>
      <c r="CA1043" s="4">
        <f t="shared" si="431"/>
        <v>9200</v>
      </c>
      <c r="CB1043" s="4">
        <f t="shared" si="432"/>
        <v>5022</v>
      </c>
      <c r="CC1043" s="4">
        <f t="shared" si="433"/>
        <v>847</v>
      </c>
      <c r="CD1043" s="4">
        <f t="shared" si="434"/>
        <v>31401</v>
      </c>
      <c r="CE1043" s="4">
        <f t="shared" si="435"/>
        <v>42</v>
      </c>
      <c r="CF1043" s="4">
        <f t="shared" si="436"/>
        <v>61</v>
      </c>
      <c r="CG1043" s="4">
        <f t="shared" si="437"/>
        <v>1009</v>
      </c>
      <c r="CH1043" s="4">
        <f t="shared" si="438"/>
        <v>847</v>
      </c>
      <c r="CI1043" s="4">
        <f t="shared" si="439"/>
        <v>1959</v>
      </c>
      <c r="CJ1043" s="4">
        <v>4403</v>
      </c>
      <c r="CK1043" s="4">
        <v>7529</v>
      </c>
      <c r="CL1043" s="4">
        <v>925</v>
      </c>
      <c r="CM1043" s="4">
        <v>42</v>
      </c>
      <c r="CN1043" s="4">
        <v>2764</v>
      </c>
      <c r="CO1043" s="4">
        <f t="shared" si="414"/>
        <v>15663</v>
      </c>
    </row>
    <row r="1044" spans="1:93">
      <c r="A1044" s="2">
        <v>2011</v>
      </c>
      <c r="B1044" s="3" t="s">
        <v>100</v>
      </c>
      <c r="C1044" s="4">
        <v>1902</v>
      </c>
      <c r="D1044" s="4">
        <v>868</v>
      </c>
      <c r="E1044" s="4">
        <v>421</v>
      </c>
      <c r="F1044" s="4">
        <v>0</v>
      </c>
      <c r="G1044" s="4">
        <f t="shared" si="415"/>
        <v>3191</v>
      </c>
      <c r="H1044" s="4">
        <v>765</v>
      </c>
      <c r="I1044" s="4">
        <v>181</v>
      </c>
      <c r="J1044" s="4">
        <v>1954</v>
      </c>
      <c r="K1044" s="4">
        <v>10</v>
      </c>
      <c r="L1044" s="4">
        <f t="shared" si="416"/>
        <v>2910</v>
      </c>
      <c r="M1044" s="4">
        <v>34</v>
      </c>
      <c r="N1044" s="4">
        <v>981</v>
      </c>
      <c r="O1044" s="4">
        <v>4</v>
      </c>
      <c r="P1044" s="4">
        <v>0</v>
      </c>
      <c r="Q1044" s="4">
        <f t="shared" si="417"/>
        <v>1019</v>
      </c>
      <c r="R1044" s="4">
        <v>0</v>
      </c>
      <c r="S1044" s="4">
        <v>0</v>
      </c>
      <c r="T1044" s="4">
        <v>0</v>
      </c>
      <c r="U1044" s="4">
        <v>0</v>
      </c>
      <c r="V1044" s="4">
        <f t="shared" si="418"/>
        <v>0</v>
      </c>
      <c r="W1044" s="4">
        <v>176</v>
      </c>
      <c r="X1044" s="4">
        <v>3081</v>
      </c>
      <c r="Y1044" s="4">
        <v>877</v>
      </c>
      <c r="Z1044" s="4">
        <v>0</v>
      </c>
      <c r="AA1044" s="4">
        <f t="shared" si="419"/>
        <v>4134</v>
      </c>
      <c r="AB1044" s="4">
        <v>313</v>
      </c>
      <c r="AC1044" s="4">
        <v>1</v>
      </c>
      <c r="AD1044" s="4">
        <v>19</v>
      </c>
      <c r="AE1044" s="4">
        <v>0</v>
      </c>
      <c r="AF1044" s="4">
        <f t="shared" si="420"/>
        <v>333</v>
      </c>
      <c r="AG1044" s="4">
        <v>0</v>
      </c>
      <c r="AH1044" s="4">
        <v>630</v>
      </c>
      <c r="AI1044" s="4">
        <v>653</v>
      </c>
      <c r="AJ1044" s="4">
        <v>37</v>
      </c>
      <c r="AK1044" s="4">
        <f t="shared" si="421"/>
        <v>1320</v>
      </c>
      <c r="AL1044" s="4">
        <v>1177</v>
      </c>
      <c r="AM1044" s="4">
        <v>2659</v>
      </c>
      <c r="AN1044" s="4">
        <v>1397</v>
      </c>
      <c r="AO1044" s="4">
        <v>220</v>
      </c>
      <c r="AP1044" s="4">
        <f t="shared" si="422"/>
        <v>5453</v>
      </c>
      <c r="AU1044" s="4">
        <f t="shared" si="423"/>
        <v>0</v>
      </c>
      <c r="AV1044" s="4">
        <v>25</v>
      </c>
      <c r="AW1044" s="4">
        <v>5</v>
      </c>
      <c r="AX1044" s="4">
        <v>128</v>
      </c>
      <c r="AY1044" s="4">
        <v>10</v>
      </c>
      <c r="AZ1044" s="4">
        <f t="shared" si="424"/>
        <v>168</v>
      </c>
      <c r="BA1044" s="4">
        <v>1</v>
      </c>
      <c r="BB1044" s="4">
        <v>0</v>
      </c>
      <c r="BC1044" s="4">
        <v>2</v>
      </c>
      <c r="BD1044" s="4">
        <v>0</v>
      </c>
      <c r="BE1044" s="4">
        <f t="shared" si="425"/>
        <v>3</v>
      </c>
      <c r="BF1044" s="4">
        <v>0</v>
      </c>
      <c r="BG1044" s="4">
        <v>447</v>
      </c>
      <c r="BH1044" s="4">
        <v>244</v>
      </c>
      <c r="BI1044" s="4">
        <v>37</v>
      </c>
      <c r="BJ1044" s="4">
        <f t="shared" si="426"/>
        <v>728</v>
      </c>
      <c r="BK1044" s="4">
        <v>0</v>
      </c>
      <c r="BL1044" s="4">
        <v>0</v>
      </c>
      <c r="BM1044" s="4">
        <v>0</v>
      </c>
      <c r="BN1044" s="4">
        <v>1</v>
      </c>
      <c r="BO1044" s="4">
        <f t="shared" si="427"/>
        <v>1</v>
      </c>
      <c r="BP1044" s="4">
        <v>0</v>
      </c>
      <c r="BQ1044" s="4">
        <v>7</v>
      </c>
      <c r="BR1044" s="4">
        <v>13</v>
      </c>
      <c r="BS1044" s="4">
        <v>3</v>
      </c>
      <c r="BT1044" s="4">
        <f t="shared" si="428"/>
        <v>23</v>
      </c>
      <c r="BU1044" s="4">
        <v>6</v>
      </c>
      <c r="BV1044" s="4">
        <v>20</v>
      </c>
      <c r="BW1044" s="4">
        <v>73</v>
      </c>
      <c r="BX1044" s="4">
        <v>217</v>
      </c>
      <c r="BY1044" s="4">
        <f t="shared" si="429"/>
        <v>316</v>
      </c>
      <c r="BZ1044" s="4">
        <f t="shared" si="430"/>
        <v>4367</v>
      </c>
      <c r="CA1044" s="4">
        <f t="shared" si="431"/>
        <v>8401</v>
      </c>
      <c r="CB1044" s="4">
        <f t="shared" si="432"/>
        <v>5325</v>
      </c>
      <c r="CC1044" s="4">
        <f t="shared" si="433"/>
        <v>267</v>
      </c>
      <c r="CD1044" s="4">
        <f t="shared" si="434"/>
        <v>18360</v>
      </c>
      <c r="CE1044" s="4">
        <f t="shared" si="435"/>
        <v>32</v>
      </c>
      <c r="CF1044" s="4">
        <f t="shared" si="436"/>
        <v>479</v>
      </c>
      <c r="CG1044" s="4">
        <f t="shared" si="437"/>
        <v>460</v>
      </c>
      <c r="CH1044" s="4">
        <f t="shared" si="438"/>
        <v>268</v>
      </c>
      <c r="CI1044" s="4">
        <f t="shared" si="439"/>
        <v>1239</v>
      </c>
      <c r="CJ1044" s="4">
        <v>1791</v>
      </c>
      <c r="CK1044" s="4">
        <v>1383</v>
      </c>
      <c r="CL1044" s="4">
        <v>448</v>
      </c>
      <c r="CM1044" s="4">
        <v>147</v>
      </c>
      <c r="CN1044" s="4">
        <v>732</v>
      </c>
      <c r="CO1044" s="4">
        <f t="shared" si="414"/>
        <v>4501</v>
      </c>
    </row>
    <row r="1045" spans="1:93">
      <c r="A1045" s="2">
        <v>2011</v>
      </c>
      <c r="B1045" s="3" t="s">
        <v>101</v>
      </c>
      <c r="C1045" s="4">
        <v>2646</v>
      </c>
      <c r="D1045" s="4">
        <v>1457</v>
      </c>
      <c r="E1045" s="4">
        <v>1224</v>
      </c>
      <c r="F1045" s="4">
        <v>0</v>
      </c>
      <c r="G1045" s="4">
        <f t="shared" si="415"/>
        <v>5327</v>
      </c>
      <c r="H1045" s="4">
        <v>822</v>
      </c>
      <c r="I1045" s="4">
        <v>52</v>
      </c>
      <c r="J1045" s="4">
        <v>297</v>
      </c>
      <c r="K1045" s="4">
        <v>0</v>
      </c>
      <c r="L1045" s="4">
        <f t="shared" si="416"/>
        <v>1171</v>
      </c>
      <c r="M1045" s="4">
        <v>0</v>
      </c>
      <c r="N1045" s="4">
        <v>134</v>
      </c>
      <c r="O1045" s="4">
        <v>0</v>
      </c>
      <c r="P1045" s="4">
        <v>0</v>
      </c>
      <c r="Q1045" s="4">
        <f t="shared" si="417"/>
        <v>134</v>
      </c>
      <c r="R1045" s="4">
        <v>25</v>
      </c>
      <c r="S1045" s="4">
        <v>0</v>
      </c>
      <c r="T1045" s="4">
        <v>31</v>
      </c>
      <c r="U1045" s="4">
        <v>0</v>
      </c>
      <c r="V1045" s="4">
        <f t="shared" si="418"/>
        <v>56</v>
      </c>
      <c r="W1045" s="4">
        <v>1531</v>
      </c>
      <c r="X1045" s="4">
        <v>4018</v>
      </c>
      <c r="Y1045" s="4">
        <v>2091</v>
      </c>
      <c r="Z1045" s="4">
        <v>0</v>
      </c>
      <c r="AA1045" s="4">
        <f t="shared" si="419"/>
        <v>7640</v>
      </c>
      <c r="AB1045" s="4">
        <v>571</v>
      </c>
      <c r="AC1045" s="4">
        <v>3</v>
      </c>
      <c r="AD1045" s="4">
        <v>43</v>
      </c>
      <c r="AE1045" s="4">
        <v>0</v>
      </c>
      <c r="AF1045" s="4">
        <f t="shared" si="420"/>
        <v>617</v>
      </c>
      <c r="AG1045" s="4">
        <v>10</v>
      </c>
      <c r="AH1045" s="4">
        <v>310</v>
      </c>
      <c r="AI1045" s="4">
        <v>1993</v>
      </c>
      <c r="AJ1045" s="4">
        <v>447</v>
      </c>
      <c r="AK1045" s="4">
        <f t="shared" si="421"/>
        <v>2760</v>
      </c>
      <c r="AL1045" s="4">
        <v>2025</v>
      </c>
      <c r="AM1045" s="4">
        <v>1831</v>
      </c>
      <c r="AN1045" s="4">
        <v>1541</v>
      </c>
      <c r="AO1045" s="4">
        <v>0</v>
      </c>
      <c r="AP1045" s="4">
        <f t="shared" si="422"/>
        <v>5397</v>
      </c>
      <c r="AU1045" s="4">
        <f t="shared" si="423"/>
        <v>0</v>
      </c>
      <c r="AV1045" s="4">
        <v>2</v>
      </c>
      <c r="AW1045" s="4">
        <v>6</v>
      </c>
      <c r="AX1045" s="4">
        <v>28</v>
      </c>
      <c r="AY1045" s="4">
        <v>0</v>
      </c>
      <c r="AZ1045" s="4">
        <f t="shared" si="424"/>
        <v>36</v>
      </c>
      <c r="BA1045" s="4">
        <v>0</v>
      </c>
      <c r="BB1045" s="4">
        <v>0</v>
      </c>
      <c r="BC1045" s="4">
        <v>1</v>
      </c>
      <c r="BD1045" s="4">
        <v>0</v>
      </c>
      <c r="BE1045" s="4">
        <f t="shared" si="425"/>
        <v>1</v>
      </c>
      <c r="BF1045" s="4">
        <v>1</v>
      </c>
      <c r="BG1045" s="4">
        <v>0</v>
      </c>
      <c r="BH1045" s="4">
        <v>0</v>
      </c>
      <c r="BI1045" s="4">
        <v>0</v>
      </c>
      <c r="BJ1045" s="4">
        <f t="shared" si="426"/>
        <v>1</v>
      </c>
      <c r="BK1045" s="4">
        <v>0</v>
      </c>
      <c r="BL1045" s="4">
        <v>0</v>
      </c>
      <c r="BM1045" s="4">
        <v>0</v>
      </c>
      <c r="BN1045" s="4">
        <v>0</v>
      </c>
      <c r="BO1045" s="4">
        <f t="shared" si="427"/>
        <v>0</v>
      </c>
      <c r="BP1045" s="4">
        <v>0</v>
      </c>
      <c r="BQ1045" s="4">
        <v>0</v>
      </c>
      <c r="BR1045" s="4">
        <v>0</v>
      </c>
      <c r="BS1045" s="4">
        <v>0</v>
      </c>
      <c r="BT1045" s="4">
        <f t="shared" si="428"/>
        <v>0</v>
      </c>
      <c r="BU1045" s="4">
        <v>30</v>
      </c>
      <c r="BV1045" s="4">
        <v>62</v>
      </c>
      <c r="BW1045" s="4">
        <v>34</v>
      </c>
      <c r="BX1045" s="4">
        <v>0</v>
      </c>
      <c r="BY1045" s="4">
        <f t="shared" si="429"/>
        <v>126</v>
      </c>
      <c r="BZ1045" s="4">
        <f t="shared" si="430"/>
        <v>7630</v>
      </c>
      <c r="CA1045" s="4">
        <f t="shared" si="431"/>
        <v>7805</v>
      </c>
      <c r="CB1045" s="4">
        <f t="shared" si="432"/>
        <v>7220</v>
      </c>
      <c r="CC1045" s="4">
        <f t="shared" si="433"/>
        <v>447</v>
      </c>
      <c r="CD1045" s="4">
        <f t="shared" si="434"/>
        <v>23102</v>
      </c>
      <c r="CE1045" s="4">
        <f t="shared" si="435"/>
        <v>33</v>
      </c>
      <c r="CF1045" s="4">
        <f t="shared" si="436"/>
        <v>68</v>
      </c>
      <c r="CG1045" s="4">
        <f t="shared" si="437"/>
        <v>63</v>
      </c>
      <c r="CH1045" s="4">
        <f t="shared" si="438"/>
        <v>0</v>
      </c>
      <c r="CI1045" s="4">
        <f t="shared" si="439"/>
        <v>164</v>
      </c>
      <c r="CJ1045" s="4">
        <v>1760</v>
      </c>
      <c r="CK1045" s="4">
        <v>4640</v>
      </c>
      <c r="CL1045" s="4">
        <v>386</v>
      </c>
      <c r="CM1045" s="4">
        <v>0</v>
      </c>
      <c r="CN1045" s="4">
        <v>324</v>
      </c>
      <c r="CO1045" s="4">
        <f t="shared" si="414"/>
        <v>7110</v>
      </c>
    </row>
    <row r="1046" spans="1:93">
      <c r="A1046" s="2">
        <v>2011</v>
      </c>
      <c r="B1046" s="3" t="s">
        <v>102</v>
      </c>
      <c r="C1046" s="4">
        <v>618</v>
      </c>
      <c r="D1046" s="4">
        <v>252</v>
      </c>
      <c r="E1046" s="4">
        <v>63</v>
      </c>
      <c r="F1046" s="4">
        <v>0</v>
      </c>
      <c r="G1046" s="4">
        <f t="shared" si="415"/>
        <v>933</v>
      </c>
      <c r="H1046" s="4">
        <v>158</v>
      </c>
      <c r="I1046" s="4">
        <v>90</v>
      </c>
      <c r="J1046" s="4">
        <v>355</v>
      </c>
      <c r="K1046" s="4">
        <v>0</v>
      </c>
      <c r="L1046" s="4">
        <f t="shared" si="416"/>
        <v>603</v>
      </c>
      <c r="M1046" s="4">
        <v>12</v>
      </c>
      <c r="N1046" s="4">
        <v>21</v>
      </c>
      <c r="O1046" s="4">
        <v>0</v>
      </c>
      <c r="P1046" s="4">
        <v>0</v>
      </c>
      <c r="Q1046" s="4">
        <f t="shared" si="417"/>
        <v>33</v>
      </c>
      <c r="R1046" s="4">
        <v>0</v>
      </c>
      <c r="S1046" s="4">
        <v>0</v>
      </c>
      <c r="T1046" s="4">
        <v>0</v>
      </c>
      <c r="U1046" s="4">
        <v>0</v>
      </c>
      <c r="V1046" s="4">
        <f t="shared" si="418"/>
        <v>0</v>
      </c>
      <c r="W1046" s="4">
        <v>152</v>
      </c>
      <c r="X1046" s="4">
        <v>741</v>
      </c>
      <c r="Y1046" s="4">
        <v>72</v>
      </c>
      <c r="Z1046" s="4">
        <v>0</v>
      </c>
      <c r="AA1046" s="4">
        <f t="shared" si="419"/>
        <v>965</v>
      </c>
      <c r="AB1046" s="4">
        <v>167</v>
      </c>
      <c r="AC1046" s="4">
        <v>2</v>
      </c>
      <c r="AD1046" s="4">
        <v>11</v>
      </c>
      <c r="AE1046" s="4">
        <v>0</v>
      </c>
      <c r="AF1046" s="4">
        <f t="shared" si="420"/>
        <v>180</v>
      </c>
      <c r="AG1046" s="4">
        <v>10</v>
      </c>
      <c r="AH1046" s="4">
        <v>439</v>
      </c>
      <c r="AI1046" s="4">
        <v>255</v>
      </c>
      <c r="AJ1046" s="4">
        <v>0</v>
      </c>
      <c r="AK1046" s="4">
        <f t="shared" si="421"/>
        <v>704</v>
      </c>
      <c r="AL1046" s="4">
        <v>584</v>
      </c>
      <c r="AM1046" s="4">
        <v>835</v>
      </c>
      <c r="AN1046" s="4">
        <v>1327</v>
      </c>
      <c r="AO1046" s="4">
        <v>0</v>
      </c>
      <c r="AP1046" s="4">
        <f t="shared" si="422"/>
        <v>2746</v>
      </c>
      <c r="AU1046" s="4">
        <f t="shared" si="423"/>
        <v>0</v>
      </c>
      <c r="AV1046" s="4">
        <v>0</v>
      </c>
      <c r="AW1046" s="4">
        <v>0</v>
      </c>
      <c r="AX1046" s="4">
        <v>0</v>
      </c>
      <c r="AY1046" s="4">
        <v>0</v>
      </c>
      <c r="AZ1046" s="4">
        <f t="shared" si="424"/>
        <v>0</v>
      </c>
      <c r="BA1046" s="4">
        <v>0</v>
      </c>
      <c r="BB1046" s="4">
        <v>0</v>
      </c>
      <c r="BC1046" s="4">
        <v>0</v>
      </c>
      <c r="BD1046" s="4">
        <v>0</v>
      </c>
      <c r="BE1046" s="4">
        <f t="shared" si="425"/>
        <v>0</v>
      </c>
      <c r="BF1046" s="4">
        <v>0</v>
      </c>
      <c r="BG1046" s="4">
        <v>0</v>
      </c>
      <c r="BH1046" s="4">
        <v>0</v>
      </c>
      <c r="BI1046" s="4">
        <v>0</v>
      </c>
      <c r="BJ1046" s="4">
        <f t="shared" si="426"/>
        <v>0</v>
      </c>
      <c r="BK1046" s="4">
        <v>0</v>
      </c>
      <c r="BL1046" s="4">
        <v>0</v>
      </c>
      <c r="BM1046" s="4">
        <v>0</v>
      </c>
      <c r="BN1046" s="4">
        <v>0</v>
      </c>
      <c r="BO1046" s="4">
        <f t="shared" si="427"/>
        <v>0</v>
      </c>
      <c r="BP1046" s="4">
        <v>0</v>
      </c>
      <c r="BQ1046" s="4">
        <v>0</v>
      </c>
      <c r="BR1046" s="4">
        <v>0</v>
      </c>
      <c r="BS1046" s="4">
        <v>0</v>
      </c>
      <c r="BT1046" s="4">
        <f t="shared" si="428"/>
        <v>0</v>
      </c>
      <c r="BU1046" s="4">
        <v>0</v>
      </c>
      <c r="BV1046" s="4">
        <v>0</v>
      </c>
      <c r="BW1046" s="4">
        <v>0</v>
      </c>
      <c r="BX1046" s="4">
        <v>0</v>
      </c>
      <c r="BY1046" s="4">
        <f t="shared" si="429"/>
        <v>0</v>
      </c>
      <c r="BZ1046" s="4">
        <f t="shared" si="430"/>
        <v>1701</v>
      </c>
      <c r="CA1046" s="4">
        <f t="shared" si="431"/>
        <v>2380</v>
      </c>
      <c r="CB1046" s="4">
        <f t="shared" si="432"/>
        <v>2083</v>
      </c>
      <c r="CC1046" s="4">
        <f t="shared" si="433"/>
        <v>0</v>
      </c>
      <c r="CD1046" s="4">
        <f t="shared" si="434"/>
        <v>6164</v>
      </c>
      <c r="CE1046" s="4">
        <f t="shared" si="435"/>
        <v>0</v>
      </c>
      <c r="CF1046" s="4">
        <f t="shared" si="436"/>
        <v>0</v>
      </c>
      <c r="CG1046" s="4">
        <f t="shared" si="437"/>
        <v>0</v>
      </c>
      <c r="CH1046" s="4">
        <f t="shared" si="438"/>
        <v>0</v>
      </c>
      <c r="CI1046" s="4">
        <f t="shared" si="439"/>
        <v>0</v>
      </c>
      <c r="CJ1046" s="4">
        <v>65</v>
      </c>
      <c r="CK1046" s="4">
        <v>816</v>
      </c>
      <c r="CL1046" s="4">
        <v>119</v>
      </c>
      <c r="CM1046" s="4">
        <v>50</v>
      </c>
      <c r="CN1046" s="4">
        <v>733</v>
      </c>
      <c r="CO1046" s="4">
        <f t="shared" si="414"/>
        <v>1783</v>
      </c>
    </row>
    <row r="1047" spans="1:93">
      <c r="A1047" s="2">
        <v>2011</v>
      </c>
      <c r="B1047" s="3" t="s">
        <v>103</v>
      </c>
      <c r="C1047" s="4">
        <v>1040</v>
      </c>
      <c r="D1047" s="4">
        <v>500</v>
      </c>
      <c r="E1047" s="4">
        <v>63</v>
      </c>
      <c r="F1047" s="4">
        <v>0</v>
      </c>
      <c r="G1047" s="4">
        <f t="shared" si="415"/>
        <v>1603</v>
      </c>
      <c r="H1047" s="4">
        <v>644</v>
      </c>
      <c r="I1047" s="4">
        <v>377</v>
      </c>
      <c r="J1047" s="4">
        <v>1213</v>
      </c>
      <c r="K1047" s="4">
        <v>0</v>
      </c>
      <c r="L1047" s="4">
        <f t="shared" si="416"/>
        <v>2234</v>
      </c>
      <c r="M1047" s="4">
        <v>12</v>
      </c>
      <c r="N1047" s="4">
        <v>37</v>
      </c>
      <c r="O1047" s="4">
        <v>0</v>
      </c>
      <c r="P1047" s="4">
        <v>0</v>
      </c>
      <c r="Q1047" s="4">
        <f t="shared" si="417"/>
        <v>49</v>
      </c>
      <c r="R1047" s="4">
        <v>7</v>
      </c>
      <c r="S1047" s="4">
        <v>3</v>
      </c>
      <c r="T1047" s="4">
        <v>0</v>
      </c>
      <c r="U1047" s="4">
        <v>0</v>
      </c>
      <c r="V1047" s="4">
        <f t="shared" si="418"/>
        <v>10</v>
      </c>
      <c r="W1047" s="4">
        <v>507</v>
      </c>
      <c r="X1047" s="4">
        <v>1085</v>
      </c>
      <c r="Y1047" s="4">
        <v>21</v>
      </c>
      <c r="Z1047" s="4">
        <v>0</v>
      </c>
      <c r="AA1047" s="4">
        <f t="shared" si="419"/>
        <v>1613</v>
      </c>
      <c r="AB1047" s="4">
        <v>172</v>
      </c>
      <c r="AC1047" s="4">
        <v>21</v>
      </c>
      <c r="AD1047" s="4">
        <v>31</v>
      </c>
      <c r="AE1047" s="4">
        <v>0</v>
      </c>
      <c r="AF1047" s="4">
        <f t="shared" si="420"/>
        <v>224</v>
      </c>
      <c r="AG1047" s="4">
        <v>1</v>
      </c>
      <c r="AH1047" s="4">
        <v>256</v>
      </c>
      <c r="AI1047" s="4">
        <v>395</v>
      </c>
      <c r="AJ1047" s="4">
        <v>0</v>
      </c>
      <c r="AK1047" s="4">
        <f t="shared" si="421"/>
        <v>652</v>
      </c>
      <c r="AL1047" s="4">
        <v>941</v>
      </c>
      <c r="AM1047" s="4">
        <v>943</v>
      </c>
      <c r="AN1047" s="4">
        <v>1538</v>
      </c>
      <c r="AO1047" s="4">
        <v>0</v>
      </c>
      <c r="AP1047" s="4">
        <f t="shared" si="422"/>
        <v>3422</v>
      </c>
      <c r="AU1047" s="4">
        <f t="shared" si="423"/>
        <v>0</v>
      </c>
      <c r="AV1047" s="4">
        <v>12</v>
      </c>
      <c r="AW1047" s="4">
        <v>4</v>
      </c>
      <c r="AX1047" s="4">
        <v>134</v>
      </c>
      <c r="AY1047" s="4">
        <v>0</v>
      </c>
      <c r="AZ1047" s="4">
        <f t="shared" si="424"/>
        <v>150</v>
      </c>
      <c r="BA1047" s="4">
        <v>1</v>
      </c>
      <c r="BB1047" s="4">
        <v>0</v>
      </c>
      <c r="BC1047" s="4">
        <v>1</v>
      </c>
      <c r="BD1047" s="4">
        <v>0</v>
      </c>
      <c r="BE1047" s="4">
        <f t="shared" si="425"/>
        <v>2</v>
      </c>
      <c r="BF1047" s="4">
        <v>0</v>
      </c>
      <c r="BG1047" s="4">
        <v>256</v>
      </c>
      <c r="BH1047" s="4">
        <v>322</v>
      </c>
      <c r="BI1047" s="4">
        <v>0</v>
      </c>
      <c r="BJ1047" s="4">
        <f t="shared" si="426"/>
        <v>578</v>
      </c>
      <c r="BK1047" s="4">
        <v>0</v>
      </c>
      <c r="BL1047" s="4">
        <v>0</v>
      </c>
      <c r="BM1047" s="4">
        <v>0</v>
      </c>
      <c r="BN1047" s="4">
        <v>0</v>
      </c>
      <c r="BO1047" s="4">
        <f t="shared" si="427"/>
        <v>0</v>
      </c>
      <c r="BP1047" s="4">
        <v>0</v>
      </c>
      <c r="BQ1047" s="4">
        <v>0</v>
      </c>
      <c r="BR1047" s="4">
        <v>0</v>
      </c>
      <c r="BS1047" s="4">
        <v>0</v>
      </c>
      <c r="BT1047" s="4">
        <f t="shared" si="428"/>
        <v>0</v>
      </c>
      <c r="BU1047" s="4">
        <v>2</v>
      </c>
      <c r="BV1047" s="4">
        <v>32</v>
      </c>
      <c r="BW1047" s="4">
        <v>46</v>
      </c>
      <c r="BX1047" s="4">
        <v>0</v>
      </c>
      <c r="BY1047" s="4">
        <f t="shared" si="429"/>
        <v>80</v>
      </c>
      <c r="BZ1047" s="4">
        <f t="shared" si="430"/>
        <v>3324</v>
      </c>
      <c r="CA1047" s="4">
        <f t="shared" si="431"/>
        <v>3222</v>
      </c>
      <c r="CB1047" s="4">
        <f t="shared" si="432"/>
        <v>3261</v>
      </c>
      <c r="CC1047" s="4">
        <f t="shared" si="433"/>
        <v>0</v>
      </c>
      <c r="CD1047" s="4">
        <f t="shared" si="434"/>
        <v>9807</v>
      </c>
      <c r="CE1047" s="4">
        <f t="shared" si="435"/>
        <v>15</v>
      </c>
      <c r="CF1047" s="4">
        <f t="shared" si="436"/>
        <v>292</v>
      </c>
      <c r="CG1047" s="4">
        <f t="shared" si="437"/>
        <v>503</v>
      </c>
      <c r="CH1047" s="4">
        <f t="shared" si="438"/>
        <v>0</v>
      </c>
      <c r="CI1047" s="4">
        <f t="shared" si="439"/>
        <v>810</v>
      </c>
      <c r="CJ1047" s="4">
        <v>1372.8</v>
      </c>
      <c r="CK1047" s="4">
        <v>1735.2</v>
      </c>
      <c r="CL1047" s="4">
        <v>154.9</v>
      </c>
      <c r="CM1047" s="4">
        <v>1</v>
      </c>
      <c r="CN1047" s="4">
        <v>236</v>
      </c>
      <c r="CO1047" s="4">
        <f t="shared" si="414"/>
        <v>3499.9</v>
      </c>
    </row>
    <row r="1048" spans="1:93">
      <c r="A1048" s="2">
        <v>2011</v>
      </c>
      <c r="B1048" s="3" t="s">
        <v>104</v>
      </c>
      <c r="C1048" s="4">
        <v>1249</v>
      </c>
      <c r="D1048" s="4">
        <v>439</v>
      </c>
      <c r="E1048" s="4">
        <v>140</v>
      </c>
      <c r="F1048" s="4">
        <v>0</v>
      </c>
      <c r="G1048" s="4">
        <f t="shared" si="415"/>
        <v>1828</v>
      </c>
      <c r="H1048" s="4">
        <v>551</v>
      </c>
      <c r="I1048" s="4">
        <v>3</v>
      </c>
      <c r="J1048" s="4">
        <v>248</v>
      </c>
      <c r="K1048" s="4">
        <v>48</v>
      </c>
      <c r="L1048" s="4">
        <f t="shared" si="416"/>
        <v>850</v>
      </c>
      <c r="M1048" s="4">
        <v>70</v>
      </c>
      <c r="N1048" s="4">
        <v>182</v>
      </c>
      <c r="O1048" s="4">
        <v>41</v>
      </c>
      <c r="P1048" s="4">
        <v>0</v>
      </c>
      <c r="Q1048" s="4">
        <f t="shared" si="417"/>
        <v>293</v>
      </c>
      <c r="R1048" s="4">
        <v>0</v>
      </c>
      <c r="S1048" s="4">
        <v>0</v>
      </c>
      <c r="T1048" s="4">
        <v>0</v>
      </c>
      <c r="U1048" s="4">
        <v>0</v>
      </c>
      <c r="V1048" s="4">
        <f t="shared" si="418"/>
        <v>0</v>
      </c>
      <c r="W1048" s="4">
        <v>450</v>
      </c>
      <c r="X1048" s="4">
        <v>974</v>
      </c>
      <c r="Y1048" s="4">
        <v>135</v>
      </c>
      <c r="Z1048" s="4">
        <v>0</v>
      </c>
      <c r="AA1048" s="4">
        <f t="shared" si="419"/>
        <v>1559</v>
      </c>
      <c r="AB1048" s="4">
        <v>254.24739600000001</v>
      </c>
      <c r="AC1048" s="4">
        <v>2.0935739999999998</v>
      </c>
      <c r="AD1048" s="4">
        <v>30.831614999999999</v>
      </c>
      <c r="AE1048" s="4">
        <v>10</v>
      </c>
      <c r="AF1048" s="4">
        <f t="shared" si="420"/>
        <v>297.17258500000003</v>
      </c>
      <c r="AG1048" s="4">
        <v>0</v>
      </c>
      <c r="AH1048" s="4">
        <v>374</v>
      </c>
      <c r="AI1048" s="4">
        <v>232</v>
      </c>
      <c r="AJ1048" s="4">
        <v>0</v>
      </c>
      <c r="AK1048" s="4">
        <f t="shared" si="421"/>
        <v>606</v>
      </c>
      <c r="AL1048" s="4">
        <v>600.75260399999979</v>
      </c>
      <c r="AM1048" s="4">
        <v>667.90642600000001</v>
      </c>
      <c r="AN1048" s="4">
        <v>1804.1683849999999</v>
      </c>
      <c r="AO1048" s="4">
        <v>20</v>
      </c>
      <c r="AP1048" s="4">
        <f t="shared" si="422"/>
        <v>3092.8274149999997</v>
      </c>
      <c r="AU1048" s="4">
        <f t="shared" si="423"/>
        <v>0</v>
      </c>
      <c r="AV1048" s="4">
        <v>1</v>
      </c>
      <c r="AW1048" s="4">
        <v>0</v>
      </c>
      <c r="AX1048" s="4">
        <v>10</v>
      </c>
      <c r="AY1048" s="4">
        <v>48</v>
      </c>
      <c r="AZ1048" s="4">
        <f t="shared" si="424"/>
        <v>59</v>
      </c>
      <c r="BA1048" s="4">
        <v>0</v>
      </c>
      <c r="BB1048" s="4">
        <v>0</v>
      </c>
      <c r="BC1048" s="4">
        <v>0</v>
      </c>
      <c r="BD1048" s="4">
        <v>10</v>
      </c>
      <c r="BE1048" s="4">
        <f t="shared" si="425"/>
        <v>10</v>
      </c>
      <c r="BF1048" s="4">
        <v>0</v>
      </c>
      <c r="BG1048" s="4">
        <v>374</v>
      </c>
      <c r="BH1048" s="4">
        <v>232</v>
      </c>
      <c r="BI1048" s="4">
        <v>0</v>
      </c>
      <c r="BJ1048" s="4">
        <f t="shared" si="426"/>
        <v>606</v>
      </c>
      <c r="BK1048" s="4">
        <v>0</v>
      </c>
      <c r="BL1048" s="4">
        <v>0</v>
      </c>
      <c r="BM1048" s="4">
        <v>0</v>
      </c>
      <c r="BN1048" s="4">
        <v>0</v>
      </c>
      <c r="BO1048" s="4">
        <f t="shared" si="427"/>
        <v>0</v>
      </c>
      <c r="BP1048" s="4">
        <v>0</v>
      </c>
      <c r="BQ1048" s="4">
        <v>0</v>
      </c>
      <c r="BR1048" s="4">
        <v>0</v>
      </c>
      <c r="BS1048" s="4">
        <v>0</v>
      </c>
      <c r="BT1048" s="4">
        <f t="shared" si="428"/>
        <v>0</v>
      </c>
      <c r="BU1048" s="4">
        <v>2</v>
      </c>
      <c r="BV1048" s="4">
        <v>5</v>
      </c>
      <c r="BW1048" s="4">
        <v>5</v>
      </c>
      <c r="BX1048" s="4">
        <v>20</v>
      </c>
      <c r="BY1048" s="4">
        <f t="shared" si="429"/>
        <v>32</v>
      </c>
      <c r="BZ1048" s="4">
        <f t="shared" si="430"/>
        <v>3175</v>
      </c>
      <c r="CA1048" s="4">
        <f t="shared" si="431"/>
        <v>2642</v>
      </c>
      <c r="CB1048" s="4">
        <f t="shared" si="432"/>
        <v>2631</v>
      </c>
      <c r="CC1048" s="4">
        <f t="shared" si="433"/>
        <v>78</v>
      </c>
      <c r="CD1048" s="4">
        <f t="shared" si="434"/>
        <v>8526</v>
      </c>
      <c r="CE1048" s="4">
        <f t="shared" si="435"/>
        <v>3</v>
      </c>
      <c r="CF1048" s="4">
        <f t="shared" si="436"/>
        <v>379</v>
      </c>
      <c r="CG1048" s="4">
        <f t="shared" si="437"/>
        <v>247</v>
      </c>
      <c r="CH1048" s="4">
        <f t="shared" si="438"/>
        <v>78</v>
      </c>
      <c r="CI1048" s="4">
        <f t="shared" si="439"/>
        <v>707</v>
      </c>
      <c r="CJ1048" s="4">
        <v>826</v>
      </c>
      <c r="CK1048" s="4">
        <v>0</v>
      </c>
      <c r="CL1048" s="4">
        <v>0</v>
      </c>
      <c r="CM1048" s="4">
        <v>684</v>
      </c>
      <c r="CN1048" s="4">
        <v>1665</v>
      </c>
      <c r="CO1048" s="4">
        <f t="shared" si="414"/>
        <v>3175</v>
      </c>
    </row>
    <row r="1049" spans="1:93">
      <c r="A1049" s="2">
        <v>2011</v>
      </c>
      <c r="B1049" s="3" t="s">
        <v>105</v>
      </c>
      <c r="C1049" s="4">
        <v>0</v>
      </c>
      <c r="D1049" s="4">
        <v>201</v>
      </c>
      <c r="E1049" s="4">
        <v>934</v>
      </c>
      <c r="F1049" s="4">
        <v>57</v>
      </c>
      <c r="G1049" s="4">
        <f t="shared" si="415"/>
        <v>1192</v>
      </c>
      <c r="H1049" s="4">
        <v>140</v>
      </c>
      <c r="I1049" s="4">
        <v>1</v>
      </c>
      <c r="J1049" s="4">
        <v>49</v>
      </c>
      <c r="K1049" s="4">
        <v>23</v>
      </c>
      <c r="L1049" s="4">
        <f t="shared" si="416"/>
        <v>213</v>
      </c>
      <c r="M1049" s="4">
        <v>48</v>
      </c>
      <c r="N1049" s="4">
        <v>35</v>
      </c>
      <c r="O1049" s="4">
        <v>0</v>
      </c>
      <c r="P1049" s="4">
        <v>0</v>
      </c>
      <c r="Q1049" s="4">
        <f t="shared" si="417"/>
        <v>83</v>
      </c>
      <c r="R1049" s="4">
        <v>24</v>
      </c>
      <c r="S1049" s="4">
        <v>0</v>
      </c>
      <c r="T1049" s="4">
        <v>0</v>
      </c>
      <c r="U1049" s="4">
        <v>0</v>
      </c>
      <c r="V1049" s="4">
        <f t="shared" si="418"/>
        <v>24</v>
      </c>
      <c r="W1049" s="4">
        <v>437</v>
      </c>
      <c r="X1049" s="4">
        <v>791</v>
      </c>
      <c r="Y1049" s="4">
        <v>145</v>
      </c>
      <c r="Z1049" s="4">
        <v>0</v>
      </c>
      <c r="AA1049" s="4">
        <f t="shared" si="419"/>
        <v>1373</v>
      </c>
      <c r="AB1049" s="4">
        <v>98</v>
      </c>
      <c r="AC1049" s="4">
        <v>1</v>
      </c>
      <c r="AD1049" s="4">
        <v>4</v>
      </c>
      <c r="AE1049" s="4">
        <v>2</v>
      </c>
      <c r="AF1049" s="4">
        <f t="shared" si="420"/>
        <v>105</v>
      </c>
      <c r="AG1049" s="4">
        <v>1</v>
      </c>
      <c r="AH1049" s="4">
        <v>167</v>
      </c>
      <c r="AI1049" s="4">
        <v>339</v>
      </c>
      <c r="AJ1049" s="4">
        <v>0</v>
      </c>
      <c r="AK1049" s="4">
        <f t="shared" si="421"/>
        <v>507</v>
      </c>
      <c r="AL1049" s="4">
        <v>578</v>
      </c>
      <c r="AM1049" s="4">
        <v>733</v>
      </c>
      <c r="AN1049" s="4">
        <v>469</v>
      </c>
      <c r="AO1049" s="4">
        <v>63</v>
      </c>
      <c r="AP1049" s="4">
        <f t="shared" si="422"/>
        <v>1843</v>
      </c>
      <c r="AU1049" s="4">
        <f t="shared" si="423"/>
        <v>0</v>
      </c>
      <c r="AV1049" s="4">
        <v>0</v>
      </c>
      <c r="AW1049" s="4">
        <v>0</v>
      </c>
      <c r="AX1049" s="4">
        <v>0</v>
      </c>
      <c r="AY1049" s="4">
        <v>23</v>
      </c>
      <c r="AZ1049" s="4">
        <f t="shared" si="424"/>
        <v>23</v>
      </c>
      <c r="BA1049" s="4">
        <v>0</v>
      </c>
      <c r="BB1049" s="4">
        <v>0</v>
      </c>
      <c r="BC1049" s="4">
        <v>0</v>
      </c>
      <c r="BD1049" s="4">
        <v>2</v>
      </c>
      <c r="BE1049" s="4">
        <f t="shared" si="425"/>
        <v>2</v>
      </c>
      <c r="BF1049" s="4">
        <v>0</v>
      </c>
      <c r="BG1049" s="4">
        <v>11</v>
      </c>
      <c r="BH1049" s="41">
        <v>143</v>
      </c>
      <c r="BI1049" s="4">
        <v>0</v>
      </c>
      <c r="BJ1049" s="4">
        <f t="shared" si="426"/>
        <v>154</v>
      </c>
      <c r="BK1049" s="4">
        <v>0</v>
      </c>
      <c r="BL1049" s="4">
        <v>0</v>
      </c>
      <c r="BM1049" s="4">
        <v>0</v>
      </c>
      <c r="BN1049" s="4">
        <v>0</v>
      </c>
      <c r="BO1049" s="4">
        <f t="shared" si="427"/>
        <v>0</v>
      </c>
      <c r="BP1049" s="4">
        <v>0</v>
      </c>
      <c r="BQ1049" s="4">
        <v>0</v>
      </c>
      <c r="BR1049" s="4">
        <v>0</v>
      </c>
      <c r="BS1049" s="4">
        <v>8</v>
      </c>
      <c r="BT1049" s="4">
        <f t="shared" si="428"/>
        <v>8</v>
      </c>
      <c r="BU1049" s="4">
        <v>0</v>
      </c>
      <c r="BV1049" s="4">
        <v>0</v>
      </c>
      <c r="BW1049" s="4">
        <v>0</v>
      </c>
      <c r="BX1049" s="4">
        <v>112</v>
      </c>
      <c r="BY1049" s="4">
        <f t="shared" si="429"/>
        <v>112</v>
      </c>
      <c r="BZ1049" s="4">
        <f t="shared" si="430"/>
        <v>1326</v>
      </c>
      <c r="CA1049" s="4">
        <f t="shared" si="431"/>
        <v>1929</v>
      </c>
      <c r="CB1049" s="4">
        <f t="shared" si="432"/>
        <v>1940</v>
      </c>
      <c r="CC1049" s="4">
        <f t="shared" si="433"/>
        <v>145</v>
      </c>
      <c r="CD1049" s="4">
        <f t="shared" si="434"/>
        <v>5340</v>
      </c>
      <c r="CE1049" s="4">
        <f t="shared" si="435"/>
        <v>0</v>
      </c>
      <c r="CF1049" s="4">
        <f t="shared" si="436"/>
        <v>11</v>
      </c>
      <c r="CG1049" s="4">
        <f t="shared" si="437"/>
        <v>143</v>
      </c>
      <c r="CH1049" s="4">
        <f t="shared" si="438"/>
        <v>145</v>
      </c>
      <c r="CI1049" s="4">
        <f t="shared" si="439"/>
        <v>299</v>
      </c>
      <c r="CJ1049" s="4">
        <v>0</v>
      </c>
      <c r="CK1049" s="4">
        <v>0</v>
      </c>
      <c r="CL1049" s="4">
        <v>490</v>
      </c>
      <c r="CM1049" s="4">
        <v>1</v>
      </c>
      <c r="CN1049" s="4">
        <v>1704</v>
      </c>
      <c r="CO1049" s="4">
        <f t="shared" si="414"/>
        <v>2195</v>
      </c>
    </row>
    <row r="1050" spans="1:93">
      <c r="A1050" s="2">
        <v>2011</v>
      </c>
      <c r="B1050" s="3" t="s">
        <v>106</v>
      </c>
      <c r="C1050" s="4">
        <v>10127</v>
      </c>
      <c r="D1050" s="4">
        <v>1351</v>
      </c>
      <c r="E1050" s="4">
        <v>15</v>
      </c>
      <c r="F1050" s="4">
        <v>0</v>
      </c>
      <c r="G1050" s="4">
        <f t="shared" si="415"/>
        <v>11493</v>
      </c>
      <c r="H1050" s="4">
        <v>2165</v>
      </c>
      <c r="I1050" s="4">
        <v>24</v>
      </c>
      <c r="J1050" s="4">
        <v>1621</v>
      </c>
      <c r="K1050" s="4">
        <v>0</v>
      </c>
      <c r="L1050" s="4">
        <f t="shared" si="416"/>
        <v>3810</v>
      </c>
      <c r="M1050" s="4">
        <v>91</v>
      </c>
      <c r="N1050" s="4">
        <v>36</v>
      </c>
      <c r="O1050" s="4">
        <v>0</v>
      </c>
      <c r="P1050" s="4">
        <v>0</v>
      </c>
      <c r="Q1050" s="4">
        <f t="shared" si="417"/>
        <v>127</v>
      </c>
      <c r="R1050" s="4">
        <v>274</v>
      </c>
      <c r="S1050" s="4">
        <v>95</v>
      </c>
      <c r="T1050" s="4">
        <v>0</v>
      </c>
      <c r="U1050" s="4">
        <v>0</v>
      </c>
      <c r="V1050" s="4">
        <f t="shared" si="418"/>
        <v>369</v>
      </c>
      <c r="W1050" s="4">
        <v>3085</v>
      </c>
      <c r="X1050" s="4">
        <v>6377</v>
      </c>
      <c r="Y1050" s="4">
        <v>979</v>
      </c>
      <c r="Z1050" s="4">
        <v>0</v>
      </c>
      <c r="AA1050" s="4">
        <f t="shared" si="419"/>
        <v>10441</v>
      </c>
      <c r="AB1050" s="4">
        <v>1481</v>
      </c>
      <c r="AC1050" s="4">
        <v>15</v>
      </c>
      <c r="AD1050" s="4">
        <v>91</v>
      </c>
      <c r="AE1050" s="4">
        <v>1</v>
      </c>
      <c r="AF1050" s="4">
        <f t="shared" si="420"/>
        <v>1588</v>
      </c>
      <c r="AG1050" s="4">
        <v>1310</v>
      </c>
      <c r="AH1050" s="4">
        <v>1164</v>
      </c>
      <c r="AI1050" s="4">
        <v>354</v>
      </c>
      <c r="AJ1050" s="4">
        <v>1528</v>
      </c>
      <c r="AK1050" s="4">
        <f t="shared" si="421"/>
        <v>4356</v>
      </c>
      <c r="AL1050" s="4">
        <v>9399</v>
      </c>
      <c r="AM1050" s="4">
        <v>2982</v>
      </c>
      <c r="AN1050" s="4">
        <v>2490</v>
      </c>
      <c r="AO1050" s="4">
        <v>87</v>
      </c>
      <c r="AP1050" s="4">
        <f t="shared" si="422"/>
        <v>14958</v>
      </c>
      <c r="AU1050" s="4">
        <f t="shared" si="423"/>
        <v>0</v>
      </c>
      <c r="AV1050" s="4">
        <v>0</v>
      </c>
      <c r="AW1050" s="4">
        <v>0</v>
      </c>
      <c r="AX1050" s="4">
        <v>0</v>
      </c>
      <c r="AY1050" s="4">
        <v>0</v>
      </c>
      <c r="AZ1050" s="4">
        <f t="shared" si="424"/>
        <v>0</v>
      </c>
      <c r="BA1050" s="4">
        <v>7</v>
      </c>
      <c r="BB1050" s="4">
        <v>0</v>
      </c>
      <c r="BC1050" s="4">
        <v>0</v>
      </c>
      <c r="BD1050" s="4">
        <v>1</v>
      </c>
      <c r="BE1050" s="4">
        <f t="shared" si="425"/>
        <v>8</v>
      </c>
      <c r="BF1050" s="4">
        <v>895</v>
      </c>
      <c r="BG1050" s="4">
        <v>1153</v>
      </c>
      <c r="BH1050" s="4">
        <v>15</v>
      </c>
      <c r="BI1050" s="4">
        <v>1528</v>
      </c>
      <c r="BJ1050" s="4">
        <f t="shared" si="426"/>
        <v>3591</v>
      </c>
      <c r="BK1050" s="4">
        <v>0</v>
      </c>
      <c r="BL1050" s="4">
        <v>0</v>
      </c>
      <c r="BM1050" s="4">
        <v>0</v>
      </c>
      <c r="BN1050" s="4">
        <v>0</v>
      </c>
      <c r="BO1050" s="4">
        <f t="shared" si="427"/>
        <v>0</v>
      </c>
      <c r="BP1050" s="4">
        <v>80</v>
      </c>
      <c r="BQ1050" s="4">
        <v>100</v>
      </c>
      <c r="BR1050" s="4">
        <v>5</v>
      </c>
      <c r="BS1050" s="4">
        <v>56</v>
      </c>
      <c r="BT1050" s="4">
        <f t="shared" si="428"/>
        <v>241</v>
      </c>
      <c r="BU1050" s="4">
        <v>233</v>
      </c>
      <c r="BV1050" s="4">
        <v>39</v>
      </c>
      <c r="BW1050" s="4">
        <v>17</v>
      </c>
      <c r="BX1050" s="4">
        <v>31</v>
      </c>
      <c r="BY1050" s="4">
        <f t="shared" si="429"/>
        <v>320</v>
      </c>
      <c r="BZ1050" s="4">
        <f t="shared" si="430"/>
        <v>27932</v>
      </c>
      <c r="CA1050" s="4">
        <f t="shared" si="431"/>
        <v>12044</v>
      </c>
      <c r="CB1050" s="4">
        <f t="shared" si="432"/>
        <v>5550</v>
      </c>
      <c r="CC1050" s="4">
        <f t="shared" si="433"/>
        <v>1616</v>
      </c>
      <c r="CD1050" s="4">
        <f t="shared" si="434"/>
        <v>47142</v>
      </c>
      <c r="CE1050" s="4">
        <f t="shared" si="435"/>
        <v>1215</v>
      </c>
      <c r="CF1050" s="4">
        <f t="shared" si="436"/>
        <v>1292</v>
      </c>
      <c r="CG1050" s="4">
        <f t="shared" si="437"/>
        <v>37</v>
      </c>
      <c r="CH1050" s="4">
        <f t="shared" si="438"/>
        <v>1616</v>
      </c>
      <c r="CI1050" s="4">
        <f t="shared" si="439"/>
        <v>4160</v>
      </c>
      <c r="CJ1050" s="4">
        <v>8144</v>
      </c>
      <c r="CK1050" s="4">
        <v>10617</v>
      </c>
      <c r="CL1050" s="4">
        <v>2463</v>
      </c>
      <c r="CM1050" s="4">
        <v>949</v>
      </c>
      <c r="CN1050" s="4">
        <v>6740</v>
      </c>
      <c r="CO1050" s="4">
        <f t="shared" si="414"/>
        <v>28913</v>
      </c>
    </row>
    <row r="1051" spans="1:93">
      <c r="A1051" s="2">
        <v>2011</v>
      </c>
      <c r="B1051" s="3" t="s">
        <v>107</v>
      </c>
      <c r="C1051" s="4">
        <v>2339</v>
      </c>
      <c r="D1051" s="4">
        <v>593</v>
      </c>
      <c r="E1051" s="4">
        <v>1</v>
      </c>
      <c r="F1051" s="4">
        <v>0</v>
      </c>
      <c r="G1051" s="4">
        <f t="shared" si="415"/>
        <v>2933</v>
      </c>
      <c r="H1051" s="4">
        <v>762</v>
      </c>
      <c r="I1051" s="4">
        <v>614</v>
      </c>
      <c r="J1051" s="4">
        <v>1376</v>
      </c>
      <c r="K1051" s="4">
        <v>0</v>
      </c>
      <c r="L1051" s="4">
        <f t="shared" si="416"/>
        <v>2752</v>
      </c>
      <c r="M1051" s="4">
        <v>1.1000000000000001</v>
      </c>
      <c r="N1051" s="4">
        <v>83.2</v>
      </c>
      <c r="O1051" s="4">
        <v>0</v>
      </c>
      <c r="P1051" s="4">
        <v>0</v>
      </c>
      <c r="Q1051" s="4">
        <f t="shared" si="417"/>
        <v>84.3</v>
      </c>
      <c r="R1051" s="4">
        <v>6</v>
      </c>
      <c r="S1051" s="4">
        <v>0</v>
      </c>
      <c r="T1051" s="4">
        <v>3</v>
      </c>
      <c r="U1051" s="4">
        <v>0</v>
      </c>
      <c r="V1051" s="4">
        <f t="shared" si="418"/>
        <v>9</v>
      </c>
      <c r="W1051" s="4">
        <v>559.4</v>
      </c>
      <c r="X1051" s="4">
        <v>2781</v>
      </c>
      <c r="Y1051" s="4">
        <v>193.4</v>
      </c>
      <c r="Z1051" s="4">
        <v>0</v>
      </c>
      <c r="AA1051" s="4">
        <f t="shared" si="419"/>
        <v>3533.8</v>
      </c>
      <c r="AB1051" s="4">
        <v>263</v>
      </c>
      <c r="AC1051" s="4">
        <v>1.7</v>
      </c>
      <c r="AD1051" s="4">
        <v>21</v>
      </c>
      <c r="AE1051" s="4">
        <v>0</v>
      </c>
      <c r="AF1051" s="4">
        <f t="shared" si="420"/>
        <v>285.7</v>
      </c>
      <c r="AG1051" s="4">
        <v>0</v>
      </c>
      <c r="AH1051" s="4">
        <v>401</v>
      </c>
      <c r="AI1051" s="4">
        <v>402</v>
      </c>
      <c r="AJ1051" s="4">
        <v>0</v>
      </c>
      <c r="AK1051" s="4">
        <f t="shared" si="421"/>
        <v>803</v>
      </c>
      <c r="AL1051" s="4">
        <v>1300</v>
      </c>
      <c r="AM1051" s="4">
        <v>1636</v>
      </c>
      <c r="AN1051" s="4">
        <v>1010</v>
      </c>
      <c r="AO1051" s="4">
        <v>0</v>
      </c>
      <c r="AP1051" s="4">
        <f t="shared" si="422"/>
        <v>3946</v>
      </c>
      <c r="AU1051" s="4">
        <f t="shared" si="423"/>
        <v>0</v>
      </c>
      <c r="AV1051" s="4">
        <v>0</v>
      </c>
      <c r="AW1051" s="4">
        <v>0</v>
      </c>
      <c r="AX1051" s="4">
        <v>0</v>
      </c>
      <c r="AY1051" s="4">
        <v>0</v>
      </c>
      <c r="AZ1051" s="4">
        <f t="shared" si="424"/>
        <v>0</v>
      </c>
      <c r="BA1051" s="4">
        <v>0</v>
      </c>
      <c r="BB1051" s="4">
        <v>0</v>
      </c>
      <c r="BC1051" s="4">
        <v>0</v>
      </c>
      <c r="BD1051" s="4">
        <v>21</v>
      </c>
      <c r="BE1051" s="4">
        <f t="shared" si="425"/>
        <v>21</v>
      </c>
      <c r="BF1051" s="4">
        <v>0</v>
      </c>
      <c r="BG1051" s="4">
        <v>0</v>
      </c>
      <c r="BH1051" s="4">
        <v>0</v>
      </c>
      <c r="BI1051" s="4">
        <v>0</v>
      </c>
      <c r="BJ1051" s="4">
        <f t="shared" si="426"/>
        <v>0</v>
      </c>
      <c r="BK1051" s="4">
        <v>0</v>
      </c>
      <c r="BL1051" s="4">
        <v>0</v>
      </c>
      <c r="BM1051" s="4">
        <v>0</v>
      </c>
      <c r="BN1051" s="4">
        <v>0</v>
      </c>
      <c r="BO1051" s="4">
        <f t="shared" si="427"/>
        <v>0</v>
      </c>
      <c r="BP1051" s="4">
        <v>0</v>
      </c>
      <c r="BQ1051" s="4">
        <v>0</v>
      </c>
      <c r="BR1051" s="4">
        <v>0</v>
      </c>
      <c r="BS1051" s="4">
        <v>19</v>
      </c>
      <c r="BT1051" s="4">
        <f t="shared" si="428"/>
        <v>19</v>
      </c>
      <c r="BU1051" s="4">
        <v>0</v>
      </c>
      <c r="BV1051" s="4">
        <v>0</v>
      </c>
      <c r="BW1051" s="4">
        <v>0</v>
      </c>
      <c r="BX1051" s="4">
        <v>46</v>
      </c>
      <c r="BY1051" s="4">
        <f t="shared" si="429"/>
        <v>46</v>
      </c>
      <c r="BZ1051" s="4">
        <f t="shared" si="430"/>
        <v>5230.5</v>
      </c>
      <c r="CA1051" s="4">
        <f t="shared" si="431"/>
        <v>6109.9</v>
      </c>
      <c r="CB1051" s="4">
        <f t="shared" si="432"/>
        <v>3006.4</v>
      </c>
      <c r="CC1051" s="4">
        <f t="shared" si="433"/>
        <v>0</v>
      </c>
      <c r="CD1051" s="4">
        <f t="shared" si="434"/>
        <v>14346.8</v>
      </c>
      <c r="CE1051" s="4">
        <f t="shared" si="435"/>
        <v>0</v>
      </c>
      <c r="CF1051" s="4">
        <f t="shared" si="436"/>
        <v>0</v>
      </c>
      <c r="CG1051" s="4">
        <f t="shared" si="437"/>
        <v>0</v>
      </c>
      <c r="CH1051" s="4">
        <f t="shared" si="438"/>
        <v>86</v>
      </c>
      <c r="CI1051" s="4">
        <f t="shared" si="439"/>
        <v>86</v>
      </c>
      <c r="CJ1051" s="4">
        <v>2267</v>
      </c>
      <c r="CK1051" s="4">
        <v>1061</v>
      </c>
      <c r="CL1051" s="4">
        <v>230</v>
      </c>
      <c r="CM1051" s="4">
        <v>66</v>
      </c>
      <c r="CN1051" s="4">
        <v>1847</v>
      </c>
      <c r="CO1051" s="4">
        <f t="shared" si="414"/>
        <v>5471</v>
      </c>
    </row>
    <row r="1052" spans="1:93">
      <c r="A1052" s="2">
        <v>2011</v>
      </c>
      <c r="B1052" s="3" t="s">
        <v>108</v>
      </c>
      <c r="C1052" s="4">
        <v>18146</v>
      </c>
      <c r="D1052" s="4">
        <v>6090</v>
      </c>
      <c r="E1052" s="4">
        <v>3277</v>
      </c>
      <c r="F1052" s="4">
        <v>9</v>
      </c>
      <c r="G1052" s="4">
        <f t="shared" si="415"/>
        <v>27522</v>
      </c>
      <c r="H1052" s="4">
        <v>3683</v>
      </c>
      <c r="I1052" s="4">
        <v>509</v>
      </c>
      <c r="J1052" s="4">
        <v>4499</v>
      </c>
      <c r="K1052" s="4">
        <v>775</v>
      </c>
      <c r="L1052" s="4">
        <f t="shared" si="416"/>
        <v>9466</v>
      </c>
      <c r="M1052" s="4">
        <v>284</v>
      </c>
      <c r="N1052" s="4">
        <v>2674</v>
      </c>
      <c r="O1052" s="4">
        <v>0</v>
      </c>
      <c r="P1052" s="4">
        <v>0</v>
      </c>
      <c r="Q1052" s="4">
        <f t="shared" si="417"/>
        <v>2958</v>
      </c>
      <c r="R1052" s="4">
        <v>760</v>
      </c>
      <c r="S1052" s="4">
        <v>0</v>
      </c>
      <c r="T1052" s="4">
        <v>0</v>
      </c>
      <c r="U1052" s="4">
        <v>0</v>
      </c>
      <c r="V1052" s="4">
        <f t="shared" si="418"/>
        <v>760</v>
      </c>
      <c r="W1052" s="4">
        <v>6963</v>
      </c>
      <c r="X1052" s="4">
        <v>27224</v>
      </c>
      <c r="Y1052" s="4">
        <v>4437</v>
      </c>
      <c r="Z1052" s="4">
        <v>0</v>
      </c>
      <c r="AA1052" s="4">
        <f t="shared" si="419"/>
        <v>38624</v>
      </c>
      <c r="AB1052" s="4">
        <v>2771</v>
      </c>
      <c r="AC1052" s="4">
        <v>122</v>
      </c>
      <c r="AD1052" s="4">
        <v>66</v>
      </c>
      <c r="AE1052" s="4">
        <v>216</v>
      </c>
      <c r="AF1052" s="4">
        <f t="shared" si="420"/>
        <v>3175</v>
      </c>
      <c r="AG1052" s="4">
        <v>99</v>
      </c>
      <c r="AH1052" s="4">
        <v>1750</v>
      </c>
      <c r="AI1052" s="4">
        <v>5823</v>
      </c>
      <c r="AJ1052" s="4">
        <v>885</v>
      </c>
      <c r="AK1052" s="4">
        <f t="shared" si="421"/>
        <v>8557</v>
      </c>
      <c r="AL1052" s="4">
        <v>20607</v>
      </c>
      <c r="AM1052" s="4">
        <v>6338</v>
      </c>
      <c r="AN1052" s="4">
        <v>13061</v>
      </c>
      <c r="AO1052" s="4">
        <v>1697</v>
      </c>
      <c r="AP1052" s="4">
        <f t="shared" si="422"/>
        <v>41703</v>
      </c>
      <c r="AU1052" s="4">
        <f t="shared" si="423"/>
        <v>0</v>
      </c>
      <c r="AV1052" s="4">
        <v>0</v>
      </c>
      <c r="AW1052" s="4">
        <v>0</v>
      </c>
      <c r="AX1052" s="4">
        <v>87</v>
      </c>
      <c r="AY1052" s="4">
        <v>775</v>
      </c>
      <c r="AZ1052" s="4">
        <f t="shared" si="424"/>
        <v>862</v>
      </c>
      <c r="BA1052" s="4">
        <v>0</v>
      </c>
      <c r="BB1052" s="4">
        <v>0</v>
      </c>
      <c r="BC1052" s="4">
        <v>0</v>
      </c>
      <c r="BD1052" s="4">
        <v>216</v>
      </c>
      <c r="BE1052" s="4">
        <f t="shared" si="425"/>
        <v>216</v>
      </c>
      <c r="BF1052" s="4">
        <v>0</v>
      </c>
      <c r="BG1052" s="4">
        <v>1681</v>
      </c>
      <c r="BH1052" s="4">
        <v>1538</v>
      </c>
      <c r="BI1052" s="4">
        <v>885</v>
      </c>
      <c r="BJ1052" s="4">
        <f t="shared" si="426"/>
        <v>4104</v>
      </c>
      <c r="BK1052" s="4">
        <v>0</v>
      </c>
      <c r="BL1052" s="4">
        <v>3</v>
      </c>
      <c r="BM1052" s="4">
        <v>0</v>
      </c>
      <c r="BN1052" s="4">
        <v>139</v>
      </c>
      <c r="BO1052" s="4">
        <f t="shared" si="427"/>
        <v>142</v>
      </c>
      <c r="BP1052" s="4">
        <v>0</v>
      </c>
      <c r="BQ1052" s="4">
        <v>307</v>
      </c>
      <c r="BR1052" s="4">
        <v>285</v>
      </c>
      <c r="BS1052" s="4">
        <v>136</v>
      </c>
      <c r="BT1052" s="4">
        <f t="shared" si="428"/>
        <v>728</v>
      </c>
      <c r="BU1052" s="4">
        <v>0</v>
      </c>
      <c r="BV1052" s="4">
        <v>152</v>
      </c>
      <c r="BW1052" s="4">
        <v>210</v>
      </c>
      <c r="BX1052" s="4">
        <v>1431</v>
      </c>
      <c r="BY1052" s="4">
        <f t="shared" si="429"/>
        <v>1793</v>
      </c>
      <c r="BZ1052" s="4">
        <f t="shared" si="430"/>
        <v>53313</v>
      </c>
      <c r="CA1052" s="4">
        <f t="shared" si="431"/>
        <v>44707</v>
      </c>
      <c r="CB1052" s="4">
        <f t="shared" si="432"/>
        <v>31163</v>
      </c>
      <c r="CC1052" s="4">
        <f t="shared" si="433"/>
        <v>3582</v>
      </c>
      <c r="CD1052" s="4">
        <f t="shared" si="434"/>
        <v>132765</v>
      </c>
      <c r="CE1052" s="4">
        <f t="shared" si="435"/>
        <v>0</v>
      </c>
      <c r="CF1052" s="4">
        <f t="shared" si="436"/>
        <v>2143</v>
      </c>
      <c r="CG1052" s="4">
        <f t="shared" si="437"/>
        <v>2120</v>
      </c>
      <c r="CH1052" s="4">
        <f t="shared" si="438"/>
        <v>3582</v>
      </c>
      <c r="CI1052" s="4">
        <f t="shared" si="439"/>
        <v>7845</v>
      </c>
      <c r="CJ1052" s="4">
        <v>10782</v>
      </c>
      <c r="CK1052" s="4">
        <v>36209</v>
      </c>
      <c r="CL1052" s="4">
        <v>5279</v>
      </c>
      <c r="CM1052" s="4">
        <v>17</v>
      </c>
      <c r="CN1052" s="4">
        <v>2509</v>
      </c>
      <c r="CO1052" s="4">
        <f t="shared" si="414"/>
        <v>54796</v>
      </c>
    </row>
    <row r="1053" spans="1:93">
      <c r="A1053" s="2">
        <v>2011</v>
      </c>
      <c r="B1053" s="3" t="s">
        <v>109</v>
      </c>
      <c r="C1053" s="4">
        <v>7262</v>
      </c>
      <c r="D1053" s="4">
        <v>1549</v>
      </c>
      <c r="E1053" s="4">
        <v>549</v>
      </c>
      <c r="F1053" s="4">
        <v>0</v>
      </c>
      <c r="G1053" s="4">
        <f t="shared" si="415"/>
        <v>9360</v>
      </c>
      <c r="H1053" s="4">
        <v>3605</v>
      </c>
      <c r="I1053" s="4">
        <v>41</v>
      </c>
      <c r="J1053" s="4">
        <v>2764</v>
      </c>
      <c r="K1053" s="4">
        <v>0</v>
      </c>
      <c r="L1053" s="4">
        <f t="shared" si="416"/>
        <v>6410</v>
      </c>
      <c r="M1053" s="4">
        <v>61</v>
      </c>
      <c r="N1053" s="4">
        <v>183</v>
      </c>
      <c r="O1053" s="4">
        <v>1</v>
      </c>
      <c r="P1053" s="4">
        <v>0</v>
      </c>
      <c r="Q1053" s="4">
        <f t="shared" si="417"/>
        <v>245</v>
      </c>
      <c r="R1053" s="4">
        <v>0</v>
      </c>
      <c r="S1053" s="4">
        <v>0</v>
      </c>
      <c r="T1053" s="4">
        <v>0</v>
      </c>
      <c r="U1053" s="4">
        <v>0</v>
      </c>
      <c r="V1053" s="4">
        <f t="shared" si="418"/>
        <v>0</v>
      </c>
      <c r="W1053" s="4">
        <v>2466</v>
      </c>
      <c r="X1053" s="4">
        <v>7660</v>
      </c>
      <c r="Y1053" s="4">
        <v>1172</v>
      </c>
      <c r="Z1053" s="4">
        <v>0</v>
      </c>
      <c r="AA1053" s="4">
        <f t="shared" si="419"/>
        <v>11298</v>
      </c>
      <c r="AB1053" s="4">
        <v>1288</v>
      </c>
      <c r="AC1053" s="4">
        <v>5</v>
      </c>
      <c r="AD1053" s="4">
        <v>150</v>
      </c>
      <c r="AE1053" s="4">
        <v>0</v>
      </c>
      <c r="AF1053" s="4">
        <f t="shared" si="420"/>
        <v>1443</v>
      </c>
      <c r="AG1053" s="4">
        <v>0</v>
      </c>
      <c r="AH1053" s="4">
        <v>1430</v>
      </c>
      <c r="AI1053" s="4">
        <v>2784</v>
      </c>
      <c r="AJ1053" s="4">
        <v>314</v>
      </c>
      <c r="AK1053" s="4">
        <f t="shared" si="421"/>
        <v>4528</v>
      </c>
      <c r="AL1053" s="4">
        <v>3821</v>
      </c>
      <c r="AM1053" s="4">
        <v>6843</v>
      </c>
      <c r="AN1053" s="4">
        <v>6800</v>
      </c>
      <c r="AO1053" s="4">
        <v>159</v>
      </c>
      <c r="AP1053" s="4">
        <f t="shared" si="422"/>
        <v>17623</v>
      </c>
      <c r="AU1053" s="4">
        <f t="shared" si="423"/>
        <v>0</v>
      </c>
      <c r="AV1053" s="4">
        <v>0</v>
      </c>
      <c r="AW1053" s="4">
        <v>0</v>
      </c>
      <c r="AX1053" s="4">
        <v>0</v>
      </c>
      <c r="AY1053" s="4">
        <v>0</v>
      </c>
      <c r="AZ1053" s="4">
        <f t="shared" si="424"/>
        <v>0</v>
      </c>
      <c r="BA1053" s="4">
        <v>0</v>
      </c>
      <c r="BB1053" s="4">
        <v>0</v>
      </c>
      <c r="BC1053" s="4">
        <v>0</v>
      </c>
      <c r="BD1053" s="4">
        <v>0</v>
      </c>
      <c r="BE1053" s="4">
        <f t="shared" si="425"/>
        <v>0</v>
      </c>
      <c r="BF1053" s="4">
        <v>0</v>
      </c>
      <c r="BG1053" s="4">
        <v>1337</v>
      </c>
      <c r="BH1053" s="4">
        <v>1038</v>
      </c>
      <c r="BI1053" s="4">
        <v>314</v>
      </c>
      <c r="BJ1053" s="4">
        <f t="shared" si="426"/>
        <v>2689</v>
      </c>
      <c r="BK1053" s="4">
        <v>0</v>
      </c>
      <c r="BL1053" s="4">
        <v>0</v>
      </c>
      <c r="BM1053" s="4">
        <v>0</v>
      </c>
      <c r="BN1053" s="4">
        <v>0</v>
      </c>
      <c r="BO1053" s="4">
        <f t="shared" si="427"/>
        <v>0</v>
      </c>
      <c r="BP1053" s="4">
        <v>11</v>
      </c>
      <c r="BQ1053" s="4">
        <v>0</v>
      </c>
      <c r="BR1053" s="4">
        <v>0</v>
      </c>
      <c r="BS1053" s="4">
        <v>0</v>
      </c>
      <c r="BT1053" s="4">
        <f t="shared" si="428"/>
        <v>11</v>
      </c>
      <c r="BU1053" s="4">
        <v>0</v>
      </c>
      <c r="BV1053" s="4">
        <v>0</v>
      </c>
      <c r="BW1053" s="4">
        <v>0</v>
      </c>
      <c r="BX1053" s="4">
        <v>159</v>
      </c>
      <c r="BY1053" s="4">
        <f t="shared" si="429"/>
        <v>159</v>
      </c>
      <c r="BZ1053" s="4">
        <f t="shared" si="430"/>
        <v>18503</v>
      </c>
      <c r="CA1053" s="4">
        <f t="shared" si="431"/>
        <v>17711</v>
      </c>
      <c r="CB1053" s="4">
        <f t="shared" si="432"/>
        <v>14220</v>
      </c>
      <c r="CC1053" s="4">
        <f t="shared" si="433"/>
        <v>473</v>
      </c>
      <c r="CD1053" s="4">
        <f t="shared" si="434"/>
        <v>50907</v>
      </c>
      <c r="CE1053" s="4">
        <f t="shared" si="435"/>
        <v>11</v>
      </c>
      <c r="CF1053" s="4">
        <f t="shared" si="436"/>
        <v>1337</v>
      </c>
      <c r="CG1053" s="4">
        <f t="shared" si="437"/>
        <v>1038</v>
      </c>
      <c r="CH1053" s="4">
        <f t="shared" si="438"/>
        <v>473</v>
      </c>
      <c r="CI1053" s="4">
        <f t="shared" si="439"/>
        <v>2859</v>
      </c>
      <c r="CJ1053" s="4">
        <v>5872</v>
      </c>
      <c r="CK1053" s="4">
        <v>9735</v>
      </c>
      <c r="CL1053" s="4">
        <v>1014</v>
      </c>
      <c r="CM1053" s="4">
        <v>0</v>
      </c>
      <c r="CN1053" s="4">
        <v>2536</v>
      </c>
      <c r="CO1053" s="4">
        <f t="shared" si="414"/>
        <v>19157</v>
      </c>
    </row>
    <row r="1054" spans="1:93">
      <c r="A1054" s="2">
        <v>2011</v>
      </c>
      <c r="B1054" s="3" t="s">
        <v>110</v>
      </c>
      <c r="C1054" s="4">
        <v>592</v>
      </c>
      <c r="D1054" s="4">
        <v>151</v>
      </c>
      <c r="E1054" s="4">
        <v>49</v>
      </c>
      <c r="F1054" s="4">
        <v>0</v>
      </c>
      <c r="G1054" s="4">
        <f t="shared" si="415"/>
        <v>792</v>
      </c>
      <c r="H1054" s="4">
        <v>348</v>
      </c>
      <c r="I1054" s="4">
        <v>157</v>
      </c>
      <c r="J1054" s="4">
        <v>510</v>
      </c>
      <c r="K1054" s="4">
        <v>18</v>
      </c>
      <c r="L1054" s="4">
        <f t="shared" si="416"/>
        <v>1033</v>
      </c>
      <c r="M1054" s="4">
        <v>1</v>
      </c>
      <c r="N1054" s="4">
        <v>0.77800000000000002</v>
      </c>
      <c r="O1054" s="4">
        <v>5</v>
      </c>
      <c r="P1054" s="4">
        <v>0</v>
      </c>
      <c r="Q1054" s="4">
        <f t="shared" si="417"/>
        <v>6.7780000000000005</v>
      </c>
      <c r="R1054" s="4">
        <v>0</v>
      </c>
      <c r="S1054" s="4">
        <v>0</v>
      </c>
      <c r="T1054" s="4">
        <v>0</v>
      </c>
      <c r="U1054" s="4">
        <v>0</v>
      </c>
      <c r="V1054" s="4">
        <f t="shared" si="418"/>
        <v>0</v>
      </c>
      <c r="W1054" s="4">
        <v>218</v>
      </c>
      <c r="X1054" s="4">
        <v>492.7</v>
      </c>
      <c r="Y1054" s="4">
        <v>5</v>
      </c>
      <c r="Z1054" s="4">
        <v>0</v>
      </c>
      <c r="AA1054" s="4">
        <f t="shared" si="419"/>
        <v>715.7</v>
      </c>
      <c r="AB1054" s="4">
        <v>80</v>
      </c>
      <c r="AC1054" s="4">
        <v>4</v>
      </c>
      <c r="AD1054" s="4">
        <v>8</v>
      </c>
      <c r="AE1054" s="4">
        <v>0</v>
      </c>
      <c r="AF1054" s="4">
        <f t="shared" si="420"/>
        <v>92</v>
      </c>
      <c r="AG1054" s="4">
        <v>0</v>
      </c>
      <c r="AH1054" s="4">
        <v>360</v>
      </c>
      <c r="AI1054" s="4">
        <v>260</v>
      </c>
      <c r="AJ1054" s="4">
        <v>0</v>
      </c>
      <c r="AK1054" s="4">
        <f t="shared" si="421"/>
        <v>620</v>
      </c>
      <c r="AL1054" s="4">
        <v>376</v>
      </c>
      <c r="AM1054" s="4">
        <v>648</v>
      </c>
      <c r="AN1054" s="4">
        <v>731</v>
      </c>
      <c r="AO1054" s="4">
        <v>3</v>
      </c>
      <c r="AP1054" s="4">
        <f t="shared" si="422"/>
        <v>1758</v>
      </c>
      <c r="AU1054" s="4">
        <f t="shared" si="423"/>
        <v>0</v>
      </c>
      <c r="AV1054" s="4">
        <v>38</v>
      </c>
      <c r="AW1054" s="4">
        <v>9</v>
      </c>
      <c r="AX1054" s="4">
        <v>25</v>
      </c>
      <c r="AY1054" s="4">
        <v>18</v>
      </c>
      <c r="AZ1054" s="4">
        <f t="shared" si="424"/>
        <v>90</v>
      </c>
      <c r="BA1054" s="4">
        <v>12</v>
      </c>
      <c r="BB1054" s="4">
        <v>0</v>
      </c>
      <c r="BC1054" s="4">
        <v>0</v>
      </c>
      <c r="BD1054" s="4">
        <v>0</v>
      </c>
      <c r="BE1054" s="4">
        <f t="shared" si="425"/>
        <v>12</v>
      </c>
      <c r="BF1054" s="4">
        <v>0</v>
      </c>
      <c r="BG1054" s="4">
        <v>304</v>
      </c>
      <c r="BH1054" s="4">
        <v>90</v>
      </c>
      <c r="BI1054" s="4">
        <v>0</v>
      </c>
      <c r="BJ1054" s="4">
        <f t="shared" si="426"/>
        <v>394</v>
      </c>
      <c r="BK1054" s="4">
        <v>0</v>
      </c>
      <c r="BL1054" s="4">
        <v>0</v>
      </c>
      <c r="BM1054" s="4">
        <v>0</v>
      </c>
      <c r="BN1054" s="4">
        <v>0</v>
      </c>
      <c r="BO1054" s="4">
        <f t="shared" si="427"/>
        <v>0</v>
      </c>
      <c r="BP1054" s="4">
        <v>4</v>
      </c>
      <c r="BQ1054" s="4">
        <v>9</v>
      </c>
      <c r="BR1054" s="4">
        <v>11</v>
      </c>
      <c r="BS1054" s="4">
        <v>0</v>
      </c>
      <c r="BT1054" s="4">
        <f t="shared" si="428"/>
        <v>24</v>
      </c>
      <c r="BU1054" s="4">
        <v>26</v>
      </c>
      <c r="BV1054" s="4">
        <v>18</v>
      </c>
      <c r="BW1054" s="4">
        <v>13</v>
      </c>
      <c r="BX1054" s="4">
        <v>3</v>
      </c>
      <c r="BY1054" s="4">
        <f t="shared" si="429"/>
        <v>60</v>
      </c>
      <c r="BZ1054" s="4">
        <f t="shared" si="430"/>
        <v>1615</v>
      </c>
      <c r="CA1054" s="4">
        <f t="shared" si="431"/>
        <v>1813.4780000000001</v>
      </c>
      <c r="CB1054" s="4">
        <f t="shared" si="432"/>
        <v>1568</v>
      </c>
      <c r="CC1054" s="4">
        <f t="shared" si="433"/>
        <v>21</v>
      </c>
      <c r="CD1054" s="4">
        <f t="shared" si="434"/>
        <v>5017.4780000000001</v>
      </c>
      <c r="CE1054" s="4">
        <f t="shared" si="435"/>
        <v>80</v>
      </c>
      <c r="CF1054" s="4">
        <f t="shared" si="436"/>
        <v>340</v>
      </c>
      <c r="CG1054" s="4">
        <f t="shared" si="437"/>
        <v>139</v>
      </c>
      <c r="CH1054" s="4">
        <f t="shared" si="438"/>
        <v>21</v>
      </c>
      <c r="CI1054" s="4">
        <f t="shared" si="439"/>
        <v>580</v>
      </c>
      <c r="CJ1054" s="4">
        <v>782</v>
      </c>
      <c r="CK1054" s="4">
        <v>428</v>
      </c>
      <c r="CL1054" s="4">
        <v>147</v>
      </c>
      <c r="CM1054" s="4">
        <v>8</v>
      </c>
      <c r="CN1054" s="4">
        <v>342</v>
      </c>
      <c r="CO1054" s="4">
        <f t="shared" si="414"/>
        <v>1707</v>
      </c>
    </row>
    <row r="1055" spans="1:93">
      <c r="A1055" s="2">
        <v>2011</v>
      </c>
      <c r="B1055" s="3" t="s">
        <v>111</v>
      </c>
      <c r="C1055" s="33">
        <v>9060.2946310000007</v>
      </c>
      <c r="D1055" s="4">
        <v>2254.293553</v>
      </c>
      <c r="E1055" s="4">
        <v>771.72209599999996</v>
      </c>
      <c r="F1055" s="4">
        <v>901.43700799999999</v>
      </c>
      <c r="G1055" s="4">
        <f t="shared" si="415"/>
        <v>12987.747288</v>
      </c>
      <c r="H1055" s="4">
        <v>2499.3850069999999</v>
      </c>
      <c r="I1055" s="4">
        <v>27.550450999999999</v>
      </c>
      <c r="J1055" s="4">
        <v>3.4634140000000002</v>
      </c>
      <c r="K1055" s="4">
        <v>269.131416</v>
      </c>
      <c r="L1055" s="4">
        <f t="shared" si="416"/>
        <v>2799.5302879999999</v>
      </c>
      <c r="M1055" s="4">
        <v>161.13116299999999</v>
      </c>
      <c r="N1055" s="4">
        <v>781.74569399999996</v>
      </c>
      <c r="O1055" s="4">
        <v>0</v>
      </c>
      <c r="P1055" s="4">
        <v>0</v>
      </c>
      <c r="Q1055" s="4">
        <f t="shared" si="417"/>
        <v>942.87685699999997</v>
      </c>
      <c r="R1055" s="4">
        <v>14.197066</v>
      </c>
      <c r="S1055" s="4">
        <v>0</v>
      </c>
      <c r="T1055" s="4">
        <v>0</v>
      </c>
      <c r="U1055" s="4">
        <v>0</v>
      </c>
      <c r="V1055" s="4">
        <f t="shared" si="418"/>
        <v>14.197066</v>
      </c>
      <c r="W1055" s="4">
        <v>10640.779838</v>
      </c>
      <c r="X1055" s="4">
        <v>2720.1589520000002</v>
      </c>
      <c r="Y1055" s="4">
        <v>0</v>
      </c>
      <c r="Z1055" s="4">
        <v>0</v>
      </c>
      <c r="AA1055" s="4">
        <f t="shared" si="419"/>
        <v>13360.93879</v>
      </c>
      <c r="AB1055" s="4">
        <v>1887.381826</v>
      </c>
      <c r="AC1055" s="4">
        <v>21.568052000000002</v>
      </c>
      <c r="AD1055" s="4">
        <v>1.126179</v>
      </c>
      <c r="AE1055" s="4">
        <v>40.312973</v>
      </c>
      <c r="AF1055" s="4">
        <f t="shared" si="420"/>
        <v>1950.3890300000003</v>
      </c>
      <c r="AG1055" s="4">
        <v>13.367056</v>
      </c>
      <c r="AH1055" s="4">
        <v>1431.150085</v>
      </c>
      <c r="AI1055" s="4">
        <v>1039.150406</v>
      </c>
      <c r="AJ1055" s="4">
        <v>322.33447899999999</v>
      </c>
      <c r="AK1055" s="4">
        <f t="shared" si="421"/>
        <v>2806.0020260000001</v>
      </c>
      <c r="AL1055" s="4">
        <v>7376.6483639999997</v>
      </c>
      <c r="AM1055" s="4">
        <v>7316.1156840000003</v>
      </c>
      <c r="AN1055" s="4">
        <v>10194.345085000001</v>
      </c>
      <c r="AO1055" s="4">
        <v>565.43055100000004</v>
      </c>
      <c r="AP1055" s="4">
        <f t="shared" si="422"/>
        <v>25452.539684000003</v>
      </c>
      <c r="AU1055" s="4">
        <f t="shared" si="423"/>
        <v>0</v>
      </c>
      <c r="AV1055" s="4">
        <v>0</v>
      </c>
      <c r="AW1055" s="4">
        <v>0</v>
      </c>
      <c r="AX1055" s="4">
        <v>0</v>
      </c>
      <c r="AY1055" s="4">
        <v>261.364688</v>
      </c>
      <c r="AZ1055" s="4">
        <f t="shared" si="424"/>
        <v>261.364688</v>
      </c>
      <c r="BA1055" s="4">
        <v>0</v>
      </c>
      <c r="BB1055" s="4">
        <v>0</v>
      </c>
      <c r="BC1055" s="4">
        <v>0</v>
      </c>
      <c r="BD1055" s="4">
        <v>40.312973</v>
      </c>
      <c r="BE1055" s="4">
        <f t="shared" si="425"/>
        <v>40.312973</v>
      </c>
      <c r="BF1055" s="4">
        <v>0</v>
      </c>
      <c r="BG1055" s="4">
        <v>1242.3835260000001</v>
      </c>
      <c r="BH1055" s="4">
        <v>466.785077</v>
      </c>
      <c r="BI1055" s="4">
        <v>322.33447899999999</v>
      </c>
      <c r="BJ1055" s="4">
        <f t="shared" si="426"/>
        <v>2031.5030820000002</v>
      </c>
      <c r="BK1055" s="4">
        <v>0</v>
      </c>
      <c r="BL1055" s="4">
        <v>0</v>
      </c>
      <c r="BM1055" s="4">
        <v>0</v>
      </c>
      <c r="BN1055" s="4">
        <v>0</v>
      </c>
      <c r="BO1055" s="4">
        <f t="shared" si="427"/>
        <v>0</v>
      </c>
      <c r="BP1055" s="4">
        <v>0</v>
      </c>
      <c r="BQ1055" s="4">
        <v>0</v>
      </c>
      <c r="BR1055" s="4">
        <v>0</v>
      </c>
      <c r="BS1055" s="4">
        <v>0</v>
      </c>
      <c r="BT1055" s="4">
        <f t="shared" si="428"/>
        <v>0</v>
      </c>
      <c r="BU1055" s="4">
        <v>22.609199</v>
      </c>
      <c r="BV1055" s="4">
        <v>3.1998229999999999</v>
      </c>
      <c r="BW1055" s="4">
        <v>35.808757999999997</v>
      </c>
      <c r="BX1055" s="4">
        <v>1242.290332</v>
      </c>
      <c r="BY1055" s="4">
        <f t="shared" si="429"/>
        <v>1303.9081120000001</v>
      </c>
      <c r="BZ1055" s="4">
        <f t="shared" si="430"/>
        <v>31653.184951000003</v>
      </c>
      <c r="CA1055" s="4">
        <f t="shared" si="431"/>
        <v>14552.582471</v>
      </c>
      <c r="CB1055" s="4">
        <f t="shared" si="432"/>
        <v>12009.80718</v>
      </c>
      <c r="CC1055" s="4">
        <f t="shared" si="433"/>
        <v>2098.6464270000001</v>
      </c>
      <c r="CD1055" s="4">
        <f t="shared" si="434"/>
        <v>60314.221029000008</v>
      </c>
      <c r="CE1055" s="4">
        <f t="shared" si="435"/>
        <v>22.609199</v>
      </c>
      <c r="CF1055" s="4">
        <f t="shared" si="436"/>
        <v>1245.583349</v>
      </c>
      <c r="CG1055" s="4">
        <f t="shared" si="437"/>
        <v>502.59383500000001</v>
      </c>
      <c r="CH1055" s="4">
        <f t="shared" si="438"/>
        <v>1866.3024720000001</v>
      </c>
      <c r="CI1055" s="4">
        <f t="shared" si="439"/>
        <v>3637.088855</v>
      </c>
      <c r="CJ1055" s="4">
        <v>7578.2</v>
      </c>
      <c r="CK1055" s="4">
        <v>8120.3</v>
      </c>
      <c r="CL1055" s="4">
        <v>236.6</v>
      </c>
      <c r="CM1055" s="4">
        <v>0</v>
      </c>
      <c r="CN1055" s="4">
        <v>11828.2</v>
      </c>
      <c r="CO1055" s="4">
        <f t="shared" si="414"/>
        <v>27763.300000000003</v>
      </c>
    </row>
    <row r="1056" spans="1:93">
      <c r="A1056" s="2">
        <v>2011</v>
      </c>
      <c r="B1056" s="3" t="s">
        <v>112</v>
      </c>
      <c r="C1056" s="4">
        <v>2279</v>
      </c>
      <c r="D1056" s="4">
        <v>912</v>
      </c>
      <c r="E1056" s="4">
        <v>329</v>
      </c>
      <c r="F1056" s="4">
        <v>0</v>
      </c>
      <c r="G1056" s="4">
        <f t="shared" si="415"/>
        <v>3520</v>
      </c>
      <c r="H1056" s="4">
        <v>944</v>
      </c>
      <c r="I1056" s="4">
        <v>496</v>
      </c>
      <c r="J1056" s="4">
        <v>3368</v>
      </c>
      <c r="K1056" s="4">
        <v>31</v>
      </c>
      <c r="L1056" s="4">
        <f t="shared" si="416"/>
        <v>4839</v>
      </c>
      <c r="M1056" s="4">
        <v>39</v>
      </c>
      <c r="N1056" s="4">
        <v>64</v>
      </c>
      <c r="O1056" s="4">
        <v>0</v>
      </c>
      <c r="P1056" s="4">
        <v>0</v>
      </c>
      <c r="Q1056" s="4">
        <f t="shared" si="417"/>
        <v>103</v>
      </c>
      <c r="R1056" s="4">
        <v>39</v>
      </c>
      <c r="S1056" s="4">
        <v>61</v>
      </c>
      <c r="T1056" s="4">
        <v>0</v>
      </c>
      <c r="U1056" s="4">
        <v>0</v>
      </c>
      <c r="V1056" s="4">
        <f t="shared" si="418"/>
        <v>100</v>
      </c>
      <c r="W1056" s="4">
        <v>960</v>
      </c>
      <c r="X1056" s="4">
        <v>3126</v>
      </c>
      <c r="Y1056" s="4">
        <v>702</v>
      </c>
      <c r="Z1056" s="4">
        <v>0</v>
      </c>
      <c r="AA1056" s="4">
        <f t="shared" si="419"/>
        <v>4788</v>
      </c>
      <c r="AB1056" s="4">
        <v>378</v>
      </c>
      <c r="AC1056" s="4">
        <v>3</v>
      </c>
      <c r="AD1056" s="4">
        <v>93</v>
      </c>
      <c r="AE1056" s="4">
        <v>0</v>
      </c>
      <c r="AF1056" s="4">
        <f t="shared" si="420"/>
        <v>474</v>
      </c>
      <c r="AG1056" s="4">
        <v>0</v>
      </c>
      <c r="AH1056" s="4">
        <v>1109</v>
      </c>
      <c r="AI1056" s="4">
        <v>540</v>
      </c>
      <c r="AJ1056" s="4">
        <v>178</v>
      </c>
      <c r="AK1056" s="4">
        <f t="shared" si="421"/>
        <v>1827</v>
      </c>
      <c r="AL1056" s="4">
        <v>1513</v>
      </c>
      <c r="AM1056" s="4">
        <v>1821</v>
      </c>
      <c r="AN1056" s="4">
        <v>2152</v>
      </c>
      <c r="AO1056" s="4">
        <v>28</v>
      </c>
      <c r="AP1056" s="4">
        <f t="shared" si="422"/>
        <v>5514</v>
      </c>
      <c r="AU1056" s="4">
        <f t="shared" si="423"/>
        <v>0</v>
      </c>
      <c r="AV1056" s="4">
        <v>0</v>
      </c>
      <c r="AW1056" s="4">
        <v>12</v>
      </c>
      <c r="AX1056" s="4">
        <v>305</v>
      </c>
      <c r="AY1056" s="4">
        <v>31</v>
      </c>
      <c r="AZ1056" s="4">
        <f t="shared" si="424"/>
        <v>348</v>
      </c>
      <c r="BA1056" s="4">
        <v>0</v>
      </c>
      <c r="BB1056" s="4">
        <v>0</v>
      </c>
      <c r="BC1056" s="4">
        <v>0</v>
      </c>
      <c r="BD1056" s="4">
        <v>0</v>
      </c>
      <c r="BE1056" s="4">
        <f t="shared" si="425"/>
        <v>0</v>
      </c>
      <c r="BF1056" s="4">
        <v>0</v>
      </c>
      <c r="BG1056" s="4">
        <v>1109</v>
      </c>
      <c r="BH1056" s="4">
        <v>197</v>
      </c>
      <c r="BI1056" s="4">
        <v>178</v>
      </c>
      <c r="BJ1056" s="4">
        <f t="shared" si="426"/>
        <v>1484</v>
      </c>
      <c r="BK1056" s="4">
        <v>0</v>
      </c>
      <c r="BL1056" s="4">
        <v>0</v>
      </c>
      <c r="BM1056" s="4">
        <v>0</v>
      </c>
      <c r="BN1056" s="4">
        <v>0</v>
      </c>
      <c r="BO1056" s="4">
        <f t="shared" si="427"/>
        <v>0</v>
      </c>
      <c r="BP1056" s="4">
        <v>1</v>
      </c>
      <c r="BQ1056" s="4">
        <v>6</v>
      </c>
      <c r="BR1056" s="4">
        <v>162</v>
      </c>
      <c r="BS1056" s="4">
        <v>6</v>
      </c>
      <c r="BT1056" s="4">
        <f t="shared" si="428"/>
        <v>175</v>
      </c>
      <c r="BU1056" s="4">
        <v>3</v>
      </c>
      <c r="BV1056" s="4">
        <v>180</v>
      </c>
      <c r="BW1056" s="4">
        <v>121</v>
      </c>
      <c r="BX1056" s="4">
        <v>22</v>
      </c>
      <c r="BY1056" s="4">
        <f t="shared" si="429"/>
        <v>326</v>
      </c>
      <c r="BZ1056" s="4">
        <f t="shared" si="430"/>
        <v>6152</v>
      </c>
      <c r="CA1056" s="4">
        <f t="shared" si="431"/>
        <v>7592</v>
      </c>
      <c r="CB1056" s="4">
        <f t="shared" si="432"/>
        <v>7184</v>
      </c>
      <c r="CC1056" s="4">
        <f t="shared" si="433"/>
        <v>237</v>
      </c>
      <c r="CD1056" s="4">
        <f t="shared" si="434"/>
        <v>21165</v>
      </c>
      <c r="CE1056" s="4">
        <f t="shared" si="435"/>
        <v>4</v>
      </c>
      <c r="CF1056" s="4">
        <f t="shared" si="436"/>
        <v>1307</v>
      </c>
      <c r="CG1056" s="4">
        <f t="shared" si="437"/>
        <v>785</v>
      </c>
      <c r="CH1056" s="4">
        <f t="shared" si="438"/>
        <v>237</v>
      </c>
      <c r="CI1056" s="4">
        <f t="shared" si="439"/>
        <v>2333</v>
      </c>
      <c r="CJ1056" s="4">
        <v>1818.5</v>
      </c>
      <c r="CK1056" s="4">
        <v>1832.1</v>
      </c>
      <c r="CL1056" s="4">
        <v>274.3</v>
      </c>
      <c r="CM1056" s="4">
        <v>14.6</v>
      </c>
      <c r="CN1056" s="4">
        <v>1197.8</v>
      </c>
      <c r="CO1056" s="4">
        <f t="shared" si="414"/>
        <v>5137.3</v>
      </c>
    </row>
    <row r="1057" spans="1:93">
      <c r="A1057" s="2">
        <v>2011</v>
      </c>
      <c r="B1057" s="3" t="s">
        <v>113</v>
      </c>
      <c r="C1057" s="4">
        <v>2266.8000000000002</v>
      </c>
      <c r="D1057" s="4">
        <v>825.5</v>
      </c>
      <c r="E1057" s="4">
        <v>601.20000000000005</v>
      </c>
      <c r="F1057" s="4">
        <v>0</v>
      </c>
      <c r="G1057" s="4">
        <f t="shared" si="415"/>
        <v>3693.5</v>
      </c>
      <c r="H1057" s="4">
        <v>339</v>
      </c>
      <c r="I1057" s="4">
        <v>224</v>
      </c>
      <c r="J1057" s="4">
        <v>1555</v>
      </c>
      <c r="K1057" s="4">
        <v>281</v>
      </c>
      <c r="L1057" s="4">
        <f t="shared" si="416"/>
        <v>2399</v>
      </c>
      <c r="M1057" s="4">
        <v>134</v>
      </c>
      <c r="N1057" s="4">
        <v>74</v>
      </c>
      <c r="O1057" s="4">
        <v>0</v>
      </c>
      <c r="P1057" s="4">
        <v>0</v>
      </c>
      <c r="Q1057" s="4">
        <f t="shared" si="417"/>
        <v>208</v>
      </c>
      <c r="R1057" s="4">
        <v>0</v>
      </c>
      <c r="S1057" s="4">
        <v>8</v>
      </c>
      <c r="T1057" s="4">
        <v>0</v>
      </c>
      <c r="U1057" s="4">
        <v>0</v>
      </c>
      <c r="V1057" s="4">
        <f t="shared" si="418"/>
        <v>8</v>
      </c>
      <c r="W1057" s="4">
        <v>894</v>
      </c>
      <c r="X1057" s="4">
        <v>3003</v>
      </c>
      <c r="Y1057" s="4">
        <v>556</v>
      </c>
      <c r="Z1057" s="4">
        <v>0</v>
      </c>
      <c r="AA1057" s="4">
        <f t="shared" si="419"/>
        <v>4453</v>
      </c>
      <c r="AB1057" s="4">
        <v>691.6</v>
      </c>
      <c r="AC1057" s="4">
        <v>74.7</v>
      </c>
      <c r="AD1057" s="4">
        <v>124.9</v>
      </c>
      <c r="AE1057" s="4">
        <v>36.9</v>
      </c>
      <c r="AF1057" s="4">
        <f t="shared" si="420"/>
        <v>928.1</v>
      </c>
      <c r="AG1057" s="4">
        <v>8.8000000000000007</v>
      </c>
      <c r="AH1057" s="4">
        <v>48.7</v>
      </c>
      <c r="AI1057" s="4">
        <v>1774</v>
      </c>
      <c r="AJ1057" s="4">
        <v>47.5</v>
      </c>
      <c r="AK1057" s="4">
        <f t="shared" si="421"/>
        <v>1879</v>
      </c>
      <c r="AL1057" s="4">
        <v>1330.7999999999993</v>
      </c>
      <c r="AM1057" s="4">
        <v>4370.0999999999985</v>
      </c>
      <c r="AN1057" s="4">
        <v>13997.9</v>
      </c>
      <c r="AO1057" s="4">
        <v>203.89999999999998</v>
      </c>
      <c r="AP1057" s="4">
        <f t="shared" si="422"/>
        <v>19902.699999999997</v>
      </c>
      <c r="AU1057" s="4">
        <f t="shared" si="423"/>
        <v>0</v>
      </c>
      <c r="AV1057" s="4">
        <v>4</v>
      </c>
      <c r="AW1057" s="4">
        <v>2</v>
      </c>
      <c r="AX1057" s="4">
        <v>94</v>
      </c>
      <c r="AY1057" s="4">
        <v>281</v>
      </c>
      <c r="AZ1057" s="4">
        <f t="shared" si="424"/>
        <v>381</v>
      </c>
      <c r="BA1057" s="4">
        <v>0</v>
      </c>
      <c r="BB1057" s="4">
        <v>0</v>
      </c>
      <c r="BC1057" s="4">
        <v>0</v>
      </c>
      <c r="BD1057" s="4">
        <v>36.9</v>
      </c>
      <c r="BE1057" s="4">
        <f t="shared" si="425"/>
        <v>36.9</v>
      </c>
      <c r="BF1057" s="4">
        <v>0</v>
      </c>
      <c r="BG1057" s="4">
        <v>0</v>
      </c>
      <c r="BH1057" s="4">
        <v>0</v>
      </c>
      <c r="BI1057" s="4">
        <v>47.5</v>
      </c>
      <c r="BJ1057" s="4">
        <f t="shared" si="426"/>
        <v>47.5</v>
      </c>
      <c r="BK1057" s="4">
        <v>0</v>
      </c>
      <c r="BL1057" s="4">
        <v>0</v>
      </c>
      <c r="BM1057" s="4">
        <v>0</v>
      </c>
      <c r="BN1057" s="4">
        <v>0</v>
      </c>
      <c r="BO1057" s="4">
        <f t="shared" si="427"/>
        <v>0</v>
      </c>
      <c r="BP1057" s="4">
        <v>0</v>
      </c>
      <c r="BQ1057" s="4">
        <v>0</v>
      </c>
      <c r="BR1057" s="4">
        <v>0</v>
      </c>
      <c r="BS1057" s="4">
        <v>29.7</v>
      </c>
      <c r="BT1057" s="4">
        <f t="shared" si="428"/>
        <v>29.7</v>
      </c>
      <c r="BU1057" s="4">
        <v>0</v>
      </c>
      <c r="BV1057" s="4">
        <v>45.1</v>
      </c>
      <c r="BW1057" s="4">
        <v>25.8</v>
      </c>
      <c r="BX1057" s="4">
        <v>174.2</v>
      </c>
      <c r="BY1057" s="4">
        <f t="shared" si="429"/>
        <v>245.1</v>
      </c>
      <c r="BZ1057" s="4">
        <f t="shared" si="430"/>
        <v>5665</v>
      </c>
      <c r="CA1057" s="4">
        <f t="shared" si="431"/>
        <v>8627.9999999999982</v>
      </c>
      <c r="CB1057" s="4">
        <f t="shared" si="432"/>
        <v>18609</v>
      </c>
      <c r="CC1057" s="4">
        <f t="shared" si="433"/>
        <v>569.29999999999995</v>
      </c>
      <c r="CD1057" s="4">
        <f t="shared" si="434"/>
        <v>33471.300000000003</v>
      </c>
      <c r="CE1057" s="4">
        <f t="shared" si="435"/>
        <v>4</v>
      </c>
      <c r="CF1057" s="4">
        <f t="shared" si="436"/>
        <v>47.1</v>
      </c>
      <c r="CG1057" s="4">
        <f t="shared" si="437"/>
        <v>119.8</v>
      </c>
      <c r="CH1057" s="4">
        <f t="shared" si="438"/>
        <v>569.29999999999995</v>
      </c>
      <c r="CI1057" s="4">
        <f t="shared" si="439"/>
        <v>740.19999999999993</v>
      </c>
      <c r="CJ1057" s="4">
        <v>0</v>
      </c>
      <c r="CK1057" s="4">
        <v>5524</v>
      </c>
      <c r="CL1057" s="4">
        <v>468.6</v>
      </c>
      <c r="CM1057" s="4">
        <v>0</v>
      </c>
      <c r="CN1057" s="4">
        <v>511.7</v>
      </c>
      <c r="CO1057" s="4">
        <f t="shared" si="414"/>
        <v>6504.3</v>
      </c>
    </row>
    <row r="1058" spans="1:93">
      <c r="A1058" s="2">
        <v>2011</v>
      </c>
      <c r="B1058" s="3" t="s">
        <v>114</v>
      </c>
      <c r="C1058" s="4">
        <v>8976</v>
      </c>
      <c r="D1058" s="4">
        <v>3759</v>
      </c>
      <c r="E1058" s="4">
        <v>753</v>
      </c>
      <c r="F1058" s="4">
        <v>0</v>
      </c>
      <c r="G1058" s="4">
        <f t="shared" si="415"/>
        <v>13488</v>
      </c>
      <c r="H1058" s="4">
        <v>1888</v>
      </c>
      <c r="I1058" s="4">
        <v>93</v>
      </c>
      <c r="J1058" s="4">
        <v>7</v>
      </c>
      <c r="K1058" s="4">
        <v>225</v>
      </c>
      <c r="L1058" s="4">
        <f t="shared" si="416"/>
        <v>2213</v>
      </c>
      <c r="M1058" s="4">
        <v>309</v>
      </c>
      <c r="N1058" s="4">
        <v>332</v>
      </c>
      <c r="O1058" s="4">
        <v>4</v>
      </c>
      <c r="P1058" s="4">
        <v>0</v>
      </c>
      <c r="Q1058" s="4">
        <f t="shared" si="417"/>
        <v>645</v>
      </c>
      <c r="R1058" s="4">
        <v>297</v>
      </c>
      <c r="S1058" s="4">
        <v>518</v>
      </c>
      <c r="T1058" s="4">
        <v>0</v>
      </c>
      <c r="U1058" s="4">
        <v>0</v>
      </c>
      <c r="V1058" s="4">
        <f t="shared" si="418"/>
        <v>815</v>
      </c>
      <c r="W1058" s="4">
        <v>5690</v>
      </c>
      <c r="X1058" s="4">
        <v>14182</v>
      </c>
      <c r="Y1058" s="4">
        <v>2103</v>
      </c>
      <c r="Z1058" s="4">
        <v>0</v>
      </c>
      <c r="AA1058" s="4">
        <f t="shared" si="419"/>
        <v>21975</v>
      </c>
      <c r="AB1058" s="4">
        <v>1907</v>
      </c>
      <c r="AC1058" s="4">
        <v>193</v>
      </c>
      <c r="AD1058" s="4">
        <v>101</v>
      </c>
      <c r="AE1058" s="4">
        <v>32</v>
      </c>
      <c r="AF1058" s="4">
        <f t="shared" si="420"/>
        <v>2233</v>
      </c>
      <c r="AG1058" s="4">
        <v>2</v>
      </c>
      <c r="AH1058" s="4">
        <v>1987</v>
      </c>
      <c r="AI1058" s="4">
        <v>3902</v>
      </c>
      <c r="AJ1058" s="4">
        <v>204</v>
      </c>
      <c r="AK1058" s="4">
        <f t="shared" si="421"/>
        <v>6095</v>
      </c>
      <c r="AL1058" s="4">
        <v>6005</v>
      </c>
      <c r="AM1058" s="4">
        <v>8447</v>
      </c>
      <c r="AN1058" s="4">
        <v>6824</v>
      </c>
      <c r="AO1058" s="4">
        <v>407</v>
      </c>
      <c r="AP1058" s="4">
        <f t="shared" si="422"/>
        <v>21683</v>
      </c>
      <c r="AU1058" s="4">
        <f t="shared" si="423"/>
        <v>0</v>
      </c>
      <c r="AV1058" s="4">
        <v>0</v>
      </c>
      <c r="AW1058" s="4">
        <v>0</v>
      </c>
      <c r="AX1058" s="4">
        <v>0</v>
      </c>
      <c r="AY1058" s="4">
        <v>225</v>
      </c>
      <c r="AZ1058" s="4">
        <f t="shared" si="424"/>
        <v>225</v>
      </c>
      <c r="BA1058" s="4">
        <v>0</v>
      </c>
      <c r="BB1058" s="4">
        <v>0</v>
      </c>
      <c r="BC1058" s="4">
        <v>0</v>
      </c>
      <c r="BD1058" s="4">
        <v>32</v>
      </c>
      <c r="BE1058" s="4">
        <f t="shared" si="425"/>
        <v>32</v>
      </c>
      <c r="BF1058" s="4">
        <v>0</v>
      </c>
      <c r="BG1058" s="4">
        <v>0</v>
      </c>
      <c r="BH1058" s="4">
        <v>0</v>
      </c>
      <c r="BI1058" s="4">
        <v>204</v>
      </c>
      <c r="BJ1058" s="4">
        <f t="shared" si="426"/>
        <v>204</v>
      </c>
      <c r="BK1058" s="4">
        <v>0</v>
      </c>
      <c r="BL1058" s="4">
        <v>0</v>
      </c>
      <c r="BM1058" s="4">
        <v>0</v>
      </c>
      <c r="BN1058" s="4">
        <v>0</v>
      </c>
      <c r="BO1058" s="4">
        <f t="shared" si="427"/>
        <v>0</v>
      </c>
      <c r="BP1058" s="4">
        <v>0</v>
      </c>
      <c r="BQ1058" s="4">
        <v>0</v>
      </c>
      <c r="BR1058" s="4">
        <v>0</v>
      </c>
      <c r="BS1058" s="4">
        <v>0</v>
      </c>
      <c r="BT1058" s="4">
        <f t="shared" si="428"/>
        <v>0</v>
      </c>
      <c r="BU1058" s="4">
        <v>0</v>
      </c>
      <c r="BV1058" s="4">
        <v>0</v>
      </c>
      <c r="BW1058" s="4">
        <v>0</v>
      </c>
      <c r="BX1058" s="4">
        <v>407</v>
      </c>
      <c r="BY1058" s="4">
        <f t="shared" si="429"/>
        <v>407</v>
      </c>
      <c r="BZ1058" s="4">
        <f t="shared" si="430"/>
        <v>25074</v>
      </c>
      <c r="CA1058" s="4">
        <f t="shared" si="431"/>
        <v>29511</v>
      </c>
      <c r="CB1058" s="4">
        <f t="shared" si="432"/>
        <v>13694</v>
      </c>
      <c r="CC1058" s="4">
        <f t="shared" si="433"/>
        <v>868</v>
      </c>
      <c r="CD1058" s="4">
        <f t="shared" si="434"/>
        <v>69147</v>
      </c>
      <c r="CE1058" s="4">
        <f t="shared" si="435"/>
        <v>0</v>
      </c>
      <c r="CF1058" s="4">
        <f t="shared" si="436"/>
        <v>0</v>
      </c>
      <c r="CG1058" s="4">
        <f t="shared" si="437"/>
        <v>0</v>
      </c>
      <c r="CH1058" s="4">
        <f t="shared" si="438"/>
        <v>868</v>
      </c>
      <c r="CI1058" s="4">
        <f t="shared" si="439"/>
        <v>868</v>
      </c>
      <c r="CJ1058" s="4">
        <v>8590</v>
      </c>
      <c r="CK1058" s="4">
        <v>10436</v>
      </c>
      <c r="CL1058" s="4">
        <v>2131</v>
      </c>
      <c r="CM1058" s="4">
        <v>65</v>
      </c>
      <c r="CN1058" s="4">
        <v>6275</v>
      </c>
      <c r="CO1058" s="4">
        <f t="shared" si="414"/>
        <v>27497</v>
      </c>
    </row>
    <row r="1059" spans="1:93">
      <c r="A1059" s="2">
        <v>2011</v>
      </c>
      <c r="B1059" s="3" t="s">
        <v>127</v>
      </c>
      <c r="G1059" s="4">
        <f t="shared" si="415"/>
        <v>0</v>
      </c>
      <c r="L1059" s="4">
        <f t="shared" si="416"/>
        <v>0</v>
      </c>
      <c r="Q1059" s="4">
        <f t="shared" si="417"/>
        <v>0</v>
      </c>
      <c r="V1059" s="4">
        <f t="shared" si="418"/>
        <v>0</v>
      </c>
      <c r="AA1059" s="4">
        <f t="shared" si="419"/>
        <v>0</v>
      </c>
      <c r="AF1059" s="4">
        <f t="shared" si="420"/>
        <v>0</v>
      </c>
      <c r="AK1059" s="4">
        <f t="shared" si="421"/>
        <v>0</v>
      </c>
      <c r="AP1059" s="4">
        <f t="shared" si="422"/>
        <v>0</v>
      </c>
      <c r="AU1059" s="4">
        <f t="shared" si="423"/>
        <v>0</v>
      </c>
      <c r="AZ1059" s="4">
        <f t="shared" si="424"/>
        <v>0</v>
      </c>
      <c r="BE1059" s="4">
        <f t="shared" si="425"/>
        <v>0</v>
      </c>
      <c r="BJ1059" s="4">
        <f t="shared" si="426"/>
        <v>0</v>
      </c>
      <c r="BO1059" s="4">
        <f t="shared" si="427"/>
        <v>0</v>
      </c>
      <c r="BT1059" s="4">
        <f t="shared" si="428"/>
        <v>0</v>
      </c>
      <c r="BY1059" s="4">
        <f t="shared" si="429"/>
        <v>0</v>
      </c>
      <c r="BZ1059" s="4">
        <f t="shared" si="430"/>
        <v>0</v>
      </c>
      <c r="CA1059" s="4">
        <f t="shared" si="431"/>
        <v>0</v>
      </c>
      <c r="CB1059" s="4">
        <f t="shared" si="432"/>
        <v>0</v>
      </c>
      <c r="CC1059" s="4">
        <f t="shared" si="433"/>
        <v>0</v>
      </c>
      <c r="CD1059" s="4">
        <f t="shared" si="434"/>
        <v>0</v>
      </c>
      <c r="CE1059" s="4">
        <f t="shared" si="435"/>
        <v>0</v>
      </c>
      <c r="CF1059" s="4">
        <f t="shared" si="436"/>
        <v>0</v>
      </c>
      <c r="CG1059" s="4">
        <f t="shared" si="437"/>
        <v>0</v>
      </c>
      <c r="CH1059" s="4">
        <f t="shared" si="438"/>
        <v>0</v>
      </c>
      <c r="CI1059" s="4">
        <f t="shared" si="439"/>
        <v>0</v>
      </c>
      <c r="CO1059" s="4">
        <f t="shared" si="414"/>
        <v>0</v>
      </c>
    </row>
    <row r="1060" spans="1:93">
      <c r="A1060" s="2">
        <v>2011</v>
      </c>
      <c r="B1060" s="3" t="s">
        <v>115</v>
      </c>
      <c r="C1060" s="4">
        <v>846.1</v>
      </c>
      <c r="D1060" s="4">
        <v>259.89999999999998</v>
      </c>
      <c r="E1060" s="4">
        <v>22.599999999999909</v>
      </c>
      <c r="F1060" s="4">
        <v>4</v>
      </c>
      <c r="G1060" s="4">
        <f t="shared" si="415"/>
        <v>1132.5999999999999</v>
      </c>
      <c r="H1060" s="4">
        <v>163.9</v>
      </c>
      <c r="I1060" s="4">
        <v>10.3</v>
      </c>
      <c r="J1060" s="4">
        <v>779.00000000000011</v>
      </c>
      <c r="K1060" s="4">
        <v>27</v>
      </c>
      <c r="L1060" s="4">
        <f t="shared" si="416"/>
        <v>980.20000000000016</v>
      </c>
      <c r="M1060" s="4">
        <v>0</v>
      </c>
      <c r="N1060" s="4">
        <v>39</v>
      </c>
      <c r="O1060" s="4">
        <v>0</v>
      </c>
      <c r="P1060" s="4">
        <v>0</v>
      </c>
      <c r="Q1060" s="4">
        <f t="shared" si="417"/>
        <v>39</v>
      </c>
      <c r="R1060" s="4">
        <v>32</v>
      </c>
      <c r="S1060" s="4">
        <v>39</v>
      </c>
      <c r="T1060" s="4">
        <v>0</v>
      </c>
      <c r="U1060" s="4">
        <v>0</v>
      </c>
      <c r="V1060" s="4">
        <f t="shared" si="418"/>
        <v>71</v>
      </c>
      <c r="W1060" s="4">
        <v>813</v>
      </c>
      <c r="X1060" s="4">
        <v>1248</v>
      </c>
      <c r="Y1060" s="4">
        <v>9</v>
      </c>
      <c r="Z1060" s="4">
        <v>0</v>
      </c>
      <c r="AA1060" s="4">
        <f t="shared" si="419"/>
        <v>2070</v>
      </c>
      <c r="AB1060" s="4">
        <v>177.7</v>
      </c>
      <c r="AC1060" s="4">
        <v>2.8</v>
      </c>
      <c r="AD1060" s="4">
        <v>3</v>
      </c>
      <c r="AE1060" s="4">
        <v>0</v>
      </c>
      <c r="AF1060" s="4">
        <f t="shared" si="420"/>
        <v>183.5</v>
      </c>
      <c r="AG1060" s="4">
        <v>0</v>
      </c>
      <c r="AH1060" s="4">
        <v>229.9</v>
      </c>
      <c r="AI1060" s="4">
        <v>107</v>
      </c>
      <c r="AJ1060" s="4">
        <v>158</v>
      </c>
      <c r="AK1060" s="4">
        <f t="shared" si="421"/>
        <v>494.9</v>
      </c>
      <c r="AL1060" s="4">
        <v>923.5</v>
      </c>
      <c r="AM1060" s="4">
        <v>919.9</v>
      </c>
      <c r="AN1060" s="4">
        <v>1094</v>
      </c>
      <c r="AO1060" s="4">
        <v>55</v>
      </c>
      <c r="AP1060" s="4">
        <f t="shared" si="422"/>
        <v>2992.4</v>
      </c>
      <c r="AU1060" s="4">
        <f t="shared" si="423"/>
        <v>0</v>
      </c>
      <c r="AV1060" s="4">
        <v>2</v>
      </c>
      <c r="AW1060" s="4">
        <v>7</v>
      </c>
      <c r="AX1060" s="4">
        <v>25</v>
      </c>
      <c r="AY1060" s="4">
        <v>27</v>
      </c>
      <c r="AZ1060" s="4">
        <f t="shared" si="424"/>
        <v>61</v>
      </c>
      <c r="BA1060" s="4">
        <v>0</v>
      </c>
      <c r="BB1060" s="4">
        <v>0</v>
      </c>
      <c r="BC1060" s="4">
        <v>3</v>
      </c>
      <c r="BD1060" s="4">
        <v>0</v>
      </c>
      <c r="BE1060" s="4">
        <f t="shared" si="425"/>
        <v>3</v>
      </c>
      <c r="BF1060" s="4">
        <v>0</v>
      </c>
      <c r="BG1060" s="4">
        <v>159</v>
      </c>
      <c r="BH1060" s="4">
        <v>3</v>
      </c>
      <c r="BI1060" s="4">
        <v>158</v>
      </c>
      <c r="BJ1060" s="4">
        <f t="shared" si="426"/>
        <v>320</v>
      </c>
      <c r="BK1060" s="4">
        <v>0</v>
      </c>
      <c r="BL1060" s="4">
        <v>0</v>
      </c>
      <c r="BM1060" s="4">
        <v>0</v>
      </c>
      <c r="BN1060" s="4">
        <v>0</v>
      </c>
      <c r="BO1060" s="4">
        <f t="shared" si="427"/>
        <v>0</v>
      </c>
      <c r="BP1060" s="4">
        <v>0</v>
      </c>
      <c r="BQ1060" s="4">
        <v>1</v>
      </c>
      <c r="BR1060" s="4">
        <v>2</v>
      </c>
      <c r="BS1060" s="4">
        <v>12</v>
      </c>
      <c r="BT1060" s="4">
        <f t="shared" si="428"/>
        <v>15</v>
      </c>
      <c r="BU1060" s="4">
        <v>0</v>
      </c>
      <c r="BV1060" s="4">
        <v>1</v>
      </c>
      <c r="BW1060" s="4">
        <v>29</v>
      </c>
      <c r="BX1060" s="4">
        <v>47</v>
      </c>
      <c r="BY1060" s="4">
        <f t="shared" si="429"/>
        <v>77</v>
      </c>
      <c r="BZ1060" s="4">
        <f t="shared" si="430"/>
        <v>2956.2</v>
      </c>
      <c r="CA1060" s="4">
        <f t="shared" si="431"/>
        <v>2748.8</v>
      </c>
      <c r="CB1060" s="4">
        <f t="shared" si="432"/>
        <v>2014.6</v>
      </c>
      <c r="CC1060" s="4">
        <f t="shared" si="433"/>
        <v>244</v>
      </c>
      <c r="CD1060" s="4">
        <f t="shared" si="434"/>
        <v>7963.6</v>
      </c>
      <c r="CE1060" s="4">
        <f t="shared" si="435"/>
        <v>2</v>
      </c>
      <c r="CF1060" s="4">
        <f t="shared" si="436"/>
        <v>168</v>
      </c>
      <c r="CG1060" s="4">
        <f t="shared" si="437"/>
        <v>62</v>
      </c>
      <c r="CH1060" s="4">
        <f t="shared" si="438"/>
        <v>244</v>
      </c>
      <c r="CI1060" s="4">
        <f t="shared" si="439"/>
        <v>476</v>
      </c>
      <c r="CJ1060" s="4">
        <v>813</v>
      </c>
      <c r="CK1060" s="4">
        <v>1021.3</v>
      </c>
      <c r="CL1060" s="4">
        <v>84.5</v>
      </c>
      <c r="CM1060" s="4">
        <v>1.3</v>
      </c>
      <c r="CN1060" s="4">
        <v>1163.5999999999997</v>
      </c>
      <c r="CO1060" s="4">
        <f t="shared" si="414"/>
        <v>3083.7</v>
      </c>
    </row>
    <row r="1061" spans="1:93">
      <c r="A1061" s="2">
        <v>2011</v>
      </c>
      <c r="B1061" s="3" t="s">
        <v>116</v>
      </c>
      <c r="C1061" s="4">
        <v>1908</v>
      </c>
      <c r="D1061" s="4">
        <v>1216</v>
      </c>
      <c r="E1061" s="4">
        <v>714</v>
      </c>
      <c r="F1061" s="4">
        <v>0</v>
      </c>
      <c r="G1061" s="4">
        <f t="shared" si="415"/>
        <v>3838</v>
      </c>
      <c r="H1061" s="4">
        <v>593</v>
      </c>
      <c r="I1061" s="4">
        <v>886</v>
      </c>
      <c r="J1061" s="4">
        <v>3068</v>
      </c>
      <c r="K1061" s="4">
        <v>104</v>
      </c>
      <c r="L1061" s="4">
        <f t="shared" si="416"/>
        <v>4651</v>
      </c>
      <c r="M1061" s="4">
        <v>6</v>
      </c>
      <c r="N1061" s="4">
        <v>0</v>
      </c>
      <c r="O1061" s="4">
        <v>0</v>
      </c>
      <c r="P1061" s="4">
        <v>0</v>
      </c>
      <c r="Q1061" s="4">
        <f t="shared" si="417"/>
        <v>6</v>
      </c>
      <c r="R1061" s="4">
        <v>24</v>
      </c>
      <c r="S1061" s="4">
        <v>35</v>
      </c>
      <c r="T1061" s="4">
        <v>44</v>
      </c>
      <c r="U1061" s="4">
        <v>0</v>
      </c>
      <c r="V1061" s="4">
        <f t="shared" si="418"/>
        <v>103</v>
      </c>
      <c r="W1061" s="4">
        <v>685</v>
      </c>
      <c r="X1061" s="4">
        <v>4248</v>
      </c>
      <c r="Y1061" s="4">
        <v>532</v>
      </c>
      <c r="Z1061" s="4">
        <v>0</v>
      </c>
      <c r="AA1061" s="4">
        <f t="shared" si="419"/>
        <v>5465</v>
      </c>
      <c r="AB1061" s="4">
        <v>402</v>
      </c>
      <c r="AC1061" s="4">
        <v>57</v>
      </c>
      <c r="AD1061" s="4">
        <v>99</v>
      </c>
      <c r="AE1061" s="4">
        <v>0</v>
      </c>
      <c r="AF1061" s="4">
        <f t="shared" si="420"/>
        <v>558</v>
      </c>
      <c r="AG1061" s="4">
        <v>1</v>
      </c>
      <c r="AH1061" s="4">
        <v>676</v>
      </c>
      <c r="AI1061" s="4">
        <v>593</v>
      </c>
      <c r="AJ1061" s="4">
        <v>0</v>
      </c>
      <c r="AK1061" s="4">
        <f t="shared" si="421"/>
        <v>1270</v>
      </c>
      <c r="AL1061" s="4">
        <v>1656</v>
      </c>
      <c r="AM1061" s="4">
        <v>2703</v>
      </c>
      <c r="AN1061" s="4">
        <v>1938</v>
      </c>
      <c r="AO1061" s="4">
        <v>0</v>
      </c>
      <c r="AP1061" s="4">
        <f t="shared" si="422"/>
        <v>6297</v>
      </c>
      <c r="AU1061" s="4">
        <f t="shared" si="423"/>
        <v>0</v>
      </c>
      <c r="AV1061" s="4">
        <v>21</v>
      </c>
      <c r="AW1061" s="4">
        <v>18</v>
      </c>
      <c r="AX1061" s="4">
        <v>172</v>
      </c>
      <c r="AY1061" s="4">
        <v>104</v>
      </c>
      <c r="AZ1061" s="4">
        <f t="shared" si="424"/>
        <v>315</v>
      </c>
      <c r="BA1061" s="4">
        <v>1</v>
      </c>
      <c r="BB1061" s="4">
        <v>0</v>
      </c>
      <c r="BC1061" s="4">
        <v>4</v>
      </c>
      <c r="BD1061" s="4">
        <v>0</v>
      </c>
      <c r="BE1061" s="4">
        <f t="shared" si="425"/>
        <v>5</v>
      </c>
      <c r="BF1061" s="4">
        <v>0</v>
      </c>
      <c r="BG1061" s="4">
        <v>0</v>
      </c>
      <c r="BH1061" s="4">
        <v>1</v>
      </c>
      <c r="BI1061" s="4">
        <v>0</v>
      </c>
      <c r="BJ1061" s="4">
        <f t="shared" si="426"/>
        <v>1</v>
      </c>
      <c r="BK1061" s="4">
        <v>0</v>
      </c>
      <c r="BL1061" s="4">
        <v>0</v>
      </c>
      <c r="BM1061" s="4">
        <v>0</v>
      </c>
      <c r="BN1061" s="4">
        <v>0</v>
      </c>
      <c r="BO1061" s="4">
        <f t="shared" si="427"/>
        <v>0</v>
      </c>
      <c r="BP1061" s="4">
        <v>1</v>
      </c>
      <c r="BQ1061" s="4">
        <v>5</v>
      </c>
      <c r="BR1061" s="4">
        <v>3</v>
      </c>
      <c r="BS1061" s="4">
        <v>0</v>
      </c>
      <c r="BT1061" s="4">
        <f t="shared" si="428"/>
        <v>9</v>
      </c>
      <c r="BU1061" s="4">
        <v>28</v>
      </c>
      <c r="BV1061" s="4">
        <v>4</v>
      </c>
      <c r="BW1061" s="4">
        <v>19</v>
      </c>
      <c r="BX1061" s="4">
        <v>0</v>
      </c>
      <c r="BY1061" s="4">
        <f t="shared" si="429"/>
        <v>51</v>
      </c>
      <c r="BZ1061" s="4">
        <f t="shared" si="430"/>
        <v>5275</v>
      </c>
      <c r="CA1061" s="4">
        <f t="shared" si="431"/>
        <v>9821</v>
      </c>
      <c r="CB1061" s="4">
        <f t="shared" si="432"/>
        <v>6988</v>
      </c>
      <c r="CC1061" s="4">
        <f t="shared" si="433"/>
        <v>104</v>
      </c>
      <c r="CD1061" s="4">
        <f t="shared" si="434"/>
        <v>22188</v>
      </c>
      <c r="CE1061" s="4">
        <f t="shared" si="435"/>
        <v>51</v>
      </c>
      <c r="CF1061" s="4">
        <f t="shared" si="436"/>
        <v>27</v>
      </c>
      <c r="CG1061" s="4">
        <f t="shared" si="437"/>
        <v>199</v>
      </c>
      <c r="CH1061" s="4">
        <f t="shared" si="438"/>
        <v>104</v>
      </c>
      <c r="CI1061" s="4">
        <f t="shared" si="439"/>
        <v>381</v>
      </c>
      <c r="CJ1061" s="4">
        <v>2245</v>
      </c>
      <c r="CK1061" s="4">
        <v>2396</v>
      </c>
      <c r="CL1061" s="4">
        <v>183</v>
      </c>
      <c r="CM1061" s="4">
        <v>0</v>
      </c>
      <c r="CN1061" s="4">
        <v>809</v>
      </c>
      <c r="CO1061" s="4">
        <f t="shared" si="414"/>
        <v>5633</v>
      </c>
    </row>
    <row r="1062" spans="1:93">
      <c r="A1062" s="2">
        <v>2011</v>
      </c>
      <c r="B1062" s="3" t="s">
        <v>117</v>
      </c>
      <c r="C1062" s="4">
        <v>388</v>
      </c>
      <c r="D1062" s="4">
        <v>242</v>
      </c>
      <c r="E1062" s="4">
        <v>2</v>
      </c>
      <c r="F1062" s="4">
        <v>0</v>
      </c>
      <c r="G1062" s="4">
        <f t="shared" si="415"/>
        <v>632</v>
      </c>
      <c r="H1062" s="4">
        <v>196</v>
      </c>
      <c r="I1062" s="4">
        <v>123</v>
      </c>
      <c r="J1062" s="4">
        <v>329</v>
      </c>
      <c r="K1062" s="4">
        <v>63</v>
      </c>
      <c r="L1062" s="4">
        <f t="shared" si="416"/>
        <v>711</v>
      </c>
      <c r="M1062" s="4">
        <v>9</v>
      </c>
      <c r="N1062" s="4">
        <v>22</v>
      </c>
      <c r="O1062" s="4">
        <v>0</v>
      </c>
      <c r="P1062" s="4">
        <v>0</v>
      </c>
      <c r="Q1062" s="4">
        <f t="shared" si="417"/>
        <v>31</v>
      </c>
      <c r="R1062" s="4">
        <v>0</v>
      </c>
      <c r="S1062" s="4">
        <v>0</v>
      </c>
      <c r="T1062" s="4">
        <v>0</v>
      </c>
      <c r="U1062" s="4">
        <v>0</v>
      </c>
      <c r="V1062" s="4">
        <f t="shared" si="418"/>
        <v>0</v>
      </c>
      <c r="W1062" s="4">
        <v>233</v>
      </c>
      <c r="X1062" s="4">
        <v>567</v>
      </c>
      <c r="Y1062" s="4">
        <v>0</v>
      </c>
      <c r="Z1062" s="4">
        <v>0</v>
      </c>
      <c r="AA1062" s="4">
        <f t="shared" si="419"/>
        <v>800</v>
      </c>
      <c r="AB1062" s="4">
        <v>75</v>
      </c>
      <c r="AC1062" s="4">
        <v>20</v>
      </c>
      <c r="AD1062" s="4">
        <v>7</v>
      </c>
      <c r="AE1062" s="4">
        <v>0</v>
      </c>
      <c r="AF1062" s="4">
        <f t="shared" si="420"/>
        <v>102</v>
      </c>
      <c r="AG1062" s="4">
        <v>0</v>
      </c>
      <c r="AH1062" s="4">
        <v>385</v>
      </c>
      <c r="AI1062" s="4">
        <v>197</v>
      </c>
      <c r="AJ1062" s="4">
        <v>0</v>
      </c>
      <c r="AK1062" s="4">
        <f t="shared" si="421"/>
        <v>582</v>
      </c>
      <c r="AL1062" s="4">
        <v>266</v>
      </c>
      <c r="AM1062" s="4">
        <v>320</v>
      </c>
      <c r="AN1062" s="4">
        <v>422</v>
      </c>
      <c r="AO1062" s="4">
        <v>4</v>
      </c>
      <c r="AP1062" s="4">
        <f t="shared" si="422"/>
        <v>1012</v>
      </c>
      <c r="AU1062" s="4">
        <f t="shared" si="423"/>
        <v>0</v>
      </c>
      <c r="AV1062" s="4">
        <v>0</v>
      </c>
      <c r="AW1062" s="4">
        <v>0</v>
      </c>
      <c r="AX1062" s="4">
        <v>0</v>
      </c>
      <c r="AY1062" s="4">
        <v>63</v>
      </c>
      <c r="AZ1062" s="4">
        <f t="shared" si="424"/>
        <v>63</v>
      </c>
      <c r="BA1062" s="4">
        <v>1</v>
      </c>
      <c r="BB1062" s="4">
        <v>0</v>
      </c>
      <c r="BC1062" s="4">
        <v>1</v>
      </c>
      <c r="BD1062" s="4">
        <v>0</v>
      </c>
      <c r="BE1062" s="4">
        <f t="shared" si="425"/>
        <v>2</v>
      </c>
      <c r="BF1062" s="4">
        <v>0</v>
      </c>
      <c r="BG1062" s="4">
        <v>1</v>
      </c>
      <c r="BH1062" s="4">
        <v>21</v>
      </c>
      <c r="BI1062" s="4">
        <v>0</v>
      </c>
      <c r="BJ1062" s="4">
        <f t="shared" si="426"/>
        <v>22</v>
      </c>
      <c r="BK1062" s="4">
        <v>0</v>
      </c>
      <c r="BL1062" s="4">
        <v>0</v>
      </c>
      <c r="BM1062" s="4">
        <v>0</v>
      </c>
      <c r="BN1062" s="4">
        <v>0</v>
      </c>
      <c r="BO1062" s="4">
        <f t="shared" si="427"/>
        <v>0</v>
      </c>
      <c r="BP1062" s="4">
        <v>0</v>
      </c>
      <c r="BQ1062" s="4">
        <v>0</v>
      </c>
      <c r="BR1062" s="4">
        <v>0</v>
      </c>
      <c r="BS1062" s="4">
        <v>0</v>
      </c>
      <c r="BT1062" s="4">
        <f t="shared" si="428"/>
        <v>0</v>
      </c>
      <c r="BU1062" s="4">
        <v>11</v>
      </c>
      <c r="BV1062" s="4">
        <v>6</v>
      </c>
      <c r="BW1062" s="4">
        <v>9</v>
      </c>
      <c r="BX1062" s="4">
        <v>4</v>
      </c>
      <c r="BY1062" s="4">
        <f t="shared" si="429"/>
        <v>30</v>
      </c>
      <c r="BZ1062" s="4">
        <f t="shared" si="430"/>
        <v>1167</v>
      </c>
      <c r="CA1062" s="4">
        <f t="shared" si="431"/>
        <v>1679</v>
      </c>
      <c r="CB1062" s="4">
        <f t="shared" si="432"/>
        <v>957</v>
      </c>
      <c r="CC1062" s="4">
        <f t="shared" si="433"/>
        <v>67</v>
      </c>
      <c r="CD1062" s="4">
        <f t="shared" si="434"/>
        <v>3870</v>
      </c>
      <c r="CE1062" s="4">
        <f t="shared" si="435"/>
        <v>12</v>
      </c>
      <c r="CF1062" s="4">
        <f t="shared" si="436"/>
        <v>7</v>
      </c>
      <c r="CG1062" s="4">
        <f t="shared" si="437"/>
        <v>31</v>
      </c>
      <c r="CH1062" s="4">
        <f t="shared" si="438"/>
        <v>67</v>
      </c>
      <c r="CI1062" s="4">
        <f t="shared" si="439"/>
        <v>117</v>
      </c>
      <c r="CJ1062" s="4">
        <v>710</v>
      </c>
      <c r="CK1062" s="4">
        <v>0</v>
      </c>
      <c r="CL1062" s="4">
        <v>0</v>
      </c>
      <c r="CM1062" s="4">
        <v>1</v>
      </c>
      <c r="CN1062" s="4">
        <v>437</v>
      </c>
      <c r="CO1062" s="4">
        <f t="shared" si="414"/>
        <v>1148</v>
      </c>
    </row>
    <row r="1063" spans="1:93">
      <c r="A1063" s="2">
        <v>2011</v>
      </c>
      <c r="B1063" s="3" t="s">
        <v>118</v>
      </c>
      <c r="C1063" s="4">
        <v>3600</v>
      </c>
      <c r="D1063" s="4">
        <v>1557</v>
      </c>
      <c r="E1063" s="4">
        <v>47</v>
      </c>
      <c r="F1063" s="4">
        <v>0</v>
      </c>
      <c r="G1063" s="4">
        <f t="shared" si="415"/>
        <v>5204</v>
      </c>
      <c r="H1063" s="4">
        <v>1722</v>
      </c>
      <c r="I1063" s="4">
        <v>239</v>
      </c>
      <c r="J1063" s="4">
        <v>2024</v>
      </c>
      <c r="K1063" s="4">
        <v>10</v>
      </c>
      <c r="L1063" s="4">
        <f t="shared" si="416"/>
        <v>3995</v>
      </c>
      <c r="M1063" s="4">
        <v>0</v>
      </c>
      <c r="N1063" s="4">
        <v>126</v>
      </c>
      <c r="O1063" s="4">
        <v>4</v>
      </c>
      <c r="P1063" s="4">
        <v>0</v>
      </c>
      <c r="Q1063" s="4">
        <f t="shared" si="417"/>
        <v>130</v>
      </c>
      <c r="R1063" s="4">
        <v>0</v>
      </c>
      <c r="S1063" s="4">
        <v>0</v>
      </c>
      <c r="T1063" s="4">
        <v>0</v>
      </c>
      <c r="U1063" s="4">
        <v>0</v>
      </c>
      <c r="V1063" s="4">
        <f t="shared" si="418"/>
        <v>0</v>
      </c>
      <c r="W1063" s="4">
        <v>1890</v>
      </c>
      <c r="X1063" s="4">
        <v>6391</v>
      </c>
      <c r="Y1063" s="4">
        <v>687</v>
      </c>
      <c r="Z1063" s="4">
        <v>0</v>
      </c>
      <c r="AA1063" s="4">
        <f t="shared" si="419"/>
        <v>8968</v>
      </c>
      <c r="AB1063" s="4">
        <v>720</v>
      </c>
      <c r="AC1063" s="4">
        <v>1</v>
      </c>
      <c r="AD1063" s="4">
        <v>49</v>
      </c>
      <c r="AE1063" s="4">
        <v>0</v>
      </c>
      <c r="AF1063" s="4">
        <f t="shared" si="420"/>
        <v>770</v>
      </c>
      <c r="AG1063" s="4">
        <v>0</v>
      </c>
      <c r="AH1063" s="4">
        <v>941</v>
      </c>
      <c r="AI1063" s="4">
        <v>941</v>
      </c>
      <c r="AJ1063" s="4">
        <v>0</v>
      </c>
      <c r="AK1063" s="4">
        <f t="shared" si="421"/>
        <v>1882</v>
      </c>
      <c r="AL1063" s="4">
        <v>2629</v>
      </c>
      <c r="AM1063" s="4">
        <v>4323</v>
      </c>
      <c r="AN1063" s="4">
        <v>2218</v>
      </c>
      <c r="AO1063" s="4">
        <v>109</v>
      </c>
      <c r="AP1063" s="4">
        <f t="shared" si="422"/>
        <v>9279</v>
      </c>
      <c r="AU1063" s="4">
        <f t="shared" si="423"/>
        <v>0</v>
      </c>
      <c r="AV1063" s="4">
        <v>69</v>
      </c>
      <c r="AW1063" s="4">
        <v>0</v>
      </c>
      <c r="AX1063" s="4">
        <v>0</v>
      </c>
      <c r="AY1063" s="4">
        <v>10</v>
      </c>
      <c r="AZ1063" s="4">
        <f t="shared" si="424"/>
        <v>79</v>
      </c>
      <c r="BA1063" s="4">
        <v>0</v>
      </c>
      <c r="BB1063" s="4">
        <v>0</v>
      </c>
      <c r="BC1063" s="4">
        <v>32</v>
      </c>
      <c r="BD1063" s="4">
        <v>0</v>
      </c>
      <c r="BE1063" s="4">
        <f t="shared" si="425"/>
        <v>32</v>
      </c>
      <c r="BF1063" s="4">
        <v>0</v>
      </c>
      <c r="BG1063" s="4">
        <v>941</v>
      </c>
      <c r="BH1063" s="4">
        <v>403</v>
      </c>
      <c r="BI1063" s="4">
        <v>0</v>
      </c>
      <c r="BJ1063" s="4">
        <f t="shared" si="426"/>
        <v>1344</v>
      </c>
      <c r="BK1063" s="4">
        <v>0</v>
      </c>
      <c r="BL1063" s="4">
        <v>0</v>
      </c>
      <c r="BM1063" s="4">
        <v>0</v>
      </c>
      <c r="BN1063" s="4">
        <v>0</v>
      </c>
      <c r="BO1063" s="4">
        <f t="shared" si="427"/>
        <v>0</v>
      </c>
      <c r="BP1063" s="4">
        <v>5</v>
      </c>
      <c r="BQ1063" s="4">
        <v>0</v>
      </c>
      <c r="BR1063" s="4">
        <v>0</v>
      </c>
      <c r="BS1063" s="4">
        <v>0</v>
      </c>
      <c r="BT1063" s="4">
        <f t="shared" si="428"/>
        <v>5</v>
      </c>
      <c r="BU1063" s="4">
        <v>87</v>
      </c>
      <c r="BV1063" s="4">
        <v>5</v>
      </c>
      <c r="BW1063" s="4">
        <v>0</v>
      </c>
      <c r="BX1063" s="4">
        <v>109</v>
      </c>
      <c r="BY1063" s="4">
        <f t="shared" si="429"/>
        <v>201</v>
      </c>
      <c r="BZ1063" s="4">
        <f t="shared" si="430"/>
        <v>10561</v>
      </c>
      <c r="CA1063" s="4">
        <f t="shared" si="431"/>
        <v>13578</v>
      </c>
      <c r="CB1063" s="4">
        <f t="shared" si="432"/>
        <v>5970</v>
      </c>
      <c r="CC1063" s="4">
        <f t="shared" si="433"/>
        <v>119</v>
      </c>
      <c r="CD1063" s="4">
        <f t="shared" si="434"/>
        <v>30228</v>
      </c>
      <c r="CE1063" s="4">
        <f t="shared" si="435"/>
        <v>161</v>
      </c>
      <c r="CF1063" s="4">
        <f t="shared" si="436"/>
        <v>946</v>
      </c>
      <c r="CG1063" s="4">
        <f t="shared" si="437"/>
        <v>435</v>
      </c>
      <c r="CH1063" s="4">
        <f t="shared" si="438"/>
        <v>119</v>
      </c>
      <c r="CI1063" s="4">
        <f t="shared" si="439"/>
        <v>1661</v>
      </c>
      <c r="CJ1063" s="4">
        <v>6112</v>
      </c>
      <c r="CK1063" s="4">
        <v>123</v>
      </c>
      <c r="CL1063" s="4">
        <v>898</v>
      </c>
      <c r="CM1063" s="4">
        <v>0</v>
      </c>
      <c r="CN1063" s="4">
        <v>3112</v>
      </c>
      <c r="CO1063" s="4">
        <f t="shared" si="414"/>
        <v>10245</v>
      </c>
    </row>
    <row r="1064" spans="1:93">
      <c r="A1064" s="2">
        <v>2011</v>
      </c>
      <c r="B1064" s="3" t="s">
        <v>119</v>
      </c>
      <c r="C1064" s="4">
        <v>18201.224314999999</v>
      </c>
      <c r="D1064" s="4">
        <v>7316.135929</v>
      </c>
      <c r="E1064" s="4">
        <v>3063.2554630000004</v>
      </c>
      <c r="F1064" s="4">
        <v>20.807991999999999</v>
      </c>
      <c r="G1064" s="4">
        <f t="shared" si="415"/>
        <v>28601.423698999999</v>
      </c>
      <c r="H1064" s="4">
        <v>6844</v>
      </c>
      <c r="I1064" s="4">
        <v>2742</v>
      </c>
      <c r="J1064" s="4">
        <v>5512</v>
      </c>
      <c r="K1064" s="4">
        <v>0</v>
      </c>
      <c r="L1064" s="4">
        <f t="shared" si="416"/>
        <v>15098</v>
      </c>
      <c r="M1064" s="4">
        <v>65.701871999999995</v>
      </c>
      <c r="N1064" s="4">
        <v>51.006239999999998</v>
      </c>
      <c r="O1064" s="4">
        <v>0</v>
      </c>
      <c r="P1064" s="4">
        <v>0</v>
      </c>
      <c r="Q1064" s="4">
        <f t="shared" si="417"/>
        <v>116.708112</v>
      </c>
      <c r="R1064" s="4">
        <v>0</v>
      </c>
      <c r="S1064" s="4">
        <v>0</v>
      </c>
      <c r="T1064" s="4">
        <v>0</v>
      </c>
      <c r="U1064" s="4">
        <v>0</v>
      </c>
      <c r="V1064" s="4">
        <f t="shared" si="418"/>
        <v>0</v>
      </c>
      <c r="W1064" s="4">
        <v>7988.7711000000008</v>
      </c>
      <c r="X1064" s="4">
        <v>18551.010201000001</v>
      </c>
      <c r="Y1064" s="4">
        <v>1645.7134070000002</v>
      </c>
      <c r="Z1064" s="4">
        <v>0</v>
      </c>
      <c r="AA1064" s="4">
        <f t="shared" si="419"/>
        <v>28185.494708000002</v>
      </c>
      <c r="AB1064" s="4">
        <v>3250.6</v>
      </c>
      <c r="AC1064" s="4">
        <v>39</v>
      </c>
      <c r="AD1064" s="4">
        <v>76.8</v>
      </c>
      <c r="AE1064" s="4">
        <v>38</v>
      </c>
      <c r="AF1064" s="4">
        <f t="shared" si="420"/>
        <v>3404.4</v>
      </c>
      <c r="AG1064" s="4">
        <v>27</v>
      </c>
      <c r="AH1064" s="4">
        <v>2915</v>
      </c>
      <c r="AI1064" s="4">
        <v>3217</v>
      </c>
      <c r="AJ1064" s="4">
        <v>1092</v>
      </c>
      <c r="AK1064" s="4">
        <f t="shared" si="421"/>
        <v>7251</v>
      </c>
      <c r="AL1064" s="4">
        <v>6307</v>
      </c>
      <c r="AM1064" s="4">
        <v>3992</v>
      </c>
      <c r="AN1064" s="4">
        <v>807</v>
      </c>
      <c r="AO1064" s="4">
        <v>356</v>
      </c>
      <c r="AP1064" s="4">
        <f t="shared" si="422"/>
        <v>11462</v>
      </c>
      <c r="AU1064" s="4">
        <f t="shared" si="423"/>
        <v>0</v>
      </c>
      <c r="AV1064" s="4">
        <v>114</v>
      </c>
      <c r="AW1064" s="4">
        <v>101</v>
      </c>
      <c r="AX1064" s="4">
        <v>2461</v>
      </c>
      <c r="AY1064" s="4">
        <v>0</v>
      </c>
      <c r="AZ1064" s="4">
        <f t="shared" si="424"/>
        <v>2676</v>
      </c>
      <c r="BA1064" s="4">
        <v>10</v>
      </c>
      <c r="BB1064" s="4">
        <v>0</v>
      </c>
      <c r="BC1064" s="4">
        <v>0</v>
      </c>
      <c r="BD1064" s="4">
        <v>38</v>
      </c>
      <c r="BE1064" s="4">
        <f t="shared" si="425"/>
        <v>48</v>
      </c>
      <c r="BF1064" s="4">
        <v>0</v>
      </c>
      <c r="BG1064" s="4">
        <v>0</v>
      </c>
      <c r="BH1064" s="4">
        <v>95</v>
      </c>
      <c r="BI1064" s="4">
        <v>0</v>
      </c>
      <c r="BJ1064" s="4">
        <f t="shared" si="426"/>
        <v>95</v>
      </c>
      <c r="BK1064" s="4">
        <v>0</v>
      </c>
      <c r="BL1064" s="4">
        <v>493</v>
      </c>
      <c r="BM1064" s="4">
        <v>7</v>
      </c>
      <c r="BN1064" s="4">
        <v>90</v>
      </c>
      <c r="BO1064" s="4">
        <f t="shared" si="427"/>
        <v>590</v>
      </c>
      <c r="BP1064" s="4">
        <v>3</v>
      </c>
      <c r="BQ1064" s="4">
        <v>1</v>
      </c>
      <c r="BR1064" s="4">
        <v>17</v>
      </c>
      <c r="BS1064" s="4">
        <v>0</v>
      </c>
      <c r="BT1064" s="4">
        <f t="shared" si="428"/>
        <v>21</v>
      </c>
      <c r="BU1064" s="4">
        <v>169</v>
      </c>
      <c r="BV1064" s="4">
        <v>155</v>
      </c>
      <c r="BW1064" s="4">
        <v>126</v>
      </c>
      <c r="BX1064" s="4">
        <v>4</v>
      </c>
      <c r="BY1064" s="4">
        <f t="shared" si="429"/>
        <v>454</v>
      </c>
      <c r="BZ1064" s="4">
        <f t="shared" si="430"/>
        <v>42684.297287000001</v>
      </c>
      <c r="CA1064" s="4">
        <f t="shared" si="431"/>
        <v>35606.152370000003</v>
      </c>
      <c r="CB1064" s="4">
        <f t="shared" si="432"/>
        <v>14321.76887</v>
      </c>
      <c r="CC1064" s="4">
        <f t="shared" si="433"/>
        <v>1506.807992</v>
      </c>
      <c r="CD1064" s="4">
        <f t="shared" si="434"/>
        <v>94119.026519000006</v>
      </c>
      <c r="CE1064" s="4">
        <f t="shared" si="435"/>
        <v>296</v>
      </c>
      <c r="CF1064" s="4">
        <f t="shared" si="436"/>
        <v>750</v>
      </c>
      <c r="CG1064" s="4">
        <f t="shared" si="437"/>
        <v>2706</v>
      </c>
      <c r="CH1064" s="4">
        <f t="shared" si="438"/>
        <v>132</v>
      </c>
      <c r="CI1064" s="4">
        <f t="shared" si="439"/>
        <v>3884</v>
      </c>
      <c r="CJ1064" s="4">
        <v>21401</v>
      </c>
      <c r="CK1064" s="4">
        <v>0</v>
      </c>
      <c r="CL1064" s="4">
        <v>0</v>
      </c>
      <c r="CM1064" s="4">
        <v>0</v>
      </c>
      <c r="CN1064" s="4">
        <v>18367</v>
      </c>
      <c r="CO1064" s="4">
        <f t="shared" si="414"/>
        <v>39768</v>
      </c>
    </row>
    <row r="1065" spans="1:93">
      <c r="A1065" s="2">
        <v>2011</v>
      </c>
      <c r="B1065" s="3" t="s">
        <v>120</v>
      </c>
      <c r="C1065" s="4">
        <v>2322</v>
      </c>
      <c r="D1065" s="4">
        <v>577</v>
      </c>
      <c r="E1065" s="4">
        <v>41</v>
      </c>
      <c r="F1065" s="4">
        <v>0</v>
      </c>
      <c r="G1065" s="4">
        <f t="shared" si="415"/>
        <v>2940</v>
      </c>
      <c r="H1065" s="4">
        <v>812</v>
      </c>
      <c r="I1065" s="4">
        <v>47</v>
      </c>
      <c r="J1065" s="4">
        <v>596</v>
      </c>
      <c r="K1065" s="4">
        <v>0</v>
      </c>
      <c r="L1065" s="4">
        <f t="shared" si="416"/>
        <v>1455</v>
      </c>
      <c r="M1065" s="4">
        <v>2</v>
      </c>
      <c r="N1065" s="4">
        <v>84</v>
      </c>
      <c r="O1065" s="4">
        <v>18</v>
      </c>
      <c r="P1065" s="4">
        <v>0</v>
      </c>
      <c r="Q1065" s="4">
        <f t="shared" si="417"/>
        <v>104</v>
      </c>
      <c r="R1065" s="4">
        <v>4</v>
      </c>
      <c r="S1065" s="4">
        <v>0</v>
      </c>
      <c r="T1065" s="4">
        <v>0</v>
      </c>
      <c r="U1065" s="4">
        <v>0</v>
      </c>
      <c r="V1065" s="4">
        <f t="shared" si="418"/>
        <v>4</v>
      </c>
      <c r="W1065" s="4">
        <v>263</v>
      </c>
      <c r="X1065" s="4">
        <v>1405</v>
      </c>
      <c r="Y1065" s="4">
        <v>305</v>
      </c>
      <c r="Z1065" s="4">
        <v>0</v>
      </c>
      <c r="AA1065" s="4">
        <f t="shared" si="419"/>
        <v>1973</v>
      </c>
      <c r="AB1065" s="4">
        <v>236</v>
      </c>
      <c r="AC1065" s="4">
        <v>1</v>
      </c>
      <c r="AD1065" s="4">
        <v>-5</v>
      </c>
      <c r="AE1065" s="4">
        <v>0</v>
      </c>
      <c r="AF1065" s="4">
        <f t="shared" si="420"/>
        <v>232</v>
      </c>
      <c r="AG1065" s="4">
        <v>2</v>
      </c>
      <c r="AH1065" s="4">
        <v>293</v>
      </c>
      <c r="AI1065" s="4">
        <v>1154</v>
      </c>
      <c r="AJ1065" s="4">
        <v>0</v>
      </c>
      <c r="AK1065" s="4">
        <f t="shared" si="421"/>
        <v>1449</v>
      </c>
      <c r="AL1065" s="4">
        <v>987</v>
      </c>
      <c r="AM1065" s="4">
        <v>1172</v>
      </c>
      <c r="AN1065" s="4">
        <v>2006</v>
      </c>
      <c r="AO1065" s="4">
        <v>366</v>
      </c>
      <c r="AP1065" s="4">
        <f t="shared" si="422"/>
        <v>4531</v>
      </c>
      <c r="AU1065" s="4">
        <f t="shared" si="423"/>
        <v>0</v>
      </c>
      <c r="AV1065" s="4">
        <v>109</v>
      </c>
      <c r="AW1065" s="4">
        <v>0</v>
      </c>
      <c r="AX1065" s="4">
        <v>0</v>
      </c>
      <c r="AY1065" s="4">
        <v>0</v>
      </c>
      <c r="AZ1065" s="4">
        <f t="shared" si="424"/>
        <v>109</v>
      </c>
      <c r="BA1065" s="4">
        <v>0</v>
      </c>
      <c r="BB1065" s="4">
        <v>0</v>
      </c>
      <c r="BC1065" s="4">
        <v>0</v>
      </c>
      <c r="BD1065" s="4">
        <v>0</v>
      </c>
      <c r="BE1065" s="4">
        <f t="shared" si="425"/>
        <v>0</v>
      </c>
      <c r="BF1065" s="4">
        <v>2</v>
      </c>
      <c r="BG1065" s="4">
        <v>266</v>
      </c>
      <c r="BH1065" s="4">
        <v>873</v>
      </c>
      <c r="BI1065" s="4">
        <v>0</v>
      </c>
      <c r="BJ1065" s="4">
        <f t="shared" si="426"/>
        <v>1141</v>
      </c>
      <c r="BK1065" s="4">
        <v>0</v>
      </c>
      <c r="BL1065" s="4">
        <v>0</v>
      </c>
      <c r="BM1065" s="4">
        <v>0</v>
      </c>
      <c r="BN1065" s="4">
        <v>0</v>
      </c>
      <c r="BO1065" s="4">
        <f t="shared" si="427"/>
        <v>0</v>
      </c>
      <c r="BP1065" s="4">
        <v>0</v>
      </c>
      <c r="BQ1065" s="4">
        <v>0</v>
      </c>
      <c r="BR1065" s="4">
        <v>0</v>
      </c>
      <c r="BS1065" s="4">
        <v>0</v>
      </c>
      <c r="BT1065" s="4">
        <f t="shared" si="428"/>
        <v>0</v>
      </c>
      <c r="BU1065" s="4">
        <v>70</v>
      </c>
      <c r="BV1065" s="4">
        <v>4</v>
      </c>
      <c r="BW1065" s="4">
        <v>14</v>
      </c>
      <c r="BX1065" s="4">
        <v>366</v>
      </c>
      <c r="BY1065" s="4">
        <f t="shared" si="429"/>
        <v>454</v>
      </c>
      <c r="BZ1065" s="4">
        <f t="shared" si="430"/>
        <v>4628</v>
      </c>
      <c r="CA1065" s="4">
        <f t="shared" si="431"/>
        <v>3579</v>
      </c>
      <c r="CB1065" s="4">
        <f t="shared" si="432"/>
        <v>4115</v>
      </c>
      <c r="CC1065" s="4">
        <f t="shared" si="433"/>
        <v>366</v>
      </c>
      <c r="CD1065" s="4">
        <f t="shared" si="434"/>
        <v>12688</v>
      </c>
      <c r="CE1065" s="4">
        <f t="shared" si="435"/>
        <v>181</v>
      </c>
      <c r="CF1065" s="4">
        <f t="shared" si="436"/>
        <v>270</v>
      </c>
      <c r="CG1065" s="4">
        <f t="shared" si="437"/>
        <v>887</v>
      </c>
      <c r="CH1065" s="4">
        <f t="shared" si="438"/>
        <v>366</v>
      </c>
      <c r="CI1065" s="4">
        <f t="shared" si="439"/>
        <v>1704</v>
      </c>
      <c r="CJ1065" s="4">
        <v>1601</v>
      </c>
      <c r="CK1065" s="4">
        <v>2298</v>
      </c>
      <c r="CL1065" s="4">
        <v>261</v>
      </c>
      <c r="CM1065" s="4">
        <v>0</v>
      </c>
      <c r="CN1065" s="4">
        <v>499</v>
      </c>
      <c r="CO1065" s="4">
        <f t="shared" si="414"/>
        <v>4659</v>
      </c>
    </row>
    <row r="1066" spans="1:93">
      <c r="A1066" s="2">
        <v>2011</v>
      </c>
      <c r="B1066" s="3" t="s">
        <v>121</v>
      </c>
      <c r="C1066" s="4">
        <v>56</v>
      </c>
      <c r="D1066" s="4">
        <v>182</v>
      </c>
      <c r="E1066" s="4">
        <v>1306</v>
      </c>
      <c r="F1066" s="4">
        <v>7</v>
      </c>
      <c r="G1066" s="4">
        <f t="shared" si="415"/>
        <v>1551</v>
      </c>
      <c r="H1066" s="4">
        <v>86</v>
      </c>
      <c r="I1066" s="4">
        <v>0</v>
      </c>
      <c r="J1066" s="4">
        <v>7</v>
      </c>
      <c r="K1066" s="4">
        <v>5</v>
      </c>
      <c r="L1066" s="4">
        <f t="shared" si="416"/>
        <v>98</v>
      </c>
      <c r="M1066" s="4">
        <v>19</v>
      </c>
      <c r="N1066" s="4">
        <v>24</v>
      </c>
      <c r="O1066" s="4">
        <v>0</v>
      </c>
      <c r="P1066" s="4">
        <v>0</v>
      </c>
      <c r="Q1066" s="4">
        <f t="shared" si="417"/>
        <v>43</v>
      </c>
      <c r="R1066" s="4">
        <v>11</v>
      </c>
      <c r="S1066" s="4">
        <v>53</v>
      </c>
      <c r="T1066" s="4">
        <v>0</v>
      </c>
      <c r="U1066" s="4">
        <v>0</v>
      </c>
      <c r="V1066" s="4">
        <f t="shared" si="418"/>
        <v>64</v>
      </c>
      <c r="W1066" s="4">
        <v>164</v>
      </c>
      <c r="X1066" s="4">
        <v>825</v>
      </c>
      <c r="Y1066" s="4">
        <v>252</v>
      </c>
      <c r="Z1066" s="4">
        <v>0</v>
      </c>
      <c r="AA1066" s="4">
        <f t="shared" si="419"/>
        <v>1241</v>
      </c>
      <c r="AB1066" s="4">
        <v>133</v>
      </c>
      <c r="AC1066" s="4">
        <v>0</v>
      </c>
      <c r="AD1066" s="4">
        <v>8</v>
      </c>
      <c r="AE1066" s="4">
        <v>1</v>
      </c>
      <c r="AF1066" s="4">
        <f t="shared" si="420"/>
        <v>142</v>
      </c>
      <c r="AG1066" s="4">
        <v>0</v>
      </c>
      <c r="AH1066" s="4">
        <v>312</v>
      </c>
      <c r="AI1066" s="4">
        <v>205</v>
      </c>
      <c r="AJ1066" s="4">
        <v>13</v>
      </c>
      <c r="AK1066" s="4">
        <f t="shared" si="421"/>
        <v>530</v>
      </c>
      <c r="AL1066" s="4">
        <v>275</v>
      </c>
      <c r="AM1066" s="4">
        <v>570</v>
      </c>
      <c r="AN1066" s="4">
        <v>294</v>
      </c>
      <c r="AO1066" s="4">
        <v>52</v>
      </c>
      <c r="AP1066" s="4">
        <f t="shared" si="422"/>
        <v>1191</v>
      </c>
      <c r="AU1066" s="4">
        <f t="shared" si="423"/>
        <v>0</v>
      </c>
      <c r="AV1066" s="4">
        <v>0</v>
      </c>
      <c r="AW1066" s="4">
        <v>0</v>
      </c>
      <c r="AX1066" s="4">
        <v>0</v>
      </c>
      <c r="AY1066" s="4">
        <v>5</v>
      </c>
      <c r="AZ1066" s="4">
        <f t="shared" si="424"/>
        <v>5</v>
      </c>
      <c r="BA1066" s="4">
        <v>0</v>
      </c>
      <c r="BB1066" s="4">
        <v>0</v>
      </c>
      <c r="BC1066" s="4">
        <v>0</v>
      </c>
      <c r="BD1066" s="4">
        <v>1</v>
      </c>
      <c r="BE1066" s="4">
        <f t="shared" si="425"/>
        <v>1</v>
      </c>
      <c r="BF1066" s="4">
        <v>0</v>
      </c>
      <c r="BG1066" s="4">
        <v>220</v>
      </c>
      <c r="BH1066" s="4">
        <v>44</v>
      </c>
      <c r="BI1066" s="4">
        <v>13</v>
      </c>
      <c r="BJ1066" s="4">
        <f t="shared" si="426"/>
        <v>277</v>
      </c>
      <c r="BK1066" s="4">
        <v>0</v>
      </c>
      <c r="BL1066" s="4">
        <v>0</v>
      </c>
      <c r="BM1066" s="4">
        <v>0</v>
      </c>
      <c r="BN1066" s="4">
        <v>6</v>
      </c>
      <c r="BO1066" s="4">
        <f t="shared" si="427"/>
        <v>6</v>
      </c>
      <c r="BP1066" s="4">
        <v>0</v>
      </c>
      <c r="BQ1066" s="4">
        <v>0</v>
      </c>
      <c r="BR1066" s="4">
        <v>0</v>
      </c>
      <c r="BS1066" s="4">
        <v>5</v>
      </c>
      <c r="BT1066" s="4">
        <f t="shared" si="428"/>
        <v>5</v>
      </c>
      <c r="BU1066" s="4">
        <v>0</v>
      </c>
      <c r="BV1066" s="4">
        <v>0</v>
      </c>
      <c r="BW1066" s="4">
        <v>0</v>
      </c>
      <c r="BX1066" s="4">
        <v>48</v>
      </c>
      <c r="BY1066" s="4">
        <f t="shared" si="429"/>
        <v>48</v>
      </c>
      <c r="BZ1066" s="4">
        <f t="shared" si="430"/>
        <v>744</v>
      </c>
      <c r="CA1066" s="4">
        <f t="shared" si="431"/>
        <v>1966</v>
      </c>
      <c r="CB1066" s="4">
        <f t="shared" si="432"/>
        <v>2072</v>
      </c>
      <c r="CC1066" s="4">
        <f t="shared" si="433"/>
        <v>78</v>
      </c>
      <c r="CD1066" s="4">
        <f t="shared" si="434"/>
        <v>4860</v>
      </c>
      <c r="CE1066" s="4">
        <f t="shared" si="435"/>
        <v>0</v>
      </c>
      <c r="CF1066" s="4">
        <f t="shared" si="436"/>
        <v>220</v>
      </c>
      <c r="CG1066" s="4">
        <f t="shared" si="437"/>
        <v>44</v>
      </c>
      <c r="CH1066" s="4">
        <f t="shared" si="438"/>
        <v>78</v>
      </c>
      <c r="CI1066" s="4">
        <f t="shared" si="439"/>
        <v>342</v>
      </c>
      <c r="CJ1066" s="4">
        <v>217</v>
      </c>
      <c r="CK1066" s="4">
        <v>551</v>
      </c>
      <c r="CL1066" s="4">
        <v>94</v>
      </c>
      <c r="CM1066" s="4">
        <v>0</v>
      </c>
      <c r="CN1066" s="4">
        <v>313</v>
      </c>
      <c r="CO1066" s="4">
        <f t="shared" si="414"/>
        <v>1175</v>
      </c>
    </row>
    <row r="1067" spans="1:93">
      <c r="A1067" s="2">
        <v>2011</v>
      </c>
      <c r="B1067" s="3" t="s">
        <v>122</v>
      </c>
      <c r="C1067" s="4">
        <v>4831.5</v>
      </c>
      <c r="D1067" s="4">
        <v>1288.0999999999999</v>
      </c>
      <c r="E1067" s="4">
        <v>579.29999999999995</v>
      </c>
      <c r="F1067" s="4">
        <v>0</v>
      </c>
      <c r="G1067" s="4">
        <f t="shared" si="415"/>
        <v>6698.9000000000005</v>
      </c>
      <c r="H1067" s="4">
        <v>1765</v>
      </c>
      <c r="I1067" s="4">
        <v>1169.3</v>
      </c>
      <c r="J1067" s="4">
        <v>2697.3</v>
      </c>
      <c r="K1067" s="4">
        <v>855.3</v>
      </c>
      <c r="L1067" s="4">
        <f t="shared" si="416"/>
        <v>6486.9000000000005</v>
      </c>
      <c r="M1067" s="4">
        <v>44.3</v>
      </c>
      <c r="N1067" s="4">
        <v>77.8</v>
      </c>
      <c r="O1067" s="4">
        <v>0</v>
      </c>
      <c r="P1067" s="4">
        <v>0</v>
      </c>
      <c r="Q1067" s="4">
        <f t="shared" si="417"/>
        <v>122.1</v>
      </c>
      <c r="R1067" s="4">
        <v>2</v>
      </c>
      <c r="S1067" s="4">
        <v>60.4</v>
      </c>
      <c r="T1067" s="4">
        <v>0</v>
      </c>
      <c r="U1067" s="4">
        <v>0</v>
      </c>
      <c r="V1067" s="4">
        <f t="shared" si="418"/>
        <v>62.4</v>
      </c>
      <c r="W1067" s="4">
        <v>2976.7</v>
      </c>
      <c r="X1067" s="4">
        <v>4197</v>
      </c>
      <c r="Y1067" s="4">
        <v>0</v>
      </c>
      <c r="Z1067" s="4">
        <v>0</v>
      </c>
      <c r="AA1067" s="4">
        <f t="shared" si="419"/>
        <v>7173.7</v>
      </c>
      <c r="AB1067" s="4">
        <v>1132.7</v>
      </c>
      <c r="AC1067" s="4">
        <v>18.8</v>
      </c>
      <c r="AD1067" s="4">
        <v>92</v>
      </c>
      <c r="AE1067" s="4">
        <v>25.1</v>
      </c>
      <c r="AF1067" s="4">
        <f t="shared" si="420"/>
        <v>1268.5999999999999</v>
      </c>
      <c r="AG1067" s="4">
        <v>45.6</v>
      </c>
      <c r="AH1067" s="4">
        <v>1180.4000000000001</v>
      </c>
      <c r="AI1067" s="4">
        <v>3057.9</v>
      </c>
      <c r="AJ1067" s="4">
        <v>24.9</v>
      </c>
      <c r="AK1067" s="4">
        <f t="shared" si="421"/>
        <v>4308.7999999999993</v>
      </c>
      <c r="AL1067" s="4">
        <v>5637.1</v>
      </c>
      <c r="AM1067" s="4">
        <v>1840.6</v>
      </c>
      <c r="AN1067" s="4">
        <v>8412.2000000000007</v>
      </c>
      <c r="AO1067" s="4">
        <v>458.7</v>
      </c>
      <c r="AP1067" s="4">
        <f t="shared" si="422"/>
        <v>16348.600000000002</v>
      </c>
      <c r="AU1067" s="4">
        <f t="shared" si="423"/>
        <v>0</v>
      </c>
      <c r="AV1067" s="4">
        <v>1</v>
      </c>
      <c r="AW1067" s="4">
        <v>0</v>
      </c>
      <c r="AX1067" s="4">
        <v>111.7</v>
      </c>
      <c r="AY1067" s="4">
        <v>827.2</v>
      </c>
      <c r="AZ1067" s="4">
        <f t="shared" si="424"/>
        <v>939.90000000000009</v>
      </c>
      <c r="BA1067" s="4">
        <v>0</v>
      </c>
      <c r="BB1067" s="4">
        <v>0.9</v>
      </c>
      <c r="BC1067" s="4">
        <v>1.1000000000000001</v>
      </c>
      <c r="BD1067" s="4">
        <v>25.1</v>
      </c>
      <c r="BE1067" s="4">
        <f t="shared" si="425"/>
        <v>27.1</v>
      </c>
      <c r="BF1067" s="4">
        <v>0</v>
      </c>
      <c r="BG1067" s="4">
        <v>0</v>
      </c>
      <c r="BH1067" s="4">
        <v>33.799999999999997</v>
      </c>
      <c r="BI1067" s="4">
        <v>15.8</v>
      </c>
      <c r="BJ1067" s="4">
        <f t="shared" si="426"/>
        <v>49.599999999999994</v>
      </c>
      <c r="BK1067" s="4">
        <v>0</v>
      </c>
      <c r="BL1067" s="4">
        <v>0</v>
      </c>
      <c r="BM1067" s="4">
        <v>0</v>
      </c>
      <c r="BN1067" s="4">
        <v>0</v>
      </c>
      <c r="BO1067" s="4">
        <f t="shared" si="427"/>
        <v>0</v>
      </c>
      <c r="BP1067" s="4">
        <v>0</v>
      </c>
      <c r="BQ1067" s="4">
        <v>11.1</v>
      </c>
      <c r="BR1067" s="4">
        <v>5.4</v>
      </c>
      <c r="BS1067" s="4">
        <v>20.7</v>
      </c>
      <c r="BT1067" s="4">
        <f t="shared" si="428"/>
        <v>37.200000000000003</v>
      </c>
      <c r="BU1067" s="4">
        <v>1.7</v>
      </c>
      <c r="BV1067" s="4">
        <v>8.5</v>
      </c>
      <c r="BW1067" s="4">
        <v>13.5</v>
      </c>
      <c r="BX1067" s="4">
        <v>168</v>
      </c>
      <c r="BY1067" s="4">
        <f t="shared" si="429"/>
        <v>191.7</v>
      </c>
      <c r="BZ1067" s="4">
        <f t="shared" si="430"/>
        <v>16434.900000000001</v>
      </c>
      <c r="CA1067" s="4">
        <f t="shared" si="431"/>
        <v>9832.4000000000015</v>
      </c>
      <c r="CB1067" s="4">
        <f t="shared" si="432"/>
        <v>14838.7</v>
      </c>
      <c r="CC1067" s="4">
        <f t="shared" si="433"/>
        <v>1364</v>
      </c>
      <c r="CD1067" s="4">
        <f t="shared" si="434"/>
        <v>42470</v>
      </c>
      <c r="CE1067" s="4">
        <f t="shared" si="435"/>
        <v>2.7</v>
      </c>
      <c r="CF1067" s="4">
        <f t="shared" si="436"/>
        <v>20.5</v>
      </c>
      <c r="CG1067" s="4">
        <f t="shared" si="437"/>
        <v>165.5</v>
      </c>
      <c r="CH1067" s="4">
        <f t="shared" si="438"/>
        <v>1056.8000000000002</v>
      </c>
      <c r="CI1067" s="4">
        <f t="shared" si="439"/>
        <v>1245.5000000000002</v>
      </c>
      <c r="CJ1067" s="4">
        <v>3012</v>
      </c>
      <c r="CK1067" s="4">
        <v>9944</v>
      </c>
      <c r="CL1067" s="4">
        <v>822</v>
      </c>
      <c r="CM1067" s="4">
        <v>0</v>
      </c>
      <c r="CN1067" s="4">
        <v>1261</v>
      </c>
      <c r="CO1067" s="4">
        <f t="shared" si="414"/>
        <v>15039</v>
      </c>
    </row>
    <row r="1068" spans="1:93">
      <c r="A1068" s="2">
        <v>2011</v>
      </c>
      <c r="B1068" s="3" t="s">
        <v>123</v>
      </c>
      <c r="C1068" s="4">
        <v>6305</v>
      </c>
      <c r="D1068" s="4">
        <v>1185</v>
      </c>
      <c r="E1068" s="4">
        <v>154</v>
      </c>
      <c r="F1068" s="4">
        <v>202</v>
      </c>
      <c r="G1068" s="4">
        <f t="shared" si="415"/>
        <v>7846</v>
      </c>
      <c r="H1068" s="4">
        <v>1355</v>
      </c>
      <c r="I1068" s="4">
        <v>150</v>
      </c>
      <c r="J1068" s="4">
        <v>3014</v>
      </c>
      <c r="K1068" s="4">
        <v>270</v>
      </c>
      <c r="L1068" s="4">
        <f t="shared" si="416"/>
        <v>4789</v>
      </c>
      <c r="M1068" s="4">
        <v>118</v>
      </c>
      <c r="N1068" s="4">
        <v>208</v>
      </c>
      <c r="O1068" s="4">
        <v>0</v>
      </c>
      <c r="P1068" s="4">
        <v>0</v>
      </c>
      <c r="Q1068" s="4">
        <f t="shared" si="417"/>
        <v>326</v>
      </c>
      <c r="R1068" s="4">
        <v>142</v>
      </c>
      <c r="S1068" s="4">
        <v>2</v>
      </c>
      <c r="T1068" s="4">
        <v>0</v>
      </c>
      <c r="U1068" s="4">
        <v>0</v>
      </c>
      <c r="V1068" s="4">
        <f t="shared" si="418"/>
        <v>144</v>
      </c>
      <c r="W1068" s="4">
        <v>3825</v>
      </c>
      <c r="X1068" s="4">
        <v>3943</v>
      </c>
      <c r="Y1068" s="4">
        <v>141</v>
      </c>
      <c r="Z1068" s="4">
        <v>0</v>
      </c>
      <c r="AA1068" s="4">
        <f t="shared" si="419"/>
        <v>7909</v>
      </c>
      <c r="AB1068" s="4">
        <v>875</v>
      </c>
      <c r="AC1068" s="4">
        <v>5</v>
      </c>
      <c r="AD1068" s="4">
        <v>70</v>
      </c>
      <c r="AE1068" s="4">
        <v>27</v>
      </c>
      <c r="AF1068" s="4">
        <f t="shared" si="420"/>
        <v>977</v>
      </c>
      <c r="AG1068" s="4">
        <v>1</v>
      </c>
      <c r="AH1068" s="4">
        <v>529</v>
      </c>
      <c r="AI1068" s="4">
        <v>1176</v>
      </c>
      <c r="AJ1068" s="4">
        <v>1086</v>
      </c>
      <c r="AK1068" s="4">
        <f t="shared" si="421"/>
        <v>2792</v>
      </c>
      <c r="AL1068" s="4">
        <v>2202</v>
      </c>
      <c r="AM1068" s="4">
        <v>2967</v>
      </c>
      <c r="AN1068" s="4">
        <v>3229</v>
      </c>
      <c r="AO1068" s="4">
        <v>440</v>
      </c>
      <c r="AP1068" s="4">
        <f t="shared" si="422"/>
        <v>8838</v>
      </c>
      <c r="AU1068" s="4">
        <f t="shared" si="423"/>
        <v>0</v>
      </c>
      <c r="AV1068" s="4">
        <v>0</v>
      </c>
      <c r="AW1068" s="4">
        <v>0</v>
      </c>
      <c r="AX1068" s="4">
        <v>149</v>
      </c>
      <c r="AY1068" s="4">
        <v>270</v>
      </c>
      <c r="AZ1068" s="4">
        <f t="shared" si="424"/>
        <v>419</v>
      </c>
      <c r="BA1068" s="4">
        <v>0</v>
      </c>
      <c r="BB1068" s="4">
        <v>0</v>
      </c>
      <c r="BC1068" s="4">
        <v>0</v>
      </c>
      <c r="BD1068" s="4">
        <v>27</v>
      </c>
      <c r="BE1068" s="4">
        <f t="shared" si="425"/>
        <v>27</v>
      </c>
      <c r="BF1068" s="4">
        <v>0</v>
      </c>
      <c r="BG1068" s="4">
        <v>500</v>
      </c>
      <c r="BH1068" s="4">
        <v>305</v>
      </c>
      <c r="BI1068" s="4">
        <v>1086</v>
      </c>
      <c r="BJ1068" s="4">
        <f t="shared" si="426"/>
        <v>1891</v>
      </c>
      <c r="BK1068" s="4">
        <v>0</v>
      </c>
      <c r="BL1068" s="4">
        <v>0</v>
      </c>
      <c r="BM1068" s="4">
        <v>11</v>
      </c>
      <c r="BN1068" s="4">
        <v>83</v>
      </c>
      <c r="BO1068" s="4">
        <f t="shared" si="427"/>
        <v>94</v>
      </c>
      <c r="BP1068" s="4">
        <v>0</v>
      </c>
      <c r="BQ1068" s="4">
        <v>89</v>
      </c>
      <c r="BR1068" s="4">
        <v>126</v>
      </c>
      <c r="BS1068" s="4">
        <v>218</v>
      </c>
      <c r="BT1068" s="4">
        <f t="shared" si="428"/>
        <v>433</v>
      </c>
      <c r="BU1068" s="4">
        <v>0</v>
      </c>
      <c r="BV1068" s="4">
        <v>65</v>
      </c>
      <c r="BW1068" s="4">
        <v>239</v>
      </c>
      <c r="BX1068" s="4">
        <v>380</v>
      </c>
      <c r="BY1068" s="4">
        <f t="shared" si="429"/>
        <v>684</v>
      </c>
      <c r="BZ1068" s="4">
        <f t="shared" si="430"/>
        <v>14823</v>
      </c>
      <c r="CA1068" s="4">
        <f t="shared" si="431"/>
        <v>8989</v>
      </c>
      <c r="CB1068" s="4">
        <f t="shared" si="432"/>
        <v>7784</v>
      </c>
      <c r="CC1068" s="4">
        <f t="shared" si="433"/>
        <v>2025</v>
      </c>
      <c r="CD1068" s="4">
        <f t="shared" si="434"/>
        <v>33621</v>
      </c>
      <c r="CE1068" s="4">
        <f t="shared" si="435"/>
        <v>0</v>
      </c>
      <c r="CF1068" s="4">
        <f t="shared" si="436"/>
        <v>654</v>
      </c>
      <c r="CG1068" s="4">
        <f t="shared" si="437"/>
        <v>830</v>
      </c>
      <c r="CH1068" s="4">
        <f t="shared" si="438"/>
        <v>2064</v>
      </c>
      <c r="CI1068" s="4">
        <f t="shared" si="439"/>
        <v>3548</v>
      </c>
      <c r="CJ1068" s="4">
        <v>7154</v>
      </c>
      <c r="CK1068" s="4">
        <v>0</v>
      </c>
      <c r="CL1068" s="4">
        <v>0</v>
      </c>
      <c r="CM1068" s="4">
        <v>0</v>
      </c>
      <c r="CN1068" s="4">
        <v>7494</v>
      </c>
      <c r="CO1068" s="4">
        <f t="shared" si="414"/>
        <v>14648</v>
      </c>
    </row>
    <row r="1069" spans="1:93">
      <c r="A1069" s="2">
        <v>2011</v>
      </c>
      <c r="B1069" s="3" t="s">
        <v>124</v>
      </c>
      <c r="C1069" s="4">
        <v>1786</v>
      </c>
      <c r="D1069" s="4">
        <v>377</v>
      </c>
      <c r="E1069" s="4">
        <v>15</v>
      </c>
      <c r="F1069" s="4">
        <v>23</v>
      </c>
      <c r="G1069" s="4">
        <f t="shared" si="415"/>
        <v>2201</v>
      </c>
      <c r="H1069" s="4">
        <v>512</v>
      </c>
      <c r="I1069" s="4">
        <v>333</v>
      </c>
      <c r="J1069" s="4">
        <v>1844</v>
      </c>
      <c r="K1069" s="4">
        <v>19</v>
      </c>
      <c r="L1069" s="4">
        <f t="shared" si="416"/>
        <v>2708</v>
      </c>
      <c r="M1069" s="4">
        <v>30</v>
      </c>
      <c r="N1069" s="4">
        <v>166</v>
      </c>
      <c r="O1069" s="4">
        <v>0</v>
      </c>
      <c r="P1069" s="4">
        <v>0</v>
      </c>
      <c r="Q1069" s="4">
        <f t="shared" si="417"/>
        <v>196</v>
      </c>
      <c r="R1069" s="4">
        <v>6</v>
      </c>
      <c r="S1069" s="4">
        <v>0</v>
      </c>
      <c r="T1069" s="4">
        <v>0</v>
      </c>
      <c r="U1069" s="4">
        <v>0</v>
      </c>
      <c r="V1069" s="4">
        <f t="shared" si="418"/>
        <v>6</v>
      </c>
      <c r="W1069" s="4">
        <v>334</v>
      </c>
      <c r="X1069" s="4">
        <v>2187</v>
      </c>
      <c r="Y1069" s="4">
        <v>210</v>
      </c>
      <c r="Z1069" s="4">
        <v>0</v>
      </c>
      <c r="AA1069" s="4">
        <f t="shared" si="419"/>
        <v>2731</v>
      </c>
      <c r="AB1069" s="4">
        <v>207</v>
      </c>
      <c r="AC1069" s="4">
        <v>0</v>
      </c>
      <c r="AD1069" s="4">
        <v>1</v>
      </c>
      <c r="AE1069" s="4">
        <v>0</v>
      </c>
      <c r="AF1069" s="4">
        <f t="shared" si="420"/>
        <v>208</v>
      </c>
      <c r="AG1069" s="4">
        <v>6</v>
      </c>
      <c r="AH1069" s="4">
        <v>525</v>
      </c>
      <c r="AI1069" s="4">
        <v>716</v>
      </c>
      <c r="AJ1069" s="4">
        <v>20</v>
      </c>
      <c r="AK1069" s="4">
        <f t="shared" si="421"/>
        <v>1267</v>
      </c>
      <c r="AL1069" s="4">
        <v>889</v>
      </c>
      <c r="AM1069" s="4">
        <v>872</v>
      </c>
      <c r="AN1069" s="4">
        <v>10120</v>
      </c>
      <c r="AO1069" s="4">
        <v>0</v>
      </c>
      <c r="AP1069" s="4">
        <f t="shared" si="422"/>
        <v>11881</v>
      </c>
      <c r="AU1069" s="4">
        <f t="shared" si="423"/>
        <v>0</v>
      </c>
      <c r="AV1069" s="4">
        <v>0</v>
      </c>
      <c r="AW1069" s="4">
        <v>0</v>
      </c>
      <c r="AX1069" s="4">
        <v>312</v>
      </c>
      <c r="AY1069" s="4">
        <v>19</v>
      </c>
      <c r="AZ1069" s="4">
        <f t="shared" si="424"/>
        <v>331</v>
      </c>
      <c r="BA1069" s="4">
        <v>2</v>
      </c>
      <c r="BB1069" s="4">
        <v>0</v>
      </c>
      <c r="BC1069" s="4">
        <v>3</v>
      </c>
      <c r="BD1069" s="4">
        <v>0</v>
      </c>
      <c r="BE1069" s="4">
        <f t="shared" si="425"/>
        <v>5</v>
      </c>
      <c r="BF1069" s="4">
        <v>3</v>
      </c>
      <c r="BG1069" s="4">
        <v>513</v>
      </c>
      <c r="BH1069" s="4">
        <v>223</v>
      </c>
      <c r="BI1069" s="4">
        <v>20</v>
      </c>
      <c r="BJ1069" s="4">
        <f t="shared" si="426"/>
        <v>759</v>
      </c>
      <c r="BK1069" s="4">
        <v>0</v>
      </c>
      <c r="BL1069" s="4">
        <v>0</v>
      </c>
      <c r="BM1069" s="4">
        <v>0</v>
      </c>
      <c r="BN1069" s="4">
        <v>0</v>
      </c>
      <c r="BO1069" s="4">
        <f t="shared" si="427"/>
        <v>0</v>
      </c>
      <c r="BP1069" s="4">
        <v>0</v>
      </c>
      <c r="BQ1069" s="4">
        <v>20</v>
      </c>
      <c r="BR1069" s="4">
        <v>13</v>
      </c>
      <c r="BS1069" s="4">
        <v>0</v>
      </c>
      <c r="BT1069" s="4">
        <f t="shared" si="428"/>
        <v>33</v>
      </c>
      <c r="BU1069" s="4">
        <v>19</v>
      </c>
      <c r="BV1069" s="4">
        <v>59</v>
      </c>
      <c r="BW1069" s="4">
        <v>52</v>
      </c>
      <c r="BX1069" s="4">
        <v>0</v>
      </c>
      <c r="BY1069" s="4">
        <f t="shared" si="429"/>
        <v>130</v>
      </c>
      <c r="BZ1069" s="4">
        <f t="shared" si="430"/>
        <v>3770</v>
      </c>
      <c r="CA1069" s="4">
        <f t="shared" si="431"/>
        <v>4460</v>
      </c>
      <c r="CB1069" s="4">
        <f t="shared" si="432"/>
        <v>12906</v>
      </c>
      <c r="CC1069" s="4">
        <f t="shared" si="433"/>
        <v>62</v>
      </c>
      <c r="CD1069" s="4">
        <f t="shared" si="434"/>
        <v>21198</v>
      </c>
      <c r="CE1069" s="4">
        <f t="shared" si="435"/>
        <v>24</v>
      </c>
      <c r="CF1069" s="4">
        <f t="shared" si="436"/>
        <v>592</v>
      </c>
      <c r="CG1069" s="4">
        <f t="shared" si="437"/>
        <v>603</v>
      </c>
      <c r="CH1069" s="4">
        <f t="shared" si="438"/>
        <v>39</v>
      </c>
      <c r="CI1069" s="4">
        <f t="shared" si="439"/>
        <v>1258</v>
      </c>
      <c r="CJ1069" s="4">
        <v>1148</v>
      </c>
      <c r="CK1069" s="4">
        <v>1593</v>
      </c>
      <c r="CL1069" s="4">
        <v>303</v>
      </c>
      <c r="CM1069" s="4">
        <v>0</v>
      </c>
      <c r="CN1069" s="4">
        <v>1020</v>
      </c>
      <c r="CO1069" s="4">
        <f t="shared" si="414"/>
        <v>4064</v>
      </c>
    </row>
    <row r="1070" spans="1:93">
      <c r="A1070" s="2">
        <v>2011</v>
      </c>
      <c r="B1070" s="3" t="s">
        <v>125</v>
      </c>
      <c r="C1070" s="4">
        <v>6249</v>
      </c>
      <c r="D1070" s="4">
        <v>926.28</v>
      </c>
      <c r="E1070" s="4">
        <v>232.85</v>
      </c>
      <c r="F1070" s="4">
        <v>0</v>
      </c>
      <c r="G1070" s="4">
        <f t="shared" si="415"/>
        <v>7408.13</v>
      </c>
      <c r="H1070" s="4">
        <v>1395.33</v>
      </c>
      <c r="I1070" s="4">
        <v>1850.8999999999999</v>
      </c>
      <c r="J1070" s="4">
        <v>2633.53</v>
      </c>
      <c r="K1070" s="4">
        <v>0</v>
      </c>
      <c r="L1070" s="4">
        <f t="shared" si="416"/>
        <v>5879.76</v>
      </c>
      <c r="M1070" s="4">
        <v>59.8</v>
      </c>
      <c r="N1070" s="4">
        <v>21.3</v>
      </c>
      <c r="O1070" s="4">
        <v>7.7</v>
      </c>
      <c r="P1070" s="4">
        <v>0</v>
      </c>
      <c r="Q1070" s="4">
        <f t="shared" si="417"/>
        <v>88.8</v>
      </c>
      <c r="R1070" s="4">
        <v>3.9</v>
      </c>
      <c r="S1070" s="4">
        <v>52.4</v>
      </c>
      <c r="T1070" s="4">
        <v>1.5</v>
      </c>
      <c r="U1070" s="4">
        <v>0</v>
      </c>
      <c r="V1070" s="4">
        <f t="shared" si="418"/>
        <v>57.8</v>
      </c>
      <c r="W1070" s="4">
        <v>1550.4</v>
      </c>
      <c r="X1070" s="4">
        <v>5043.83</v>
      </c>
      <c r="Y1070" s="4">
        <v>818.56000000000006</v>
      </c>
      <c r="Z1070" s="4">
        <v>0</v>
      </c>
      <c r="AA1070" s="4">
        <f t="shared" si="419"/>
        <v>7412.79</v>
      </c>
      <c r="AB1070" s="4">
        <v>1138.4699999999998</v>
      </c>
      <c r="AC1070" s="4">
        <v>2.9769999999999999</v>
      </c>
      <c r="AD1070" s="4">
        <v>129.18</v>
      </c>
      <c r="AE1070" s="4">
        <v>0</v>
      </c>
      <c r="AF1070" s="4">
        <f t="shared" si="420"/>
        <v>1270.627</v>
      </c>
      <c r="AG1070" s="4">
        <v>26.15</v>
      </c>
      <c r="AH1070" s="4">
        <v>951.95</v>
      </c>
      <c r="AI1070" s="4">
        <v>1783.2800000000002</v>
      </c>
      <c r="AJ1070" s="4">
        <v>0</v>
      </c>
      <c r="AK1070" s="4">
        <f t="shared" si="421"/>
        <v>2761.38</v>
      </c>
      <c r="AL1070" s="4">
        <v>3141.4700000000012</v>
      </c>
      <c r="AM1070" s="4">
        <v>3386.3629999999994</v>
      </c>
      <c r="AN1070" s="4">
        <v>11436.67</v>
      </c>
      <c r="AO1070" s="4">
        <v>0</v>
      </c>
      <c r="AP1070" s="4">
        <f t="shared" si="422"/>
        <v>17964.503000000001</v>
      </c>
      <c r="AU1070" s="4">
        <f t="shared" si="423"/>
        <v>0</v>
      </c>
      <c r="AV1070" s="4">
        <v>0</v>
      </c>
      <c r="AW1070" s="4">
        <v>0</v>
      </c>
      <c r="AX1070" s="4">
        <v>0</v>
      </c>
      <c r="AY1070" s="4">
        <v>0</v>
      </c>
      <c r="AZ1070" s="4">
        <f t="shared" si="424"/>
        <v>0</v>
      </c>
      <c r="BA1070" s="4">
        <v>0</v>
      </c>
      <c r="BB1070" s="4">
        <v>0</v>
      </c>
      <c r="BC1070" s="4">
        <v>0</v>
      </c>
      <c r="BD1070" s="4">
        <v>0</v>
      </c>
      <c r="BE1070" s="4">
        <f t="shared" si="425"/>
        <v>0</v>
      </c>
      <c r="BF1070" s="4">
        <v>0</v>
      </c>
      <c r="BG1070" s="4">
        <v>0</v>
      </c>
      <c r="BH1070" s="4">
        <v>0</v>
      </c>
      <c r="BI1070" s="4">
        <v>0</v>
      </c>
      <c r="BJ1070" s="4">
        <f t="shared" si="426"/>
        <v>0</v>
      </c>
      <c r="BK1070" s="4">
        <v>0</v>
      </c>
      <c r="BL1070" s="4">
        <v>0</v>
      </c>
      <c r="BM1070" s="4">
        <v>0</v>
      </c>
      <c r="BN1070" s="4">
        <v>0</v>
      </c>
      <c r="BO1070" s="4">
        <f t="shared" si="427"/>
        <v>0</v>
      </c>
      <c r="BP1070" s="4">
        <v>0</v>
      </c>
      <c r="BQ1070" s="4">
        <v>0</v>
      </c>
      <c r="BR1070" s="4">
        <v>0</v>
      </c>
      <c r="BS1070" s="4">
        <v>0</v>
      </c>
      <c r="BT1070" s="4">
        <f t="shared" si="428"/>
        <v>0</v>
      </c>
      <c r="BU1070" s="4">
        <v>0</v>
      </c>
      <c r="BV1070" s="4">
        <v>0</v>
      </c>
      <c r="BW1070" s="4">
        <v>0</v>
      </c>
      <c r="BX1070" s="4">
        <v>0</v>
      </c>
      <c r="BY1070" s="4">
        <f t="shared" si="429"/>
        <v>0</v>
      </c>
      <c r="BZ1070" s="4">
        <f t="shared" si="430"/>
        <v>13564.52</v>
      </c>
      <c r="CA1070" s="4">
        <f t="shared" si="431"/>
        <v>12236</v>
      </c>
      <c r="CB1070" s="4">
        <f t="shared" si="432"/>
        <v>17043.27</v>
      </c>
      <c r="CC1070" s="4">
        <f t="shared" si="433"/>
        <v>0</v>
      </c>
      <c r="CD1070" s="4">
        <f t="shared" si="434"/>
        <v>42843.79</v>
      </c>
      <c r="CE1070" s="4">
        <f t="shared" si="435"/>
        <v>0</v>
      </c>
      <c r="CF1070" s="4">
        <f t="shared" si="436"/>
        <v>0</v>
      </c>
      <c r="CG1070" s="4">
        <f t="shared" si="437"/>
        <v>0</v>
      </c>
      <c r="CH1070" s="4">
        <f t="shared" si="438"/>
        <v>0</v>
      </c>
      <c r="CI1070" s="4">
        <f t="shared" si="439"/>
        <v>0</v>
      </c>
      <c r="CJ1070" s="4">
        <v>4109</v>
      </c>
      <c r="CK1070" s="4">
        <v>6701</v>
      </c>
      <c r="CL1070" s="4">
        <v>853</v>
      </c>
      <c r="CM1070" s="4">
        <v>0</v>
      </c>
      <c r="CN1070" s="4">
        <v>1249</v>
      </c>
      <c r="CO1070" s="4">
        <f t="shared" si="414"/>
        <v>12912</v>
      </c>
    </row>
    <row r="1071" spans="1:93">
      <c r="A1071" s="2">
        <v>2011</v>
      </c>
      <c r="B1071" s="3" t="s">
        <v>126</v>
      </c>
      <c r="C1071" s="4">
        <v>7</v>
      </c>
      <c r="D1071" s="4">
        <v>98</v>
      </c>
      <c r="E1071" s="4">
        <v>130</v>
      </c>
      <c r="F1071" s="4">
        <v>0</v>
      </c>
      <c r="G1071" s="4">
        <f t="shared" si="415"/>
        <v>235</v>
      </c>
      <c r="H1071" s="4">
        <v>246</v>
      </c>
      <c r="I1071" s="4">
        <v>28</v>
      </c>
      <c r="J1071" s="4">
        <v>58</v>
      </c>
      <c r="K1071" s="4">
        <v>0</v>
      </c>
      <c r="L1071" s="4">
        <f t="shared" si="416"/>
        <v>332</v>
      </c>
      <c r="M1071" s="4">
        <v>0</v>
      </c>
      <c r="N1071" s="4">
        <v>0</v>
      </c>
      <c r="O1071" s="4">
        <v>0</v>
      </c>
      <c r="P1071" s="4">
        <v>0</v>
      </c>
      <c r="Q1071" s="4">
        <f t="shared" si="417"/>
        <v>0</v>
      </c>
      <c r="R1071" s="4">
        <v>0</v>
      </c>
      <c r="S1071" s="4">
        <v>0</v>
      </c>
      <c r="T1071" s="4">
        <v>0</v>
      </c>
      <c r="U1071" s="4">
        <v>0</v>
      </c>
      <c r="V1071" s="4">
        <f t="shared" si="418"/>
        <v>0</v>
      </c>
      <c r="W1071" s="4">
        <v>210</v>
      </c>
      <c r="X1071" s="4">
        <v>336</v>
      </c>
      <c r="Y1071" s="4">
        <v>7</v>
      </c>
      <c r="Z1071" s="4">
        <v>0</v>
      </c>
      <c r="AA1071" s="4">
        <f t="shared" si="419"/>
        <v>553</v>
      </c>
      <c r="AB1071" s="4">
        <v>125</v>
      </c>
      <c r="AC1071" s="4">
        <v>143</v>
      </c>
      <c r="AD1071" s="4">
        <v>9</v>
      </c>
      <c r="AE1071" s="4">
        <v>0</v>
      </c>
      <c r="AF1071" s="4">
        <f t="shared" si="420"/>
        <v>277</v>
      </c>
      <c r="AG1071" s="4">
        <v>91</v>
      </c>
      <c r="AH1071" s="4">
        <v>114</v>
      </c>
      <c r="AI1071" s="4">
        <v>369</v>
      </c>
      <c r="AJ1071" s="4">
        <v>0</v>
      </c>
      <c r="AK1071" s="4">
        <f t="shared" si="421"/>
        <v>574</v>
      </c>
      <c r="AL1071" s="4">
        <v>2047</v>
      </c>
      <c r="AM1071" s="4">
        <v>828</v>
      </c>
      <c r="AN1071" s="4">
        <v>1187</v>
      </c>
      <c r="AO1071" s="4">
        <v>0</v>
      </c>
      <c r="AP1071" s="4">
        <f t="shared" si="422"/>
        <v>4062</v>
      </c>
      <c r="AU1071" s="4">
        <f t="shared" si="423"/>
        <v>0</v>
      </c>
      <c r="AV1071" s="4">
        <v>1</v>
      </c>
      <c r="AW1071" s="4">
        <v>0</v>
      </c>
      <c r="AX1071" s="4">
        <v>0</v>
      </c>
      <c r="AY1071" s="4">
        <v>0</v>
      </c>
      <c r="AZ1071" s="4">
        <f t="shared" si="424"/>
        <v>1</v>
      </c>
      <c r="BA1071" s="4">
        <v>0</v>
      </c>
      <c r="BB1071" s="4">
        <v>0</v>
      </c>
      <c r="BC1071" s="4">
        <v>0</v>
      </c>
      <c r="BD1071" s="4">
        <v>0</v>
      </c>
      <c r="BE1071" s="4">
        <f t="shared" si="425"/>
        <v>0</v>
      </c>
      <c r="BF1071" s="4">
        <v>75</v>
      </c>
      <c r="BG1071" s="4">
        <v>45</v>
      </c>
      <c r="BH1071" s="4">
        <v>146</v>
      </c>
      <c r="BI1071" s="4">
        <v>0</v>
      </c>
      <c r="BJ1071" s="4">
        <f t="shared" si="426"/>
        <v>266</v>
      </c>
      <c r="BK1071" s="4">
        <v>0</v>
      </c>
      <c r="BL1071" s="4">
        <v>0</v>
      </c>
      <c r="BM1071" s="4">
        <v>0</v>
      </c>
      <c r="BN1071" s="4">
        <v>0</v>
      </c>
      <c r="BO1071" s="4">
        <f t="shared" si="427"/>
        <v>0</v>
      </c>
      <c r="BP1071" s="4">
        <v>0</v>
      </c>
      <c r="BQ1071" s="4">
        <v>0</v>
      </c>
      <c r="BR1071" s="4">
        <v>0</v>
      </c>
      <c r="BS1071" s="4">
        <v>0</v>
      </c>
      <c r="BT1071" s="4">
        <f t="shared" si="428"/>
        <v>0</v>
      </c>
      <c r="BU1071" s="4">
        <v>12</v>
      </c>
      <c r="BV1071" s="4">
        <v>6</v>
      </c>
      <c r="BW1071" s="4">
        <v>7</v>
      </c>
      <c r="BX1071" s="4">
        <v>0</v>
      </c>
      <c r="BY1071" s="4">
        <f t="shared" si="429"/>
        <v>25</v>
      </c>
      <c r="BZ1071" s="4">
        <f t="shared" si="430"/>
        <v>2726</v>
      </c>
      <c r="CA1071" s="4">
        <f t="shared" si="431"/>
        <v>1547</v>
      </c>
      <c r="CB1071" s="4">
        <f t="shared" si="432"/>
        <v>1760</v>
      </c>
      <c r="CC1071" s="4">
        <f t="shared" si="433"/>
        <v>0</v>
      </c>
      <c r="CD1071" s="4">
        <f t="shared" si="434"/>
        <v>6033</v>
      </c>
      <c r="CE1071" s="4">
        <f t="shared" si="435"/>
        <v>88</v>
      </c>
      <c r="CF1071" s="4">
        <f t="shared" si="436"/>
        <v>51</v>
      </c>
      <c r="CG1071" s="4">
        <f t="shared" si="437"/>
        <v>153</v>
      </c>
      <c r="CH1071" s="4">
        <f t="shared" si="438"/>
        <v>0</v>
      </c>
      <c r="CI1071" s="4">
        <f t="shared" si="439"/>
        <v>292</v>
      </c>
      <c r="CJ1071" s="4">
        <v>471</v>
      </c>
      <c r="CK1071" s="4">
        <v>0</v>
      </c>
      <c r="CL1071" s="4">
        <v>0</v>
      </c>
      <c r="CM1071" s="4">
        <v>0</v>
      </c>
      <c r="CN1071" s="4">
        <v>704</v>
      </c>
      <c r="CO1071" s="4">
        <f t="shared" si="414"/>
        <v>1175</v>
      </c>
    </row>
    <row r="1072" spans="1:93">
      <c r="A1072" s="2">
        <v>2012</v>
      </c>
      <c r="B1072" s="3" t="s">
        <v>77</v>
      </c>
      <c r="C1072" s="4">
        <v>3909</v>
      </c>
      <c r="D1072" s="4">
        <v>969</v>
      </c>
      <c r="E1072" s="4">
        <v>183</v>
      </c>
      <c r="F1072" s="4">
        <v>0</v>
      </c>
      <c r="G1072" s="4">
        <f t="shared" si="415"/>
        <v>5061</v>
      </c>
      <c r="H1072" s="4">
        <v>1493</v>
      </c>
      <c r="I1072" s="4">
        <v>1257</v>
      </c>
      <c r="J1072" s="4">
        <v>2107</v>
      </c>
      <c r="K1072" s="4">
        <v>0</v>
      </c>
      <c r="L1072" s="4">
        <f t="shared" si="416"/>
        <v>4857</v>
      </c>
      <c r="M1072" s="4">
        <v>1</v>
      </c>
      <c r="N1072" s="4">
        <v>48</v>
      </c>
      <c r="O1072" s="4">
        <v>1</v>
      </c>
      <c r="P1072" s="4">
        <v>0</v>
      </c>
      <c r="Q1072" s="4">
        <f t="shared" si="417"/>
        <v>50</v>
      </c>
      <c r="R1072" s="4">
        <v>0</v>
      </c>
      <c r="S1072" s="4">
        <v>0</v>
      </c>
      <c r="T1072" s="4">
        <v>0</v>
      </c>
      <c r="U1072" s="4">
        <v>0</v>
      </c>
      <c r="V1072" s="4">
        <f t="shared" si="418"/>
        <v>0</v>
      </c>
      <c r="W1072" s="4">
        <v>575</v>
      </c>
      <c r="X1072" s="4">
        <v>3795</v>
      </c>
      <c r="Y1072" s="4">
        <v>1257</v>
      </c>
      <c r="Z1072" s="4">
        <v>0</v>
      </c>
      <c r="AA1072" s="4">
        <f t="shared" si="419"/>
        <v>5627</v>
      </c>
      <c r="AB1072" s="4">
        <v>470</v>
      </c>
      <c r="AC1072" s="4">
        <v>26</v>
      </c>
      <c r="AD1072" s="4">
        <v>101</v>
      </c>
      <c r="AE1072" s="4">
        <v>0</v>
      </c>
      <c r="AF1072" s="4">
        <f t="shared" si="420"/>
        <v>597</v>
      </c>
      <c r="AG1072" s="4">
        <v>0</v>
      </c>
      <c r="AH1072" s="4">
        <v>855</v>
      </c>
      <c r="AI1072" s="4">
        <v>612</v>
      </c>
      <c r="AJ1072" s="4">
        <v>0</v>
      </c>
      <c r="AK1072" s="4">
        <f t="shared" si="421"/>
        <v>1467</v>
      </c>
      <c r="AL1072" s="4">
        <v>932</v>
      </c>
      <c r="AM1072" s="4">
        <v>2489</v>
      </c>
      <c r="AN1072" s="4">
        <v>3194</v>
      </c>
      <c r="AO1072" s="4">
        <v>324</v>
      </c>
      <c r="AP1072" s="4">
        <f t="shared" si="422"/>
        <v>6939</v>
      </c>
      <c r="AU1072" s="4">
        <f t="shared" si="423"/>
        <v>0</v>
      </c>
      <c r="AV1072" s="4">
        <v>0</v>
      </c>
      <c r="AW1072" s="4">
        <v>0</v>
      </c>
      <c r="AX1072" s="4">
        <v>0</v>
      </c>
      <c r="AY1072" s="4">
        <v>0</v>
      </c>
      <c r="AZ1072" s="4">
        <f t="shared" si="424"/>
        <v>0</v>
      </c>
      <c r="BA1072" s="4">
        <v>0</v>
      </c>
      <c r="BB1072" s="4">
        <v>8</v>
      </c>
      <c r="BC1072" s="4">
        <v>2</v>
      </c>
      <c r="BD1072" s="4">
        <v>0</v>
      </c>
      <c r="BE1072" s="4">
        <f t="shared" si="425"/>
        <v>10</v>
      </c>
      <c r="BF1072" s="4">
        <v>0</v>
      </c>
      <c r="BG1072" s="4">
        <v>428</v>
      </c>
      <c r="BH1072" s="4">
        <v>170</v>
      </c>
      <c r="BI1072" s="4">
        <v>0</v>
      </c>
      <c r="BJ1072" s="4">
        <f t="shared" si="426"/>
        <v>598</v>
      </c>
      <c r="BK1072" s="4">
        <v>0</v>
      </c>
      <c r="BL1072" s="4">
        <v>0</v>
      </c>
      <c r="BM1072" s="4">
        <v>0</v>
      </c>
      <c r="BN1072" s="4">
        <v>0</v>
      </c>
      <c r="BO1072" s="4">
        <f t="shared" si="427"/>
        <v>0</v>
      </c>
      <c r="BP1072" s="4">
        <v>0</v>
      </c>
      <c r="BQ1072" s="4">
        <v>0</v>
      </c>
      <c r="BR1072" s="4">
        <v>40</v>
      </c>
      <c r="BS1072" s="4">
        <v>0</v>
      </c>
      <c r="BT1072" s="4">
        <f t="shared" si="428"/>
        <v>40</v>
      </c>
      <c r="BU1072" s="4">
        <v>7</v>
      </c>
      <c r="BV1072" s="4">
        <v>0</v>
      </c>
      <c r="BW1072" s="4">
        <v>77</v>
      </c>
      <c r="BX1072" s="4">
        <v>323</v>
      </c>
      <c r="BY1072" s="4">
        <f t="shared" si="429"/>
        <v>407</v>
      </c>
      <c r="BZ1072" s="4">
        <f t="shared" si="430"/>
        <v>7380</v>
      </c>
      <c r="CA1072" s="4">
        <f t="shared" si="431"/>
        <v>9439</v>
      </c>
      <c r="CB1072" s="4">
        <f t="shared" si="432"/>
        <v>7455</v>
      </c>
      <c r="CC1072" s="4">
        <f t="shared" si="433"/>
        <v>324</v>
      </c>
      <c r="CD1072" s="4">
        <f t="shared" si="434"/>
        <v>24598</v>
      </c>
      <c r="CE1072" s="4">
        <f t="shared" si="435"/>
        <v>7</v>
      </c>
      <c r="CF1072" s="4">
        <f t="shared" si="436"/>
        <v>436</v>
      </c>
      <c r="CG1072" s="4">
        <f t="shared" si="437"/>
        <v>289</v>
      </c>
      <c r="CH1072" s="4">
        <f t="shared" si="438"/>
        <v>323</v>
      </c>
      <c r="CI1072" s="4">
        <f t="shared" si="439"/>
        <v>1055</v>
      </c>
      <c r="CJ1072" s="4">
        <v>2028</v>
      </c>
      <c r="CK1072" s="4">
        <v>2919</v>
      </c>
      <c r="CL1072" s="4">
        <v>379</v>
      </c>
      <c r="CM1072" s="4">
        <v>2</v>
      </c>
      <c r="CN1072" s="4">
        <v>2060</v>
      </c>
      <c r="CO1072" s="4">
        <f t="shared" si="414"/>
        <v>7388</v>
      </c>
    </row>
    <row r="1073" spans="1:93">
      <c r="A1073" s="2">
        <v>2012</v>
      </c>
      <c r="B1073" s="3" t="s">
        <v>78</v>
      </c>
      <c r="C1073" s="4">
        <v>1292</v>
      </c>
      <c r="D1073" s="4">
        <v>233</v>
      </c>
      <c r="E1073" s="4">
        <v>54</v>
      </c>
      <c r="F1073" s="4">
        <v>0</v>
      </c>
      <c r="G1073" s="4">
        <f t="shared" si="415"/>
        <v>1579</v>
      </c>
      <c r="H1073" s="4">
        <v>444</v>
      </c>
      <c r="I1073" s="4">
        <v>159</v>
      </c>
      <c r="J1073" s="4">
        <v>428</v>
      </c>
      <c r="K1073" s="4">
        <v>50</v>
      </c>
      <c r="L1073" s="4">
        <f t="shared" si="416"/>
        <v>1081</v>
      </c>
      <c r="M1073" s="4">
        <v>16</v>
      </c>
      <c r="N1073" s="4">
        <v>11</v>
      </c>
      <c r="O1073" s="4">
        <v>2</v>
      </c>
      <c r="P1073" s="4">
        <v>0</v>
      </c>
      <c r="Q1073" s="4">
        <f t="shared" si="417"/>
        <v>29</v>
      </c>
      <c r="R1073" s="4">
        <v>78</v>
      </c>
      <c r="S1073" s="4">
        <v>1</v>
      </c>
      <c r="T1073" s="4">
        <v>20</v>
      </c>
      <c r="U1073" s="4">
        <v>0</v>
      </c>
      <c r="V1073" s="4">
        <f t="shared" si="418"/>
        <v>99</v>
      </c>
      <c r="W1073" s="4">
        <v>566</v>
      </c>
      <c r="X1073" s="4">
        <v>798</v>
      </c>
      <c r="Y1073" s="4">
        <v>5</v>
      </c>
      <c r="Z1073" s="4">
        <v>0</v>
      </c>
      <c r="AA1073" s="4">
        <f t="shared" si="419"/>
        <v>1369</v>
      </c>
      <c r="AB1073" s="4">
        <v>315</v>
      </c>
      <c r="AC1073" s="4">
        <v>5</v>
      </c>
      <c r="AD1073" s="4">
        <v>38</v>
      </c>
      <c r="AE1073" s="4">
        <v>0</v>
      </c>
      <c r="AF1073" s="4">
        <f t="shared" si="420"/>
        <v>358</v>
      </c>
      <c r="AG1073" s="4">
        <v>684</v>
      </c>
      <c r="AH1073" s="4">
        <v>869</v>
      </c>
      <c r="AI1073" s="4">
        <v>423</v>
      </c>
      <c r="AJ1073" s="4">
        <v>0</v>
      </c>
      <c r="AK1073" s="4">
        <f t="shared" si="421"/>
        <v>1976</v>
      </c>
      <c r="AL1073" s="4">
        <v>4005</v>
      </c>
      <c r="AM1073" s="4">
        <v>941</v>
      </c>
      <c r="AN1073" s="4">
        <v>352</v>
      </c>
      <c r="AO1073" s="4">
        <v>0</v>
      </c>
      <c r="AP1073" s="4">
        <f t="shared" si="422"/>
        <v>5298</v>
      </c>
      <c r="AU1073" s="4">
        <f t="shared" si="423"/>
        <v>0</v>
      </c>
      <c r="AV1073" s="4">
        <v>80</v>
      </c>
      <c r="AW1073" s="4">
        <v>30</v>
      </c>
      <c r="AX1073" s="4">
        <v>0</v>
      </c>
      <c r="AY1073" s="4">
        <v>50</v>
      </c>
      <c r="AZ1073" s="4">
        <f t="shared" si="424"/>
        <v>160</v>
      </c>
      <c r="BA1073" s="4">
        <v>14</v>
      </c>
      <c r="BB1073" s="4">
        <v>0</v>
      </c>
      <c r="BC1073" s="4">
        <v>0</v>
      </c>
      <c r="BD1073" s="4">
        <v>0</v>
      </c>
      <c r="BE1073" s="4">
        <f t="shared" si="425"/>
        <v>14</v>
      </c>
      <c r="BF1073" s="4">
        <v>392</v>
      </c>
      <c r="BG1073" s="4">
        <v>867</v>
      </c>
      <c r="BH1073" s="4">
        <v>81</v>
      </c>
      <c r="BI1073" s="4">
        <v>0</v>
      </c>
      <c r="BJ1073" s="4">
        <f t="shared" si="426"/>
        <v>1340</v>
      </c>
      <c r="BK1073" s="4">
        <v>138</v>
      </c>
      <c r="BL1073" s="4">
        <v>14</v>
      </c>
      <c r="BM1073" s="4">
        <v>1</v>
      </c>
      <c r="BN1073" s="4">
        <v>0</v>
      </c>
      <c r="BO1073" s="4">
        <f t="shared" si="427"/>
        <v>153</v>
      </c>
      <c r="BP1073" s="4">
        <v>31</v>
      </c>
      <c r="BQ1073" s="4">
        <v>42</v>
      </c>
      <c r="BR1073" s="4">
        <v>7</v>
      </c>
      <c r="BS1073" s="4">
        <v>0</v>
      </c>
      <c r="BT1073" s="4">
        <f t="shared" si="428"/>
        <v>80</v>
      </c>
      <c r="BU1073" s="4">
        <v>1006</v>
      </c>
      <c r="BV1073" s="4">
        <v>143</v>
      </c>
      <c r="BW1073" s="4">
        <v>69</v>
      </c>
      <c r="BX1073" s="4">
        <v>0</v>
      </c>
      <c r="BY1073" s="4">
        <f t="shared" si="429"/>
        <v>1218</v>
      </c>
      <c r="BZ1073" s="4">
        <f t="shared" si="430"/>
        <v>7400</v>
      </c>
      <c r="CA1073" s="4">
        <f t="shared" si="431"/>
        <v>3017</v>
      </c>
      <c r="CB1073" s="4">
        <f t="shared" si="432"/>
        <v>1322</v>
      </c>
      <c r="CC1073" s="4">
        <f t="shared" si="433"/>
        <v>50</v>
      </c>
      <c r="CD1073" s="4">
        <f t="shared" si="434"/>
        <v>11789</v>
      </c>
      <c r="CE1073" s="4">
        <f t="shared" si="435"/>
        <v>1661</v>
      </c>
      <c r="CF1073" s="4">
        <f t="shared" si="436"/>
        <v>1096</v>
      </c>
      <c r="CG1073" s="4">
        <f t="shared" si="437"/>
        <v>158</v>
      </c>
      <c r="CH1073" s="4">
        <f t="shared" si="438"/>
        <v>50</v>
      </c>
      <c r="CI1073" s="4">
        <f t="shared" si="439"/>
        <v>2965</v>
      </c>
      <c r="CJ1073" s="4">
        <v>0</v>
      </c>
      <c r="CK1073" s="4">
        <v>0</v>
      </c>
      <c r="CL1073" s="4">
        <v>667</v>
      </c>
      <c r="CM1073" s="4">
        <v>8</v>
      </c>
      <c r="CN1073" s="4">
        <v>8810</v>
      </c>
      <c r="CO1073" s="4">
        <f t="shared" si="414"/>
        <v>9485</v>
      </c>
    </row>
    <row r="1074" spans="1:93">
      <c r="A1074" s="2">
        <v>2012</v>
      </c>
      <c r="B1074" s="3" t="s">
        <v>79</v>
      </c>
      <c r="C1074" s="4">
        <v>3375</v>
      </c>
      <c r="D1074" s="4">
        <v>1169</v>
      </c>
      <c r="E1074" s="4">
        <v>533</v>
      </c>
      <c r="F1074" s="4">
        <v>89</v>
      </c>
      <c r="G1074" s="4">
        <f t="shared" si="415"/>
        <v>5166</v>
      </c>
      <c r="H1074" s="4">
        <v>762</v>
      </c>
      <c r="I1074" s="4">
        <v>785</v>
      </c>
      <c r="J1074" s="4">
        <v>2028</v>
      </c>
      <c r="K1074" s="4">
        <v>333</v>
      </c>
      <c r="L1074" s="4">
        <f t="shared" si="416"/>
        <v>3908</v>
      </c>
      <c r="M1074" s="4">
        <v>65</v>
      </c>
      <c r="N1074" s="4">
        <v>216</v>
      </c>
      <c r="O1074" s="4">
        <v>0</v>
      </c>
      <c r="P1074" s="4">
        <v>0</v>
      </c>
      <c r="Q1074" s="4">
        <f t="shared" si="417"/>
        <v>281</v>
      </c>
      <c r="R1074" s="4">
        <v>0</v>
      </c>
      <c r="S1074" s="4">
        <v>0</v>
      </c>
      <c r="T1074" s="4">
        <v>0</v>
      </c>
      <c r="U1074" s="4">
        <v>0</v>
      </c>
      <c r="V1074" s="4">
        <f t="shared" si="418"/>
        <v>0</v>
      </c>
      <c r="W1074" s="4">
        <v>2077.7063830000002</v>
      </c>
      <c r="X1074" s="4">
        <v>5781.7289989999999</v>
      </c>
      <c r="Y1074" s="4">
        <v>576.15549999999996</v>
      </c>
      <c r="Z1074" s="4">
        <v>0</v>
      </c>
      <c r="AA1074" s="4">
        <f t="shared" si="419"/>
        <v>8435.5908820000004</v>
      </c>
      <c r="AB1074" s="4">
        <v>963</v>
      </c>
      <c r="AC1074" s="4">
        <v>18</v>
      </c>
      <c r="AD1074" s="4">
        <v>50</v>
      </c>
      <c r="AE1074" s="4">
        <v>0</v>
      </c>
      <c r="AF1074" s="4">
        <f t="shared" si="420"/>
        <v>1031</v>
      </c>
      <c r="AG1074" s="4">
        <v>0.05</v>
      </c>
      <c r="AH1074" s="4">
        <v>804.8</v>
      </c>
      <c r="AI1074" s="4">
        <v>641</v>
      </c>
      <c r="AJ1074" s="4">
        <v>163.19999999999999</v>
      </c>
      <c r="AK1074" s="4">
        <f t="shared" si="421"/>
        <v>1609.05</v>
      </c>
      <c r="AL1074" s="4">
        <v>1171</v>
      </c>
      <c r="AM1074" s="4">
        <v>3524</v>
      </c>
      <c r="AN1074" s="4">
        <v>2955</v>
      </c>
      <c r="AO1074" s="4">
        <v>0</v>
      </c>
      <c r="AP1074" s="4">
        <f t="shared" si="422"/>
        <v>7650</v>
      </c>
      <c r="AU1074" s="4">
        <f t="shared" si="423"/>
        <v>0</v>
      </c>
      <c r="AV1074" s="4">
        <v>0</v>
      </c>
      <c r="AW1074" s="4">
        <v>0</v>
      </c>
      <c r="AX1074" s="4">
        <v>0</v>
      </c>
      <c r="AY1074" s="4">
        <v>0</v>
      </c>
      <c r="AZ1074" s="4">
        <f t="shared" si="424"/>
        <v>0</v>
      </c>
      <c r="BA1074" s="4">
        <v>0</v>
      </c>
      <c r="BB1074" s="4">
        <v>0</v>
      </c>
      <c r="BC1074" s="4">
        <v>3</v>
      </c>
      <c r="BD1074" s="4">
        <v>0</v>
      </c>
      <c r="BE1074" s="4">
        <f t="shared" si="425"/>
        <v>3</v>
      </c>
      <c r="BF1074" s="4">
        <v>0</v>
      </c>
      <c r="BG1074" s="4">
        <v>730.5</v>
      </c>
      <c r="BH1074" s="4">
        <v>136.1</v>
      </c>
      <c r="BI1074" s="4">
        <v>160.6</v>
      </c>
      <c r="BJ1074" s="4">
        <f t="shared" si="426"/>
        <v>1027.2</v>
      </c>
      <c r="BK1074" s="4">
        <v>0</v>
      </c>
      <c r="BL1074" s="4">
        <v>0</v>
      </c>
      <c r="BM1074" s="4">
        <v>0</v>
      </c>
      <c r="BN1074" s="4">
        <v>0</v>
      </c>
      <c r="BO1074" s="4">
        <f t="shared" si="427"/>
        <v>0</v>
      </c>
      <c r="BP1074" s="4">
        <v>0</v>
      </c>
      <c r="BQ1074" s="4">
        <v>0</v>
      </c>
      <c r="BR1074" s="4">
        <v>0</v>
      </c>
      <c r="BS1074" s="4">
        <v>0</v>
      </c>
      <c r="BT1074" s="4">
        <f t="shared" si="428"/>
        <v>0</v>
      </c>
      <c r="BU1074" s="4">
        <v>0</v>
      </c>
      <c r="BV1074" s="4">
        <v>0</v>
      </c>
      <c r="BW1074" s="4">
        <v>0</v>
      </c>
      <c r="BX1074" s="4">
        <v>0</v>
      </c>
      <c r="BY1074" s="4">
        <f t="shared" si="429"/>
        <v>0</v>
      </c>
      <c r="BZ1074" s="4">
        <f t="shared" si="430"/>
        <v>8413.7563829999999</v>
      </c>
      <c r="CA1074" s="4">
        <f t="shared" si="431"/>
        <v>12298.528999</v>
      </c>
      <c r="CB1074" s="4">
        <f t="shared" si="432"/>
        <v>6783.1554999999998</v>
      </c>
      <c r="CC1074" s="4">
        <f t="shared" si="433"/>
        <v>585.20000000000005</v>
      </c>
      <c r="CD1074" s="4">
        <f t="shared" si="434"/>
        <v>28080.640882000003</v>
      </c>
      <c r="CE1074" s="4">
        <f t="shared" si="435"/>
        <v>0</v>
      </c>
      <c r="CF1074" s="4">
        <f t="shared" si="436"/>
        <v>730.5</v>
      </c>
      <c r="CG1074" s="4">
        <f t="shared" si="437"/>
        <v>139.1</v>
      </c>
      <c r="CH1074" s="4">
        <f t="shared" si="438"/>
        <v>160.6</v>
      </c>
      <c r="CI1074" s="4">
        <f t="shared" si="439"/>
        <v>1030.2</v>
      </c>
      <c r="CJ1074" s="4">
        <v>3655</v>
      </c>
      <c r="CK1074" s="4">
        <v>3092</v>
      </c>
      <c r="CL1074" s="4">
        <v>648</v>
      </c>
      <c r="CM1074" s="4">
        <v>0</v>
      </c>
      <c r="CN1074" s="4">
        <v>833</v>
      </c>
      <c r="CO1074" s="4">
        <f t="shared" si="414"/>
        <v>8228</v>
      </c>
    </row>
    <row r="1075" spans="1:93">
      <c r="A1075" s="2">
        <v>2012</v>
      </c>
      <c r="B1075" s="3" t="s">
        <v>80</v>
      </c>
      <c r="C1075" s="4">
        <v>2000</v>
      </c>
      <c r="D1075" s="4">
        <v>615</v>
      </c>
      <c r="E1075" s="4">
        <v>765</v>
      </c>
      <c r="F1075" s="4">
        <v>0</v>
      </c>
      <c r="G1075" s="4">
        <f t="shared" si="415"/>
        <v>3380</v>
      </c>
      <c r="H1075" s="4">
        <v>772</v>
      </c>
      <c r="I1075" s="4">
        <v>26</v>
      </c>
      <c r="J1075" s="4">
        <v>2551</v>
      </c>
      <c r="K1075" s="4">
        <v>0</v>
      </c>
      <c r="L1075" s="4">
        <f t="shared" si="416"/>
        <v>3349</v>
      </c>
      <c r="M1075" s="4">
        <v>14</v>
      </c>
      <c r="N1075" s="4">
        <v>60</v>
      </c>
      <c r="O1075" s="4">
        <v>1</v>
      </c>
      <c r="P1075" s="4">
        <v>0</v>
      </c>
      <c r="Q1075" s="4">
        <f t="shared" si="417"/>
        <v>75</v>
      </c>
      <c r="R1075" s="4">
        <v>140</v>
      </c>
      <c r="S1075" s="4">
        <v>204</v>
      </c>
      <c r="T1075" s="4">
        <v>16</v>
      </c>
      <c r="U1075" s="4">
        <v>0</v>
      </c>
      <c r="V1075" s="4">
        <f t="shared" si="418"/>
        <v>360</v>
      </c>
      <c r="W1075" s="4">
        <v>630</v>
      </c>
      <c r="X1075" s="4">
        <v>3142</v>
      </c>
      <c r="Y1075" s="4">
        <v>652</v>
      </c>
      <c r="Z1075" s="4">
        <v>0</v>
      </c>
      <c r="AA1075" s="4">
        <f t="shared" si="419"/>
        <v>4424</v>
      </c>
      <c r="AB1075" s="4">
        <v>391</v>
      </c>
      <c r="AC1075" s="4">
        <v>1</v>
      </c>
      <c r="AD1075" s="4">
        <v>63</v>
      </c>
      <c r="AE1075" s="4">
        <v>0</v>
      </c>
      <c r="AF1075" s="4">
        <f t="shared" si="420"/>
        <v>455</v>
      </c>
      <c r="AG1075" s="4">
        <v>3</v>
      </c>
      <c r="AH1075" s="4">
        <v>576</v>
      </c>
      <c r="AI1075" s="4">
        <v>534</v>
      </c>
      <c r="AJ1075" s="4">
        <v>81</v>
      </c>
      <c r="AK1075" s="4">
        <f t="shared" si="421"/>
        <v>1194</v>
      </c>
      <c r="AL1075" s="4">
        <v>632</v>
      </c>
      <c r="AM1075" s="4">
        <v>1654</v>
      </c>
      <c r="AN1075" s="4">
        <v>5111</v>
      </c>
      <c r="AO1075" s="4">
        <v>54</v>
      </c>
      <c r="AP1075" s="4">
        <f t="shared" si="422"/>
        <v>7451</v>
      </c>
      <c r="AU1075" s="4">
        <f t="shared" si="423"/>
        <v>0</v>
      </c>
      <c r="AV1075" s="4">
        <v>0</v>
      </c>
      <c r="AW1075" s="4">
        <v>0</v>
      </c>
      <c r="AX1075" s="4">
        <v>16</v>
      </c>
      <c r="AY1075" s="4">
        <v>0</v>
      </c>
      <c r="AZ1075" s="4">
        <f t="shared" si="424"/>
        <v>16</v>
      </c>
      <c r="BA1075" s="4">
        <v>0</v>
      </c>
      <c r="BB1075" s="4">
        <v>0</v>
      </c>
      <c r="BC1075" s="4">
        <v>2</v>
      </c>
      <c r="BD1075" s="4">
        <v>0</v>
      </c>
      <c r="BE1075" s="4">
        <f t="shared" si="425"/>
        <v>2</v>
      </c>
      <c r="BF1075" s="4">
        <v>0</v>
      </c>
      <c r="BG1075" s="4">
        <v>283</v>
      </c>
      <c r="BH1075" s="4">
        <v>305</v>
      </c>
      <c r="BI1075" s="4">
        <v>40</v>
      </c>
      <c r="BJ1075" s="4">
        <f t="shared" si="426"/>
        <v>628</v>
      </c>
      <c r="BK1075" s="4">
        <v>0</v>
      </c>
      <c r="BL1075" s="4">
        <v>0</v>
      </c>
      <c r="BM1075" s="4">
        <v>0</v>
      </c>
      <c r="BN1075" s="4">
        <v>0</v>
      </c>
      <c r="BO1075" s="4">
        <f t="shared" si="427"/>
        <v>0</v>
      </c>
      <c r="BP1075" s="4">
        <v>0</v>
      </c>
      <c r="BQ1075" s="4">
        <v>0</v>
      </c>
      <c r="BR1075" s="4">
        <v>0</v>
      </c>
      <c r="BS1075" s="4">
        <v>0</v>
      </c>
      <c r="BT1075" s="4">
        <f t="shared" si="428"/>
        <v>0</v>
      </c>
      <c r="BU1075" s="4">
        <v>0</v>
      </c>
      <c r="BV1075" s="4">
        <v>23</v>
      </c>
      <c r="BW1075" s="4">
        <v>38</v>
      </c>
      <c r="BX1075" s="4">
        <v>14</v>
      </c>
      <c r="BY1075" s="4">
        <f t="shared" si="429"/>
        <v>75</v>
      </c>
      <c r="BZ1075" s="4">
        <f t="shared" si="430"/>
        <v>4582</v>
      </c>
      <c r="CA1075" s="4">
        <f t="shared" si="431"/>
        <v>6278</v>
      </c>
      <c r="CB1075" s="4">
        <f t="shared" si="432"/>
        <v>9693</v>
      </c>
      <c r="CC1075" s="4">
        <f t="shared" si="433"/>
        <v>135</v>
      </c>
      <c r="CD1075" s="4">
        <f t="shared" si="434"/>
        <v>20688</v>
      </c>
      <c r="CE1075" s="4">
        <f t="shared" si="435"/>
        <v>0</v>
      </c>
      <c r="CF1075" s="4">
        <f t="shared" si="436"/>
        <v>306</v>
      </c>
      <c r="CG1075" s="4">
        <f t="shared" si="437"/>
        <v>361</v>
      </c>
      <c r="CH1075" s="4">
        <f t="shared" si="438"/>
        <v>54</v>
      </c>
      <c r="CI1075" s="4">
        <f t="shared" si="439"/>
        <v>721</v>
      </c>
      <c r="CJ1075" s="4">
        <v>2111</v>
      </c>
      <c r="CK1075" s="4">
        <v>2895</v>
      </c>
      <c r="CL1075" s="4">
        <v>435</v>
      </c>
      <c r="CM1075" s="4">
        <v>31</v>
      </c>
      <c r="CN1075" s="4">
        <v>451</v>
      </c>
      <c r="CO1075" s="4">
        <f t="shared" si="414"/>
        <v>5923</v>
      </c>
    </row>
    <row r="1076" spans="1:93">
      <c r="A1076" s="2">
        <v>2012</v>
      </c>
      <c r="B1076" s="3" t="s">
        <v>81</v>
      </c>
      <c r="C1076" s="4">
        <v>32102</v>
      </c>
      <c r="D1076" s="4">
        <v>6261</v>
      </c>
      <c r="E1076" s="4">
        <v>122</v>
      </c>
      <c r="F1076" s="4">
        <v>1216</v>
      </c>
      <c r="G1076" s="4">
        <f t="shared" si="415"/>
        <v>39701</v>
      </c>
      <c r="H1076" s="4">
        <v>8815</v>
      </c>
      <c r="I1076" s="4">
        <v>4908</v>
      </c>
      <c r="J1076" s="4">
        <v>70</v>
      </c>
      <c r="K1076" s="4">
        <v>201</v>
      </c>
      <c r="L1076" s="4">
        <f t="shared" si="416"/>
        <v>13994</v>
      </c>
      <c r="M1076" s="4">
        <v>1156.9000000000001</v>
      </c>
      <c r="N1076" s="4">
        <v>3093.7</v>
      </c>
      <c r="O1076" s="4">
        <v>0</v>
      </c>
      <c r="P1076" s="4">
        <v>0</v>
      </c>
      <c r="Q1076" s="4">
        <f t="shared" si="417"/>
        <v>4250.6000000000004</v>
      </c>
      <c r="R1076" s="4">
        <v>2730.3</v>
      </c>
      <c r="S1076" s="4">
        <v>635.70000000000005</v>
      </c>
      <c r="T1076" s="4">
        <v>0</v>
      </c>
      <c r="U1076" s="4">
        <v>0</v>
      </c>
      <c r="V1076" s="4">
        <f t="shared" si="418"/>
        <v>3366</v>
      </c>
      <c r="W1076" s="4">
        <v>15228</v>
      </c>
      <c r="X1076" s="4">
        <v>26446</v>
      </c>
      <c r="Y1076" s="4">
        <v>1378</v>
      </c>
      <c r="Z1076" s="4">
        <v>0</v>
      </c>
      <c r="AA1076" s="4">
        <f t="shared" si="419"/>
        <v>43052</v>
      </c>
      <c r="AB1076" s="4">
        <v>7723</v>
      </c>
      <c r="AC1076" s="4">
        <v>79</v>
      </c>
      <c r="AD1076" s="4">
        <v>2874</v>
      </c>
      <c r="AE1076" s="4">
        <v>0</v>
      </c>
      <c r="AF1076" s="4">
        <f t="shared" si="420"/>
        <v>10676</v>
      </c>
      <c r="AG1076" s="4">
        <v>83.42</v>
      </c>
      <c r="AH1076" s="4">
        <v>4859.28</v>
      </c>
      <c r="AI1076" s="4">
        <v>5051</v>
      </c>
      <c r="AJ1076" s="4">
        <v>2594.96</v>
      </c>
      <c r="AK1076" s="4">
        <f t="shared" si="421"/>
        <v>12588.66</v>
      </c>
      <c r="AL1076" s="4">
        <v>18566</v>
      </c>
      <c r="AM1076" s="4">
        <v>26780</v>
      </c>
      <c r="AN1076" s="4">
        <v>24358</v>
      </c>
      <c r="AO1076" s="4">
        <v>2092</v>
      </c>
      <c r="AP1076" s="4">
        <f t="shared" si="422"/>
        <v>71796</v>
      </c>
      <c r="AU1076" s="4">
        <f t="shared" si="423"/>
        <v>0</v>
      </c>
      <c r="AV1076" s="4">
        <v>0</v>
      </c>
      <c r="AW1076" s="4">
        <v>0</v>
      </c>
      <c r="AX1076" s="4">
        <v>0</v>
      </c>
      <c r="AY1076" s="4">
        <v>199</v>
      </c>
      <c r="AZ1076" s="4">
        <f t="shared" si="424"/>
        <v>199</v>
      </c>
      <c r="BA1076" s="4">
        <v>12</v>
      </c>
      <c r="BB1076" s="4">
        <v>0</v>
      </c>
      <c r="BC1076" s="4">
        <v>0</v>
      </c>
      <c r="BD1076" s="4">
        <v>0</v>
      </c>
      <c r="BE1076" s="4">
        <f t="shared" si="425"/>
        <v>12</v>
      </c>
      <c r="BF1076" s="4">
        <v>0</v>
      </c>
      <c r="BG1076" s="4">
        <v>2222.9299999999998</v>
      </c>
      <c r="BH1076" s="4">
        <v>550</v>
      </c>
      <c r="BI1076" s="4">
        <v>1265</v>
      </c>
      <c r="BJ1076" s="4">
        <f t="shared" si="426"/>
        <v>4037.93</v>
      </c>
      <c r="BK1076" s="4">
        <v>0</v>
      </c>
      <c r="BL1076" s="4">
        <v>0</v>
      </c>
      <c r="BM1076" s="4">
        <v>0</v>
      </c>
      <c r="BN1076" s="4">
        <v>0</v>
      </c>
      <c r="BO1076" s="4">
        <f t="shared" si="427"/>
        <v>0</v>
      </c>
      <c r="BP1076" s="4">
        <v>3</v>
      </c>
      <c r="BQ1076" s="4">
        <v>20</v>
      </c>
      <c r="BR1076" s="4">
        <v>6</v>
      </c>
      <c r="BS1076" s="4">
        <v>126</v>
      </c>
      <c r="BT1076" s="4">
        <f t="shared" si="428"/>
        <v>155</v>
      </c>
      <c r="BU1076" s="4">
        <v>12</v>
      </c>
      <c r="BV1076" s="4">
        <v>101</v>
      </c>
      <c r="BW1076" s="4">
        <v>106</v>
      </c>
      <c r="BX1076" s="4">
        <v>0</v>
      </c>
      <c r="BY1076" s="4">
        <f t="shared" si="429"/>
        <v>219</v>
      </c>
      <c r="BZ1076" s="4">
        <f t="shared" si="430"/>
        <v>86404.62000000001</v>
      </c>
      <c r="CA1076" s="4">
        <f t="shared" si="431"/>
        <v>73062.679999999993</v>
      </c>
      <c r="CB1076" s="4">
        <f t="shared" si="432"/>
        <v>33853</v>
      </c>
      <c r="CC1076" s="4">
        <f t="shared" si="433"/>
        <v>6103.96</v>
      </c>
      <c r="CD1076" s="4">
        <f t="shared" si="434"/>
        <v>199424.25999999998</v>
      </c>
      <c r="CE1076" s="4">
        <f t="shared" si="435"/>
        <v>27</v>
      </c>
      <c r="CF1076" s="4">
        <f t="shared" si="436"/>
        <v>2343.9299999999998</v>
      </c>
      <c r="CG1076" s="4">
        <f t="shared" si="437"/>
        <v>662</v>
      </c>
      <c r="CH1076" s="4">
        <f t="shared" si="438"/>
        <v>1590</v>
      </c>
      <c r="CI1076" s="4">
        <f t="shared" si="439"/>
        <v>4622.93</v>
      </c>
      <c r="CJ1076" s="4">
        <v>18658</v>
      </c>
      <c r="CK1076" s="4">
        <v>54261</v>
      </c>
      <c r="CL1076" s="4">
        <v>7233</v>
      </c>
      <c r="CM1076" s="4">
        <v>1</v>
      </c>
      <c r="CN1076" s="4">
        <v>6633</v>
      </c>
      <c r="CO1076" s="4">
        <f t="shared" si="414"/>
        <v>86786</v>
      </c>
    </row>
    <row r="1077" spans="1:93">
      <c r="A1077" s="2">
        <v>2012</v>
      </c>
      <c r="B1077" s="3" t="s">
        <v>82</v>
      </c>
      <c r="C1077" s="4">
        <v>2833.288</v>
      </c>
      <c r="D1077" s="4">
        <v>656.101</v>
      </c>
      <c r="E1077" s="4">
        <v>3781.105</v>
      </c>
      <c r="F1077" s="4">
        <v>0</v>
      </c>
      <c r="G1077" s="4">
        <f t="shared" si="415"/>
        <v>7270.4940000000006</v>
      </c>
      <c r="H1077" s="4">
        <v>634.58799999999997</v>
      </c>
      <c r="I1077" s="4">
        <v>446.47800000000001</v>
      </c>
      <c r="J1077" s="4">
        <v>1510.2729999999999</v>
      </c>
      <c r="K1077" s="4">
        <v>0</v>
      </c>
      <c r="L1077" s="4">
        <f t="shared" si="416"/>
        <v>2591.3389999999999</v>
      </c>
      <c r="M1077" s="4">
        <v>0</v>
      </c>
      <c r="N1077" s="4">
        <v>0</v>
      </c>
      <c r="O1077" s="4">
        <v>0</v>
      </c>
      <c r="P1077" s="4">
        <v>0</v>
      </c>
      <c r="Q1077" s="4">
        <f t="shared" si="417"/>
        <v>0</v>
      </c>
      <c r="R1077" s="4">
        <v>0</v>
      </c>
      <c r="S1077" s="4">
        <v>0</v>
      </c>
      <c r="T1077" s="4">
        <v>0</v>
      </c>
      <c r="U1077" s="4">
        <v>0</v>
      </c>
      <c r="V1077" s="4">
        <f t="shared" si="418"/>
        <v>0</v>
      </c>
      <c r="W1077" s="4">
        <v>1693.373</v>
      </c>
      <c r="X1077" s="4">
        <v>2591.373</v>
      </c>
      <c r="Y1077" s="4">
        <v>1686.0509999999999</v>
      </c>
      <c r="Z1077" s="4">
        <v>0</v>
      </c>
      <c r="AA1077" s="4">
        <f t="shared" si="419"/>
        <v>5970.7970000000005</v>
      </c>
      <c r="AB1077" s="4">
        <v>668.47</v>
      </c>
      <c r="AC1077" s="4">
        <v>7.3869999999999996</v>
      </c>
      <c r="AD1077" s="4">
        <v>97.861000000000004</v>
      </c>
      <c r="AE1077" s="4">
        <v>0</v>
      </c>
      <c r="AF1077" s="4">
        <f t="shared" si="420"/>
        <v>773.71799999999996</v>
      </c>
      <c r="AG1077" s="4">
        <v>0.5</v>
      </c>
      <c r="AH1077" s="4">
        <v>616.46299999999997</v>
      </c>
      <c r="AI1077" s="4">
        <v>925.78</v>
      </c>
      <c r="AJ1077" s="4">
        <v>0</v>
      </c>
      <c r="AK1077" s="4">
        <f t="shared" si="421"/>
        <v>1542.7429999999999</v>
      </c>
      <c r="AL1077" s="4">
        <v>1480.546000000001</v>
      </c>
      <c r="AM1077" s="4">
        <v>3373.4430000000002</v>
      </c>
      <c r="AN1077" s="4">
        <v>5773.7580000000016</v>
      </c>
      <c r="AO1077" s="4">
        <v>0</v>
      </c>
      <c r="AP1077" s="4">
        <f t="shared" si="422"/>
        <v>10627.747000000003</v>
      </c>
      <c r="AU1077" s="4">
        <f t="shared" si="423"/>
        <v>0</v>
      </c>
      <c r="AV1077" s="4">
        <v>10.708</v>
      </c>
      <c r="AW1077" s="4">
        <v>0</v>
      </c>
      <c r="AX1077" s="4">
        <v>176.55600000000001</v>
      </c>
      <c r="AY1077" s="4">
        <v>0</v>
      </c>
      <c r="AZ1077" s="4">
        <f t="shared" si="424"/>
        <v>187.26400000000001</v>
      </c>
      <c r="BA1077" s="4">
        <v>20.274000000000001</v>
      </c>
      <c r="BB1077" s="4">
        <v>0</v>
      </c>
      <c r="BC1077" s="4">
        <v>4.2149999999999999</v>
      </c>
      <c r="BD1077" s="4">
        <v>0</v>
      </c>
      <c r="BE1077" s="4">
        <f t="shared" si="425"/>
        <v>24.489000000000001</v>
      </c>
      <c r="BF1077" s="4">
        <v>0.5</v>
      </c>
      <c r="BG1077" s="4">
        <v>0</v>
      </c>
      <c r="BH1077" s="4">
        <v>0.5</v>
      </c>
      <c r="BI1077" s="4">
        <v>0</v>
      </c>
      <c r="BJ1077" s="4">
        <f t="shared" si="426"/>
        <v>1</v>
      </c>
      <c r="BK1077" s="4">
        <v>0</v>
      </c>
      <c r="BL1077" s="4">
        <v>0</v>
      </c>
      <c r="BM1077" s="4">
        <v>0</v>
      </c>
      <c r="BN1077" s="4">
        <v>0</v>
      </c>
      <c r="BO1077" s="4">
        <f t="shared" si="427"/>
        <v>0</v>
      </c>
      <c r="BP1077" s="4">
        <v>0</v>
      </c>
      <c r="BQ1077" s="4">
        <v>0</v>
      </c>
      <c r="BR1077" s="4">
        <v>0</v>
      </c>
      <c r="BS1077" s="4">
        <v>0</v>
      </c>
      <c r="BT1077" s="4">
        <f t="shared" si="428"/>
        <v>0</v>
      </c>
      <c r="BU1077" s="4">
        <v>72.731999999999999</v>
      </c>
      <c r="BV1077" s="4">
        <v>0</v>
      </c>
      <c r="BW1077" s="4">
        <v>227.44399999999999</v>
      </c>
      <c r="BX1077" s="4">
        <v>0</v>
      </c>
      <c r="BY1077" s="4">
        <f t="shared" si="429"/>
        <v>300.17599999999999</v>
      </c>
      <c r="BZ1077" s="4">
        <f t="shared" si="430"/>
        <v>7310.7650000000012</v>
      </c>
      <c r="CA1077" s="4">
        <f t="shared" si="431"/>
        <v>7691.2450000000008</v>
      </c>
      <c r="CB1077" s="4">
        <f t="shared" si="432"/>
        <v>13774.828000000001</v>
      </c>
      <c r="CC1077" s="4">
        <f t="shared" si="433"/>
        <v>0</v>
      </c>
      <c r="CD1077" s="4">
        <f t="shared" si="434"/>
        <v>28776.838000000003</v>
      </c>
      <c r="CE1077" s="4">
        <f t="shared" si="435"/>
        <v>104.214</v>
      </c>
      <c r="CF1077" s="4">
        <f t="shared" si="436"/>
        <v>0</v>
      </c>
      <c r="CG1077" s="4">
        <f t="shared" si="437"/>
        <v>408.71500000000003</v>
      </c>
      <c r="CH1077" s="4">
        <f t="shared" si="438"/>
        <v>0</v>
      </c>
      <c r="CI1077" s="4">
        <f t="shared" si="439"/>
        <v>512.92900000000009</v>
      </c>
      <c r="CJ1077" s="4">
        <v>2093.1999999999998</v>
      </c>
      <c r="CK1077" s="4">
        <v>5011.6000000000004</v>
      </c>
      <c r="CL1077" s="4">
        <v>486.5</v>
      </c>
      <c r="CM1077" s="4">
        <v>20.3</v>
      </c>
      <c r="CN1077" s="4">
        <v>124.39999999999964</v>
      </c>
      <c r="CO1077" s="4">
        <f t="shared" si="414"/>
        <v>7736</v>
      </c>
    </row>
    <row r="1078" spans="1:93">
      <c r="A1078" s="2">
        <v>2012</v>
      </c>
      <c r="B1078" s="3" t="s">
        <v>83</v>
      </c>
      <c r="C1078" s="4">
        <v>2769</v>
      </c>
      <c r="D1078" s="4">
        <v>556</v>
      </c>
      <c r="E1078" s="4">
        <v>3</v>
      </c>
      <c r="F1078" s="4">
        <v>505.66999999999996</v>
      </c>
      <c r="G1078" s="4">
        <f t="shared" si="415"/>
        <v>3833.67</v>
      </c>
      <c r="H1078" s="4">
        <v>661</v>
      </c>
      <c r="I1078" s="4">
        <v>362</v>
      </c>
      <c r="J1078" s="4">
        <v>1485</v>
      </c>
      <c r="K1078" s="4">
        <v>317.2</v>
      </c>
      <c r="L1078" s="4">
        <f t="shared" si="416"/>
        <v>2825.2</v>
      </c>
      <c r="M1078" s="4">
        <v>268</v>
      </c>
      <c r="N1078" s="4">
        <v>0</v>
      </c>
      <c r="O1078" s="4">
        <v>0</v>
      </c>
      <c r="P1078" s="4">
        <v>0</v>
      </c>
      <c r="Q1078" s="4">
        <f t="shared" si="417"/>
        <v>268</v>
      </c>
      <c r="R1078" s="4">
        <v>112</v>
      </c>
      <c r="S1078" s="4">
        <v>0</v>
      </c>
      <c r="T1078" s="4">
        <v>0</v>
      </c>
      <c r="U1078" s="4">
        <v>0</v>
      </c>
      <c r="V1078" s="4">
        <f t="shared" si="418"/>
        <v>112</v>
      </c>
      <c r="W1078" s="4">
        <v>5887</v>
      </c>
      <c r="X1078" s="4">
        <v>0</v>
      </c>
      <c r="Y1078" s="4">
        <v>0</v>
      </c>
      <c r="Z1078" s="4">
        <v>0</v>
      </c>
      <c r="AA1078" s="4">
        <f t="shared" si="419"/>
        <v>5887</v>
      </c>
      <c r="AB1078" s="4">
        <v>671</v>
      </c>
      <c r="AC1078" s="4">
        <v>4</v>
      </c>
      <c r="AD1078" s="4">
        <v>0</v>
      </c>
      <c r="AE1078" s="4">
        <v>19</v>
      </c>
      <c r="AF1078" s="4">
        <f t="shared" si="420"/>
        <v>694</v>
      </c>
      <c r="AG1078" s="4">
        <v>0</v>
      </c>
      <c r="AH1078" s="4">
        <v>741</v>
      </c>
      <c r="AI1078" s="4">
        <v>1276</v>
      </c>
      <c r="AJ1078" s="4">
        <v>687</v>
      </c>
      <c r="AK1078" s="4">
        <f t="shared" si="421"/>
        <v>2704</v>
      </c>
      <c r="AL1078" s="4">
        <v>8414</v>
      </c>
      <c r="AM1078" s="4">
        <v>968</v>
      </c>
      <c r="AN1078" s="4">
        <v>675</v>
      </c>
      <c r="AO1078" s="4">
        <v>1127</v>
      </c>
      <c r="AP1078" s="4">
        <f t="shared" si="422"/>
        <v>11184</v>
      </c>
      <c r="AU1078" s="4">
        <f t="shared" si="423"/>
        <v>0</v>
      </c>
      <c r="AV1078" s="4">
        <v>0</v>
      </c>
      <c r="AW1078" s="4">
        <v>0</v>
      </c>
      <c r="AX1078" s="4">
        <v>0</v>
      </c>
      <c r="AY1078" s="4">
        <v>317.2</v>
      </c>
      <c r="AZ1078" s="4">
        <f t="shared" si="424"/>
        <v>317.2</v>
      </c>
      <c r="BA1078" s="4">
        <v>0</v>
      </c>
      <c r="BB1078" s="4">
        <v>0</v>
      </c>
      <c r="BC1078" s="4">
        <v>0</v>
      </c>
      <c r="BD1078" s="4">
        <v>19</v>
      </c>
      <c r="BE1078" s="4">
        <f t="shared" si="425"/>
        <v>19</v>
      </c>
      <c r="BF1078" s="4">
        <v>0</v>
      </c>
      <c r="BG1078" s="4">
        <v>524</v>
      </c>
      <c r="BH1078" s="4">
        <v>29</v>
      </c>
      <c r="BI1078" s="4">
        <v>687</v>
      </c>
      <c r="BJ1078" s="4">
        <f t="shared" si="426"/>
        <v>1240</v>
      </c>
      <c r="BK1078" s="4">
        <v>0</v>
      </c>
      <c r="BL1078" s="4">
        <v>0</v>
      </c>
      <c r="BM1078" s="4">
        <v>0</v>
      </c>
      <c r="BN1078" s="4">
        <v>88</v>
      </c>
      <c r="BO1078" s="4">
        <f t="shared" si="427"/>
        <v>88</v>
      </c>
      <c r="BP1078" s="4">
        <v>0</v>
      </c>
      <c r="BQ1078" s="4">
        <v>0</v>
      </c>
      <c r="BR1078" s="4">
        <v>0</v>
      </c>
      <c r="BS1078" s="4">
        <v>374</v>
      </c>
      <c r="BT1078" s="4">
        <f t="shared" si="428"/>
        <v>374</v>
      </c>
      <c r="BU1078" s="4">
        <v>0</v>
      </c>
      <c r="BV1078" s="4">
        <v>0</v>
      </c>
      <c r="BW1078" s="4">
        <v>0</v>
      </c>
      <c r="BX1078" s="4">
        <v>1127</v>
      </c>
      <c r="BY1078" s="4">
        <f t="shared" si="429"/>
        <v>1127</v>
      </c>
      <c r="BZ1078" s="4">
        <f t="shared" si="430"/>
        <v>18782</v>
      </c>
      <c r="CA1078" s="4">
        <f t="shared" si="431"/>
        <v>2631</v>
      </c>
      <c r="CB1078" s="4">
        <f t="shared" si="432"/>
        <v>3439</v>
      </c>
      <c r="CC1078" s="4">
        <f t="shared" si="433"/>
        <v>2655.87</v>
      </c>
      <c r="CD1078" s="4">
        <f t="shared" si="434"/>
        <v>27507.87</v>
      </c>
      <c r="CE1078" s="4">
        <f t="shared" si="435"/>
        <v>0</v>
      </c>
      <c r="CF1078" s="4">
        <f t="shared" si="436"/>
        <v>524</v>
      </c>
      <c r="CG1078" s="4">
        <f t="shared" si="437"/>
        <v>29</v>
      </c>
      <c r="CH1078" s="4">
        <f t="shared" si="438"/>
        <v>2612.1999999999998</v>
      </c>
      <c r="CI1078" s="4">
        <f t="shared" si="439"/>
        <v>3165.2</v>
      </c>
      <c r="CJ1078" s="4">
        <v>3830.116798</v>
      </c>
      <c r="CK1078" s="4">
        <v>8310.8204499999993</v>
      </c>
      <c r="CL1078" s="4">
        <v>716.52189099999998</v>
      </c>
      <c r="CM1078" s="4">
        <v>658.402062</v>
      </c>
      <c r="CN1078" s="4">
        <v>5045.7718850000037</v>
      </c>
      <c r="CO1078" s="4">
        <f t="shared" si="414"/>
        <v>18561.633086000002</v>
      </c>
    </row>
    <row r="1079" spans="1:93">
      <c r="A1079" s="2">
        <v>2012</v>
      </c>
      <c r="B1079" s="3" t="s">
        <v>84</v>
      </c>
      <c r="C1079" s="4">
        <v>1156</v>
      </c>
      <c r="D1079" s="4">
        <v>244</v>
      </c>
      <c r="E1079" s="4">
        <v>659</v>
      </c>
      <c r="F1079" s="4">
        <v>138</v>
      </c>
      <c r="G1079" s="4">
        <f t="shared" si="415"/>
        <v>2197</v>
      </c>
      <c r="H1079" s="4">
        <v>223</v>
      </c>
      <c r="I1079" s="4">
        <v>73</v>
      </c>
      <c r="J1079" s="4">
        <v>95</v>
      </c>
      <c r="K1079" s="4">
        <v>9</v>
      </c>
      <c r="L1079" s="4">
        <f t="shared" si="416"/>
        <v>400</v>
      </c>
      <c r="M1079" s="4">
        <v>20</v>
      </c>
      <c r="N1079" s="4">
        <v>0</v>
      </c>
      <c r="O1079" s="4">
        <v>1</v>
      </c>
      <c r="P1079" s="4">
        <v>0</v>
      </c>
      <c r="Q1079" s="4">
        <f t="shared" si="417"/>
        <v>21</v>
      </c>
      <c r="R1079" s="4">
        <v>4</v>
      </c>
      <c r="S1079" s="4">
        <v>0</v>
      </c>
      <c r="T1079" s="4">
        <v>0</v>
      </c>
      <c r="U1079" s="4">
        <v>0</v>
      </c>
      <c r="V1079" s="4">
        <f t="shared" si="418"/>
        <v>4</v>
      </c>
      <c r="W1079" s="4">
        <v>637</v>
      </c>
      <c r="X1079" s="4">
        <v>784</v>
      </c>
      <c r="Y1079" s="4">
        <v>0</v>
      </c>
      <c r="Z1079" s="4">
        <v>0</v>
      </c>
      <c r="AA1079" s="4">
        <f t="shared" si="419"/>
        <v>1421</v>
      </c>
      <c r="AB1079" s="4">
        <v>262</v>
      </c>
      <c r="AC1079" s="4">
        <v>1</v>
      </c>
      <c r="AD1079" s="4">
        <v>6</v>
      </c>
      <c r="AE1079" s="4">
        <v>0</v>
      </c>
      <c r="AF1079" s="4">
        <f t="shared" si="420"/>
        <v>269</v>
      </c>
      <c r="AG1079" s="4">
        <v>0</v>
      </c>
      <c r="AH1079" s="4">
        <v>209</v>
      </c>
      <c r="AI1079" s="4">
        <v>585</v>
      </c>
      <c r="AJ1079" s="4">
        <v>0</v>
      </c>
      <c r="AK1079" s="4">
        <f t="shared" si="421"/>
        <v>794</v>
      </c>
      <c r="AL1079" s="4">
        <v>1290</v>
      </c>
      <c r="AM1079" s="4">
        <v>466</v>
      </c>
      <c r="AN1079" s="4">
        <v>2042</v>
      </c>
      <c r="AO1079" s="4">
        <v>38</v>
      </c>
      <c r="AP1079" s="4">
        <f t="shared" si="422"/>
        <v>3836</v>
      </c>
      <c r="AU1079" s="4">
        <f t="shared" si="423"/>
        <v>0</v>
      </c>
      <c r="AV1079" s="4">
        <v>0</v>
      </c>
      <c r="AW1079" s="4">
        <v>0</v>
      </c>
      <c r="AX1079" s="4">
        <v>0</v>
      </c>
      <c r="AY1079" s="4">
        <v>9</v>
      </c>
      <c r="AZ1079" s="4">
        <f t="shared" si="424"/>
        <v>9</v>
      </c>
      <c r="BA1079" s="4">
        <v>0</v>
      </c>
      <c r="BB1079" s="4">
        <v>0</v>
      </c>
      <c r="BC1079" s="4">
        <v>0</v>
      </c>
      <c r="BD1079" s="4">
        <v>0</v>
      </c>
      <c r="BE1079" s="4">
        <f t="shared" si="425"/>
        <v>0</v>
      </c>
      <c r="BF1079" s="4">
        <v>0</v>
      </c>
      <c r="BG1079" s="4">
        <v>209</v>
      </c>
      <c r="BH1079" s="4">
        <v>227</v>
      </c>
      <c r="BI1079" s="4">
        <v>0</v>
      </c>
      <c r="BJ1079" s="4">
        <f t="shared" si="426"/>
        <v>436</v>
      </c>
      <c r="BK1079" s="4">
        <v>0</v>
      </c>
      <c r="BL1079" s="4">
        <v>0</v>
      </c>
      <c r="BM1079" s="4">
        <v>0</v>
      </c>
      <c r="BN1079" s="4">
        <v>3</v>
      </c>
      <c r="BO1079" s="4">
        <f t="shared" si="427"/>
        <v>3</v>
      </c>
      <c r="BP1079" s="4">
        <v>0</v>
      </c>
      <c r="BQ1079" s="4">
        <v>0</v>
      </c>
      <c r="BR1079" s="4">
        <v>0</v>
      </c>
      <c r="BS1079" s="4">
        <v>1</v>
      </c>
      <c r="BT1079" s="4">
        <f t="shared" si="428"/>
        <v>1</v>
      </c>
      <c r="BU1079" s="4">
        <v>0</v>
      </c>
      <c r="BV1079" s="4">
        <v>0</v>
      </c>
      <c r="BW1079" s="4">
        <v>0</v>
      </c>
      <c r="BX1079" s="4">
        <v>172</v>
      </c>
      <c r="BY1079" s="4">
        <f t="shared" si="429"/>
        <v>172</v>
      </c>
      <c r="BZ1079" s="4">
        <f t="shared" si="430"/>
        <v>3592</v>
      </c>
      <c r="CA1079" s="4">
        <f t="shared" si="431"/>
        <v>1777</v>
      </c>
      <c r="CB1079" s="4">
        <f t="shared" si="432"/>
        <v>3388</v>
      </c>
      <c r="CC1079" s="4">
        <f t="shared" si="433"/>
        <v>185</v>
      </c>
      <c r="CD1079" s="4">
        <f t="shared" si="434"/>
        <v>8942</v>
      </c>
      <c r="CE1079" s="4">
        <f t="shared" si="435"/>
        <v>0</v>
      </c>
      <c r="CF1079" s="4">
        <f t="shared" si="436"/>
        <v>209</v>
      </c>
      <c r="CG1079" s="4">
        <f t="shared" si="437"/>
        <v>227</v>
      </c>
      <c r="CH1079" s="4">
        <f t="shared" si="438"/>
        <v>185</v>
      </c>
      <c r="CI1079" s="4">
        <f t="shared" si="439"/>
        <v>621</v>
      </c>
      <c r="CJ1079" s="4">
        <v>0</v>
      </c>
      <c r="CK1079" s="4">
        <v>1042</v>
      </c>
      <c r="CL1079" s="4">
        <v>119</v>
      </c>
      <c r="CM1079" s="4">
        <v>0</v>
      </c>
      <c r="CN1079" s="4">
        <v>2198</v>
      </c>
      <c r="CO1079" s="4">
        <f t="shared" si="414"/>
        <v>3359</v>
      </c>
    </row>
    <row r="1080" spans="1:93">
      <c r="A1080" s="2">
        <v>2012</v>
      </c>
      <c r="B1080" s="15" t="s">
        <v>85</v>
      </c>
      <c r="C1080" s="4">
        <v>8264</v>
      </c>
      <c r="D1080" s="4">
        <v>2204</v>
      </c>
      <c r="E1080" s="4">
        <v>767</v>
      </c>
      <c r="F1080" s="4">
        <v>20</v>
      </c>
      <c r="G1080" s="4">
        <f t="shared" si="415"/>
        <v>11255</v>
      </c>
      <c r="H1080" s="4">
        <v>3196</v>
      </c>
      <c r="I1080" s="4">
        <v>123</v>
      </c>
      <c r="J1080" s="4">
        <v>893</v>
      </c>
      <c r="K1080" s="4">
        <v>339</v>
      </c>
      <c r="L1080" s="4">
        <f t="shared" si="416"/>
        <v>4551</v>
      </c>
      <c r="M1080" s="4">
        <v>135</v>
      </c>
      <c r="N1080" s="4">
        <v>32</v>
      </c>
      <c r="O1080" s="4">
        <v>0</v>
      </c>
      <c r="P1080" s="4">
        <v>0</v>
      </c>
      <c r="Q1080" s="4">
        <f t="shared" si="417"/>
        <v>167</v>
      </c>
      <c r="R1080" s="4">
        <v>19</v>
      </c>
      <c r="S1080" s="4">
        <v>12</v>
      </c>
      <c r="T1080" s="4">
        <v>0</v>
      </c>
      <c r="U1080" s="4">
        <v>0</v>
      </c>
      <c r="V1080" s="4">
        <f t="shared" si="418"/>
        <v>31</v>
      </c>
      <c r="W1080" s="4">
        <v>4010</v>
      </c>
      <c r="X1080" s="4">
        <v>10929</v>
      </c>
      <c r="Y1080" s="4">
        <v>4330</v>
      </c>
      <c r="Z1080" s="4">
        <v>0</v>
      </c>
      <c r="AA1080" s="4">
        <f t="shared" si="419"/>
        <v>19269</v>
      </c>
      <c r="AB1080" s="4">
        <v>2375</v>
      </c>
      <c r="AC1080" s="4">
        <v>77</v>
      </c>
      <c r="AD1080" s="4">
        <v>118</v>
      </c>
      <c r="AE1080" s="4">
        <v>60</v>
      </c>
      <c r="AF1080" s="4">
        <f t="shared" si="420"/>
        <v>2630</v>
      </c>
      <c r="AG1080" s="4">
        <v>0</v>
      </c>
      <c r="AH1080" s="4">
        <v>2071</v>
      </c>
      <c r="AI1080" s="4">
        <v>4701</v>
      </c>
      <c r="AJ1080" s="4">
        <v>164</v>
      </c>
      <c r="AK1080" s="4">
        <f t="shared" si="421"/>
        <v>6936</v>
      </c>
      <c r="AL1080" s="4">
        <v>5055</v>
      </c>
      <c r="AM1080" s="4">
        <v>9122</v>
      </c>
      <c r="AN1080" s="4">
        <v>3162</v>
      </c>
      <c r="AO1080" s="4">
        <v>812</v>
      </c>
      <c r="AP1080" s="4">
        <f t="shared" si="422"/>
        <v>18151</v>
      </c>
      <c r="AU1080" s="4">
        <f t="shared" si="423"/>
        <v>0</v>
      </c>
      <c r="AV1080" s="4">
        <v>23</v>
      </c>
      <c r="AW1080" s="4">
        <v>0</v>
      </c>
      <c r="AX1080" s="4">
        <v>84</v>
      </c>
      <c r="AY1080" s="4">
        <v>339</v>
      </c>
      <c r="AZ1080" s="4">
        <f t="shared" si="424"/>
        <v>446</v>
      </c>
      <c r="BA1080" s="4">
        <v>1</v>
      </c>
      <c r="BB1080" s="4">
        <v>0</v>
      </c>
      <c r="BC1080" s="4">
        <v>0</v>
      </c>
      <c r="BD1080" s="4">
        <v>60</v>
      </c>
      <c r="BE1080" s="4">
        <f t="shared" si="425"/>
        <v>61</v>
      </c>
      <c r="BF1080" s="4">
        <v>0</v>
      </c>
      <c r="BG1080" s="4">
        <v>2071</v>
      </c>
      <c r="BH1080" s="4">
        <v>3962</v>
      </c>
      <c r="BI1080" s="4">
        <v>164</v>
      </c>
      <c r="BJ1080" s="4">
        <f t="shared" si="426"/>
        <v>6197</v>
      </c>
      <c r="BK1080" s="4">
        <v>0</v>
      </c>
      <c r="BL1080" s="4">
        <v>0</v>
      </c>
      <c r="BM1080" s="4">
        <v>0</v>
      </c>
      <c r="BN1080" s="4">
        <v>0</v>
      </c>
      <c r="BO1080" s="4">
        <f t="shared" si="427"/>
        <v>0</v>
      </c>
      <c r="BP1080" s="4">
        <v>44</v>
      </c>
      <c r="BQ1080" s="4">
        <v>292</v>
      </c>
      <c r="BR1080" s="4">
        <v>307</v>
      </c>
      <c r="BS1080" s="4">
        <v>435</v>
      </c>
      <c r="BT1080" s="4">
        <f t="shared" si="428"/>
        <v>1078</v>
      </c>
      <c r="BU1080" s="4">
        <v>93</v>
      </c>
      <c r="BV1080" s="4">
        <v>0</v>
      </c>
      <c r="BW1080" s="4">
        <v>893</v>
      </c>
      <c r="BX1080" s="4">
        <v>397</v>
      </c>
      <c r="BY1080" s="4">
        <f t="shared" si="429"/>
        <v>1383</v>
      </c>
      <c r="BZ1080" s="4">
        <f t="shared" si="430"/>
        <v>23054</v>
      </c>
      <c r="CA1080" s="4">
        <f t="shared" si="431"/>
        <v>24570</v>
      </c>
      <c r="CB1080" s="4">
        <f t="shared" si="432"/>
        <v>13971</v>
      </c>
      <c r="CC1080" s="4">
        <f t="shared" si="433"/>
        <v>1395</v>
      </c>
      <c r="CD1080" s="4">
        <f t="shared" si="434"/>
        <v>62990</v>
      </c>
      <c r="CE1080" s="4">
        <f t="shared" si="435"/>
        <v>161</v>
      </c>
      <c r="CF1080" s="4">
        <f t="shared" si="436"/>
        <v>2363</v>
      </c>
      <c r="CG1080" s="4">
        <f t="shared" si="437"/>
        <v>5246</v>
      </c>
      <c r="CH1080" s="4">
        <f t="shared" si="438"/>
        <v>1395</v>
      </c>
      <c r="CI1080" s="4">
        <f t="shared" si="439"/>
        <v>9165</v>
      </c>
      <c r="CJ1080" s="4">
        <v>17422</v>
      </c>
      <c r="CK1080" s="4">
        <v>0</v>
      </c>
      <c r="CL1080" s="4">
        <v>2010.8</v>
      </c>
      <c r="CM1080" s="4">
        <v>170.8</v>
      </c>
      <c r="CN1080" s="4">
        <v>4015.2</v>
      </c>
      <c r="CO1080" s="4">
        <f t="shared" si="414"/>
        <v>23618.799999999999</v>
      </c>
    </row>
    <row r="1081" spans="1:93">
      <c r="A1081" s="2">
        <v>2012</v>
      </c>
      <c r="B1081" s="3" t="s">
        <v>86</v>
      </c>
      <c r="C1081" s="4">
        <v>7061</v>
      </c>
      <c r="D1081" s="4">
        <v>2240.8000000000002</v>
      </c>
      <c r="E1081" s="4">
        <v>331.25</v>
      </c>
      <c r="F1081" s="4">
        <v>231.9</v>
      </c>
      <c r="G1081" s="4">
        <f t="shared" si="415"/>
        <v>9864.9499999999989</v>
      </c>
      <c r="H1081" s="4">
        <v>2054.6999999999998</v>
      </c>
      <c r="I1081" s="4">
        <v>62.1</v>
      </c>
      <c r="J1081" s="4">
        <v>5385.9</v>
      </c>
      <c r="K1081" s="4">
        <v>188.1</v>
      </c>
      <c r="L1081" s="4">
        <f t="shared" si="416"/>
        <v>7690.7999999999993</v>
      </c>
      <c r="M1081" s="4">
        <v>0.1</v>
      </c>
      <c r="N1081" s="4">
        <v>49.1</v>
      </c>
      <c r="O1081" s="4">
        <v>0</v>
      </c>
      <c r="P1081" s="4">
        <v>0</v>
      </c>
      <c r="Q1081" s="4">
        <f t="shared" si="417"/>
        <v>49.2</v>
      </c>
      <c r="R1081" s="4">
        <v>0</v>
      </c>
      <c r="S1081" s="4">
        <v>0</v>
      </c>
      <c r="T1081" s="4">
        <v>0</v>
      </c>
      <c r="U1081" s="4">
        <v>0</v>
      </c>
      <c r="V1081" s="4">
        <f t="shared" si="418"/>
        <v>0</v>
      </c>
      <c r="W1081" s="4">
        <v>2641</v>
      </c>
      <c r="X1081" s="4">
        <v>5599</v>
      </c>
      <c r="Y1081" s="4">
        <v>335</v>
      </c>
      <c r="Z1081" s="4">
        <v>0</v>
      </c>
      <c r="AA1081" s="4">
        <f t="shared" si="419"/>
        <v>8575</v>
      </c>
      <c r="AB1081" s="4">
        <v>1414.4</v>
      </c>
      <c r="AC1081" s="4">
        <v>8.5</v>
      </c>
      <c r="AD1081" s="4">
        <v>60.099999999999994</v>
      </c>
      <c r="AE1081" s="4">
        <v>26.6</v>
      </c>
      <c r="AF1081" s="4">
        <f t="shared" si="420"/>
        <v>1509.6</v>
      </c>
      <c r="AG1081" s="4">
        <v>713.4</v>
      </c>
      <c r="AH1081" s="4">
        <v>1291.0999999999999</v>
      </c>
      <c r="AI1081" s="4">
        <v>141.4</v>
      </c>
      <c r="AJ1081" s="4">
        <v>6</v>
      </c>
      <c r="AK1081" s="4">
        <f t="shared" si="421"/>
        <v>2151.9</v>
      </c>
      <c r="AL1081" s="4">
        <v>3355.5000000000018</v>
      </c>
      <c r="AM1081" s="4">
        <v>3218.6000000000008</v>
      </c>
      <c r="AN1081" s="4">
        <v>4548.5500000000011</v>
      </c>
      <c r="AO1081" s="4">
        <v>179.8</v>
      </c>
      <c r="AP1081" s="4">
        <f t="shared" si="422"/>
        <v>11302.450000000003</v>
      </c>
      <c r="AU1081" s="4">
        <f t="shared" si="423"/>
        <v>0</v>
      </c>
      <c r="AV1081" s="4">
        <v>0</v>
      </c>
      <c r="AW1081" s="4">
        <v>0</v>
      </c>
      <c r="AX1081" s="4">
        <v>0</v>
      </c>
      <c r="AY1081" s="4">
        <v>188.1</v>
      </c>
      <c r="AZ1081" s="4">
        <f t="shared" si="424"/>
        <v>188.1</v>
      </c>
      <c r="BA1081" s="4">
        <v>0</v>
      </c>
      <c r="BB1081" s="4">
        <v>0</v>
      </c>
      <c r="BC1081" s="4">
        <v>0</v>
      </c>
      <c r="BD1081" s="4">
        <v>26.6</v>
      </c>
      <c r="BE1081" s="4">
        <f t="shared" si="425"/>
        <v>26.6</v>
      </c>
      <c r="BF1081" s="4">
        <v>340</v>
      </c>
      <c r="BG1081" s="4">
        <v>866</v>
      </c>
      <c r="BH1081" s="4">
        <v>23</v>
      </c>
      <c r="BI1081" s="4">
        <v>6</v>
      </c>
      <c r="BJ1081" s="4">
        <f t="shared" si="426"/>
        <v>1235</v>
      </c>
      <c r="BK1081" s="4">
        <v>0</v>
      </c>
      <c r="BL1081" s="4">
        <v>0</v>
      </c>
      <c r="BM1081" s="4">
        <v>0</v>
      </c>
      <c r="BN1081" s="4">
        <v>0</v>
      </c>
      <c r="BO1081" s="4">
        <f t="shared" si="427"/>
        <v>0</v>
      </c>
      <c r="BP1081" s="4">
        <v>0</v>
      </c>
      <c r="BQ1081" s="4">
        <v>0</v>
      </c>
      <c r="BR1081" s="4">
        <v>0</v>
      </c>
      <c r="BS1081" s="4">
        <v>55.75</v>
      </c>
      <c r="BT1081" s="4">
        <f t="shared" si="428"/>
        <v>55.75</v>
      </c>
      <c r="BU1081" s="4">
        <v>0</v>
      </c>
      <c r="BV1081" s="4">
        <v>0</v>
      </c>
      <c r="BW1081" s="4">
        <v>0</v>
      </c>
      <c r="BX1081" s="4">
        <v>355.94999999999993</v>
      </c>
      <c r="BY1081" s="4">
        <f t="shared" si="429"/>
        <v>355.94999999999993</v>
      </c>
      <c r="BZ1081" s="4">
        <f t="shared" si="430"/>
        <v>17240.100000000002</v>
      </c>
      <c r="CA1081" s="4">
        <f t="shared" si="431"/>
        <v>12469.2</v>
      </c>
      <c r="CB1081" s="4">
        <f t="shared" si="432"/>
        <v>10802.2</v>
      </c>
      <c r="CC1081" s="4">
        <f t="shared" si="433"/>
        <v>632.40000000000009</v>
      </c>
      <c r="CD1081" s="4">
        <f t="shared" si="434"/>
        <v>41143.9</v>
      </c>
      <c r="CE1081" s="4">
        <f t="shared" si="435"/>
        <v>340</v>
      </c>
      <c r="CF1081" s="4">
        <f t="shared" si="436"/>
        <v>866</v>
      </c>
      <c r="CG1081" s="4">
        <f t="shared" si="437"/>
        <v>23</v>
      </c>
      <c r="CH1081" s="4">
        <f t="shared" si="438"/>
        <v>632.39999999999986</v>
      </c>
      <c r="CI1081" s="4">
        <f t="shared" si="439"/>
        <v>1861.3999999999999</v>
      </c>
      <c r="CJ1081" s="4">
        <v>5303.5</v>
      </c>
      <c r="CK1081" s="4">
        <v>8142.4</v>
      </c>
      <c r="CL1081" s="4">
        <v>590.70000000000005</v>
      </c>
      <c r="CM1081" s="4">
        <v>0</v>
      </c>
      <c r="CN1081" s="4">
        <v>3233.3999999999996</v>
      </c>
      <c r="CO1081" s="4">
        <f t="shared" si="414"/>
        <v>17270</v>
      </c>
    </row>
    <row r="1082" spans="1:93">
      <c r="A1082" s="2">
        <v>2012</v>
      </c>
      <c r="B1082" s="3" t="s">
        <v>87</v>
      </c>
      <c r="C1082" s="4">
        <v>1458</v>
      </c>
      <c r="D1082" s="4">
        <v>284</v>
      </c>
      <c r="E1082" s="4">
        <v>56</v>
      </c>
      <c r="F1082" s="4">
        <v>0</v>
      </c>
      <c r="G1082" s="4">
        <f t="shared" si="415"/>
        <v>1798</v>
      </c>
      <c r="H1082" s="4">
        <v>384</v>
      </c>
      <c r="I1082" s="4">
        <v>27</v>
      </c>
      <c r="J1082" s="4">
        <v>567</v>
      </c>
      <c r="K1082" s="4">
        <v>316</v>
      </c>
      <c r="L1082" s="4">
        <f t="shared" si="416"/>
        <v>1294</v>
      </c>
      <c r="M1082" s="4">
        <v>29</v>
      </c>
      <c r="N1082" s="4">
        <v>40</v>
      </c>
      <c r="O1082" s="4">
        <v>0</v>
      </c>
      <c r="P1082" s="4">
        <v>0</v>
      </c>
      <c r="Q1082" s="4">
        <f t="shared" si="417"/>
        <v>69</v>
      </c>
      <c r="R1082" s="4">
        <v>29</v>
      </c>
      <c r="S1082" s="4">
        <v>0</v>
      </c>
      <c r="T1082" s="4">
        <v>0</v>
      </c>
      <c r="U1082" s="4">
        <v>0</v>
      </c>
      <c r="V1082" s="4">
        <f t="shared" si="418"/>
        <v>29</v>
      </c>
      <c r="W1082" s="4">
        <v>606</v>
      </c>
      <c r="X1082" s="4">
        <v>807</v>
      </c>
      <c r="Y1082" s="4">
        <v>0</v>
      </c>
      <c r="Z1082" s="4">
        <v>0</v>
      </c>
      <c r="AA1082" s="4">
        <f t="shared" si="419"/>
        <v>1413</v>
      </c>
      <c r="AB1082" s="4">
        <v>218</v>
      </c>
      <c r="AC1082" s="4">
        <v>2</v>
      </c>
      <c r="AD1082" s="4">
        <v>10</v>
      </c>
      <c r="AE1082" s="4">
        <v>0</v>
      </c>
      <c r="AF1082" s="4">
        <f t="shared" si="420"/>
        <v>230</v>
      </c>
      <c r="AG1082" s="4">
        <v>0</v>
      </c>
      <c r="AH1082" s="4">
        <v>211</v>
      </c>
      <c r="AI1082" s="4">
        <v>848</v>
      </c>
      <c r="AJ1082" s="4">
        <v>90</v>
      </c>
      <c r="AK1082" s="4">
        <f t="shared" si="421"/>
        <v>1149</v>
      </c>
      <c r="AL1082" s="4">
        <v>2787</v>
      </c>
      <c r="AM1082" s="4">
        <v>561</v>
      </c>
      <c r="AN1082" s="4">
        <v>1804</v>
      </c>
      <c r="AO1082" s="4">
        <v>360</v>
      </c>
      <c r="AP1082" s="4">
        <f t="shared" si="422"/>
        <v>5512</v>
      </c>
      <c r="AU1082" s="4">
        <f t="shared" si="423"/>
        <v>0</v>
      </c>
      <c r="AV1082" s="4">
        <v>0</v>
      </c>
      <c r="AW1082" s="4">
        <v>0</v>
      </c>
      <c r="AX1082" s="4">
        <v>0</v>
      </c>
      <c r="AY1082" s="4">
        <v>316</v>
      </c>
      <c r="AZ1082" s="4">
        <f t="shared" si="424"/>
        <v>316</v>
      </c>
      <c r="BA1082" s="4">
        <v>0</v>
      </c>
      <c r="BB1082" s="4">
        <v>0</v>
      </c>
      <c r="BC1082" s="4">
        <v>0</v>
      </c>
      <c r="BD1082" s="4">
        <v>0</v>
      </c>
      <c r="BE1082" s="4">
        <f t="shared" si="425"/>
        <v>0</v>
      </c>
      <c r="BF1082" s="4">
        <v>0</v>
      </c>
      <c r="BG1082" s="4">
        <v>190</v>
      </c>
      <c r="BH1082" s="4">
        <v>81</v>
      </c>
      <c r="BI1082" s="4">
        <v>90</v>
      </c>
      <c r="BJ1082" s="4">
        <f t="shared" si="426"/>
        <v>361</v>
      </c>
      <c r="BK1082" s="4">
        <v>0</v>
      </c>
      <c r="BL1082" s="4">
        <v>0</v>
      </c>
      <c r="BM1082" s="4">
        <v>0</v>
      </c>
      <c r="BN1082" s="4">
        <v>0</v>
      </c>
      <c r="BO1082" s="4">
        <f t="shared" si="427"/>
        <v>0</v>
      </c>
      <c r="BP1082" s="4">
        <v>0</v>
      </c>
      <c r="BQ1082" s="4">
        <v>0</v>
      </c>
      <c r="BR1082" s="4">
        <v>0</v>
      </c>
      <c r="BS1082" s="4">
        <v>11</v>
      </c>
      <c r="BT1082" s="4">
        <f t="shared" si="428"/>
        <v>11</v>
      </c>
      <c r="BU1082" s="4">
        <v>0</v>
      </c>
      <c r="BV1082" s="4">
        <v>13</v>
      </c>
      <c r="BW1082" s="4">
        <v>192</v>
      </c>
      <c r="BX1082" s="4">
        <v>349</v>
      </c>
      <c r="BY1082" s="4">
        <f t="shared" si="429"/>
        <v>554</v>
      </c>
      <c r="BZ1082" s="4">
        <f t="shared" si="430"/>
        <v>5511</v>
      </c>
      <c r="CA1082" s="4">
        <f t="shared" si="431"/>
        <v>1932</v>
      </c>
      <c r="CB1082" s="4">
        <f t="shared" si="432"/>
        <v>3285</v>
      </c>
      <c r="CC1082" s="4">
        <f t="shared" si="433"/>
        <v>766</v>
      </c>
      <c r="CD1082" s="4">
        <f t="shared" si="434"/>
        <v>11494</v>
      </c>
      <c r="CE1082" s="4">
        <f t="shared" si="435"/>
        <v>0</v>
      </c>
      <c r="CF1082" s="4">
        <f t="shared" si="436"/>
        <v>203</v>
      </c>
      <c r="CG1082" s="4">
        <f t="shared" si="437"/>
        <v>273</v>
      </c>
      <c r="CH1082" s="4">
        <f t="shared" si="438"/>
        <v>766</v>
      </c>
      <c r="CI1082" s="4">
        <f t="shared" si="439"/>
        <v>1242</v>
      </c>
      <c r="CJ1082" s="4">
        <v>2698</v>
      </c>
      <c r="CK1082" s="4">
        <v>1541</v>
      </c>
      <c r="CL1082" s="4">
        <v>73</v>
      </c>
      <c r="CM1082" s="4">
        <v>0</v>
      </c>
      <c r="CN1082" s="4">
        <v>1349</v>
      </c>
      <c r="CO1082" s="4">
        <f t="shared" si="414"/>
        <v>5661</v>
      </c>
    </row>
    <row r="1083" spans="1:93">
      <c r="A1083" s="2">
        <v>2012</v>
      </c>
      <c r="B1083" s="3" t="s">
        <v>88</v>
      </c>
      <c r="C1083" s="4">
        <v>1241</v>
      </c>
      <c r="D1083" s="4">
        <v>293</v>
      </c>
      <c r="E1083" s="4">
        <v>77</v>
      </c>
      <c r="F1083" s="4">
        <v>0</v>
      </c>
      <c r="G1083" s="4">
        <f t="shared" si="415"/>
        <v>1611</v>
      </c>
      <c r="H1083" s="4">
        <v>287</v>
      </c>
      <c r="I1083" s="4">
        <v>5</v>
      </c>
      <c r="J1083" s="4">
        <v>211</v>
      </c>
      <c r="K1083" s="4">
        <v>6</v>
      </c>
      <c r="L1083" s="4">
        <f t="shared" si="416"/>
        <v>509</v>
      </c>
      <c r="M1083" s="4">
        <v>0</v>
      </c>
      <c r="N1083" s="4">
        <v>7</v>
      </c>
      <c r="O1083" s="4">
        <v>0</v>
      </c>
      <c r="P1083" s="4">
        <v>0</v>
      </c>
      <c r="Q1083" s="4">
        <f t="shared" si="417"/>
        <v>7</v>
      </c>
      <c r="R1083" s="4">
        <v>9</v>
      </c>
      <c r="S1083" s="4">
        <v>0</v>
      </c>
      <c r="T1083" s="4">
        <v>0</v>
      </c>
      <c r="U1083" s="4">
        <v>0</v>
      </c>
      <c r="V1083" s="4">
        <f t="shared" si="418"/>
        <v>9</v>
      </c>
      <c r="W1083" s="4">
        <v>399</v>
      </c>
      <c r="X1083" s="4">
        <v>1063</v>
      </c>
      <c r="Y1083" s="4">
        <v>242</v>
      </c>
      <c r="Z1083" s="4">
        <v>0</v>
      </c>
      <c r="AA1083" s="4">
        <f t="shared" si="419"/>
        <v>1704</v>
      </c>
      <c r="AB1083" s="4">
        <v>191</v>
      </c>
      <c r="AC1083" s="4">
        <v>4.7</v>
      </c>
      <c r="AD1083" s="4">
        <v>34</v>
      </c>
      <c r="AE1083" s="4">
        <v>0</v>
      </c>
      <c r="AF1083" s="4">
        <f t="shared" si="420"/>
        <v>229.7</v>
      </c>
      <c r="AG1083" s="4">
        <v>0</v>
      </c>
      <c r="AH1083" s="4">
        <v>294</v>
      </c>
      <c r="AI1083" s="4">
        <v>386</v>
      </c>
      <c r="AJ1083" s="4">
        <v>0</v>
      </c>
      <c r="AK1083" s="4">
        <f t="shared" si="421"/>
        <v>680</v>
      </c>
      <c r="AL1083" s="4">
        <v>377</v>
      </c>
      <c r="AM1083" s="4">
        <v>716</v>
      </c>
      <c r="AN1083" s="4">
        <v>399</v>
      </c>
      <c r="AO1083" s="4">
        <v>27</v>
      </c>
      <c r="AP1083" s="4">
        <f t="shared" si="422"/>
        <v>1519</v>
      </c>
      <c r="AU1083" s="4">
        <f t="shared" si="423"/>
        <v>0</v>
      </c>
      <c r="AV1083" s="4">
        <v>11</v>
      </c>
      <c r="AW1083" s="4">
        <v>0</v>
      </c>
      <c r="AX1083" s="4">
        <v>7</v>
      </c>
      <c r="AY1083" s="4">
        <v>6</v>
      </c>
      <c r="AZ1083" s="4">
        <f t="shared" si="424"/>
        <v>24</v>
      </c>
      <c r="BA1083" s="4">
        <v>2</v>
      </c>
      <c r="BB1083" s="4">
        <v>0</v>
      </c>
      <c r="BC1083" s="4">
        <v>1</v>
      </c>
      <c r="BD1083" s="4">
        <v>0.2</v>
      </c>
      <c r="BE1083" s="4">
        <f t="shared" si="425"/>
        <v>3.2</v>
      </c>
      <c r="BF1083" s="4">
        <v>0</v>
      </c>
      <c r="BG1083" s="4">
        <v>263</v>
      </c>
      <c r="BH1083" s="4">
        <v>48</v>
      </c>
      <c r="BI1083" s="4">
        <v>0</v>
      </c>
      <c r="BJ1083" s="4">
        <f t="shared" si="426"/>
        <v>311</v>
      </c>
      <c r="BK1083" s="4">
        <v>0</v>
      </c>
      <c r="BL1083" s="4">
        <v>0</v>
      </c>
      <c r="BM1083" s="4">
        <v>0</v>
      </c>
      <c r="BN1083" s="4">
        <v>0</v>
      </c>
      <c r="BO1083" s="4">
        <f t="shared" si="427"/>
        <v>0</v>
      </c>
      <c r="BP1083" s="4">
        <v>0</v>
      </c>
      <c r="BQ1083" s="4">
        <v>0</v>
      </c>
      <c r="BR1083" s="4">
        <v>0</v>
      </c>
      <c r="BS1083" s="4">
        <v>0</v>
      </c>
      <c r="BT1083" s="4">
        <f t="shared" si="428"/>
        <v>0</v>
      </c>
      <c r="BU1083" s="4">
        <v>0</v>
      </c>
      <c r="BV1083" s="4">
        <v>0</v>
      </c>
      <c r="BW1083" s="4">
        <v>31</v>
      </c>
      <c r="BX1083" s="4">
        <v>27</v>
      </c>
      <c r="BY1083" s="4">
        <f t="shared" si="429"/>
        <v>58</v>
      </c>
      <c r="BZ1083" s="4">
        <f t="shared" si="430"/>
        <v>2504</v>
      </c>
      <c r="CA1083" s="4">
        <f t="shared" si="431"/>
        <v>2382.6999999999998</v>
      </c>
      <c r="CB1083" s="4">
        <f t="shared" si="432"/>
        <v>1349</v>
      </c>
      <c r="CC1083" s="4">
        <f t="shared" si="433"/>
        <v>33</v>
      </c>
      <c r="CD1083" s="4">
        <f t="shared" si="434"/>
        <v>6268.7</v>
      </c>
      <c r="CE1083" s="4">
        <f t="shared" si="435"/>
        <v>13</v>
      </c>
      <c r="CF1083" s="4">
        <f t="shared" si="436"/>
        <v>263</v>
      </c>
      <c r="CG1083" s="4">
        <f t="shared" si="437"/>
        <v>87</v>
      </c>
      <c r="CH1083" s="4">
        <f t="shared" si="438"/>
        <v>33.200000000000003</v>
      </c>
      <c r="CI1083" s="4">
        <f t="shared" si="439"/>
        <v>396.2</v>
      </c>
      <c r="CJ1083" s="4">
        <v>1027</v>
      </c>
      <c r="CK1083" s="4">
        <v>1206</v>
      </c>
      <c r="CL1083" s="4">
        <v>187</v>
      </c>
      <c r="CM1083" s="4">
        <v>0</v>
      </c>
      <c r="CN1083" s="4">
        <v>167</v>
      </c>
      <c r="CO1083" s="4">
        <f t="shared" si="414"/>
        <v>2587</v>
      </c>
    </row>
    <row r="1084" spans="1:93">
      <c r="A1084" s="2">
        <v>2012</v>
      </c>
      <c r="B1084" s="3" t="s">
        <v>89</v>
      </c>
      <c r="C1084" s="4">
        <v>6739.0498230000003</v>
      </c>
      <c r="D1084" s="4">
        <v>2028.7369699999999</v>
      </c>
      <c r="E1084" s="4">
        <v>35.021340000000002</v>
      </c>
      <c r="F1084" s="4">
        <v>0</v>
      </c>
      <c r="G1084" s="4">
        <f t="shared" si="415"/>
        <v>8802.8081329999986</v>
      </c>
      <c r="H1084" s="4">
        <v>2088</v>
      </c>
      <c r="I1084" s="4">
        <v>285.60000000000002</v>
      </c>
      <c r="J1084" s="4">
        <v>52</v>
      </c>
      <c r="K1084" s="4">
        <v>227</v>
      </c>
      <c r="L1084" s="4">
        <f t="shared" si="416"/>
        <v>2652.6</v>
      </c>
      <c r="M1084" s="4">
        <v>93</v>
      </c>
      <c r="N1084" s="4">
        <v>1</v>
      </c>
      <c r="O1084" s="4">
        <v>0</v>
      </c>
      <c r="P1084" s="4">
        <v>0</v>
      </c>
      <c r="Q1084" s="4">
        <f t="shared" si="417"/>
        <v>94</v>
      </c>
      <c r="R1084" s="4">
        <v>0</v>
      </c>
      <c r="S1084" s="4">
        <v>0</v>
      </c>
      <c r="T1084" s="4">
        <v>0</v>
      </c>
      <c r="U1084" s="4">
        <v>0</v>
      </c>
      <c r="V1084" s="4">
        <f t="shared" si="418"/>
        <v>0</v>
      </c>
      <c r="W1084" s="4">
        <v>4371.7098999999998</v>
      </c>
      <c r="X1084" s="4">
        <v>6188.7021700000005</v>
      </c>
      <c r="Y1084" s="4">
        <v>2390.2011046300004</v>
      </c>
      <c r="Z1084" s="4">
        <v>0</v>
      </c>
      <c r="AA1084" s="4">
        <f t="shared" si="419"/>
        <v>12950.613174630002</v>
      </c>
      <c r="AB1084" s="4">
        <v>1326.46</v>
      </c>
      <c r="AC1084" s="4">
        <v>0</v>
      </c>
      <c r="AD1084" s="4">
        <v>80.900000000000006</v>
      </c>
      <c r="AE1084" s="4">
        <v>7</v>
      </c>
      <c r="AF1084" s="4">
        <f t="shared" si="420"/>
        <v>1414.3600000000001</v>
      </c>
      <c r="AG1084" s="4">
        <v>21.338999999999999</v>
      </c>
      <c r="AH1084" s="4">
        <v>136.339</v>
      </c>
      <c r="AI1084" s="4">
        <v>4308.0640000000003</v>
      </c>
      <c r="AJ1084" s="4">
        <v>1170</v>
      </c>
      <c r="AK1084" s="4">
        <f t="shared" si="421"/>
        <v>5635.7420000000002</v>
      </c>
      <c r="AL1084" s="4">
        <v>14651.841277</v>
      </c>
      <c r="AM1084" s="4">
        <v>5366.3</v>
      </c>
      <c r="AN1084" s="4">
        <v>7560</v>
      </c>
      <c r="AO1084" s="4">
        <v>718</v>
      </c>
      <c r="AP1084" s="4">
        <f t="shared" si="422"/>
        <v>28296.141276999999</v>
      </c>
      <c r="AU1084" s="4">
        <f t="shared" si="423"/>
        <v>0</v>
      </c>
      <c r="AV1084" s="4">
        <v>0</v>
      </c>
      <c r="AW1084" s="4">
        <v>0</v>
      </c>
      <c r="AX1084" s="4">
        <v>0</v>
      </c>
      <c r="AY1084" s="4">
        <v>227</v>
      </c>
      <c r="AZ1084" s="4">
        <f t="shared" si="424"/>
        <v>227</v>
      </c>
      <c r="BA1084" s="4">
        <v>0</v>
      </c>
      <c r="BB1084" s="4">
        <v>0</v>
      </c>
      <c r="BC1084" s="4">
        <v>0</v>
      </c>
      <c r="BD1084" s="4">
        <v>7</v>
      </c>
      <c r="BE1084" s="4">
        <f t="shared" si="425"/>
        <v>7</v>
      </c>
      <c r="BF1084" s="4">
        <v>0</v>
      </c>
      <c r="BG1084" s="4">
        <v>115</v>
      </c>
      <c r="BH1084" s="4">
        <v>2183</v>
      </c>
      <c r="BI1084" s="4">
        <v>1170</v>
      </c>
      <c r="BJ1084" s="4">
        <f t="shared" si="426"/>
        <v>3468</v>
      </c>
      <c r="BK1084" s="4">
        <v>0</v>
      </c>
      <c r="BL1084" s="4">
        <v>0</v>
      </c>
      <c r="BM1084" s="4">
        <v>0</v>
      </c>
      <c r="BN1084" s="4">
        <v>34</v>
      </c>
      <c r="BO1084" s="4">
        <f t="shared" si="427"/>
        <v>34</v>
      </c>
      <c r="BP1084" s="4">
        <v>0</v>
      </c>
      <c r="BQ1084" s="4">
        <v>9</v>
      </c>
      <c r="BR1084" s="4">
        <v>423</v>
      </c>
      <c r="BS1084" s="4">
        <v>62</v>
      </c>
      <c r="BT1084" s="4">
        <f t="shared" si="428"/>
        <v>494</v>
      </c>
      <c r="BU1084" s="4">
        <v>0</v>
      </c>
      <c r="BV1084" s="4">
        <v>0</v>
      </c>
      <c r="BW1084" s="4">
        <v>2</v>
      </c>
      <c r="BX1084" s="4">
        <v>622</v>
      </c>
      <c r="BY1084" s="4">
        <f t="shared" si="429"/>
        <v>624</v>
      </c>
      <c r="BZ1084" s="4">
        <f t="shared" si="430"/>
        <v>29291.4</v>
      </c>
      <c r="CA1084" s="4">
        <f t="shared" si="431"/>
        <v>14006.67814</v>
      </c>
      <c r="CB1084" s="4">
        <f t="shared" si="432"/>
        <v>14426.186444630001</v>
      </c>
      <c r="CC1084" s="4">
        <f t="shared" si="433"/>
        <v>2122</v>
      </c>
      <c r="CD1084" s="4">
        <f t="shared" si="434"/>
        <v>59846.26458463</v>
      </c>
      <c r="CE1084" s="4">
        <f t="shared" si="435"/>
        <v>0</v>
      </c>
      <c r="CF1084" s="4">
        <f t="shared" si="436"/>
        <v>124</v>
      </c>
      <c r="CG1084" s="4">
        <f t="shared" si="437"/>
        <v>2608</v>
      </c>
      <c r="CH1084" s="4">
        <f t="shared" si="438"/>
        <v>2122</v>
      </c>
      <c r="CI1084" s="4">
        <f t="shared" si="439"/>
        <v>4854</v>
      </c>
      <c r="CJ1084" s="4">
        <v>7226</v>
      </c>
      <c r="CK1084" s="4">
        <v>15512</v>
      </c>
      <c r="CL1084" s="4">
        <v>2461</v>
      </c>
      <c r="CM1084" s="4">
        <v>340</v>
      </c>
      <c r="CN1084" s="4">
        <v>8258</v>
      </c>
      <c r="CO1084" s="4">
        <f t="shared" si="414"/>
        <v>33797</v>
      </c>
    </row>
    <row r="1085" spans="1:93">
      <c r="A1085" s="2">
        <v>2012</v>
      </c>
      <c r="B1085" s="3" t="s">
        <v>90</v>
      </c>
      <c r="C1085" s="4">
        <v>7277</v>
      </c>
      <c r="D1085" s="4">
        <v>1231</v>
      </c>
      <c r="E1085" s="4">
        <v>135</v>
      </c>
      <c r="F1085" s="4">
        <v>0</v>
      </c>
      <c r="G1085" s="4">
        <f t="shared" si="415"/>
        <v>8643</v>
      </c>
      <c r="H1085" s="4">
        <v>1691</v>
      </c>
      <c r="I1085" s="4">
        <v>13</v>
      </c>
      <c r="J1085" s="4">
        <v>8</v>
      </c>
      <c r="K1085" s="4">
        <v>0</v>
      </c>
      <c r="L1085" s="4">
        <f t="shared" si="416"/>
        <v>1712</v>
      </c>
      <c r="M1085" s="4">
        <v>29</v>
      </c>
      <c r="N1085" s="4">
        <v>168</v>
      </c>
      <c r="O1085" s="4">
        <v>0</v>
      </c>
      <c r="P1085" s="4">
        <v>0</v>
      </c>
      <c r="Q1085" s="4">
        <f t="shared" si="417"/>
        <v>197</v>
      </c>
      <c r="R1085" s="4">
        <v>37</v>
      </c>
      <c r="S1085" s="4">
        <v>152</v>
      </c>
      <c r="T1085" s="4">
        <v>0</v>
      </c>
      <c r="U1085" s="4">
        <v>0</v>
      </c>
      <c r="V1085" s="4">
        <f t="shared" si="418"/>
        <v>189</v>
      </c>
      <c r="W1085" s="4">
        <v>1717</v>
      </c>
      <c r="X1085" s="4">
        <v>4716</v>
      </c>
      <c r="Y1085" s="4">
        <v>745</v>
      </c>
      <c r="Z1085" s="4">
        <v>0</v>
      </c>
      <c r="AA1085" s="4">
        <f t="shared" si="419"/>
        <v>7178</v>
      </c>
      <c r="AB1085" s="4">
        <v>694</v>
      </c>
      <c r="AC1085" s="4">
        <v>5</v>
      </c>
      <c r="AD1085" s="4">
        <v>53</v>
      </c>
      <c r="AE1085" s="4">
        <v>0</v>
      </c>
      <c r="AF1085" s="4">
        <f t="shared" si="420"/>
        <v>752</v>
      </c>
      <c r="AG1085" s="4">
        <v>41</v>
      </c>
      <c r="AH1085" s="4">
        <v>1048</v>
      </c>
      <c r="AI1085" s="4">
        <v>1369</v>
      </c>
      <c r="AJ1085" s="4">
        <v>0</v>
      </c>
      <c r="AK1085" s="4">
        <f t="shared" si="421"/>
        <v>2458</v>
      </c>
      <c r="AL1085" s="4">
        <v>2093</v>
      </c>
      <c r="AM1085" s="4">
        <v>1939</v>
      </c>
      <c r="AN1085" s="4">
        <v>1034</v>
      </c>
      <c r="AO1085" s="4">
        <v>0</v>
      </c>
      <c r="AP1085" s="4">
        <f t="shared" si="422"/>
        <v>5066</v>
      </c>
      <c r="AU1085" s="4">
        <f t="shared" si="423"/>
        <v>0</v>
      </c>
      <c r="AV1085" s="4">
        <v>0</v>
      </c>
      <c r="AW1085" s="4">
        <v>0</v>
      </c>
      <c r="AX1085" s="4">
        <v>0</v>
      </c>
      <c r="AY1085" s="4">
        <v>0</v>
      </c>
      <c r="AZ1085" s="4">
        <f t="shared" si="424"/>
        <v>0</v>
      </c>
      <c r="BA1085" s="4">
        <v>56</v>
      </c>
      <c r="BB1085" s="4">
        <v>0</v>
      </c>
      <c r="BC1085" s="4">
        <v>13</v>
      </c>
      <c r="BD1085" s="4">
        <v>0</v>
      </c>
      <c r="BE1085" s="4">
        <f t="shared" si="425"/>
        <v>69</v>
      </c>
      <c r="BF1085" s="4">
        <v>0</v>
      </c>
      <c r="BG1085" s="4">
        <v>0</v>
      </c>
      <c r="BH1085" s="4">
        <v>14</v>
      </c>
      <c r="BI1085" s="4">
        <v>0</v>
      </c>
      <c r="BJ1085" s="4">
        <f t="shared" si="426"/>
        <v>14</v>
      </c>
      <c r="BK1085" s="4">
        <v>0</v>
      </c>
      <c r="BL1085" s="4">
        <v>0</v>
      </c>
      <c r="BM1085" s="4">
        <v>0</v>
      </c>
      <c r="BN1085" s="4">
        <v>0</v>
      </c>
      <c r="BO1085" s="4">
        <f t="shared" si="427"/>
        <v>0</v>
      </c>
      <c r="BP1085" s="4">
        <v>18</v>
      </c>
      <c r="BQ1085" s="4">
        <v>0</v>
      </c>
      <c r="BR1085" s="4">
        <v>2</v>
      </c>
      <c r="BS1085" s="4">
        <v>0</v>
      </c>
      <c r="BT1085" s="4">
        <f t="shared" si="428"/>
        <v>20</v>
      </c>
      <c r="BU1085" s="4">
        <v>84</v>
      </c>
      <c r="BV1085" s="4">
        <v>0</v>
      </c>
      <c r="BW1085" s="4">
        <v>22</v>
      </c>
      <c r="BX1085" s="4">
        <v>0</v>
      </c>
      <c r="BY1085" s="4">
        <f t="shared" si="429"/>
        <v>106</v>
      </c>
      <c r="BZ1085" s="4">
        <f t="shared" si="430"/>
        <v>13579</v>
      </c>
      <c r="CA1085" s="4">
        <f t="shared" si="431"/>
        <v>9272</v>
      </c>
      <c r="CB1085" s="4">
        <f t="shared" si="432"/>
        <v>3344</v>
      </c>
      <c r="CC1085" s="4">
        <f t="shared" si="433"/>
        <v>0</v>
      </c>
      <c r="CD1085" s="4">
        <f t="shared" si="434"/>
        <v>26195</v>
      </c>
      <c r="CE1085" s="4">
        <f t="shared" si="435"/>
        <v>158</v>
      </c>
      <c r="CF1085" s="4">
        <f t="shared" si="436"/>
        <v>0</v>
      </c>
      <c r="CG1085" s="4">
        <f t="shared" si="437"/>
        <v>51</v>
      </c>
      <c r="CH1085" s="4">
        <f t="shared" si="438"/>
        <v>0</v>
      </c>
      <c r="CI1085" s="4">
        <f t="shared" si="439"/>
        <v>209</v>
      </c>
      <c r="CJ1085" s="4">
        <v>6622</v>
      </c>
      <c r="CK1085" s="4">
        <v>4766</v>
      </c>
      <c r="CL1085" s="4">
        <v>959</v>
      </c>
      <c r="CM1085" s="4">
        <v>614</v>
      </c>
      <c r="CN1085" s="4">
        <v>1164</v>
      </c>
      <c r="CO1085" s="4">
        <f t="shared" si="414"/>
        <v>14125</v>
      </c>
    </row>
    <row r="1086" spans="1:93">
      <c r="A1086" s="2">
        <v>2012</v>
      </c>
      <c r="B1086" s="3" t="s">
        <v>91</v>
      </c>
      <c r="C1086" s="4">
        <v>2694</v>
      </c>
      <c r="D1086" s="4">
        <v>435</v>
      </c>
      <c r="E1086" s="4">
        <v>44</v>
      </c>
      <c r="F1086" s="4">
        <v>0</v>
      </c>
      <c r="G1086" s="4">
        <f t="shared" si="415"/>
        <v>3173</v>
      </c>
      <c r="H1086" s="4">
        <v>751</v>
      </c>
      <c r="I1086" s="4">
        <v>568</v>
      </c>
      <c r="J1086" s="4">
        <v>3412</v>
      </c>
      <c r="K1086" s="4">
        <v>31</v>
      </c>
      <c r="L1086" s="4">
        <f t="shared" si="416"/>
        <v>4762</v>
      </c>
      <c r="M1086" s="4">
        <v>50</v>
      </c>
      <c r="N1086" s="4">
        <v>36</v>
      </c>
      <c r="O1086" s="4">
        <v>12</v>
      </c>
      <c r="P1086" s="4">
        <v>0</v>
      </c>
      <c r="Q1086" s="4">
        <f t="shared" si="417"/>
        <v>98</v>
      </c>
      <c r="R1086" s="4">
        <v>17</v>
      </c>
      <c r="S1086" s="4">
        <v>0</v>
      </c>
      <c r="T1086" s="4">
        <v>0</v>
      </c>
      <c r="U1086" s="4">
        <v>0</v>
      </c>
      <c r="V1086" s="4">
        <f t="shared" si="418"/>
        <v>17</v>
      </c>
      <c r="W1086" s="4">
        <v>903</v>
      </c>
      <c r="X1086" s="4">
        <v>2068</v>
      </c>
      <c r="Y1086" s="4">
        <v>733</v>
      </c>
      <c r="Z1086" s="4">
        <v>0</v>
      </c>
      <c r="AA1086" s="4">
        <f t="shared" si="419"/>
        <v>3704</v>
      </c>
      <c r="AB1086" s="4">
        <v>354</v>
      </c>
      <c r="AC1086" s="4">
        <v>4</v>
      </c>
      <c r="AD1086" s="4">
        <v>53</v>
      </c>
      <c r="AE1086" s="4">
        <v>1</v>
      </c>
      <c r="AF1086" s="4">
        <f t="shared" si="420"/>
        <v>412</v>
      </c>
      <c r="AG1086" s="4">
        <v>0</v>
      </c>
      <c r="AH1086" s="4">
        <v>602</v>
      </c>
      <c r="AI1086" s="4">
        <v>786</v>
      </c>
      <c r="AJ1086" s="4">
        <v>0</v>
      </c>
      <c r="AK1086" s="4">
        <f t="shared" si="421"/>
        <v>1388</v>
      </c>
      <c r="AL1086" s="4">
        <v>1241</v>
      </c>
      <c r="AM1086" s="4">
        <v>2838</v>
      </c>
      <c r="AN1086" s="4">
        <v>1032</v>
      </c>
      <c r="AO1086" s="4">
        <v>197</v>
      </c>
      <c r="AP1086" s="4">
        <f t="shared" si="422"/>
        <v>5308</v>
      </c>
      <c r="AU1086" s="4">
        <f t="shared" si="423"/>
        <v>0</v>
      </c>
      <c r="AV1086" s="4">
        <v>0</v>
      </c>
      <c r="AW1086" s="4">
        <v>0</v>
      </c>
      <c r="AX1086" s="4">
        <v>6</v>
      </c>
      <c r="AY1086" s="4">
        <v>10</v>
      </c>
      <c r="AZ1086" s="4">
        <f t="shared" si="424"/>
        <v>16</v>
      </c>
      <c r="BA1086" s="4">
        <v>0</v>
      </c>
      <c r="BB1086" s="4">
        <v>0</v>
      </c>
      <c r="BC1086" s="4">
        <v>4</v>
      </c>
      <c r="BD1086" s="4">
        <v>106</v>
      </c>
      <c r="BE1086" s="4">
        <f t="shared" si="425"/>
        <v>110</v>
      </c>
      <c r="BF1086" s="4">
        <v>0</v>
      </c>
      <c r="BG1086" s="4">
        <v>468</v>
      </c>
      <c r="BH1086" s="4">
        <v>256</v>
      </c>
      <c r="BI1086" s="4">
        <v>24</v>
      </c>
      <c r="BJ1086" s="4">
        <f t="shared" si="426"/>
        <v>748</v>
      </c>
      <c r="BK1086" s="4">
        <v>0</v>
      </c>
      <c r="BL1086" s="4">
        <v>0</v>
      </c>
      <c r="BM1086" s="4">
        <v>0</v>
      </c>
      <c r="BN1086" s="4">
        <v>0</v>
      </c>
      <c r="BO1086" s="4">
        <f t="shared" si="427"/>
        <v>0</v>
      </c>
      <c r="BP1086" s="4">
        <v>0</v>
      </c>
      <c r="BQ1086" s="4">
        <v>0</v>
      </c>
      <c r="BR1086" s="4">
        <v>4</v>
      </c>
      <c r="BS1086" s="4">
        <v>12</v>
      </c>
      <c r="BT1086" s="4">
        <f t="shared" si="428"/>
        <v>16</v>
      </c>
      <c r="BU1086" s="4">
        <v>0</v>
      </c>
      <c r="BV1086" s="4">
        <v>0</v>
      </c>
      <c r="BW1086" s="4">
        <v>32</v>
      </c>
      <c r="BX1086" s="4">
        <v>25</v>
      </c>
      <c r="BY1086" s="4">
        <f t="shared" si="429"/>
        <v>57</v>
      </c>
      <c r="BZ1086" s="4">
        <f t="shared" si="430"/>
        <v>6010</v>
      </c>
      <c r="CA1086" s="4">
        <f t="shared" si="431"/>
        <v>6551</v>
      </c>
      <c r="CB1086" s="4">
        <f t="shared" si="432"/>
        <v>6072</v>
      </c>
      <c r="CC1086" s="4">
        <f t="shared" si="433"/>
        <v>229</v>
      </c>
      <c r="CD1086" s="4">
        <f t="shared" si="434"/>
        <v>18862</v>
      </c>
      <c r="CE1086" s="4">
        <f t="shared" si="435"/>
        <v>0</v>
      </c>
      <c r="CF1086" s="4">
        <f t="shared" si="436"/>
        <v>468</v>
      </c>
      <c r="CG1086" s="4">
        <f t="shared" si="437"/>
        <v>302</v>
      </c>
      <c r="CH1086" s="4">
        <f t="shared" si="438"/>
        <v>177</v>
      </c>
      <c r="CI1086" s="4">
        <f t="shared" si="439"/>
        <v>947</v>
      </c>
      <c r="CJ1086" s="4">
        <v>2052</v>
      </c>
      <c r="CK1086" s="4">
        <v>3030</v>
      </c>
      <c r="CL1086" s="4">
        <v>426</v>
      </c>
      <c r="CM1086" s="4">
        <v>142</v>
      </c>
      <c r="CN1086" s="4">
        <v>661</v>
      </c>
      <c r="CO1086" s="4">
        <f t="shared" si="414"/>
        <v>6311</v>
      </c>
    </row>
    <row r="1087" spans="1:93">
      <c r="A1087" s="2">
        <v>2012</v>
      </c>
      <c r="B1087" s="3" t="s">
        <v>92</v>
      </c>
      <c r="C1087" s="4">
        <v>3077</v>
      </c>
      <c r="D1087" s="4">
        <v>471</v>
      </c>
      <c r="E1087" s="4">
        <v>166</v>
      </c>
      <c r="F1087" s="4">
        <v>0</v>
      </c>
      <c r="G1087" s="4">
        <f t="shared" si="415"/>
        <v>3714</v>
      </c>
      <c r="H1087" s="4">
        <v>739</v>
      </c>
      <c r="I1087" s="4">
        <v>673</v>
      </c>
      <c r="J1087" s="4">
        <v>952</v>
      </c>
      <c r="K1087" s="4">
        <v>64</v>
      </c>
      <c r="L1087" s="4">
        <f t="shared" si="416"/>
        <v>2428</v>
      </c>
      <c r="M1087" s="4">
        <v>20</v>
      </c>
      <c r="N1087" s="4">
        <v>22</v>
      </c>
      <c r="O1087" s="4">
        <v>0</v>
      </c>
      <c r="P1087" s="4">
        <v>0</v>
      </c>
      <c r="Q1087" s="4">
        <f t="shared" si="417"/>
        <v>42</v>
      </c>
      <c r="R1087" s="4">
        <v>0</v>
      </c>
      <c r="S1087" s="4">
        <v>0</v>
      </c>
      <c r="T1087" s="4">
        <v>0</v>
      </c>
      <c r="U1087" s="4">
        <v>0</v>
      </c>
      <c r="V1087" s="4">
        <f t="shared" si="418"/>
        <v>0</v>
      </c>
      <c r="W1087" s="4">
        <v>1122</v>
      </c>
      <c r="X1087" s="4">
        <v>1510</v>
      </c>
      <c r="Y1087" s="4">
        <v>51</v>
      </c>
      <c r="Z1087" s="4">
        <v>0</v>
      </c>
      <c r="AA1087" s="4">
        <f t="shared" si="419"/>
        <v>2683</v>
      </c>
      <c r="AB1087" s="4">
        <v>332</v>
      </c>
      <c r="AC1087" s="4">
        <v>8</v>
      </c>
      <c r="AD1087" s="4">
        <v>18</v>
      </c>
      <c r="AE1087" s="4">
        <v>9</v>
      </c>
      <c r="AF1087" s="4">
        <f t="shared" si="420"/>
        <v>367</v>
      </c>
      <c r="AG1087" s="4">
        <v>16</v>
      </c>
      <c r="AH1087" s="4">
        <v>464</v>
      </c>
      <c r="AI1087" s="4">
        <v>575</v>
      </c>
      <c r="AJ1087" s="4">
        <v>208</v>
      </c>
      <c r="AK1087" s="4">
        <f t="shared" si="421"/>
        <v>1263</v>
      </c>
      <c r="AL1087" s="4">
        <v>792</v>
      </c>
      <c r="AM1087" s="4">
        <v>1005</v>
      </c>
      <c r="AN1087" s="4">
        <v>1975</v>
      </c>
      <c r="AO1087" s="4">
        <v>127</v>
      </c>
      <c r="AP1087" s="4">
        <f t="shared" si="422"/>
        <v>3899</v>
      </c>
      <c r="AU1087" s="4">
        <f t="shared" si="423"/>
        <v>0</v>
      </c>
      <c r="AV1087" s="4">
        <v>1</v>
      </c>
      <c r="AW1087" s="4">
        <v>22</v>
      </c>
      <c r="AX1087" s="4">
        <v>79</v>
      </c>
      <c r="AY1087" s="4">
        <v>22</v>
      </c>
      <c r="AZ1087" s="4">
        <f t="shared" si="424"/>
        <v>124</v>
      </c>
      <c r="BA1087" s="4">
        <v>2</v>
      </c>
      <c r="BB1087" s="4">
        <v>0</v>
      </c>
      <c r="BC1087" s="4">
        <v>4</v>
      </c>
      <c r="BD1087" s="4">
        <v>6</v>
      </c>
      <c r="BE1087" s="4">
        <f t="shared" si="425"/>
        <v>12</v>
      </c>
      <c r="BF1087" s="4">
        <v>16</v>
      </c>
      <c r="BG1087" s="4">
        <v>464</v>
      </c>
      <c r="BH1087" s="4">
        <v>181</v>
      </c>
      <c r="BI1087" s="4">
        <v>110</v>
      </c>
      <c r="BJ1087" s="4">
        <f t="shared" si="426"/>
        <v>771</v>
      </c>
      <c r="BK1087" s="4">
        <v>0</v>
      </c>
      <c r="BL1087" s="4">
        <v>0</v>
      </c>
      <c r="BM1087" s="4">
        <v>0</v>
      </c>
      <c r="BN1087" s="4">
        <v>0</v>
      </c>
      <c r="BO1087" s="4">
        <f t="shared" si="427"/>
        <v>0</v>
      </c>
      <c r="BP1087" s="4">
        <v>0</v>
      </c>
      <c r="BQ1087" s="4">
        <v>0</v>
      </c>
      <c r="BR1087" s="4">
        <v>0</v>
      </c>
      <c r="BS1087" s="4">
        <v>0</v>
      </c>
      <c r="BT1087" s="4">
        <f t="shared" si="428"/>
        <v>0</v>
      </c>
      <c r="BU1087" s="4">
        <v>28</v>
      </c>
      <c r="BV1087" s="4">
        <v>47</v>
      </c>
      <c r="BW1087" s="4">
        <v>294</v>
      </c>
      <c r="BX1087" s="4">
        <v>24</v>
      </c>
      <c r="BY1087" s="4">
        <f t="shared" si="429"/>
        <v>393</v>
      </c>
      <c r="BZ1087" s="4">
        <f t="shared" si="430"/>
        <v>6098</v>
      </c>
      <c r="CA1087" s="4">
        <f t="shared" si="431"/>
        <v>4153</v>
      </c>
      <c r="CB1087" s="4">
        <f t="shared" si="432"/>
        <v>3737</v>
      </c>
      <c r="CC1087" s="4">
        <f t="shared" si="433"/>
        <v>408</v>
      </c>
      <c r="CD1087" s="4">
        <f t="shared" si="434"/>
        <v>14396</v>
      </c>
      <c r="CE1087" s="4">
        <f t="shared" si="435"/>
        <v>47</v>
      </c>
      <c r="CF1087" s="4">
        <f t="shared" si="436"/>
        <v>533</v>
      </c>
      <c r="CG1087" s="4">
        <f t="shared" si="437"/>
        <v>558</v>
      </c>
      <c r="CH1087" s="4">
        <f t="shared" si="438"/>
        <v>162</v>
      </c>
      <c r="CI1087" s="4">
        <f t="shared" si="439"/>
        <v>1300</v>
      </c>
      <c r="CJ1087" s="4">
        <v>2462</v>
      </c>
      <c r="CK1087" s="4">
        <v>2908</v>
      </c>
      <c r="CL1087" s="4">
        <v>284</v>
      </c>
      <c r="CM1087" s="4">
        <v>0</v>
      </c>
      <c r="CN1087" s="4">
        <v>759</v>
      </c>
      <c r="CO1087" s="4">
        <f t="shared" si="414"/>
        <v>6413</v>
      </c>
    </row>
    <row r="1088" spans="1:93">
      <c r="A1088" s="2">
        <v>2012</v>
      </c>
      <c r="B1088" s="3" t="s">
        <v>93</v>
      </c>
      <c r="C1088" s="4">
        <v>4129</v>
      </c>
      <c r="D1088" s="4">
        <v>919</v>
      </c>
      <c r="E1088" s="4">
        <v>32</v>
      </c>
      <c r="F1088" s="4">
        <v>0</v>
      </c>
      <c r="G1088" s="4">
        <f t="shared" si="415"/>
        <v>5080</v>
      </c>
      <c r="H1088" s="4">
        <v>1225</v>
      </c>
      <c r="I1088" s="4">
        <v>920</v>
      </c>
      <c r="J1088" s="4">
        <v>4457</v>
      </c>
      <c r="K1088" s="4">
        <v>0</v>
      </c>
      <c r="L1088" s="4">
        <f t="shared" si="416"/>
        <v>6602</v>
      </c>
      <c r="M1088" s="4">
        <v>72</v>
      </c>
      <c r="N1088" s="4">
        <v>154</v>
      </c>
      <c r="O1088" s="4">
        <v>0</v>
      </c>
      <c r="P1088" s="4">
        <v>0</v>
      </c>
      <c r="Q1088" s="4">
        <f t="shared" si="417"/>
        <v>226</v>
      </c>
      <c r="R1088" s="4">
        <v>0</v>
      </c>
      <c r="S1088" s="4">
        <v>0</v>
      </c>
      <c r="T1088" s="4">
        <v>0</v>
      </c>
      <c r="U1088" s="4">
        <v>0</v>
      </c>
      <c r="V1088" s="4">
        <f t="shared" si="418"/>
        <v>0</v>
      </c>
      <c r="W1088" s="4">
        <v>1319</v>
      </c>
      <c r="X1088" s="4">
        <v>4090</v>
      </c>
      <c r="Y1088" s="4">
        <v>373</v>
      </c>
      <c r="Z1088" s="4">
        <v>0</v>
      </c>
      <c r="AA1088" s="4">
        <f t="shared" si="419"/>
        <v>5782</v>
      </c>
      <c r="AB1088" s="4">
        <v>533</v>
      </c>
      <c r="AC1088" s="4">
        <v>14</v>
      </c>
      <c r="AD1088" s="4">
        <v>58</v>
      </c>
      <c r="AE1088" s="4">
        <v>0</v>
      </c>
      <c r="AF1088" s="4">
        <f t="shared" si="420"/>
        <v>605</v>
      </c>
      <c r="AG1088" s="4">
        <v>5</v>
      </c>
      <c r="AH1088" s="4">
        <v>827</v>
      </c>
      <c r="AI1088" s="4">
        <v>1456</v>
      </c>
      <c r="AJ1088" s="4">
        <v>0</v>
      </c>
      <c r="AK1088" s="4">
        <f t="shared" si="421"/>
        <v>2288</v>
      </c>
      <c r="AL1088" s="4">
        <v>2051</v>
      </c>
      <c r="AM1088" s="4">
        <v>1763</v>
      </c>
      <c r="AN1088" s="4">
        <v>1252</v>
      </c>
      <c r="AO1088" s="4">
        <v>0</v>
      </c>
      <c r="AP1088" s="4">
        <f t="shared" si="422"/>
        <v>5066</v>
      </c>
      <c r="AU1088" s="4">
        <f t="shared" si="423"/>
        <v>0</v>
      </c>
      <c r="AV1088" s="4">
        <v>0</v>
      </c>
      <c r="AW1088" s="4">
        <v>0</v>
      </c>
      <c r="AX1088" s="4">
        <v>329</v>
      </c>
      <c r="AY1088" s="4">
        <v>0</v>
      </c>
      <c r="AZ1088" s="4">
        <f t="shared" si="424"/>
        <v>329</v>
      </c>
      <c r="BA1088" s="4">
        <v>0</v>
      </c>
      <c r="BB1088" s="4">
        <v>0</v>
      </c>
      <c r="BC1088" s="4">
        <v>27</v>
      </c>
      <c r="BD1088" s="4">
        <v>0</v>
      </c>
      <c r="BE1088" s="4">
        <f t="shared" si="425"/>
        <v>27</v>
      </c>
      <c r="BF1088" s="4">
        <v>0</v>
      </c>
      <c r="BG1088" s="4">
        <v>0</v>
      </c>
      <c r="BH1088" s="4">
        <v>18</v>
      </c>
      <c r="BI1088" s="4">
        <v>0</v>
      </c>
      <c r="BJ1088" s="4">
        <f t="shared" si="426"/>
        <v>18</v>
      </c>
      <c r="BK1088" s="4">
        <v>0</v>
      </c>
      <c r="BL1088" s="4">
        <v>0</v>
      </c>
      <c r="BM1088" s="4">
        <v>0</v>
      </c>
      <c r="BN1088" s="4">
        <v>0</v>
      </c>
      <c r="BO1088" s="4">
        <f t="shared" si="427"/>
        <v>0</v>
      </c>
      <c r="BP1088" s="4">
        <v>0</v>
      </c>
      <c r="BQ1088" s="4">
        <v>0</v>
      </c>
      <c r="BR1088" s="4">
        <v>41</v>
      </c>
      <c r="BS1088" s="4">
        <v>0</v>
      </c>
      <c r="BT1088" s="4">
        <f t="shared" si="428"/>
        <v>41</v>
      </c>
      <c r="BU1088" s="4">
        <v>0</v>
      </c>
      <c r="BV1088" s="4">
        <v>0</v>
      </c>
      <c r="BW1088" s="4">
        <v>461</v>
      </c>
      <c r="BX1088" s="4">
        <v>0</v>
      </c>
      <c r="BY1088" s="4">
        <f t="shared" si="429"/>
        <v>461</v>
      </c>
      <c r="BZ1088" s="4">
        <f t="shared" si="430"/>
        <v>9334</v>
      </c>
      <c r="CA1088" s="4">
        <f t="shared" si="431"/>
        <v>8687</v>
      </c>
      <c r="CB1088" s="4">
        <f t="shared" si="432"/>
        <v>7628</v>
      </c>
      <c r="CC1088" s="4">
        <f t="shared" si="433"/>
        <v>0</v>
      </c>
      <c r="CD1088" s="4">
        <f t="shared" si="434"/>
        <v>25649</v>
      </c>
      <c r="CE1088" s="4">
        <f t="shared" si="435"/>
        <v>0</v>
      </c>
      <c r="CF1088" s="4">
        <f t="shared" si="436"/>
        <v>0</v>
      </c>
      <c r="CG1088" s="4">
        <f t="shared" si="437"/>
        <v>876</v>
      </c>
      <c r="CH1088" s="4">
        <f t="shared" si="438"/>
        <v>0</v>
      </c>
      <c r="CI1088" s="4">
        <f t="shared" si="439"/>
        <v>876</v>
      </c>
      <c r="CJ1088" s="4">
        <v>3052.2</v>
      </c>
      <c r="CK1088" s="4">
        <v>3512</v>
      </c>
      <c r="CL1088" s="4">
        <v>374</v>
      </c>
      <c r="CM1088" s="4">
        <v>0</v>
      </c>
      <c r="CN1088" s="4">
        <v>2153</v>
      </c>
      <c r="CO1088" s="4">
        <f t="shared" ref="CO1088:CO1151" si="440">SUM(CJ1088:CN1088)</f>
        <v>9091.2000000000007</v>
      </c>
    </row>
    <row r="1089" spans="1:93">
      <c r="A1089" s="2">
        <v>2012</v>
      </c>
      <c r="B1089" s="3" t="s">
        <v>94</v>
      </c>
      <c r="C1089" s="4">
        <v>3341</v>
      </c>
      <c r="D1089" s="4">
        <v>1104</v>
      </c>
      <c r="E1089" s="4">
        <v>863</v>
      </c>
      <c r="F1089" s="4">
        <v>0</v>
      </c>
      <c r="G1089" s="4">
        <f t="shared" si="415"/>
        <v>5308</v>
      </c>
      <c r="H1089" s="4">
        <v>984</v>
      </c>
      <c r="I1089" s="4">
        <v>172</v>
      </c>
      <c r="J1089" s="4">
        <v>1507</v>
      </c>
      <c r="K1089" s="4">
        <v>30</v>
      </c>
      <c r="L1089" s="4">
        <f t="shared" si="416"/>
        <v>2693</v>
      </c>
      <c r="M1089" s="4">
        <v>0</v>
      </c>
      <c r="N1089" s="4">
        <v>168</v>
      </c>
      <c r="O1089" s="4">
        <v>0</v>
      </c>
      <c r="P1089" s="4">
        <v>0</v>
      </c>
      <c r="Q1089" s="4">
        <f t="shared" si="417"/>
        <v>168</v>
      </c>
      <c r="R1089" s="4">
        <v>0</v>
      </c>
      <c r="S1089" s="4">
        <v>0</v>
      </c>
      <c r="T1089" s="4">
        <v>0</v>
      </c>
      <c r="U1089" s="4">
        <v>0</v>
      </c>
      <c r="V1089" s="4">
        <f t="shared" si="418"/>
        <v>0</v>
      </c>
      <c r="W1089" s="4">
        <v>1289</v>
      </c>
      <c r="X1089" s="4">
        <v>4474</v>
      </c>
      <c r="Y1089" s="4">
        <v>588</v>
      </c>
      <c r="Z1089" s="4">
        <v>0</v>
      </c>
      <c r="AA1089" s="4">
        <f t="shared" si="419"/>
        <v>6351</v>
      </c>
      <c r="AB1089" s="4">
        <v>709.43999999999994</v>
      </c>
      <c r="AC1089" s="4">
        <v>1.6</v>
      </c>
      <c r="AD1089" s="4">
        <v>79.822000000000003</v>
      </c>
      <c r="AE1089" s="4">
        <v>1.4</v>
      </c>
      <c r="AF1089" s="4">
        <f t="shared" si="420"/>
        <v>792.26199999999994</v>
      </c>
      <c r="AG1089" s="4">
        <v>0</v>
      </c>
      <c r="AH1089" s="4">
        <v>951</v>
      </c>
      <c r="AI1089" s="4">
        <v>839</v>
      </c>
      <c r="AJ1089" s="4">
        <v>127</v>
      </c>
      <c r="AK1089" s="4">
        <f t="shared" si="421"/>
        <v>1917</v>
      </c>
      <c r="AL1089" s="4">
        <v>2035.5600000000004</v>
      </c>
      <c r="AM1089" s="4">
        <v>3745.3999999999996</v>
      </c>
      <c r="AN1089" s="4">
        <v>3916.1779999999999</v>
      </c>
      <c r="AO1089" s="4">
        <v>162</v>
      </c>
      <c r="AP1089" s="4">
        <f t="shared" si="422"/>
        <v>9859.137999999999</v>
      </c>
      <c r="AU1089" s="4">
        <f t="shared" si="423"/>
        <v>0</v>
      </c>
      <c r="AV1089" s="4">
        <v>46</v>
      </c>
      <c r="AW1089" s="4">
        <v>43</v>
      </c>
      <c r="AX1089" s="4">
        <v>99</v>
      </c>
      <c r="AY1089" s="4">
        <v>30</v>
      </c>
      <c r="AZ1089" s="4">
        <f t="shared" si="424"/>
        <v>218</v>
      </c>
      <c r="BA1089" s="4">
        <v>0</v>
      </c>
      <c r="BB1089" s="4">
        <v>0</v>
      </c>
      <c r="BC1089" s="4">
        <v>0.123</v>
      </c>
      <c r="BD1089" s="4">
        <v>1.4</v>
      </c>
      <c r="BE1089" s="4">
        <f t="shared" si="425"/>
        <v>1.5229999999999999</v>
      </c>
      <c r="BF1089" s="4">
        <v>0</v>
      </c>
      <c r="BG1089" s="4">
        <v>807</v>
      </c>
      <c r="BH1089" s="4">
        <v>447</v>
      </c>
      <c r="BI1089" s="4">
        <v>127</v>
      </c>
      <c r="BJ1089" s="4">
        <f t="shared" si="426"/>
        <v>1381</v>
      </c>
      <c r="BK1089" s="4">
        <v>0</v>
      </c>
      <c r="BL1089" s="4">
        <v>0</v>
      </c>
      <c r="BM1089" s="4">
        <v>0</v>
      </c>
      <c r="BN1089" s="4">
        <v>0</v>
      </c>
      <c r="BO1089" s="4">
        <f t="shared" si="427"/>
        <v>0</v>
      </c>
      <c r="BP1089" s="4">
        <v>0</v>
      </c>
      <c r="BQ1089" s="4">
        <v>0</v>
      </c>
      <c r="BR1089" s="4">
        <v>0</v>
      </c>
      <c r="BS1089" s="4">
        <v>0</v>
      </c>
      <c r="BT1089" s="4">
        <f t="shared" si="428"/>
        <v>0</v>
      </c>
      <c r="BU1089" s="4">
        <v>79</v>
      </c>
      <c r="BV1089" s="4">
        <v>21</v>
      </c>
      <c r="BW1089" s="4">
        <v>152</v>
      </c>
      <c r="BX1089" s="4">
        <v>162</v>
      </c>
      <c r="BY1089" s="4">
        <f t="shared" si="429"/>
        <v>414</v>
      </c>
      <c r="BZ1089" s="4">
        <f t="shared" si="430"/>
        <v>8359</v>
      </c>
      <c r="CA1089" s="4">
        <f t="shared" si="431"/>
        <v>10616</v>
      </c>
      <c r="CB1089" s="4">
        <f t="shared" si="432"/>
        <v>7793</v>
      </c>
      <c r="CC1089" s="4">
        <f t="shared" si="433"/>
        <v>320.39999999999998</v>
      </c>
      <c r="CD1089" s="4">
        <f t="shared" si="434"/>
        <v>27088.400000000001</v>
      </c>
      <c r="CE1089" s="4">
        <f t="shared" si="435"/>
        <v>125</v>
      </c>
      <c r="CF1089" s="4">
        <f t="shared" si="436"/>
        <v>871</v>
      </c>
      <c r="CG1089" s="4">
        <f t="shared" si="437"/>
        <v>698.12300000000005</v>
      </c>
      <c r="CH1089" s="4">
        <f t="shared" si="438"/>
        <v>320.39999999999998</v>
      </c>
      <c r="CI1089" s="4">
        <f t="shared" si="439"/>
        <v>2014.5230000000001</v>
      </c>
      <c r="CJ1089" s="4">
        <v>2839.9310597499998</v>
      </c>
      <c r="CK1089" s="4">
        <v>2486.0975403400003</v>
      </c>
      <c r="CL1089" s="4">
        <v>373.98451435000004</v>
      </c>
      <c r="CM1089" s="4">
        <v>387.06351707420004</v>
      </c>
      <c r="CN1089" s="4">
        <v>1978.4443774000006</v>
      </c>
      <c r="CO1089" s="4">
        <f t="shared" si="440"/>
        <v>8065.5210089142001</v>
      </c>
    </row>
    <row r="1090" spans="1:93">
      <c r="A1090" s="2">
        <v>2012</v>
      </c>
      <c r="B1090" s="3" t="s">
        <v>95</v>
      </c>
      <c r="C1090" s="4">
        <v>1046</v>
      </c>
      <c r="D1090" s="4">
        <v>16</v>
      </c>
      <c r="E1090" s="4">
        <v>0</v>
      </c>
      <c r="F1090" s="4">
        <v>0</v>
      </c>
      <c r="G1090" s="4">
        <f t="shared" ref="G1090:G1153" si="441">SUM(C1090:F1090)</f>
        <v>1062</v>
      </c>
      <c r="H1090" s="4">
        <v>259</v>
      </c>
      <c r="I1090" s="4">
        <v>2</v>
      </c>
      <c r="J1090" s="4">
        <v>3</v>
      </c>
      <c r="K1090" s="4">
        <v>10</v>
      </c>
      <c r="L1090" s="4">
        <f t="shared" ref="L1090:L1153" si="442">SUM(H1090:K1090)</f>
        <v>274</v>
      </c>
      <c r="M1090" s="4">
        <v>22</v>
      </c>
      <c r="N1090" s="4">
        <v>51</v>
      </c>
      <c r="O1090" s="4">
        <v>89</v>
      </c>
      <c r="P1090" s="4">
        <v>0</v>
      </c>
      <c r="Q1090" s="4">
        <f t="shared" ref="Q1090:Q1153" si="443">SUM(M1090:P1090)</f>
        <v>162</v>
      </c>
      <c r="R1090" s="4">
        <v>24</v>
      </c>
      <c r="S1090" s="4">
        <v>20</v>
      </c>
      <c r="T1090" s="4">
        <v>1</v>
      </c>
      <c r="U1090" s="4">
        <v>0</v>
      </c>
      <c r="V1090" s="4">
        <f t="shared" ref="V1090:V1153" si="444">SUM(R1090:U1090)</f>
        <v>45</v>
      </c>
      <c r="W1090" s="4">
        <v>661</v>
      </c>
      <c r="X1090" s="4">
        <v>1443</v>
      </c>
      <c r="Y1090" s="4">
        <v>230</v>
      </c>
      <c r="Z1090" s="4">
        <v>0</v>
      </c>
      <c r="AA1090" s="4">
        <f t="shared" ref="AA1090:AA1153" si="445">SUM(W1090:Z1090)</f>
        <v>2334</v>
      </c>
      <c r="AB1090" s="4">
        <v>133</v>
      </c>
      <c r="AC1090" s="4">
        <v>1.2</v>
      </c>
      <c r="AD1090" s="4">
        <v>7</v>
      </c>
      <c r="AE1090" s="4">
        <v>0</v>
      </c>
      <c r="AF1090" s="4">
        <f t="shared" ref="AF1090:AF1153" si="446">SUM(AB1090:AE1090)</f>
        <v>141.19999999999999</v>
      </c>
      <c r="AG1090" s="4">
        <v>0</v>
      </c>
      <c r="AH1090" s="4">
        <v>239</v>
      </c>
      <c r="AI1090" s="4">
        <v>435</v>
      </c>
      <c r="AJ1090" s="4">
        <v>25</v>
      </c>
      <c r="AK1090" s="4">
        <f t="shared" ref="AK1090:AK1153" si="447">SUM(AG1090:AJ1090)</f>
        <v>699</v>
      </c>
      <c r="AL1090" s="4">
        <v>942</v>
      </c>
      <c r="AM1090" s="4">
        <v>877</v>
      </c>
      <c r="AN1090" s="4">
        <v>1544</v>
      </c>
      <c r="AO1090" s="4">
        <v>26</v>
      </c>
      <c r="AP1090" s="4">
        <f t="shared" ref="AP1090:AP1153" si="448">SUM(AL1090:AO1090)</f>
        <v>3389</v>
      </c>
      <c r="AU1090" s="4">
        <f t="shared" ref="AU1090:AU1153" si="449">SUM(AQ1090:AT1090)</f>
        <v>0</v>
      </c>
      <c r="AV1090" s="4">
        <v>0</v>
      </c>
      <c r="AW1090" s="4">
        <v>0</v>
      </c>
      <c r="AX1090" s="4">
        <v>0</v>
      </c>
      <c r="AY1090" s="4">
        <v>0</v>
      </c>
      <c r="AZ1090" s="4">
        <f t="shared" ref="AZ1090:AZ1153" si="450">SUM(AV1090:AY1090)</f>
        <v>0</v>
      </c>
      <c r="BA1090" s="4">
        <v>0</v>
      </c>
      <c r="BB1090" s="4">
        <v>0</v>
      </c>
      <c r="BC1090" s="4">
        <v>0</v>
      </c>
      <c r="BD1090" s="4">
        <v>0</v>
      </c>
      <c r="BE1090" s="4">
        <f t="shared" ref="BE1090:BE1153" si="451">SUM(BA1090:BD1090)</f>
        <v>0</v>
      </c>
      <c r="BF1090" s="4">
        <v>0</v>
      </c>
      <c r="BG1090" s="4">
        <v>161.30000000000001</v>
      </c>
      <c r="BH1090" s="4">
        <v>121.7</v>
      </c>
      <c r="BI1090" s="4">
        <v>22</v>
      </c>
      <c r="BJ1090" s="4">
        <f t="shared" ref="BJ1090:BJ1153" si="452">SUM(BF1090:BI1090)</f>
        <v>305</v>
      </c>
      <c r="BK1090" s="4">
        <v>0</v>
      </c>
      <c r="BL1090" s="4">
        <v>0</v>
      </c>
      <c r="BM1090" s="4">
        <v>0</v>
      </c>
      <c r="BN1090" s="4">
        <v>0</v>
      </c>
      <c r="BO1090" s="4">
        <f t="shared" ref="BO1090:BO1153" si="453">SUM(BK1090:BN1090)</f>
        <v>0</v>
      </c>
      <c r="BP1090" s="4">
        <v>0</v>
      </c>
      <c r="BQ1090" s="4">
        <v>0</v>
      </c>
      <c r="BR1090" s="4">
        <v>0</v>
      </c>
      <c r="BS1090" s="4">
        <v>0</v>
      </c>
      <c r="BT1090" s="4">
        <f t="shared" ref="BT1090:BT1153" si="454">SUM(BP1090:BS1090)</f>
        <v>0</v>
      </c>
      <c r="BU1090" s="4">
        <v>0</v>
      </c>
      <c r="BV1090" s="4">
        <v>10.1</v>
      </c>
      <c r="BW1090" s="4">
        <v>8</v>
      </c>
      <c r="BX1090" s="4">
        <v>3.6</v>
      </c>
      <c r="BY1090" s="4">
        <f t="shared" ref="BY1090:BY1153" si="455">SUM(BU1090:BX1090)</f>
        <v>21.700000000000003</v>
      </c>
      <c r="BZ1090" s="4">
        <f t="shared" ref="BZ1090:BZ1153" si="456">+C1090+H1090+M1090+R1090+W1090+AB1090+AG1090+AL1090</f>
        <v>3087</v>
      </c>
      <c r="CA1090" s="4">
        <f t="shared" ref="CA1090:CA1153" si="457">+D1090+I1090+N1090+S1090+X1090+AC1090+AH1090+AM1090</f>
        <v>2649.2</v>
      </c>
      <c r="CB1090" s="4">
        <f t="shared" ref="CB1090:CB1153" si="458">+E1090+J1090+O1090+T1090+Y1090+AD1090+AI1090+AN1090</f>
        <v>2309</v>
      </c>
      <c r="CC1090" s="4">
        <f t="shared" ref="CC1090:CC1153" si="459">+F1090+K1090+P1090+U1090+Z1090+AE1090+AJ1090+AO1090</f>
        <v>61</v>
      </c>
      <c r="CD1090" s="4">
        <f t="shared" ref="CD1090:CD1153" si="460">SUM(BZ1090:CC1090)</f>
        <v>8106.2</v>
      </c>
      <c r="CE1090" s="4">
        <f t="shared" ref="CE1090:CE1153" si="461">BF1090+BA1090+AV1090+BK1090+BP1090+BU1090+AQ1090</f>
        <v>0</v>
      </c>
      <c r="CF1090" s="4">
        <f t="shared" ref="CF1090:CF1153" si="462">BG1090+BB1090+AW1090+BL1090+BQ1090+BV1090+AR1090</f>
        <v>171.4</v>
      </c>
      <c r="CG1090" s="4">
        <f t="shared" ref="CG1090:CG1153" si="463">BH1090+BC1090+AX1090+BM1090+BR1090+BW1090+AS1090</f>
        <v>129.69999999999999</v>
      </c>
      <c r="CH1090" s="4">
        <f t="shared" ref="CH1090:CH1153" si="464">BI1090+BD1090+AY1090+BN1090+BS1090+BX1090+AT1090</f>
        <v>25.6</v>
      </c>
      <c r="CI1090" s="4">
        <f t="shared" ref="CI1090:CI1153" si="465">SUM(CE1090:CH1090)</f>
        <v>326.70000000000005</v>
      </c>
      <c r="CJ1090" s="4">
        <v>1029.5</v>
      </c>
      <c r="CK1090" s="4">
        <v>1434.2</v>
      </c>
      <c r="CL1090" s="4">
        <v>232</v>
      </c>
      <c r="CM1090" s="4">
        <v>0</v>
      </c>
      <c r="CN1090" s="4">
        <v>319.79999999999995</v>
      </c>
      <c r="CO1090" s="4">
        <f t="shared" si="440"/>
        <v>3015.5</v>
      </c>
    </row>
    <row r="1091" spans="1:93">
      <c r="A1091" s="2">
        <v>2012</v>
      </c>
      <c r="B1091" s="3" t="s">
        <v>96</v>
      </c>
      <c r="C1091" s="4">
        <v>5709</v>
      </c>
      <c r="D1091" s="4">
        <v>980</v>
      </c>
      <c r="E1091" s="4">
        <v>121</v>
      </c>
      <c r="F1091" s="4">
        <v>0</v>
      </c>
      <c r="G1091" s="4">
        <f t="shared" si="441"/>
        <v>6810</v>
      </c>
      <c r="H1091" s="4">
        <v>1615</v>
      </c>
      <c r="I1091" s="4">
        <v>350</v>
      </c>
      <c r="J1091" s="4">
        <v>2895</v>
      </c>
      <c r="K1091" s="4">
        <v>206</v>
      </c>
      <c r="L1091" s="4">
        <f t="shared" si="442"/>
        <v>5066</v>
      </c>
      <c r="M1091" s="4">
        <v>25</v>
      </c>
      <c r="N1091" s="4">
        <v>120</v>
      </c>
      <c r="O1091" s="4">
        <v>14</v>
      </c>
      <c r="P1091" s="4">
        <v>0</v>
      </c>
      <c r="Q1091" s="4">
        <f t="shared" si="443"/>
        <v>159</v>
      </c>
      <c r="R1091" s="4">
        <v>45</v>
      </c>
      <c r="S1091" s="4">
        <v>1087</v>
      </c>
      <c r="T1091" s="4">
        <v>10</v>
      </c>
      <c r="U1091" s="4">
        <v>0</v>
      </c>
      <c r="V1091" s="4">
        <f t="shared" si="444"/>
        <v>1142</v>
      </c>
      <c r="W1091" s="4">
        <v>2740</v>
      </c>
      <c r="X1091" s="4">
        <v>3616.5997390000002</v>
      </c>
      <c r="Y1091" s="4">
        <v>826</v>
      </c>
      <c r="Z1091" s="4">
        <v>0</v>
      </c>
      <c r="AA1091" s="4">
        <f t="shared" si="445"/>
        <v>7182.5997390000002</v>
      </c>
      <c r="AB1091" s="4">
        <v>1293.749</v>
      </c>
      <c r="AC1091" s="4">
        <v>40</v>
      </c>
      <c r="AD1091" s="4">
        <v>102</v>
      </c>
      <c r="AE1091" s="4">
        <v>17</v>
      </c>
      <c r="AF1091" s="4">
        <f t="shared" si="446"/>
        <v>1452.749</v>
      </c>
      <c r="AG1091" s="4">
        <v>0</v>
      </c>
      <c r="AH1091" s="4">
        <v>921</v>
      </c>
      <c r="AI1091" s="4">
        <v>2535</v>
      </c>
      <c r="AJ1091" s="4">
        <v>0</v>
      </c>
      <c r="AK1091" s="4">
        <f t="shared" si="447"/>
        <v>3456</v>
      </c>
      <c r="AL1091" s="4">
        <v>3523.2510000000002</v>
      </c>
      <c r="AM1091" s="4">
        <v>1943.4002609999998</v>
      </c>
      <c r="AN1091" s="4">
        <v>3403</v>
      </c>
      <c r="AO1091" s="4">
        <v>734</v>
      </c>
      <c r="AP1091" s="4">
        <f t="shared" si="448"/>
        <v>9603.6512609999991</v>
      </c>
      <c r="AU1091" s="4">
        <f t="shared" si="449"/>
        <v>0</v>
      </c>
      <c r="AV1091" s="4">
        <v>0</v>
      </c>
      <c r="AW1091" s="4">
        <v>0</v>
      </c>
      <c r="AX1091" s="4">
        <v>27</v>
      </c>
      <c r="AY1091" s="4">
        <v>206</v>
      </c>
      <c r="AZ1091" s="4">
        <f t="shared" si="450"/>
        <v>233</v>
      </c>
      <c r="BA1091" s="4">
        <v>0</v>
      </c>
      <c r="BB1091" s="4">
        <v>0</v>
      </c>
      <c r="BC1091" s="4">
        <v>0</v>
      </c>
      <c r="BD1091" s="4">
        <v>17</v>
      </c>
      <c r="BE1091" s="4">
        <f t="shared" si="451"/>
        <v>17</v>
      </c>
      <c r="BF1091" s="4">
        <v>0</v>
      </c>
      <c r="BG1091" s="4">
        <v>829</v>
      </c>
      <c r="BH1091" s="4">
        <v>909</v>
      </c>
      <c r="BI1091" s="4">
        <v>0</v>
      </c>
      <c r="BJ1091" s="4">
        <f t="shared" si="452"/>
        <v>1738</v>
      </c>
      <c r="BK1091" s="4">
        <v>0</v>
      </c>
      <c r="BL1091" s="4">
        <v>27</v>
      </c>
      <c r="BM1091" s="4">
        <v>20</v>
      </c>
      <c r="BN1091" s="4">
        <v>29</v>
      </c>
      <c r="BO1091" s="4">
        <f t="shared" si="453"/>
        <v>76</v>
      </c>
      <c r="BP1091" s="4">
        <v>0</v>
      </c>
      <c r="BQ1091" s="4">
        <v>59</v>
      </c>
      <c r="BR1091" s="4">
        <v>288</v>
      </c>
      <c r="BS1091" s="4">
        <v>260</v>
      </c>
      <c r="BT1091" s="4">
        <f t="shared" si="454"/>
        <v>607</v>
      </c>
      <c r="BU1091" s="4">
        <v>48</v>
      </c>
      <c r="BV1091" s="4">
        <v>72</v>
      </c>
      <c r="BW1091" s="4">
        <v>0</v>
      </c>
      <c r="BX1091" s="4">
        <v>445</v>
      </c>
      <c r="BY1091" s="4">
        <f t="shared" si="455"/>
        <v>565</v>
      </c>
      <c r="BZ1091" s="4">
        <f t="shared" si="456"/>
        <v>14951</v>
      </c>
      <c r="CA1091" s="4">
        <f t="shared" si="457"/>
        <v>9058</v>
      </c>
      <c r="CB1091" s="4">
        <f t="shared" si="458"/>
        <v>9906</v>
      </c>
      <c r="CC1091" s="4">
        <f t="shared" si="459"/>
        <v>957</v>
      </c>
      <c r="CD1091" s="4">
        <f t="shared" si="460"/>
        <v>34872</v>
      </c>
      <c r="CE1091" s="4">
        <f t="shared" si="461"/>
        <v>48</v>
      </c>
      <c r="CF1091" s="4">
        <f t="shared" si="462"/>
        <v>987</v>
      </c>
      <c r="CG1091" s="4">
        <f t="shared" si="463"/>
        <v>1244</v>
      </c>
      <c r="CH1091" s="4">
        <f t="shared" si="464"/>
        <v>957</v>
      </c>
      <c r="CI1091" s="4">
        <f t="shared" si="465"/>
        <v>3236</v>
      </c>
      <c r="CJ1091" s="4">
        <v>4039</v>
      </c>
      <c r="CK1091" s="4">
        <v>7115</v>
      </c>
      <c r="CL1091" s="4">
        <v>646</v>
      </c>
      <c r="CM1091" s="4">
        <v>0</v>
      </c>
      <c r="CN1091" s="4">
        <v>2457</v>
      </c>
      <c r="CO1091" s="4">
        <f t="shared" si="440"/>
        <v>14257</v>
      </c>
    </row>
    <row r="1092" spans="1:93">
      <c r="A1092" s="2">
        <v>2012</v>
      </c>
      <c r="B1092" s="3" t="s">
        <v>97</v>
      </c>
      <c r="C1092" s="4">
        <v>5160.5</v>
      </c>
      <c r="D1092" s="4">
        <v>1173</v>
      </c>
      <c r="E1092" s="4">
        <v>3.5</v>
      </c>
      <c r="F1092" s="4">
        <v>0</v>
      </c>
      <c r="G1092" s="4">
        <f t="shared" si="441"/>
        <v>6337</v>
      </c>
      <c r="H1092" s="4">
        <v>933</v>
      </c>
      <c r="I1092" s="4">
        <v>4</v>
      </c>
      <c r="J1092" s="4">
        <v>4304</v>
      </c>
      <c r="K1092" s="4">
        <v>267</v>
      </c>
      <c r="L1092" s="4">
        <f t="shared" si="442"/>
        <v>5508</v>
      </c>
      <c r="M1092" s="4">
        <v>392</v>
      </c>
      <c r="N1092" s="4">
        <v>274</v>
      </c>
      <c r="O1092" s="4">
        <v>0</v>
      </c>
      <c r="P1092" s="4">
        <v>0</v>
      </c>
      <c r="Q1092" s="4">
        <f t="shared" si="443"/>
        <v>666</v>
      </c>
      <c r="R1092" s="4">
        <v>822</v>
      </c>
      <c r="S1092" s="4">
        <v>0</v>
      </c>
      <c r="T1092" s="4">
        <v>0</v>
      </c>
      <c r="U1092" s="4">
        <v>0</v>
      </c>
      <c r="V1092" s="4">
        <f t="shared" si="444"/>
        <v>822</v>
      </c>
      <c r="W1092" s="4">
        <v>3679</v>
      </c>
      <c r="X1092" s="4">
        <v>6752</v>
      </c>
      <c r="Y1092" s="4">
        <v>0</v>
      </c>
      <c r="Z1092" s="4">
        <v>0</v>
      </c>
      <c r="AA1092" s="4">
        <f t="shared" si="445"/>
        <v>10431</v>
      </c>
      <c r="AB1092" s="4">
        <v>1225</v>
      </c>
      <c r="AC1092" s="4">
        <v>5</v>
      </c>
      <c r="AD1092" s="4">
        <v>3</v>
      </c>
      <c r="AE1092" s="4">
        <v>21</v>
      </c>
      <c r="AF1092" s="4">
        <f t="shared" si="446"/>
        <v>1254</v>
      </c>
      <c r="AG1092" s="4">
        <v>1143</v>
      </c>
      <c r="AH1092" s="4">
        <v>771</v>
      </c>
      <c r="AI1092" s="4">
        <v>652</v>
      </c>
      <c r="AJ1092" s="4">
        <v>1045</v>
      </c>
      <c r="AK1092" s="4">
        <f t="shared" si="447"/>
        <v>3611</v>
      </c>
      <c r="AL1092" s="4">
        <v>12471</v>
      </c>
      <c r="AM1092" s="4">
        <v>7178</v>
      </c>
      <c r="AN1092" s="4">
        <v>8340</v>
      </c>
      <c r="AO1092" s="4">
        <v>494</v>
      </c>
      <c r="AP1092" s="4">
        <f t="shared" si="448"/>
        <v>28483</v>
      </c>
      <c r="AU1092" s="4">
        <f t="shared" si="449"/>
        <v>0</v>
      </c>
      <c r="AV1092" s="4">
        <v>0</v>
      </c>
      <c r="AW1092" s="4">
        <v>0</v>
      </c>
      <c r="AX1092" s="4">
        <v>0</v>
      </c>
      <c r="AY1092" s="4">
        <v>267</v>
      </c>
      <c r="AZ1092" s="4">
        <f t="shared" si="450"/>
        <v>267</v>
      </c>
      <c r="BA1092" s="4">
        <v>0</v>
      </c>
      <c r="BB1092" s="4">
        <v>0</v>
      </c>
      <c r="BC1092" s="4">
        <v>0</v>
      </c>
      <c r="BD1092" s="4">
        <v>21</v>
      </c>
      <c r="BE1092" s="4">
        <f t="shared" si="451"/>
        <v>21</v>
      </c>
      <c r="BF1092" s="4">
        <v>0</v>
      </c>
      <c r="BG1092" s="4">
        <v>671.4</v>
      </c>
      <c r="BH1092" s="4">
        <v>26</v>
      </c>
      <c r="BI1092" s="4">
        <v>1045</v>
      </c>
      <c r="BJ1092" s="4">
        <f t="shared" si="452"/>
        <v>1742.4</v>
      </c>
      <c r="BK1092" s="4">
        <v>0</v>
      </c>
      <c r="BL1092" s="4">
        <v>0</v>
      </c>
      <c r="BM1092" s="4">
        <v>0</v>
      </c>
      <c r="BN1092" s="4">
        <v>185</v>
      </c>
      <c r="BO1092" s="4">
        <f t="shared" si="453"/>
        <v>185</v>
      </c>
      <c r="BP1092" s="4">
        <v>0</v>
      </c>
      <c r="BQ1092" s="4">
        <v>0</v>
      </c>
      <c r="BR1092" s="4">
        <v>0</v>
      </c>
      <c r="BS1092" s="4">
        <v>155</v>
      </c>
      <c r="BT1092" s="4">
        <f t="shared" si="454"/>
        <v>155</v>
      </c>
      <c r="BU1092" s="4">
        <v>0</v>
      </c>
      <c r="BV1092" s="4">
        <v>0</v>
      </c>
      <c r="BW1092" s="4">
        <v>0</v>
      </c>
      <c r="BX1092" s="4">
        <v>494</v>
      </c>
      <c r="BY1092" s="4">
        <f t="shared" si="455"/>
        <v>494</v>
      </c>
      <c r="BZ1092" s="4">
        <f t="shared" si="456"/>
        <v>25825.5</v>
      </c>
      <c r="CA1092" s="4">
        <f t="shared" si="457"/>
        <v>16157</v>
      </c>
      <c r="CB1092" s="4">
        <f t="shared" si="458"/>
        <v>13302.5</v>
      </c>
      <c r="CC1092" s="4">
        <f t="shared" si="459"/>
        <v>1827</v>
      </c>
      <c r="CD1092" s="4">
        <f t="shared" si="460"/>
        <v>57112</v>
      </c>
      <c r="CE1092" s="4">
        <f t="shared" si="461"/>
        <v>0</v>
      </c>
      <c r="CF1092" s="4">
        <f t="shared" si="462"/>
        <v>671.4</v>
      </c>
      <c r="CG1092" s="4">
        <f t="shared" si="463"/>
        <v>26</v>
      </c>
      <c r="CH1092" s="4">
        <f t="shared" si="464"/>
        <v>2167</v>
      </c>
      <c r="CI1092" s="4">
        <f t="shared" si="465"/>
        <v>2864.4</v>
      </c>
      <c r="CJ1092" s="4">
        <v>5059.3</v>
      </c>
      <c r="CK1092" s="4">
        <v>11911.4</v>
      </c>
      <c r="CL1092" s="4">
        <v>1771.1</v>
      </c>
      <c r="CM1092" s="4">
        <v>0</v>
      </c>
      <c r="CN1092" s="4">
        <v>14552</v>
      </c>
      <c r="CO1092" s="4">
        <f t="shared" si="440"/>
        <v>33293.800000000003</v>
      </c>
    </row>
    <row r="1093" spans="1:93">
      <c r="A1093" s="2">
        <v>2012</v>
      </c>
      <c r="B1093" s="3" t="s">
        <v>98</v>
      </c>
      <c r="C1093" s="4">
        <v>102.2</v>
      </c>
      <c r="D1093" s="4">
        <v>1906.8</v>
      </c>
      <c r="E1093" s="4">
        <v>10383</v>
      </c>
      <c r="F1093" s="4">
        <v>0</v>
      </c>
      <c r="G1093" s="4">
        <f t="shared" si="441"/>
        <v>12392</v>
      </c>
      <c r="H1093" s="4">
        <v>1231.0999999999999</v>
      </c>
      <c r="I1093" s="4">
        <v>116.2</v>
      </c>
      <c r="J1093" s="4">
        <v>459.9</v>
      </c>
      <c r="K1093" s="4">
        <v>145.69999999999999</v>
      </c>
      <c r="L1093" s="4">
        <f t="shared" si="442"/>
        <v>1952.8999999999999</v>
      </c>
      <c r="M1093" s="4">
        <v>83</v>
      </c>
      <c r="N1093" s="4">
        <v>161</v>
      </c>
      <c r="O1093" s="4">
        <v>56</v>
      </c>
      <c r="P1093" s="4">
        <v>0</v>
      </c>
      <c r="Q1093" s="4">
        <f t="shared" si="443"/>
        <v>300</v>
      </c>
      <c r="R1093" s="4">
        <v>98</v>
      </c>
      <c r="S1093" s="4">
        <v>15</v>
      </c>
      <c r="T1093" s="4">
        <v>9</v>
      </c>
      <c r="U1093" s="4">
        <v>0</v>
      </c>
      <c r="V1093" s="4">
        <f t="shared" si="444"/>
        <v>122</v>
      </c>
      <c r="W1093" s="4">
        <v>2323.6999999999998</v>
      </c>
      <c r="X1093" s="4">
        <v>8198.1</v>
      </c>
      <c r="Y1093" s="4">
        <v>2015.6</v>
      </c>
      <c r="Z1093" s="4">
        <v>0</v>
      </c>
      <c r="AA1093" s="4">
        <f t="shared" si="445"/>
        <v>12537.4</v>
      </c>
      <c r="AB1093" s="4">
        <v>2033.8</v>
      </c>
      <c r="AC1093" s="4">
        <v>106.8</v>
      </c>
      <c r="AD1093" s="4">
        <v>69.8</v>
      </c>
      <c r="AE1093" s="4">
        <v>1.6</v>
      </c>
      <c r="AF1093" s="4">
        <f t="shared" si="446"/>
        <v>2212</v>
      </c>
      <c r="AG1093" s="4">
        <v>0</v>
      </c>
      <c r="AH1093" s="4">
        <v>1273</v>
      </c>
      <c r="AI1093" s="4">
        <v>1889</v>
      </c>
      <c r="AJ1093" s="4">
        <v>83</v>
      </c>
      <c r="AK1093" s="4">
        <f t="shared" si="447"/>
        <v>3245</v>
      </c>
      <c r="AL1093" s="4">
        <v>2747</v>
      </c>
      <c r="AM1093" s="4">
        <v>5772.5</v>
      </c>
      <c r="AN1093" s="4">
        <v>5961.3</v>
      </c>
      <c r="AO1093" s="4">
        <v>44.4</v>
      </c>
      <c r="AP1093" s="4">
        <f t="shared" si="448"/>
        <v>14525.199999999999</v>
      </c>
      <c r="AU1093" s="4">
        <f t="shared" si="449"/>
        <v>0</v>
      </c>
      <c r="AV1093" s="4">
        <v>134.9</v>
      </c>
      <c r="AW1093" s="4">
        <v>0</v>
      </c>
      <c r="AX1093" s="4">
        <v>0</v>
      </c>
      <c r="AY1093" s="4">
        <v>145.69999999999999</v>
      </c>
      <c r="AZ1093" s="4">
        <f t="shared" si="450"/>
        <v>280.60000000000002</v>
      </c>
      <c r="BA1093" s="4">
        <v>37</v>
      </c>
      <c r="BB1093" s="4">
        <v>0</v>
      </c>
      <c r="BC1093" s="4">
        <v>0</v>
      </c>
      <c r="BD1093" s="4">
        <v>2</v>
      </c>
      <c r="BE1093" s="4">
        <f t="shared" si="451"/>
        <v>39</v>
      </c>
      <c r="BF1093" s="4">
        <v>0</v>
      </c>
      <c r="BG1093" s="4">
        <v>1202</v>
      </c>
      <c r="BH1093" s="4">
        <v>628</v>
      </c>
      <c r="BI1093" s="4">
        <v>59</v>
      </c>
      <c r="BJ1093" s="4">
        <f t="shared" si="452"/>
        <v>1889</v>
      </c>
      <c r="BK1093" s="4">
        <v>0</v>
      </c>
      <c r="BL1093" s="4">
        <v>381.7</v>
      </c>
      <c r="BM1093" s="4">
        <v>79.599999999999994</v>
      </c>
      <c r="BN1093" s="4">
        <v>10.7</v>
      </c>
      <c r="BO1093" s="4">
        <f t="shared" si="453"/>
        <v>471.99999999999994</v>
      </c>
      <c r="BP1093" s="4">
        <v>2</v>
      </c>
      <c r="BQ1093" s="4">
        <v>12.9</v>
      </c>
      <c r="BR1093" s="4">
        <v>45.3</v>
      </c>
      <c r="BS1093" s="4">
        <v>29.6</v>
      </c>
      <c r="BT1093" s="4">
        <f t="shared" si="454"/>
        <v>89.8</v>
      </c>
      <c r="BU1093" s="4">
        <v>66.900000000000006</v>
      </c>
      <c r="BV1093" s="4">
        <v>2.7</v>
      </c>
      <c r="BW1093" s="4">
        <v>12.5</v>
      </c>
      <c r="BX1093" s="4">
        <v>4.0999999999999996</v>
      </c>
      <c r="BY1093" s="4">
        <f t="shared" si="455"/>
        <v>86.2</v>
      </c>
      <c r="BZ1093" s="4">
        <f t="shared" si="456"/>
        <v>8618.7999999999993</v>
      </c>
      <c r="CA1093" s="4">
        <f t="shared" si="457"/>
        <v>17549.400000000001</v>
      </c>
      <c r="CB1093" s="4">
        <f t="shared" si="458"/>
        <v>20843.599999999999</v>
      </c>
      <c r="CC1093" s="4">
        <f t="shared" si="459"/>
        <v>274.7</v>
      </c>
      <c r="CD1093" s="4">
        <f t="shared" si="460"/>
        <v>47286.5</v>
      </c>
      <c r="CE1093" s="4">
        <f t="shared" si="461"/>
        <v>240.8</v>
      </c>
      <c r="CF1093" s="4">
        <f t="shared" si="462"/>
        <v>1599.3000000000002</v>
      </c>
      <c r="CG1093" s="4">
        <f t="shared" si="463"/>
        <v>765.4</v>
      </c>
      <c r="CH1093" s="4">
        <f t="shared" si="464"/>
        <v>251.09999999999997</v>
      </c>
      <c r="CI1093" s="4">
        <f t="shared" si="465"/>
        <v>2856.6</v>
      </c>
      <c r="CJ1093" s="4">
        <v>1875</v>
      </c>
      <c r="CK1093" s="4">
        <v>4817</v>
      </c>
      <c r="CL1093" s="4">
        <v>1263</v>
      </c>
      <c r="CM1093" s="4">
        <v>0</v>
      </c>
      <c r="CN1093" s="4">
        <v>1292</v>
      </c>
      <c r="CO1093" s="4">
        <f t="shared" si="440"/>
        <v>9247</v>
      </c>
    </row>
    <row r="1094" spans="1:93">
      <c r="A1094" s="2">
        <v>2012</v>
      </c>
      <c r="B1094" s="3" t="s">
        <v>99</v>
      </c>
      <c r="C1094" s="4">
        <v>6616</v>
      </c>
      <c r="D1094" s="4">
        <v>779</v>
      </c>
      <c r="E1094" s="4">
        <v>44</v>
      </c>
      <c r="F1094" s="4">
        <v>1</v>
      </c>
      <c r="G1094" s="4">
        <f t="shared" si="441"/>
        <v>7440</v>
      </c>
      <c r="H1094" s="4">
        <v>1275</v>
      </c>
      <c r="I1094" s="4">
        <v>5</v>
      </c>
      <c r="J1094" s="4">
        <v>25</v>
      </c>
      <c r="K1094" s="4">
        <v>114</v>
      </c>
      <c r="L1094" s="4">
        <f t="shared" si="442"/>
        <v>1419</v>
      </c>
      <c r="M1094" s="4">
        <v>86</v>
      </c>
      <c r="N1094" s="4">
        <v>263</v>
      </c>
      <c r="O1094" s="4">
        <v>0</v>
      </c>
      <c r="P1094" s="4">
        <v>0</v>
      </c>
      <c r="Q1094" s="4">
        <f t="shared" si="443"/>
        <v>349</v>
      </c>
      <c r="R1094" s="4">
        <v>86</v>
      </c>
      <c r="S1094" s="4">
        <v>0</v>
      </c>
      <c r="T1094" s="4">
        <v>0</v>
      </c>
      <c r="U1094" s="4">
        <v>0</v>
      </c>
      <c r="V1094" s="4">
        <f t="shared" si="444"/>
        <v>86</v>
      </c>
      <c r="W1094" s="4">
        <v>4163</v>
      </c>
      <c r="X1094" s="4">
        <v>4422</v>
      </c>
      <c r="Y1094" s="4">
        <v>68</v>
      </c>
      <c r="Z1094" s="4">
        <v>0</v>
      </c>
      <c r="AA1094" s="4">
        <f t="shared" si="445"/>
        <v>8653</v>
      </c>
      <c r="AB1094" s="4">
        <v>444</v>
      </c>
      <c r="AC1094" s="4">
        <v>6</v>
      </c>
      <c r="AD1094" s="4">
        <v>17</v>
      </c>
      <c r="AE1094" s="4">
        <v>14</v>
      </c>
      <c r="AF1094" s="4">
        <f t="shared" si="446"/>
        <v>481</v>
      </c>
      <c r="AG1094" s="4">
        <v>62</v>
      </c>
      <c r="AH1094" s="4">
        <v>346</v>
      </c>
      <c r="AI1094" s="4">
        <v>2137</v>
      </c>
      <c r="AJ1094" s="4">
        <v>259</v>
      </c>
      <c r="AK1094" s="4">
        <f t="shared" si="447"/>
        <v>2804</v>
      </c>
      <c r="AL1094" s="4">
        <v>3848</v>
      </c>
      <c r="AM1094" s="4">
        <v>2349</v>
      </c>
      <c r="AN1094" s="4">
        <v>2564</v>
      </c>
      <c r="AO1094" s="4">
        <v>221</v>
      </c>
      <c r="AP1094" s="4">
        <f t="shared" si="448"/>
        <v>8982</v>
      </c>
      <c r="AU1094" s="4">
        <f t="shared" si="449"/>
        <v>0</v>
      </c>
      <c r="AV1094" s="4">
        <v>0</v>
      </c>
      <c r="AW1094" s="4">
        <v>0</v>
      </c>
      <c r="AX1094" s="4">
        <v>0</v>
      </c>
      <c r="AY1094" s="4">
        <v>114</v>
      </c>
      <c r="AZ1094" s="4">
        <f t="shared" si="450"/>
        <v>114</v>
      </c>
      <c r="BA1094" s="4">
        <v>2</v>
      </c>
      <c r="BB1094" s="4">
        <v>0</v>
      </c>
      <c r="BC1094" s="4">
        <v>3</v>
      </c>
      <c r="BD1094" s="4">
        <v>14</v>
      </c>
      <c r="BE1094" s="4">
        <f t="shared" si="451"/>
        <v>19</v>
      </c>
      <c r="BF1094" s="4">
        <v>0</v>
      </c>
      <c r="BG1094" s="4">
        <v>9</v>
      </c>
      <c r="BH1094" s="4">
        <v>608</v>
      </c>
      <c r="BI1094" s="4">
        <v>259</v>
      </c>
      <c r="BJ1094" s="4">
        <f t="shared" si="452"/>
        <v>876</v>
      </c>
      <c r="BK1094" s="4">
        <v>0</v>
      </c>
      <c r="BL1094" s="4">
        <v>0</v>
      </c>
      <c r="BM1094" s="4">
        <v>0</v>
      </c>
      <c r="BN1094" s="4">
        <v>0</v>
      </c>
      <c r="BO1094" s="4">
        <f t="shared" si="453"/>
        <v>0</v>
      </c>
      <c r="BP1094" s="4">
        <v>0</v>
      </c>
      <c r="BQ1094" s="4">
        <v>3</v>
      </c>
      <c r="BR1094" s="4">
        <v>35</v>
      </c>
      <c r="BS1094" s="4">
        <v>23</v>
      </c>
      <c r="BT1094" s="4">
        <f t="shared" si="454"/>
        <v>61</v>
      </c>
      <c r="BU1094" s="4">
        <v>2</v>
      </c>
      <c r="BV1094" s="4">
        <v>25</v>
      </c>
      <c r="BW1094" s="4">
        <v>3</v>
      </c>
      <c r="BX1094" s="4">
        <v>199</v>
      </c>
      <c r="BY1094" s="4">
        <f t="shared" si="455"/>
        <v>229</v>
      </c>
      <c r="BZ1094" s="4">
        <f t="shared" si="456"/>
        <v>16580</v>
      </c>
      <c r="CA1094" s="4">
        <f t="shared" si="457"/>
        <v>8170</v>
      </c>
      <c r="CB1094" s="4">
        <f t="shared" si="458"/>
        <v>4855</v>
      </c>
      <c r="CC1094" s="4">
        <f t="shared" si="459"/>
        <v>609</v>
      </c>
      <c r="CD1094" s="4">
        <f t="shared" si="460"/>
        <v>30214</v>
      </c>
      <c r="CE1094" s="4">
        <f t="shared" si="461"/>
        <v>4</v>
      </c>
      <c r="CF1094" s="4">
        <f t="shared" si="462"/>
        <v>37</v>
      </c>
      <c r="CG1094" s="4">
        <f t="shared" si="463"/>
        <v>649</v>
      </c>
      <c r="CH1094" s="4">
        <f t="shared" si="464"/>
        <v>609</v>
      </c>
      <c r="CI1094" s="4">
        <f t="shared" si="465"/>
        <v>1299</v>
      </c>
      <c r="CJ1094" s="4">
        <v>4669</v>
      </c>
      <c r="CK1094" s="4">
        <v>7972</v>
      </c>
      <c r="CL1094" s="4">
        <v>1044</v>
      </c>
      <c r="CM1094" s="4">
        <v>41</v>
      </c>
      <c r="CN1094" s="4">
        <v>2700</v>
      </c>
      <c r="CO1094" s="4">
        <f t="shared" si="440"/>
        <v>16426</v>
      </c>
    </row>
    <row r="1095" spans="1:93">
      <c r="A1095" s="2">
        <v>2012</v>
      </c>
      <c r="B1095" s="3" t="s">
        <v>100</v>
      </c>
      <c r="C1095" s="4">
        <v>1993.3</v>
      </c>
      <c r="D1095" s="4">
        <v>794.5</v>
      </c>
      <c r="E1095" s="4">
        <v>327.60000000000002</v>
      </c>
      <c r="F1095" s="4">
        <v>0</v>
      </c>
      <c r="G1095" s="4">
        <f t="shared" si="441"/>
        <v>3115.4</v>
      </c>
      <c r="H1095" s="4">
        <v>841.5</v>
      </c>
      <c r="I1095" s="4">
        <v>182.7</v>
      </c>
      <c r="J1095" s="4">
        <v>2052.1999999999998</v>
      </c>
      <c r="K1095" s="4">
        <v>8.6</v>
      </c>
      <c r="L1095" s="4">
        <f t="shared" si="442"/>
        <v>3084.9999999999995</v>
      </c>
      <c r="M1095" s="4">
        <v>34.4</v>
      </c>
      <c r="N1095" s="4">
        <v>1026.2</v>
      </c>
      <c r="O1095" s="4">
        <v>4</v>
      </c>
      <c r="P1095" s="4">
        <v>0</v>
      </c>
      <c r="Q1095" s="4">
        <f t="shared" si="443"/>
        <v>1064.6000000000001</v>
      </c>
      <c r="R1095" s="4">
        <v>0</v>
      </c>
      <c r="S1095" s="4">
        <v>0</v>
      </c>
      <c r="T1095" s="4">
        <v>0</v>
      </c>
      <c r="U1095" s="4">
        <v>0</v>
      </c>
      <c r="V1095" s="4">
        <f t="shared" si="444"/>
        <v>0</v>
      </c>
      <c r="W1095" s="4">
        <v>73.400000000000006</v>
      </c>
      <c r="X1095" s="4">
        <v>3181.6</v>
      </c>
      <c r="Y1095" s="4">
        <v>1049.9000000000001</v>
      </c>
      <c r="Z1095" s="4">
        <v>0</v>
      </c>
      <c r="AA1095" s="4">
        <f t="shared" si="445"/>
        <v>4304.8999999999996</v>
      </c>
      <c r="AB1095" s="4">
        <v>310.89999999999998</v>
      </c>
      <c r="AC1095" s="4">
        <v>1.7</v>
      </c>
      <c r="AD1095" s="4">
        <v>25.6</v>
      </c>
      <c r="AE1095" s="4">
        <v>0</v>
      </c>
      <c r="AF1095" s="4">
        <f t="shared" si="446"/>
        <v>338.2</v>
      </c>
      <c r="AG1095" s="4">
        <v>0</v>
      </c>
      <c r="AH1095" s="4">
        <v>677.9</v>
      </c>
      <c r="AI1095" s="4">
        <v>658.7</v>
      </c>
      <c r="AJ1095" s="4">
        <v>42.3</v>
      </c>
      <c r="AK1095" s="4">
        <f t="shared" si="447"/>
        <v>1378.8999999999999</v>
      </c>
      <c r="AL1095" s="4">
        <v>1272.4000000000001</v>
      </c>
      <c r="AM1095" s="4">
        <v>1725</v>
      </c>
      <c r="AN1095" s="4">
        <v>1447.6</v>
      </c>
      <c r="AO1095" s="4">
        <v>301.79999999999995</v>
      </c>
      <c r="AP1095" s="4">
        <f t="shared" si="448"/>
        <v>4746.8</v>
      </c>
      <c r="AU1095" s="4">
        <f t="shared" si="449"/>
        <v>0</v>
      </c>
      <c r="AV1095" s="4">
        <v>26.2</v>
      </c>
      <c r="AW1095" s="4">
        <v>3.2</v>
      </c>
      <c r="AX1095" s="4">
        <v>121.8</v>
      </c>
      <c r="AY1095" s="4">
        <v>8.6</v>
      </c>
      <c r="AZ1095" s="4">
        <f t="shared" si="450"/>
        <v>159.79999999999998</v>
      </c>
      <c r="BA1095" s="4">
        <v>0.7</v>
      </c>
      <c r="BB1095" s="4">
        <v>0</v>
      </c>
      <c r="BC1095" s="4">
        <v>0.7</v>
      </c>
      <c r="BD1095" s="4">
        <v>0</v>
      </c>
      <c r="BE1095" s="4">
        <f t="shared" si="451"/>
        <v>1.4</v>
      </c>
      <c r="BF1095" s="4">
        <v>0</v>
      </c>
      <c r="BG1095" s="4">
        <v>464.5</v>
      </c>
      <c r="BH1095" s="4">
        <v>253.2</v>
      </c>
      <c r="BI1095" s="4">
        <v>42.3</v>
      </c>
      <c r="BJ1095" s="4">
        <f t="shared" si="452"/>
        <v>760</v>
      </c>
      <c r="BK1095" s="4">
        <v>0</v>
      </c>
      <c r="BL1095" s="4">
        <v>0</v>
      </c>
      <c r="BM1095" s="4">
        <v>0</v>
      </c>
      <c r="BN1095" s="4">
        <v>1</v>
      </c>
      <c r="BO1095" s="4">
        <f t="shared" si="453"/>
        <v>1</v>
      </c>
      <c r="BP1095" s="4">
        <v>0</v>
      </c>
      <c r="BQ1095" s="4">
        <v>5.8</v>
      </c>
      <c r="BR1095" s="4">
        <v>9</v>
      </c>
      <c r="BS1095" s="4">
        <v>2.2999999999999998</v>
      </c>
      <c r="BT1095" s="4">
        <f t="shared" si="454"/>
        <v>17.100000000000001</v>
      </c>
      <c r="BU1095" s="4">
        <v>8.9</v>
      </c>
      <c r="BV1095" s="4">
        <v>22.8</v>
      </c>
      <c r="BW1095" s="4">
        <v>37</v>
      </c>
      <c r="BX1095" s="4">
        <v>299.5</v>
      </c>
      <c r="BY1095" s="4">
        <f t="shared" si="455"/>
        <v>368.2</v>
      </c>
      <c r="BZ1095" s="4">
        <f t="shared" si="456"/>
        <v>4525.9000000000005</v>
      </c>
      <c r="CA1095" s="4">
        <f t="shared" si="457"/>
        <v>7589.5999999999995</v>
      </c>
      <c r="CB1095" s="4">
        <f t="shared" si="458"/>
        <v>5565.6</v>
      </c>
      <c r="CC1095" s="4">
        <f t="shared" si="459"/>
        <v>352.69999999999993</v>
      </c>
      <c r="CD1095" s="4">
        <f t="shared" si="460"/>
        <v>18033.8</v>
      </c>
      <c r="CE1095" s="4">
        <f t="shared" si="461"/>
        <v>35.799999999999997</v>
      </c>
      <c r="CF1095" s="4">
        <f t="shared" si="462"/>
        <v>496.3</v>
      </c>
      <c r="CG1095" s="4">
        <f t="shared" si="463"/>
        <v>421.7</v>
      </c>
      <c r="CH1095" s="4">
        <f t="shared" si="464"/>
        <v>353.7</v>
      </c>
      <c r="CI1095" s="4">
        <f t="shared" si="465"/>
        <v>1307.5</v>
      </c>
      <c r="CJ1095" s="4">
        <v>2071</v>
      </c>
      <c r="CK1095" s="4">
        <v>1489</v>
      </c>
      <c r="CL1095" s="4">
        <v>505</v>
      </c>
      <c r="CM1095" s="4">
        <v>152</v>
      </c>
      <c r="CN1095" s="4">
        <v>552</v>
      </c>
      <c r="CO1095" s="4">
        <f t="shared" si="440"/>
        <v>4769</v>
      </c>
    </row>
    <row r="1096" spans="1:93">
      <c r="A1096" s="2">
        <v>2012</v>
      </c>
      <c r="B1096" s="3" t="s">
        <v>101</v>
      </c>
      <c r="C1096" s="4">
        <v>2770</v>
      </c>
      <c r="D1096" s="4">
        <v>1086</v>
      </c>
      <c r="E1096" s="4">
        <v>1425</v>
      </c>
      <c r="F1096" s="4">
        <v>0</v>
      </c>
      <c r="G1096" s="4">
        <f t="shared" si="441"/>
        <v>5281</v>
      </c>
      <c r="H1096" s="4">
        <v>790</v>
      </c>
      <c r="I1096" s="4">
        <v>3</v>
      </c>
      <c r="J1096" s="4">
        <v>299</v>
      </c>
      <c r="K1096" s="4">
        <v>0</v>
      </c>
      <c r="L1096" s="4">
        <f t="shared" si="442"/>
        <v>1092</v>
      </c>
      <c r="M1096" s="4">
        <v>8</v>
      </c>
      <c r="N1096" s="4">
        <v>110</v>
      </c>
      <c r="O1096" s="4">
        <v>0</v>
      </c>
      <c r="P1096" s="4">
        <v>0</v>
      </c>
      <c r="Q1096" s="4">
        <f t="shared" si="443"/>
        <v>118</v>
      </c>
      <c r="R1096" s="4">
        <v>25</v>
      </c>
      <c r="S1096" s="4">
        <v>0</v>
      </c>
      <c r="T1096" s="4">
        <v>32</v>
      </c>
      <c r="U1096" s="4">
        <v>0</v>
      </c>
      <c r="V1096" s="4">
        <f t="shared" si="444"/>
        <v>57</v>
      </c>
      <c r="W1096" s="4">
        <v>1719</v>
      </c>
      <c r="X1096" s="4">
        <v>4245</v>
      </c>
      <c r="Y1096" s="4">
        <v>2224</v>
      </c>
      <c r="Z1096" s="4">
        <v>0</v>
      </c>
      <c r="AA1096" s="4">
        <f t="shared" si="445"/>
        <v>8188</v>
      </c>
      <c r="AB1096" s="4">
        <v>577</v>
      </c>
      <c r="AC1096" s="4">
        <v>6</v>
      </c>
      <c r="AD1096" s="4">
        <v>35</v>
      </c>
      <c r="AE1096" s="4">
        <v>0</v>
      </c>
      <c r="AF1096" s="4">
        <f t="shared" si="446"/>
        <v>618</v>
      </c>
      <c r="AG1096" s="4">
        <v>9</v>
      </c>
      <c r="AH1096" s="4">
        <v>163</v>
      </c>
      <c r="AI1096" s="4">
        <v>2249</v>
      </c>
      <c r="AJ1096" s="4">
        <v>0</v>
      </c>
      <c r="AK1096" s="4">
        <f t="shared" si="447"/>
        <v>2421</v>
      </c>
      <c r="AL1096" s="4">
        <v>2040</v>
      </c>
      <c r="AM1096" s="4">
        <v>1926</v>
      </c>
      <c r="AN1096" s="4">
        <v>1623</v>
      </c>
      <c r="AO1096" s="4">
        <v>0</v>
      </c>
      <c r="AP1096" s="4">
        <f t="shared" si="448"/>
        <v>5589</v>
      </c>
      <c r="AU1096" s="4">
        <f t="shared" si="449"/>
        <v>0</v>
      </c>
      <c r="AV1096" s="4">
        <v>0</v>
      </c>
      <c r="AW1096" s="4">
        <v>0</v>
      </c>
      <c r="AX1096" s="4">
        <v>2</v>
      </c>
      <c r="AY1096" s="4">
        <v>0</v>
      </c>
      <c r="AZ1096" s="4">
        <f t="shared" si="450"/>
        <v>2</v>
      </c>
      <c r="BA1096" s="4">
        <v>0</v>
      </c>
      <c r="BB1096" s="4">
        <v>0</v>
      </c>
      <c r="BC1096" s="4">
        <v>1</v>
      </c>
      <c r="BD1096" s="4">
        <v>0</v>
      </c>
      <c r="BE1096" s="4">
        <f t="shared" si="451"/>
        <v>1</v>
      </c>
      <c r="BF1096" s="4">
        <v>0</v>
      </c>
      <c r="BG1096" s="4">
        <v>0</v>
      </c>
      <c r="BH1096" s="4">
        <v>0</v>
      </c>
      <c r="BI1096" s="4">
        <v>0</v>
      </c>
      <c r="BJ1096" s="4">
        <f t="shared" si="452"/>
        <v>0</v>
      </c>
      <c r="BK1096" s="4">
        <v>0</v>
      </c>
      <c r="BL1096" s="4">
        <v>0</v>
      </c>
      <c r="BM1096" s="4">
        <v>0</v>
      </c>
      <c r="BN1096" s="4">
        <v>0</v>
      </c>
      <c r="BO1096" s="4">
        <f t="shared" si="453"/>
        <v>0</v>
      </c>
      <c r="BP1096" s="4">
        <v>0</v>
      </c>
      <c r="BQ1096" s="4">
        <v>0</v>
      </c>
      <c r="BR1096" s="4">
        <v>0</v>
      </c>
      <c r="BS1096" s="4">
        <v>0</v>
      </c>
      <c r="BT1096" s="4">
        <f t="shared" si="454"/>
        <v>0</v>
      </c>
      <c r="BU1096" s="4">
        <v>88</v>
      </c>
      <c r="BV1096" s="4">
        <v>11</v>
      </c>
      <c r="BW1096" s="4">
        <v>30</v>
      </c>
      <c r="BX1096" s="4">
        <v>0</v>
      </c>
      <c r="BY1096" s="4">
        <f t="shared" si="455"/>
        <v>129</v>
      </c>
      <c r="BZ1096" s="4">
        <f t="shared" si="456"/>
        <v>7938</v>
      </c>
      <c r="CA1096" s="4">
        <f t="shared" si="457"/>
        <v>7539</v>
      </c>
      <c r="CB1096" s="4">
        <f t="shared" si="458"/>
        <v>7887</v>
      </c>
      <c r="CC1096" s="4">
        <f t="shared" si="459"/>
        <v>0</v>
      </c>
      <c r="CD1096" s="4">
        <f t="shared" si="460"/>
        <v>23364</v>
      </c>
      <c r="CE1096" s="4">
        <f t="shared" si="461"/>
        <v>88</v>
      </c>
      <c r="CF1096" s="4">
        <f t="shared" si="462"/>
        <v>11</v>
      </c>
      <c r="CG1096" s="4">
        <f t="shared" si="463"/>
        <v>33</v>
      </c>
      <c r="CH1096" s="4">
        <f t="shared" si="464"/>
        <v>0</v>
      </c>
      <c r="CI1096" s="4">
        <f t="shared" si="465"/>
        <v>132</v>
      </c>
      <c r="CJ1096" s="4">
        <v>1845</v>
      </c>
      <c r="CK1096" s="4">
        <v>4914</v>
      </c>
      <c r="CL1096" s="4">
        <v>341</v>
      </c>
      <c r="CM1096" s="4">
        <v>0</v>
      </c>
      <c r="CN1096" s="4">
        <v>241</v>
      </c>
      <c r="CO1096" s="4">
        <f t="shared" si="440"/>
        <v>7341</v>
      </c>
    </row>
    <row r="1097" spans="1:93">
      <c r="A1097" s="2">
        <v>2012</v>
      </c>
      <c r="B1097" s="3" t="s">
        <v>102</v>
      </c>
      <c r="C1097" s="4">
        <v>629</v>
      </c>
      <c r="D1097" s="4">
        <v>173</v>
      </c>
      <c r="E1097" s="4">
        <v>115</v>
      </c>
      <c r="F1097" s="4">
        <v>0</v>
      </c>
      <c r="G1097" s="4">
        <f t="shared" si="441"/>
        <v>917</v>
      </c>
      <c r="H1097" s="4">
        <v>188</v>
      </c>
      <c r="I1097" s="4">
        <v>47</v>
      </c>
      <c r="J1097" s="4">
        <v>347</v>
      </c>
      <c r="K1097" s="4">
        <v>0</v>
      </c>
      <c r="L1097" s="4">
        <f t="shared" si="442"/>
        <v>582</v>
      </c>
      <c r="M1097" s="4">
        <v>12</v>
      </c>
      <c r="N1097" s="4">
        <v>20</v>
      </c>
      <c r="O1097" s="4">
        <v>0</v>
      </c>
      <c r="P1097" s="4">
        <v>0</v>
      </c>
      <c r="Q1097" s="4">
        <f t="shared" si="443"/>
        <v>32</v>
      </c>
      <c r="R1097" s="4">
        <v>0</v>
      </c>
      <c r="S1097" s="4">
        <v>0</v>
      </c>
      <c r="T1097" s="4">
        <v>0</v>
      </c>
      <c r="U1097" s="4">
        <v>0</v>
      </c>
      <c r="V1097" s="4">
        <f t="shared" si="444"/>
        <v>0</v>
      </c>
      <c r="W1097" s="4">
        <v>230</v>
      </c>
      <c r="X1097" s="4">
        <v>675</v>
      </c>
      <c r="Y1097" s="4">
        <v>91</v>
      </c>
      <c r="Z1097" s="4">
        <v>0</v>
      </c>
      <c r="AA1097" s="4">
        <f t="shared" si="445"/>
        <v>996</v>
      </c>
      <c r="AB1097" s="4">
        <v>170</v>
      </c>
      <c r="AC1097" s="4">
        <v>1</v>
      </c>
      <c r="AD1097" s="4">
        <v>12</v>
      </c>
      <c r="AE1097" s="4">
        <v>0</v>
      </c>
      <c r="AF1097" s="4">
        <f t="shared" si="446"/>
        <v>183</v>
      </c>
      <c r="AG1097" s="4">
        <v>8</v>
      </c>
      <c r="AH1097" s="4">
        <v>457</v>
      </c>
      <c r="AI1097" s="4">
        <v>286</v>
      </c>
      <c r="AJ1097" s="4">
        <v>0</v>
      </c>
      <c r="AK1097" s="4">
        <f t="shared" si="447"/>
        <v>751</v>
      </c>
      <c r="AL1097" s="4">
        <v>527</v>
      </c>
      <c r="AM1097" s="4">
        <v>758</v>
      </c>
      <c r="AN1097" s="4">
        <v>1173</v>
      </c>
      <c r="AO1097" s="4">
        <v>0</v>
      </c>
      <c r="AP1097" s="4">
        <f t="shared" si="448"/>
        <v>2458</v>
      </c>
      <c r="AU1097" s="4">
        <f t="shared" si="449"/>
        <v>0</v>
      </c>
      <c r="AV1097" s="4">
        <v>0</v>
      </c>
      <c r="AW1097" s="4">
        <v>0</v>
      </c>
      <c r="AX1097" s="4">
        <v>0</v>
      </c>
      <c r="AY1097" s="4">
        <v>0</v>
      </c>
      <c r="AZ1097" s="4">
        <f t="shared" si="450"/>
        <v>0</v>
      </c>
      <c r="BA1097" s="4">
        <v>0</v>
      </c>
      <c r="BB1097" s="4">
        <v>0</v>
      </c>
      <c r="BC1097" s="4">
        <v>0</v>
      </c>
      <c r="BD1097" s="4">
        <v>0</v>
      </c>
      <c r="BE1097" s="4">
        <f t="shared" si="451"/>
        <v>0</v>
      </c>
      <c r="BF1097" s="4">
        <v>0</v>
      </c>
      <c r="BG1097" s="4">
        <v>0</v>
      </c>
      <c r="BH1097" s="4">
        <v>0</v>
      </c>
      <c r="BI1097" s="4">
        <v>0</v>
      </c>
      <c r="BJ1097" s="4">
        <f t="shared" si="452"/>
        <v>0</v>
      </c>
      <c r="BK1097" s="4">
        <v>0</v>
      </c>
      <c r="BL1097" s="4">
        <v>0</v>
      </c>
      <c r="BM1097" s="4">
        <v>0</v>
      </c>
      <c r="BN1097" s="4">
        <v>0</v>
      </c>
      <c r="BO1097" s="4">
        <f t="shared" si="453"/>
        <v>0</v>
      </c>
      <c r="BP1097" s="4">
        <v>0</v>
      </c>
      <c r="BQ1097" s="4">
        <v>0</v>
      </c>
      <c r="BR1097" s="4">
        <v>0</v>
      </c>
      <c r="BS1097" s="4">
        <v>0</v>
      </c>
      <c r="BT1097" s="4">
        <f t="shared" si="454"/>
        <v>0</v>
      </c>
      <c r="BU1097" s="4">
        <v>0</v>
      </c>
      <c r="BV1097" s="4">
        <v>0</v>
      </c>
      <c r="BW1097" s="4">
        <v>0</v>
      </c>
      <c r="BX1097" s="4">
        <v>0</v>
      </c>
      <c r="BY1097" s="4">
        <f t="shared" si="455"/>
        <v>0</v>
      </c>
      <c r="BZ1097" s="4">
        <f t="shared" si="456"/>
        <v>1764</v>
      </c>
      <c r="CA1097" s="4">
        <f t="shared" si="457"/>
        <v>2131</v>
      </c>
      <c r="CB1097" s="4">
        <f t="shared" si="458"/>
        <v>2024</v>
      </c>
      <c r="CC1097" s="4">
        <f t="shared" si="459"/>
        <v>0</v>
      </c>
      <c r="CD1097" s="4">
        <f t="shared" si="460"/>
        <v>5919</v>
      </c>
      <c r="CE1097" s="4">
        <f t="shared" si="461"/>
        <v>0</v>
      </c>
      <c r="CF1097" s="4">
        <f t="shared" si="462"/>
        <v>0</v>
      </c>
      <c r="CG1097" s="4">
        <f t="shared" si="463"/>
        <v>0</v>
      </c>
      <c r="CH1097" s="4">
        <f t="shared" si="464"/>
        <v>0</v>
      </c>
      <c r="CI1097" s="4">
        <f t="shared" si="465"/>
        <v>0</v>
      </c>
      <c r="CJ1097" s="4">
        <v>62</v>
      </c>
      <c r="CK1097" s="4">
        <v>899</v>
      </c>
      <c r="CL1097" s="4">
        <v>128</v>
      </c>
      <c r="CM1097" s="4">
        <v>54</v>
      </c>
      <c r="CN1097" s="4">
        <v>728</v>
      </c>
      <c r="CO1097" s="4">
        <f t="shared" si="440"/>
        <v>1871</v>
      </c>
    </row>
    <row r="1098" spans="1:93">
      <c r="A1098" s="2">
        <v>2012</v>
      </c>
      <c r="B1098" s="3" t="s">
        <v>103</v>
      </c>
      <c r="C1098" s="4">
        <v>1046.5999999999999</v>
      </c>
      <c r="D1098" s="4">
        <v>394.9</v>
      </c>
      <c r="E1098" s="4">
        <v>66.400000000000006</v>
      </c>
      <c r="F1098" s="4">
        <v>0</v>
      </c>
      <c r="G1098" s="4">
        <f t="shared" si="441"/>
        <v>1507.9</v>
      </c>
      <c r="H1098" s="4">
        <v>639.5</v>
      </c>
      <c r="I1098" s="4">
        <v>383</v>
      </c>
      <c r="J1098" s="4">
        <v>1297</v>
      </c>
      <c r="K1098" s="4">
        <v>0</v>
      </c>
      <c r="L1098" s="4">
        <f t="shared" si="442"/>
        <v>2319.5</v>
      </c>
      <c r="M1098" s="4">
        <v>10.6</v>
      </c>
      <c r="N1098" s="4">
        <v>32.6</v>
      </c>
      <c r="O1098" s="4">
        <v>0</v>
      </c>
      <c r="P1098" s="4">
        <v>0</v>
      </c>
      <c r="Q1098" s="4">
        <f t="shared" si="443"/>
        <v>43.2</v>
      </c>
      <c r="R1098" s="4">
        <v>6.7</v>
      </c>
      <c r="S1098" s="4">
        <v>1.9</v>
      </c>
      <c r="T1098" s="4">
        <v>0</v>
      </c>
      <c r="U1098" s="4">
        <v>0</v>
      </c>
      <c r="V1098" s="4">
        <f t="shared" si="444"/>
        <v>8.6</v>
      </c>
      <c r="W1098" s="4">
        <v>682.7</v>
      </c>
      <c r="X1098" s="4">
        <v>934.5</v>
      </c>
      <c r="Y1098" s="4">
        <v>30.6</v>
      </c>
      <c r="Z1098" s="4">
        <v>0</v>
      </c>
      <c r="AA1098" s="4">
        <f t="shared" si="445"/>
        <v>1647.8</v>
      </c>
      <c r="AB1098" s="4">
        <v>196.7</v>
      </c>
      <c r="AC1098" s="4">
        <v>2</v>
      </c>
      <c r="AD1098" s="4">
        <v>25</v>
      </c>
      <c r="AE1098" s="4">
        <v>0</v>
      </c>
      <c r="AF1098" s="4">
        <f t="shared" si="446"/>
        <v>223.7</v>
      </c>
      <c r="AG1098" s="4">
        <v>0.1</v>
      </c>
      <c r="AH1098" s="4">
        <v>302.7</v>
      </c>
      <c r="AI1098" s="4">
        <v>435.6</v>
      </c>
      <c r="AJ1098" s="4">
        <v>0</v>
      </c>
      <c r="AK1098" s="4">
        <f t="shared" si="447"/>
        <v>738.40000000000009</v>
      </c>
      <c r="AL1098" s="4">
        <v>862.4</v>
      </c>
      <c r="AM1098" s="4">
        <v>936.7</v>
      </c>
      <c r="AN1098" s="4">
        <v>1588.5</v>
      </c>
      <c r="AO1098" s="4">
        <v>0</v>
      </c>
      <c r="AP1098" s="4">
        <f t="shared" si="448"/>
        <v>3387.6</v>
      </c>
      <c r="AU1098" s="4">
        <f t="shared" si="449"/>
        <v>0</v>
      </c>
      <c r="AV1098" s="4">
        <v>12.1</v>
      </c>
      <c r="AW1098" s="4">
        <v>4</v>
      </c>
      <c r="AX1098" s="4">
        <v>128.80000000000001</v>
      </c>
      <c r="AY1098" s="4">
        <v>0</v>
      </c>
      <c r="AZ1098" s="4">
        <f t="shared" si="450"/>
        <v>144.9</v>
      </c>
      <c r="BA1098" s="4">
        <v>0.6</v>
      </c>
      <c r="BB1098" s="4">
        <v>0</v>
      </c>
      <c r="BC1098" s="4">
        <v>0.5</v>
      </c>
      <c r="BD1098" s="4">
        <v>0</v>
      </c>
      <c r="BE1098" s="4">
        <f t="shared" si="451"/>
        <v>1.1000000000000001</v>
      </c>
      <c r="BF1098" s="4">
        <v>0</v>
      </c>
      <c r="BG1098" s="4">
        <v>302.2</v>
      </c>
      <c r="BH1098" s="4">
        <v>208.2</v>
      </c>
      <c r="BI1098" s="4">
        <v>0</v>
      </c>
      <c r="BJ1098" s="4">
        <f t="shared" si="452"/>
        <v>510.4</v>
      </c>
      <c r="BK1098" s="4">
        <v>0</v>
      </c>
      <c r="BL1098" s="4">
        <v>0</v>
      </c>
      <c r="BM1098" s="4">
        <v>0</v>
      </c>
      <c r="BN1098" s="4">
        <v>0</v>
      </c>
      <c r="BO1098" s="4">
        <f t="shared" si="453"/>
        <v>0</v>
      </c>
      <c r="BP1098" s="4">
        <v>0</v>
      </c>
      <c r="BQ1098" s="4">
        <v>0</v>
      </c>
      <c r="BR1098" s="4">
        <v>0</v>
      </c>
      <c r="BS1098" s="4">
        <v>0</v>
      </c>
      <c r="BT1098" s="4">
        <f t="shared" si="454"/>
        <v>0</v>
      </c>
      <c r="BU1098" s="4">
        <v>1.8</v>
      </c>
      <c r="BV1098" s="4">
        <v>23</v>
      </c>
      <c r="BW1098" s="4">
        <v>41.7</v>
      </c>
      <c r="BX1098" s="4">
        <v>0</v>
      </c>
      <c r="BY1098" s="4">
        <f t="shared" si="455"/>
        <v>66.5</v>
      </c>
      <c r="BZ1098" s="4">
        <f t="shared" si="456"/>
        <v>3445.2999999999997</v>
      </c>
      <c r="CA1098" s="4">
        <f t="shared" si="457"/>
        <v>2988.3</v>
      </c>
      <c r="CB1098" s="4">
        <f t="shared" si="458"/>
        <v>3443.1</v>
      </c>
      <c r="CC1098" s="4">
        <f t="shared" si="459"/>
        <v>0</v>
      </c>
      <c r="CD1098" s="4">
        <f t="shared" si="460"/>
        <v>9876.7000000000007</v>
      </c>
      <c r="CE1098" s="4">
        <f t="shared" si="461"/>
        <v>14.5</v>
      </c>
      <c r="CF1098" s="4">
        <f t="shared" si="462"/>
        <v>329.2</v>
      </c>
      <c r="CG1098" s="4">
        <f t="shared" si="463"/>
        <v>379.2</v>
      </c>
      <c r="CH1098" s="4">
        <f t="shared" si="464"/>
        <v>0</v>
      </c>
      <c r="CI1098" s="4">
        <f t="shared" si="465"/>
        <v>722.9</v>
      </c>
      <c r="CJ1098" s="4">
        <v>1436.9</v>
      </c>
      <c r="CK1098" s="4">
        <v>1822.9</v>
      </c>
      <c r="CL1098" s="4">
        <v>234.3</v>
      </c>
      <c r="CM1098" s="4">
        <v>1</v>
      </c>
      <c r="CN1098" s="4">
        <v>201</v>
      </c>
      <c r="CO1098" s="4">
        <f t="shared" si="440"/>
        <v>3696.1000000000004</v>
      </c>
    </row>
    <row r="1099" spans="1:93">
      <c r="A1099" s="2">
        <v>2012</v>
      </c>
      <c r="B1099" s="3" t="s">
        <v>104</v>
      </c>
      <c r="C1099" s="4">
        <v>1116</v>
      </c>
      <c r="D1099" s="4">
        <v>251</v>
      </c>
      <c r="E1099" s="4">
        <v>431</v>
      </c>
      <c r="F1099" s="4">
        <v>0</v>
      </c>
      <c r="G1099" s="4">
        <f t="shared" si="441"/>
        <v>1798</v>
      </c>
      <c r="H1099" s="4">
        <v>473</v>
      </c>
      <c r="I1099" s="4">
        <v>3</v>
      </c>
      <c r="J1099" s="4">
        <v>250</v>
      </c>
      <c r="K1099" s="4">
        <v>15</v>
      </c>
      <c r="L1099" s="4">
        <f t="shared" si="442"/>
        <v>741</v>
      </c>
      <c r="M1099" s="4">
        <v>26</v>
      </c>
      <c r="N1099" s="4">
        <v>21</v>
      </c>
      <c r="O1099" s="4">
        <v>0</v>
      </c>
      <c r="P1099" s="4">
        <v>0</v>
      </c>
      <c r="Q1099" s="4">
        <f t="shared" si="443"/>
        <v>47</v>
      </c>
      <c r="R1099" s="4">
        <v>0</v>
      </c>
      <c r="S1099" s="4">
        <v>0</v>
      </c>
      <c r="T1099" s="4">
        <v>0</v>
      </c>
      <c r="U1099" s="4">
        <v>0</v>
      </c>
      <c r="V1099" s="4">
        <f t="shared" si="444"/>
        <v>0</v>
      </c>
      <c r="W1099" s="4">
        <v>535</v>
      </c>
      <c r="X1099" s="4">
        <v>1008</v>
      </c>
      <c r="Y1099" s="4">
        <v>392</v>
      </c>
      <c r="Z1099" s="4">
        <v>0</v>
      </c>
      <c r="AA1099" s="4">
        <f t="shared" si="445"/>
        <v>1935</v>
      </c>
      <c r="AB1099" s="4">
        <v>239</v>
      </c>
      <c r="AC1099" s="4">
        <v>3</v>
      </c>
      <c r="AD1099" s="4">
        <v>29</v>
      </c>
      <c r="AE1099" s="4">
        <v>4</v>
      </c>
      <c r="AF1099" s="4">
        <f t="shared" si="446"/>
        <v>275</v>
      </c>
      <c r="AG1099" s="4">
        <v>0</v>
      </c>
      <c r="AH1099" s="4">
        <v>467</v>
      </c>
      <c r="AI1099" s="4">
        <v>458</v>
      </c>
      <c r="AJ1099" s="4">
        <v>0</v>
      </c>
      <c r="AK1099" s="4">
        <f t="shared" si="447"/>
        <v>925</v>
      </c>
      <c r="AL1099" s="4">
        <v>673</v>
      </c>
      <c r="AM1099" s="4">
        <v>801</v>
      </c>
      <c r="AN1099" s="4">
        <v>417</v>
      </c>
      <c r="AO1099" s="4">
        <v>10</v>
      </c>
      <c r="AP1099" s="4">
        <f t="shared" si="448"/>
        <v>1901</v>
      </c>
      <c r="AU1099" s="4">
        <f t="shared" si="449"/>
        <v>0</v>
      </c>
      <c r="AV1099" s="4">
        <v>0</v>
      </c>
      <c r="AW1099" s="4">
        <v>0</v>
      </c>
      <c r="AX1099" s="4">
        <v>3</v>
      </c>
      <c r="AY1099" s="4">
        <v>15</v>
      </c>
      <c r="AZ1099" s="4">
        <f t="shared" si="450"/>
        <v>18</v>
      </c>
      <c r="BA1099" s="4">
        <v>0</v>
      </c>
      <c r="BB1099" s="4">
        <v>0</v>
      </c>
      <c r="BC1099" s="4">
        <v>0</v>
      </c>
      <c r="BD1099" s="4">
        <v>4</v>
      </c>
      <c r="BE1099" s="4">
        <f t="shared" si="451"/>
        <v>4</v>
      </c>
      <c r="BF1099" s="4">
        <v>0</v>
      </c>
      <c r="BG1099" s="4">
        <v>456</v>
      </c>
      <c r="BH1099" s="4">
        <v>266</v>
      </c>
      <c r="BI1099" s="4">
        <v>0</v>
      </c>
      <c r="BJ1099" s="4">
        <f t="shared" si="452"/>
        <v>722</v>
      </c>
      <c r="BK1099" s="4">
        <v>0</v>
      </c>
      <c r="BL1099" s="4">
        <v>0</v>
      </c>
      <c r="BM1099" s="4">
        <v>0</v>
      </c>
      <c r="BN1099" s="4">
        <v>0</v>
      </c>
      <c r="BO1099" s="4">
        <f t="shared" si="453"/>
        <v>0</v>
      </c>
      <c r="BP1099" s="4">
        <v>0</v>
      </c>
      <c r="BQ1099" s="4">
        <v>0</v>
      </c>
      <c r="BR1099" s="4">
        <v>0</v>
      </c>
      <c r="BS1099" s="4">
        <v>0</v>
      </c>
      <c r="BT1099" s="4">
        <f t="shared" si="454"/>
        <v>0</v>
      </c>
      <c r="BU1099" s="4">
        <v>0</v>
      </c>
      <c r="BV1099" s="4">
        <v>16</v>
      </c>
      <c r="BW1099" s="4">
        <v>1</v>
      </c>
      <c r="BX1099" s="4">
        <v>10</v>
      </c>
      <c r="BY1099" s="4">
        <f t="shared" si="455"/>
        <v>27</v>
      </c>
      <c r="BZ1099" s="4">
        <f t="shared" si="456"/>
        <v>3062</v>
      </c>
      <c r="CA1099" s="4">
        <f t="shared" si="457"/>
        <v>2554</v>
      </c>
      <c r="CB1099" s="4">
        <f t="shared" si="458"/>
        <v>1977</v>
      </c>
      <c r="CC1099" s="4">
        <f t="shared" si="459"/>
        <v>29</v>
      </c>
      <c r="CD1099" s="4">
        <f t="shared" si="460"/>
        <v>7622</v>
      </c>
      <c r="CE1099" s="4">
        <f t="shared" si="461"/>
        <v>0</v>
      </c>
      <c r="CF1099" s="4">
        <f t="shared" si="462"/>
        <v>472</v>
      </c>
      <c r="CG1099" s="4">
        <f t="shared" si="463"/>
        <v>270</v>
      </c>
      <c r="CH1099" s="4">
        <f t="shared" si="464"/>
        <v>29</v>
      </c>
      <c r="CI1099" s="4">
        <f t="shared" si="465"/>
        <v>771</v>
      </c>
      <c r="CJ1099" s="4">
        <v>875.596</v>
      </c>
      <c r="CK1099" s="4">
        <v>0</v>
      </c>
      <c r="CL1099" s="4">
        <v>0</v>
      </c>
      <c r="CM1099" s="4">
        <v>686.45</v>
      </c>
      <c r="CN1099" s="4">
        <v>1519.722</v>
      </c>
      <c r="CO1099" s="4">
        <f t="shared" si="440"/>
        <v>3081.768</v>
      </c>
    </row>
    <row r="1100" spans="1:93">
      <c r="A1100" s="2">
        <v>2012</v>
      </c>
      <c r="B1100" s="3" t="s">
        <v>105</v>
      </c>
      <c r="C1100" s="4">
        <v>0</v>
      </c>
      <c r="D1100" s="4">
        <v>208</v>
      </c>
      <c r="E1100" s="4">
        <v>956</v>
      </c>
      <c r="F1100" s="4">
        <v>7</v>
      </c>
      <c r="G1100" s="4">
        <f t="shared" si="441"/>
        <v>1171</v>
      </c>
      <c r="H1100" s="4">
        <v>60</v>
      </c>
      <c r="I1100" s="4">
        <v>0</v>
      </c>
      <c r="J1100" s="4">
        <v>26</v>
      </c>
      <c r="K1100" s="4">
        <v>47</v>
      </c>
      <c r="L1100" s="4">
        <f t="shared" si="442"/>
        <v>133</v>
      </c>
      <c r="M1100" s="4">
        <v>35</v>
      </c>
      <c r="N1100" s="4">
        <v>40</v>
      </c>
      <c r="O1100" s="4">
        <v>0</v>
      </c>
      <c r="P1100" s="4">
        <v>0</v>
      </c>
      <c r="Q1100" s="4">
        <f t="shared" si="443"/>
        <v>75</v>
      </c>
      <c r="R1100" s="4">
        <v>21</v>
      </c>
      <c r="S1100" s="4">
        <v>0</v>
      </c>
      <c r="T1100" s="4">
        <v>0</v>
      </c>
      <c r="U1100" s="4">
        <v>0</v>
      </c>
      <c r="V1100" s="4">
        <f t="shared" si="444"/>
        <v>21</v>
      </c>
      <c r="W1100" s="4">
        <v>470</v>
      </c>
      <c r="X1100" s="4">
        <v>584</v>
      </c>
      <c r="Y1100" s="4">
        <v>133</v>
      </c>
      <c r="Z1100" s="4">
        <v>0</v>
      </c>
      <c r="AA1100" s="4">
        <f t="shared" si="445"/>
        <v>1187</v>
      </c>
      <c r="AB1100" s="4">
        <v>95</v>
      </c>
      <c r="AC1100" s="4">
        <v>0</v>
      </c>
      <c r="AD1100" s="4">
        <v>5</v>
      </c>
      <c r="AE1100" s="4">
        <v>3</v>
      </c>
      <c r="AF1100" s="4">
        <f t="shared" si="446"/>
        <v>103</v>
      </c>
      <c r="AG1100" s="4">
        <v>0</v>
      </c>
      <c r="AH1100" s="4">
        <v>152</v>
      </c>
      <c r="AI1100" s="4">
        <v>349</v>
      </c>
      <c r="AJ1100" s="4">
        <v>0</v>
      </c>
      <c r="AK1100" s="4">
        <f t="shared" si="447"/>
        <v>501</v>
      </c>
      <c r="AL1100" s="4">
        <v>599</v>
      </c>
      <c r="AM1100" s="4">
        <v>666</v>
      </c>
      <c r="AN1100" s="4">
        <v>496</v>
      </c>
      <c r="AO1100" s="4">
        <v>24</v>
      </c>
      <c r="AP1100" s="4">
        <f t="shared" si="448"/>
        <v>1785</v>
      </c>
      <c r="AU1100" s="4">
        <f t="shared" si="449"/>
        <v>0</v>
      </c>
      <c r="AV1100" s="4">
        <v>0</v>
      </c>
      <c r="AW1100" s="4">
        <v>0</v>
      </c>
      <c r="AX1100" s="4">
        <v>0</v>
      </c>
      <c r="AY1100" s="4">
        <v>47</v>
      </c>
      <c r="AZ1100" s="4">
        <f t="shared" si="450"/>
        <v>47</v>
      </c>
      <c r="BA1100" s="4">
        <v>0</v>
      </c>
      <c r="BB1100" s="4">
        <v>0</v>
      </c>
      <c r="BC1100" s="4">
        <v>0</v>
      </c>
      <c r="BD1100" s="4">
        <v>3</v>
      </c>
      <c r="BE1100" s="4">
        <f t="shared" si="451"/>
        <v>3</v>
      </c>
      <c r="BF1100" s="4">
        <v>0</v>
      </c>
      <c r="BG1100" s="4">
        <v>16</v>
      </c>
      <c r="BH1100" s="4">
        <v>128</v>
      </c>
      <c r="BI1100" s="4">
        <v>0</v>
      </c>
      <c r="BJ1100" s="4">
        <f t="shared" si="452"/>
        <v>144</v>
      </c>
      <c r="BK1100" s="4">
        <v>0</v>
      </c>
      <c r="BL1100" s="4">
        <v>0</v>
      </c>
      <c r="BM1100" s="4">
        <v>0</v>
      </c>
      <c r="BN1100" s="4">
        <v>0</v>
      </c>
      <c r="BO1100" s="4">
        <f t="shared" si="453"/>
        <v>0</v>
      </c>
      <c r="BP1100" s="4">
        <v>0</v>
      </c>
      <c r="BQ1100" s="4">
        <v>0</v>
      </c>
      <c r="BR1100" s="4">
        <v>0</v>
      </c>
      <c r="BS1100" s="4">
        <v>9</v>
      </c>
      <c r="BT1100" s="4">
        <f t="shared" si="454"/>
        <v>9</v>
      </c>
      <c r="BU1100" s="4">
        <v>0</v>
      </c>
      <c r="BV1100" s="4">
        <v>0</v>
      </c>
      <c r="BW1100" s="4">
        <v>0</v>
      </c>
      <c r="BX1100" s="4">
        <v>21</v>
      </c>
      <c r="BY1100" s="4">
        <f t="shared" si="455"/>
        <v>21</v>
      </c>
      <c r="BZ1100" s="4">
        <f t="shared" si="456"/>
        <v>1280</v>
      </c>
      <c r="CA1100" s="4">
        <f t="shared" si="457"/>
        <v>1650</v>
      </c>
      <c r="CB1100" s="4">
        <f t="shared" si="458"/>
        <v>1965</v>
      </c>
      <c r="CC1100" s="4">
        <f t="shared" si="459"/>
        <v>81</v>
      </c>
      <c r="CD1100" s="4">
        <f t="shared" si="460"/>
        <v>4976</v>
      </c>
      <c r="CE1100" s="4">
        <f t="shared" si="461"/>
        <v>0</v>
      </c>
      <c r="CF1100" s="4">
        <f t="shared" si="462"/>
        <v>16</v>
      </c>
      <c r="CG1100" s="4">
        <f t="shared" si="463"/>
        <v>128</v>
      </c>
      <c r="CH1100" s="4">
        <f t="shared" si="464"/>
        <v>80</v>
      </c>
      <c r="CI1100" s="4">
        <f t="shared" si="465"/>
        <v>224</v>
      </c>
      <c r="CJ1100" s="4">
        <v>0</v>
      </c>
      <c r="CK1100" s="4">
        <v>0</v>
      </c>
      <c r="CL1100" s="4">
        <v>516</v>
      </c>
      <c r="CM1100" s="4">
        <v>4</v>
      </c>
      <c r="CN1100" s="4">
        <v>1670</v>
      </c>
      <c r="CO1100" s="4">
        <f t="shared" si="440"/>
        <v>2190</v>
      </c>
    </row>
    <row r="1101" spans="1:93">
      <c r="A1101" s="2">
        <v>2012</v>
      </c>
      <c r="B1101" s="3" t="s">
        <v>106</v>
      </c>
      <c r="C1101" s="4">
        <v>11110</v>
      </c>
      <c r="D1101" s="4">
        <v>869</v>
      </c>
      <c r="E1101" s="4">
        <v>18</v>
      </c>
      <c r="F1101" s="4">
        <v>0</v>
      </c>
      <c r="G1101" s="4">
        <f t="shared" si="441"/>
        <v>11997</v>
      </c>
      <c r="H1101" s="4">
        <v>2179</v>
      </c>
      <c r="I1101" s="4">
        <v>21</v>
      </c>
      <c r="J1101" s="4">
        <v>1707</v>
      </c>
      <c r="K1101" s="4">
        <v>0</v>
      </c>
      <c r="L1101" s="4">
        <f t="shared" si="442"/>
        <v>3907</v>
      </c>
      <c r="M1101" s="4">
        <v>42</v>
      </c>
      <c r="N1101" s="4">
        <v>70</v>
      </c>
      <c r="O1101" s="4">
        <v>0</v>
      </c>
      <c r="P1101" s="4">
        <v>0</v>
      </c>
      <c r="Q1101" s="4">
        <f t="shared" si="443"/>
        <v>112</v>
      </c>
      <c r="R1101" s="4">
        <v>244</v>
      </c>
      <c r="S1101" s="4">
        <v>89</v>
      </c>
      <c r="T1101" s="4">
        <v>0</v>
      </c>
      <c r="U1101" s="4">
        <v>0</v>
      </c>
      <c r="V1101" s="4">
        <f t="shared" si="444"/>
        <v>333</v>
      </c>
      <c r="W1101" s="4">
        <v>3777</v>
      </c>
      <c r="X1101" s="4">
        <v>5667</v>
      </c>
      <c r="Y1101" s="4">
        <v>1074</v>
      </c>
      <c r="Z1101" s="4">
        <v>0</v>
      </c>
      <c r="AA1101" s="4">
        <f t="shared" si="445"/>
        <v>10518</v>
      </c>
      <c r="AB1101" s="4">
        <v>1474</v>
      </c>
      <c r="AC1101" s="4">
        <v>16</v>
      </c>
      <c r="AD1101" s="4">
        <v>88</v>
      </c>
      <c r="AE1101" s="4">
        <v>0</v>
      </c>
      <c r="AF1101" s="4">
        <f t="shared" si="446"/>
        <v>1578</v>
      </c>
      <c r="AG1101" s="4">
        <v>1344</v>
      </c>
      <c r="AH1101" s="4">
        <v>1325</v>
      </c>
      <c r="AI1101" s="4">
        <v>570</v>
      </c>
      <c r="AJ1101" s="4">
        <v>1229</v>
      </c>
      <c r="AK1101" s="4">
        <f t="shared" si="447"/>
        <v>4468</v>
      </c>
      <c r="AL1101" s="4">
        <v>10209</v>
      </c>
      <c r="AM1101" s="4">
        <v>2941</v>
      </c>
      <c r="AN1101" s="4">
        <v>2454</v>
      </c>
      <c r="AO1101" s="4">
        <v>129</v>
      </c>
      <c r="AP1101" s="4">
        <f t="shared" si="448"/>
        <v>15733</v>
      </c>
      <c r="AU1101" s="4">
        <f t="shared" si="449"/>
        <v>0</v>
      </c>
      <c r="AV1101" s="4">
        <v>0</v>
      </c>
      <c r="AW1101" s="4">
        <v>0</v>
      </c>
      <c r="AX1101" s="4">
        <v>0</v>
      </c>
      <c r="AY1101" s="4">
        <v>0</v>
      </c>
      <c r="AZ1101" s="4">
        <f t="shared" si="450"/>
        <v>0</v>
      </c>
      <c r="BA1101" s="4">
        <v>11</v>
      </c>
      <c r="BB1101" s="4">
        <v>7</v>
      </c>
      <c r="BC1101" s="4">
        <v>1</v>
      </c>
      <c r="BD1101" s="4">
        <v>0</v>
      </c>
      <c r="BE1101" s="4">
        <f t="shared" si="451"/>
        <v>19</v>
      </c>
      <c r="BF1101" s="4">
        <v>957</v>
      </c>
      <c r="BG1101" s="4">
        <v>1304</v>
      </c>
      <c r="BH1101" s="4">
        <v>89</v>
      </c>
      <c r="BI1101" s="4">
        <v>1229</v>
      </c>
      <c r="BJ1101" s="4">
        <f t="shared" si="452"/>
        <v>3579</v>
      </c>
      <c r="BK1101" s="4">
        <v>0</v>
      </c>
      <c r="BL1101" s="4">
        <v>0</v>
      </c>
      <c r="BM1101" s="4">
        <v>0</v>
      </c>
      <c r="BN1101" s="4">
        <v>0</v>
      </c>
      <c r="BO1101" s="4">
        <f t="shared" si="453"/>
        <v>0</v>
      </c>
      <c r="BP1101" s="4">
        <v>109</v>
      </c>
      <c r="BQ1101" s="4">
        <v>20</v>
      </c>
      <c r="BR1101" s="4">
        <v>19</v>
      </c>
      <c r="BS1101" s="4">
        <v>70</v>
      </c>
      <c r="BT1101" s="4">
        <f t="shared" si="454"/>
        <v>218</v>
      </c>
      <c r="BU1101" s="4">
        <v>203</v>
      </c>
      <c r="BV1101" s="4">
        <v>52</v>
      </c>
      <c r="BW1101" s="4">
        <v>12</v>
      </c>
      <c r="BX1101" s="4">
        <v>59</v>
      </c>
      <c r="BY1101" s="4">
        <f t="shared" si="455"/>
        <v>326</v>
      </c>
      <c r="BZ1101" s="4">
        <f t="shared" si="456"/>
        <v>30379</v>
      </c>
      <c r="CA1101" s="4">
        <f t="shared" si="457"/>
        <v>10998</v>
      </c>
      <c r="CB1101" s="4">
        <f t="shared" si="458"/>
        <v>5911</v>
      </c>
      <c r="CC1101" s="4">
        <f t="shared" si="459"/>
        <v>1358</v>
      </c>
      <c r="CD1101" s="4">
        <f t="shared" si="460"/>
        <v>48646</v>
      </c>
      <c r="CE1101" s="4">
        <f t="shared" si="461"/>
        <v>1280</v>
      </c>
      <c r="CF1101" s="4">
        <f t="shared" si="462"/>
        <v>1383</v>
      </c>
      <c r="CG1101" s="4">
        <f t="shared" si="463"/>
        <v>121</v>
      </c>
      <c r="CH1101" s="4">
        <f t="shared" si="464"/>
        <v>1358</v>
      </c>
      <c r="CI1101" s="4">
        <f t="shared" si="465"/>
        <v>4142</v>
      </c>
      <c r="CJ1101" s="4">
        <v>8100</v>
      </c>
      <c r="CK1101" s="4">
        <v>11128</v>
      </c>
      <c r="CL1101" s="4">
        <v>2143</v>
      </c>
      <c r="CM1101" s="4">
        <v>972</v>
      </c>
      <c r="CN1101" s="4">
        <v>7276</v>
      </c>
      <c r="CO1101" s="4">
        <f t="shared" si="440"/>
        <v>29619</v>
      </c>
    </row>
    <row r="1102" spans="1:93">
      <c r="A1102" s="2">
        <v>2012</v>
      </c>
      <c r="B1102" s="3" t="s">
        <v>107</v>
      </c>
      <c r="C1102" s="4">
        <v>2366</v>
      </c>
      <c r="D1102" s="4">
        <v>421</v>
      </c>
      <c r="E1102" s="4">
        <v>1</v>
      </c>
      <c r="F1102" s="4">
        <v>0</v>
      </c>
      <c r="G1102" s="4">
        <f t="shared" si="441"/>
        <v>2788</v>
      </c>
      <c r="H1102" s="4">
        <v>717</v>
      </c>
      <c r="I1102" s="4">
        <v>657</v>
      </c>
      <c r="J1102" s="4">
        <v>1365</v>
      </c>
      <c r="K1102" s="4">
        <v>0</v>
      </c>
      <c r="L1102" s="4">
        <f t="shared" si="442"/>
        <v>2739</v>
      </c>
      <c r="M1102" s="4">
        <v>0.6</v>
      </c>
      <c r="N1102" s="4">
        <v>133</v>
      </c>
      <c r="O1102" s="4">
        <v>0</v>
      </c>
      <c r="P1102" s="4">
        <v>0</v>
      </c>
      <c r="Q1102" s="4">
        <f t="shared" si="443"/>
        <v>133.6</v>
      </c>
      <c r="R1102" s="4">
        <v>6</v>
      </c>
      <c r="S1102" s="4">
        <v>0</v>
      </c>
      <c r="T1102" s="4">
        <v>0</v>
      </c>
      <c r="U1102" s="4">
        <v>0</v>
      </c>
      <c r="V1102" s="4">
        <f t="shared" si="444"/>
        <v>6</v>
      </c>
      <c r="W1102" s="4">
        <v>849.4</v>
      </c>
      <c r="X1102" s="4">
        <v>2562.1999999999998</v>
      </c>
      <c r="Y1102" s="4">
        <v>228.5</v>
      </c>
      <c r="Z1102" s="4">
        <v>0</v>
      </c>
      <c r="AA1102" s="4">
        <f t="shared" si="445"/>
        <v>3640.1</v>
      </c>
      <c r="AB1102" s="4">
        <v>257</v>
      </c>
      <c r="AC1102" s="4">
        <v>0.9</v>
      </c>
      <c r="AD1102" s="4">
        <v>22</v>
      </c>
      <c r="AE1102" s="4">
        <v>0</v>
      </c>
      <c r="AF1102" s="4">
        <f t="shared" si="446"/>
        <v>279.89999999999998</v>
      </c>
      <c r="AG1102" s="4">
        <v>0</v>
      </c>
      <c r="AH1102" s="4">
        <v>419</v>
      </c>
      <c r="AI1102" s="4">
        <v>419</v>
      </c>
      <c r="AJ1102" s="4">
        <v>0</v>
      </c>
      <c r="AK1102" s="4">
        <f t="shared" si="447"/>
        <v>838</v>
      </c>
      <c r="AL1102" s="4">
        <v>1268</v>
      </c>
      <c r="AM1102" s="4">
        <v>1597</v>
      </c>
      <c r="AN1102" s="4">
        <v>1085</v>
      </c>
      <c r="AO1102" s="4">
        <v>0</v>
      </c>
      <c r="AP1102" s="4">
        <f t="shared" si="448"/>
        <v>3950</v>
      </c>
      <c r="AU1102" s="4">
        <f t="shared" si="449"/>
        <v>0</v>
      </c>
      <c r="AV1102" s="4">
        <v>0</v>
      </c>
      <c r="AW1102" s="4">
        <v>0</v>
      </c>
      <c r="AX1102" s="4">
        <v>0</v>
      </c>
      <c r="AY1102" s="4">
        <v>129</v>
      </c>
      <c r="AZ1102" s="4">
        <f t="shared" si="450"/>
        <v>129</v>
      </c>
      <c r="BA1102" s="4">
        <v>0</v>
      </c>
      <c r="BB1102" s="4">
        <v>0</v>
      </c>
      <c r="BC1102" s="4">
        <v>0</v>
      </c>
      <c r="BD1102" s="4">
        <v>4</v>
      </c>
      <c r="BE1102" s="4">
        <f t="shared" si="451"/>
        <v>4</v>
      </c>
      <c r="BF1102" s="4">
        <v>0</v>
      </c>
      <c r="BG1102" s="4">
        <v>0</v>
      </c>
      <c r="BH1102" s="4">
        <v>0</v>
      </c>
      <c r="BI1102" s="4">
        <v>35</v>
      </c>
      <c r="BJ1102" s="4">
        <f t="shared" si="452"/>
        <v>35</v>
      </c>
      <c r="BK1102" s="4">
        <v>0</v>
      </c>
      <c r="BL1102" s="4">
        <v>0</v>
      </c>
      <c r="BM1102" s="4">
        <v>0</v>
      </c>
      <c r="BN1102" s="4">
        <v>0</v>
      </c>
      <c r="BO1102" s="4">
        <f t="shared" si="453"/>
        <v>0</v>
      </c>
      <c r="BP1102" s="4">
        <v>0</v>
      </c>
      <c r="BQ1102" s="4">
        <v>0</v>
      </c>
      <c r="BR1102" s="4">
        <v>0</v>
      </c>
      <c r="BS1102" s="4">
        <v>9</v>
      </c>
      <c r="BT1102" s="4">
        <f t="shared" si="454"/>
        <v>9</v>
      </c>
      <c r="BU1102" s="4">
        <v>0</v>
      </c>
      <c r="BV1102" s="4">
        <v>0</v>
      </c>
      <c r="BW1102" s="4">
        <v>0</v>
      </c>
      <c r="BX1102" s="4">
        <v>89</v>
      </c>
      <c r="BY1102" s="4">
        <f t="shared" si="455"/>
        <v>89</v>
      </c>
      <c r="BZ1102" s="4">
        <f t="shared" si="456"/>
        <v>5464</v>
      </c>
      <c r="CA1102" s="4">
        <f t="shared" si="457"/>
        <v>5790.1</v>
      </c>
      <c r="CB1102" s="4">
        <f t="shared" si="458"/>
        <v>3120.5</v>
      </c>
      <c r="CC1102" s="4">
        <f t="shared" si="459"/>
        <v>0</v>
      </c>
      <c r="CD1102" s="4">
        <f t="shared" si="460"/>
        <v>14374.6</v>
      </c>
      <c r="CE1102" s="4">
        <f t="shared" si="461"/>
        <v>0</v>
      </c>
      <c r="CF1102" s="4">
        <f t="shared" si="462"/>
        <v>0</v>
      </c>
      <c r="CG1102" s="4">
        <f t="shared" si="463"/>
        <v>0</v>
      </c>
      <c r="CH1102" s="4">
        <f t="shared" si="464"/>
        <v>266</v>
      </c>
      <c r="CI1102" s="4">
        <f t="shared" si="465"/>
        <v>266</v>
      </c>
      <c r="CJ1102" s="4">
        <v>2428</v>
      </c>
      <c r="CK1102" s="4">
        <v>1150.5</v>
      </c>
      <c r="CL1102" s="4">
        <v>281</v>
      </c>
      <c r="CM1102" s="4">
        <v>68.2</v>
      </c>
      <c r="CN1102" s="4">
        <v>1889.4000000000005</v>
      </c>
      <c r="CO1102" s="4">
        <f t="shared" si="440"/>
        <v>5817.1</v>
      </c>
    </row>
    <row r="1103" spans="1:93">
      <c r="A1103" s="2">
        <v>2012</v>
      </c>
      <c r="B1103" s="3" t="s">
        <v>108</v>
      </c>
      <c r="C1103" s="4">
        <v>18508</v>
      </c>
      <c r="D1103" s="4">
        <v>4908</v>
      </c>
      <c r="E1103" s="4">
        <v>3009</v>
      </c>
      <c r="F1103" s="4">
        <v>17</v>
      </c>
      <c r="G1103" s="4">
        <f t="shared" si="441"/>
        <v>26442</v>
      </c>
      <c r="H1103" s="4">
        <v>3739</v>
      </c>
      <c r="I1103" s="4">
        <v>317</v>
      </c>
      <c r="J1103" s="4">
        <v>5207</v>
      </c>
      <c r="K1103" s="4">
        <v>911</v>
      </c>
      <c r="L1103" s="4">
        <f t="shared" si="442"/>
        <v>10174</v>
      </c>
      <c r="M1103" s="4">
        <v>64</v>
      </c>
      <c r="N1103" s="4">
        <v>2520</v>
      </c>
      <c r="O1103" s="4">
        <v>0</v>
      </c>
      <c r="P1103" s="4">
        <v>0</v>
      </c>
      <c r="Q1103" s="4">
        <f t="shared" si="443"/>
        <v>2584</v>
      </c>
      <c r="R1103" s="4">
        <v>1203</v>
      </c>
      <c r="S1103" s="4">
        <v>0</v>
      </c>
      <c r="T1103" s="4">
        <v>0</v>
      </c>
      <c r="U1103" s="4">
        <v>0</v>
      </c>
      <c r="V1103" s="4">
        <f t="shared" si="444"/>
        <v>1203</v>
      </c>
      <c r="W1103" s="4">
        <v>9783</v>
      </c>
      <c r="X1103" s="4">
        <v>24478</v>
      </c>
      <c r="Y1103" s="4">
        <v>4996</v>
      </c>
      <c r="Z1103" s="4">
        <v>0</v>
      </c>
      <c r="AA1103" s="4">
        <f t="shared" si="445"/>
        <v>39257</v>
      </c>
      <c r="AB1103" s="4">
        <v>2648</v>
      </c>
      <c r="AC1103" s="4">
        <v>102</v>
      </c>
      <c r="AD1103" s="4">
        <v>81</v>
      </c>
      <c r="AE1103" s="4">
        <v>240</v>
      </c>
      <c r="AF1103" s="4">
        <f t="shared" si="446"/>
        <v>3071</v>
      </c>
      <c r="AG1103" s="4">
        <v>99</v>
      </c>
      <c r="AH1103" s="4">
        <v>1500</v>
      </c>
      <c r="AI1103" s="4">
        <v>5762</v>
      </c>
      <c r="AJ1103" s="4">
        <v>969</v>
      </c>
      <c r="AK1103" s="4">
        <f t="shared" si="447"/>
        <v>8330</v>
      </c>
      <c r="AL1103" s="4">
        <v>20445</v>
      </c>
      <c r="AM1103" s="4">
        <v>6486</v>
      </c>
      <c r="AN1103" s="4">
        <v>13788</v>
      </c>
      <c r="AO1103" s="4">
        <v>1724</v>
      </c>
      <c r="AP1103" s="4">
        <f t="shared" si="448"/>
        <v>42443</v>
      </c>
      <c r="AU1103" s="4">
        <f t="shared" si="449"/>
        <v>0</v>
      </c>
      <c r="AV1103" s="4">
        <v>0</v>
      </c>
      <c r="AW1103" s="4">
        <v>0</v>
      </c>
      <c r="AX1103" s="4">
        <v>135</v>
      </c>
      <c r="AY1103" s="4">
        <v>911</v>
      </c>
      <c r="AZ1103" s="4">
        <f t="shared" si="450"/>
        <v>1046</v>
      </c>
      <c r="BA1103" s="4">
        <v>0</v>
      </c>
      <c r="BB1103" s="4">
        <v>0</v>
      </c>
      <c r="BC1103" s="4">
        <v>0</v>
      </c>
      <c r="BD1103" s="4">
        <v>240</v>
      </c>
      <c r="BE1103" s="4">
        <f t="shared" si="451"/>
        <v>240</v>
      </c>
      <c r="BF1103" s="4">
        <v>0</v>
      </c>
      <c r="BG1103" s="4">
        <v>1437</v>
      </c>
      <c r="BH1103" s="4">
        <v>1492</v>
      </c>
      <c r="BI1103" s="4">
        <v>969</v>
      </c>
      <c r="BJ1103" s="4">
        <f t="shared" si="452"/>
        <v>3898</v>
      </c>
      <c r="BK1103" s="4">
        <v>0</v>
      </c>
      <c r="BL1103" s="4">
        <v>2</v>
      </c>
      <c r="BM1103" s="4">
        <v>0</v>
      </c>
      <c r="BN1103" s="4">
        <v>125</v>
      </c>
      <c r="BO1103" s="4">
        <f t="shared" si="453"/>
        <v>127</v>
      </c>
      <c r="BP1103" s="4">
        <v>0</v>
      </c>
      <c r="BQ1103" s="4">
        <v>291</v>
      </c>
      <c r="BR1103" s="4">
        <v>223</v>
      </c>
      <c r="BS1103" s="4">
        <v>171</v>
      </c>
      <c r="BT1103" s="4">
        <f t="shared" si="454"/>
        <v>685</v>
      </c>
      <c r="BU1103" s="4">
        <v>0</v>
      </c>
      <c r="BV1103" s="4">
        <v>94</v>
      </c>
      <c r="BW1103" s="4">
        <v>301</v>
      </c>
      <c r="BX1103" s="4">
        <v>1445</v>
      </c>
      <c r="BY1103" s="4">
        <f t="shared" si="455"/>
        <v>1840</v>
      </c>
      <c r="BZ1103" s="4">
        <f t="shared" si="456"/>
        <v>56489</v>
      </c>
      <c r="CA1103" s="4">
        <f t="shared" si="457"/>
        <v>40311</v>
      </c>
      <c r="CB1103" s="4">
        <f t="shared" si="458"/>
        <v>32843</v>
      </c>
      <c r="CC1103" s="4">
        <f t="shared" si="459"/>
        <v>3861</v>
      </c>
      <c r="CD1103" s="4">
        <f t="shared" si="460"/>
        <v>133504</v>
      </c>
      <c r="CE1103" s="4">
        <f t="shared" si="461"/>
        <v>0</v>
      </c>
      <c r="CF1103" s="4">
        <f t="shared" si="462"/>
        <v>1824</v>
      </c>
      <c r="CG1103" s="4">
        <f t="shared" si="463"/>
        <v>2151</v>
      </c>
      <c r="CH1103" s="4">
        <f t="shared" si="464"/>
        <v>3861</v>
      </c>
      <c r="CI1103" s="4">
        <f t="shared" si="465"/>
        <v>7836</v>
      </c>
      <c r="CJ1103" s="4">
        <v>11126</v>
      </c>
      <c r="CK1103" s="4">
        <v>38767</v>
      </c>
      <c r="CL1103" s="4">
        <v>5760</v>
      </c>
      <c r="CM1103" s="4">
        <v>17</v>
      </c>
      <c r="CN1103" s="4">
        <v>2398</v>
      </c>
      <c r="CO1103" s="4">
        <f t="shared" si="440"/>
        <v>58068</v>
      </c>
    </row>
    <row r="1104" spans="1:93">
      <c r="A1104" s="2">
        <v>2012</v>
      </c>
      <c r="B1104" s="3" t="s">
        <v>109</v>
      </c>
      <c r="C1104" s="4">
        <v>7580</v>
      </c>
      <c r="D1104" s="4">
        <v>1438</v>
      </c>
      <c r="E1104" s="4">
        <v>549</v>
      </c>
      <c r="F1104" s="4">
        <v>0</v>
      </c>
      <c r="G1104" s="4">
        <f t="shared" si="441"/>
        <v>9567</v>
      </c>
      <c r="H1104" s="4">
        <v>3553</v>
      </c>
      <c r="I1104" s="4">
        <v>22</v>
      </c>
      <c r="J1104" s="4">
        <v>2764</v>
      </c>
      <c r="K1104" s="4">
        <v>4</v>
      </c>
      <c r="L1104" s="4">
        <f t="shared" si="442"/>
        <v>6343</v>
      </c>
      <c r="M1104" s="4">
        <v>61</v>
      </c>
      <c r="N1104" s="4">
        <v>185</v>
      </c>
      <c r="O1104" s="4">
        <v>1</v>
      </c>
      <c r="P1104" s="4">
        <v>0</v>
      </c>
      <c r="Q1104" s="4">
        <f t="shared" si="443"/>
        <v>247</v>
      </c>
      <c r="R1104" s="4">
        <v>0</v>
      </c>
      <c r="S1104" s="4">
        <v>0</v>
      </c>
      <c r="T1104" s="4">
        <v>0</v>
      </c>
      <c r="U1104" s="4">
        <v>0</v>
      </c>
      <c r="V1104" s="4">
        <f t="shared" si="444"/>
        <v>0</v>
      </c>
      <c r="W1104" s="4">
        <v>3517</v>
      </c>
      <c r="X1104" s="4">
        <v>7535</v>
      </c>
      <c r="Y1104" s="4">
        <v>1172</v>
      </c>
      <c r="Z1104" s="4">
        <v>0</v>
      </c>
      <c r="AA1104" s="4">
        <f t="shared" si="445"/>
        <v>12224</v>
      </c>
      <c r="AB1104" s="4">
        <v>1645</v>
      </c>
      <c r="AC1104" s="4">
        <v>155</v>
      </c>
      <c r="AD1104" s="4">
        <v>150</v>
      </c>
      <c r="AE1104" s="4">
        <v>0</v>
      </c>
      <c r="AF1104" s="4">
        <f t="shared" si="446"/>
        <v>1950</v>
      </c>
      <c r="AG1104" s="4">
        <v>0</v>
      </c>
      <c r="AH1104" s="4">
        <v>1266</v>
      </c>
      <c r="AI1104" s="4">
        <v>3126</v>
      </c>
      <c r="AJ1104" s="4">
        <v>231</v>
      </c>
      <c r="AK1104" s="4">
        <f t="shared" si="447"/>
        <v>4623</v>
      </c>
      <c r="AL1104" s="4">
        <v>3839</v>
      </c>
      <c r="AM1104" s="4">
        <v>3912</v>
      </c>
      <c r="AN1104" s="4">
        <v>6800</v>
      </c>
      <c r="AO1104" s="4">
        <v>417</v>
      </c>
      <c r="AP1104" s="4">
        <f t="shared" si="448"/>
        <v>14968</v>
      </c>
      <c r="AU1104" s="4">
        <f t="shared" si="449"/>
        <v>0</v>
      </c>
      <c r="AV1104" s="4">
        <v>0</v>
      </c>
      <c r="AW1104" s="4">
        <v>0</v>
      </c>
      <c r="AX1104" s="4">
        <v>0</v>
      </c>
      <c r="AY1104" s="4">
        <v>4</v>
      </c>
      <c r="AZ1104" s="4">
        <f t="shared" si="450"/>
        <v>4</v>
      </c>
      <c r="BA1104" s="4">
        <v>0</v>
      </c>
      <c r="BB1104" s="4">
        <v>0</v>
      </c>
      <c r="BC1104" s="4">
        <v>0</v>
      </c>
      <c r="BD1104" s="4">
        <v>0</v>
      </c>
      <c r="BE1104" s="4">
        <f t="shared" si="451"/>
        <v>0</v>
      </c>
      <c r="BF1104" s="4">
        <v>0</v>
      </c>
      <c r="BG1104" s="4">
        <v>1169</v>
      </c>
      <c r="BH1104" s="4">
        <v>1310</v>
      </c>
      <c r="BI1104" s="4">
        <v>231</v>
      </c>
      <c r="BJ1104" s="4">
        <f t="shared" si="452"/>
        <v>2710</v>
      </c>
      <c r="BK1104" s="4">
        <v>0</v>
      </c>
      <c r="BL1104" s="4">
        <v>0</v>
      </c>
      <c r="BM1104" s="4">
        <v>0</v>
      </c>
      <c r="BN1104" s="4">
        <v>0</v>
      </c>
      <c r="BO1104" s="4">
        <f t="shared" si="453"/>
        <v>0</v>
      </c>
      <c r="BP1104" s="4">
        <v>5</v>
      </c>
      <c r="BQ1104" s="4">
        <v>0</v>
      </c>
      <c r="BR1104" s="4">
        <v>0</v>
      </c>
      <c r="BS1104" s="4">
        <v>0</v>
      </c>
      <c r="BT1104" s="4">
        <f t="shared" si="454"/>
        <v>5</v>
      </c>
      <c r="BU1104" s="4">
        <v>1</v>
      </c>
      <c r="BV1104" s="4">
        <v>0</v>
      </c>
      <c r="BW1104" s="4">
        <v>0</v>
      </c>
      <c r="BX1104" s="4">
        <v>417</v>
      </c>
      <c r="BY1104" s="4">
        <f t="shared" si="455"/>
        <v>418</v>
      </c>
      <c r="BZ1104" s="4">
        <f t="shared" si="456"/>
        <v>20195</v>
      </c>
      <c r="CA1104" s="4">
        <f t="shared" si="457"/>
        <v>14513</v>
      </c>
      <c r="CB1104" s="4">
        <f t="shared" si="458"/>
        <v>14562</v>
      </c>
      <c r="CC1104" s="4">
        <f t="shared" si="459"/>
        <v>652</v>
      </c>
      <c r="CD1104" s="4">
        <f t="shared" si="460"/>
        <v>49922</v>
      </c>
      <c r="CE1104" s="4">
        <f t="shared" si="461"/>
        <v>6</v>
      </c>
      <c r="CF1104" s="4">
        <f t="shared" si="462"/>
        <v>1169</v>
      </c>
      <c r="CG1104" s="4">
        <f t="shared" si="463"/>
        <v>1310</v>
      </c>
      <c r="CH1104" s="4">
        <f t="shared" si="464"/>
        <v>652</v>
      </c>
      <c r="CI1104" s="4">
        <f t="shared" si="465"/>
        <v>3137</v>
      </c>
      <c r="CJ1104" s="4">
        <v>5258</v>
      </c>
      <c r="CK1104" s="4">
        <v>10272</v>
      </c>
      <c r="CL1104" s="4">
        <v>1133</v>
      </c>
      <c r="CM1104" s="4">
        <v>0</v>
      </c>
      <c r="CN1104" s="4">
        <v>2870</v>
      </c>
      <c r="CO1104" s="4">
        <f t="shared" si="440"/>
        <v>19533</v>
      </c>
    </row>
    <row r="1105" spans="1:93">
      <c r="A1105" s="2">
        <v>2012</v>
      </c>
      <c r="B1105" s="3" t="s">
        <v>110</v>
      </c>
      <c r="C1105" s="4">
        <v>620</v>
      </c>
      <c r="D1105" s="4">
        <v>154</v>
      </c>
      <c r="E1105" s="4">
        <v>56</v>
      </c>
      <c r="F1105" s="4">
        <v>0</v>
      </c>
      <c r="G1105" s="4">
        <f t="shared" si="441"/>
        <v>830</v>
      </c>
      <c r="H1105" s="4">
        <v>359</v>
      </c>
      <c r="I1105" s="4">
        <v>140</v>
      </c>
      <c r="J1105" s="4">
        <v>558</v>
      </c>
      <c r="K1105" s="4">
        <v>11</v>
      </c>
      <c r="L1105" s="4">
        <f t="shared" si="442"/>
        <v>1068</v>
      </c>
      <c r="M1105" s="4">
        <v>4</v>
      </c>
      <c r="N1105" s="4">
        <v>0</v>
      </c>
      <c r="O1105" s="4">
        <v>2</v>
      </c>
      <c r="P1105" s="4">
        <v>0</v>
      </c>
      <c r="Q1105" s="4">
        <f t="shared" si="443"/>
        <v>6</v>
      </c>
      <c r="R1105" s="4">
        <v>0</v>
      </c>
      <c r="S1105" s="4">
        <v>0</v>
      </c>
      <c r="T1105" s="4">
        <v>0</v>
      </c>
      <c r="U1105" s="4">
        <v>0</v>
      </c>
      <c r="V1105" s="4">
        <f t="shared" si="444"/>
        <v>0</v>
      </c>
      <c r="W1105" s="4">
        <v>306</v>
      </c>
      <c r="X1105" s="4">
        <v>419</v>
      </c>
      <c r="Y1105" s="4">
        <v>5</v>
      </c>
      <c r="Z1105" s="4">
        <v>0</v>
      </c>
      <c r="AA1105" s="4">
        <f t="shared" si="445"/>
        <v>730</v>
      </c>
      <c r="AB1105" s="4">
        <v>79</v>
      </c>
      <c r="AC1105" s="4">
        <v>4</v>
      </c>
      <c r="AD1105" s="4">
        <v>33</v>
      </c>
      <c r="AE1105" s="4">
        <v>0</v>
      </c>
      <c r="AF1105" s="4">
        <f t="shared" si="446"/>
        <v>116</v>
      </c>
      <c r="AG1105" s="4">
        <v>2</v>
      </c>
      <c r="AH1105" s="4">
        <v>533</v>
      </c>
      <c r="AI1105" s="4">
        <v>452</v>
      </c>
      <c r="AJ1105" s="4">
        <v>0</v>
      </c>
      <c r="AK1105" s="4">
        <f t="shared" si="447"/>
        <v>987</v>
      </c>
      <c r="AL1105" s="4">
        <v>853</v>
      </c>
      <c r="AM1105" s="4">
        <v>634</v>
      </c>
      <c r="AN1105" s="4">
        <v>796</v>
      </c>
      <c r="AO1105" s="4">
        <v>0</v>
      </c>
      <c r="AP1105" s="4">
        <f t="shared" si="448"/>
        <v>2283</v>
      </c>
      <c r="AU1105" s="4">
        <f t="shared" si="449"/>
        <v>0</v>
      </c>
      <c r="AV1105" s="4">
        <v>37</v>
      </c>
      <c r="AW1105" s="4">
        <v>0</v>
      </c>
      <c r="AX1105" s="4">
        <v>33</v>
      </c>
      <c r="AY1105" s="4">
        <v>11</v>
      </c>
      <c r="AZ1105" s="4">
        <f t="shared" si="450"/>
        <v>81</v>
      </c>
      <c r="BA1105" s="4">
        <v>4</v>
      </c>
      <c r="BB1105" s="4">
        <v>0</v>
      </c>
      <c r="BC1105" s="4">
        <v>24</v>
      </c>
      <c r="BD1105" s="4">
        <v>0</v>
      </c>
      <c r="BE1105" s="4">
        <f t="shared" si="451"/>
        <v>28</v>
      </c>
      <c r="BF1105" s="4">
        <v>0</v>
      </c>
      <c r="BG1105" s="4">
        <v>444</v>
      </c>
      <c r="BH1105" s="4">
        <v>210</v>
      </c>
      <c r="BI1105" s="4">
        <v>0</v>
      </c>
      <c r="BJ1105" s="4">
        <f t="shared" si="452"/>
        <v>654</v>
      </c>
      <c r="BK1105" s="4">
        <v>0</v>
      </c>
      <c r="BL1105" s="4">
        <v>0</v>
      </c>
      <c r="BM1105" s="4">
        <v>0</v>
      </c>
      <c r="BN1105" s="4">
        <v>0</v>
      </c>
      <c r="BO1105" s="4">
        <f t="shared" si="453"/>
        <v>0</v>
      </c>
      <c r="BP1105" s="4">
        <v>17</v>
      </c>
      <c r="BQ1105" s="4">
        <v>17</v>
      </c>
      <c r="BR1105" s="4">
        <v>82</v>
      </c>
      <c r="BS1105" s="4">
        <v>0</v>
      </c>
      <c r="BT1105" s="4">
        <f t="shared" si="454"/>
        <v>116</v>
      </c>
      <c r="BU1105" s="4">
        <v>26</v>
      </c>
      <c r="BV1105" s="4">
        <v>13</v>
      </c>
      <c r="BW1105" s="4">
        <v>10</v>
      </c>
      <c r="BX1105" s="4">
        <v>0</v>
      </c>
      <c r="BY1105" s="4">
        <f t="shared" si="455"/>
        <v>49</v>
      </c>
      <c r="BZ1105" s="4">
        <f t="shared" si="456"/>
        <v>2223</v>
      </c>
      <c r="CA1105" s="4">
        <f t="shared" si="457"/>
        <v>1884</v>
      </c>
      <c r="CB1105" s="4">
        <f t="shared" si="458"/>
        <v>1902</v>
      </c>
      <c r="CC1105" s="4">
        <f t="shared" si="459"/>
        <v>11</v>
      </c>
      <c r="CD1105" s="4">
        <f t="shared" si="460"/>
        <v>6020</v>
      </c>
      <c r="CE1105" s="4">
        <f t="shared" si="461"/>
        <v>84</v>
      </c>
      <c r="CF1105" s="4">
        <f t="shared" si="462"/>
        <v>474</v>
      </c>
      <c r="CG1105" s="4">
        <f t="shared" si="463"/>
        <v>359</v>
      </c>
      <c r="CH1105" s="4">
        <f t="shared" si="464"/>
        <v>11</v>
      </c>
      <c r="CI1105" s="4">
        <f t="shared" si="465"/>
        <v>928</v>
      </c>
      <c r="CJ1105" s="4">
        <v>1154</v>
      </c>
      <c r="CK1105" s="4">
        <v>430</v>
      </c>
      <c r="CL1105" s="4">
        <v>199</v>
      </c>
      <c r="CM1105" s="4">
        <v>6</v>
      </c>
      <c r="CN1105" s="4">
        <v>731</v>
      </c>
      <c r="CO1105" s="4">
        <f t="shared" si="440"/>
        <v>2520</v>
      </c>
    </row>
    <row r="1106" spans="1:93">
      <c r="A1106" s="2">
        <v>2012</v>
      </c>
      <c r="B1106" s="3" t="s">
        <v>111</v>
      </c>
      <c r="C1106" s="4">
        <v>6529.6</v>
      </c>
      <c r="D1106" s="4">
        <v>2238.6999999999998</v>
      </c>
      <c r="E1106" s="4">
        <v>813.98199999999997</v>
      </c>
      <c r="F1106" s="4">
        <v>473.69</v>
      </c>
      <c r="G1106" s="4">
        <f t="shared" si="441"/>
        <v>10055.972</v>
      </c>
      <c r="H1106" s="4">
        <v>2182.6999999999998</v>
      </c>
      <c r="I1106" s="4">
        <v>26.8</v>
      </c>
      <c r="J1106" s="4">
        <v>32</v>
      </c>
      <c r="K1106" s="4">
        <v>166.971</v>
      </c>
      <c r="L1106" s="4">
        <f t="shared" si="442"/>
        <v>2408.471</v>
      </c>
      <c r="M1106" s="4">
        <v>151.19999999999999</v>
      </c>
      <c r="N1106" s="4">
        <v>679.7</v>
      </c>
      <c r="O1106" s="4">
        <v>0</v>
      </c>
      <c r="P1106" s="4">
        <v>0</v>
      </c>
      <c r="Q1106" s="4">
        <f t="shared" si="443"/>
        <v>830.90000000000009</v>
      </c>
      <c r="R1106" s="4">
        <v>91.6</v>
      </c>
      <c r="S1106" s="4">
        <v>0</v>
      </c>
      <c r="T1106" s="4">
        <v>0</v>
      </c>
      <c r="U1106" s="4">
        <v>0</v>
      </c>
      <c r="V1106" s="4">
        <f t="shared" si="444"/>
        <v>91.6</v>
      </c>
      <c r="W1106" s="4">
        <v>11686.3</v>
      </c>
      <c r="X1106" s="4">
        <v>4268.8</v>
      </c>
      <c r="Y1106" s="4">
        <v>790.4</v>
      </c>
      <c r="Z1106" s="4">
        <v>0</v>
      </c>
      <c r="AA1106" s="4">
        <f t="shared" si="445"/>
        <v>16745.5</v>
      </c>
      <c r="AB1106" s="4">
        <v>1660.6</v>
      </c>
      <c r="AC1106" s="4">
        <v>17.100000000000001</v>
      </c>
      <c r="AD1106" s="4">
        <v>76.572000000000003</v>
      </c>
      <c r="AE1106" s="4">
        <v>24</v>
      </c>
      <c r="AF1106" s="4">
        <f t="shared" si="446"/>
        <v>1778.2719999999999</v>
      </c>
      <c r="AG1106" s="4">
        <v>10.33</v>
      </c>
      <c r="AH1106" s="4">
        <v>1610.7</v>
      </c>
      <c r="AI1106" s="4">
        <v>1091.4549999999999</v>
      </c>
      <c r="AJ1106" s="4">
        <v>268.97000000000003</v>
      </c>
      <c r="AK1106" s="4">
        <f t="shared" si="447"/>
        <v>2981.4549999999999</v>
      </c>
      <c r="AL1106" s="4">
        <v>4082.4</v>
      </c>
      <c r="AM1106" s="4">
        <v>4302.1000000000004</v>
      </c>
      <c r="AN1106" s="4">
        <v>13565.437</v>
      </c>
      <c r="AO1106" s="4">
        <v>1079.079</v>
      </c>
      <c r="AP1106" s="4">
        <f t="shared" si="448"/>
        <v>23029.016</v>
      </c>
      <c r="AU1106" s="4">
        <f t="shared" si="449"/>
        <v>0</v>
      </c>
      <c r="AV1106" s="4">
        <v>0</v>
      </c>
      <c r="AW1106" s="4">
        <v>0</v>
      </c>
      <c r="AX1106" s="4">
        <v>0</v>
      </c>
      <c r="AY1106" s="4">
        <v>166.971</v>
      </c>
      <c r="AZ1106" s="4">
        <f t="shared" si="450"/>
        <v>166.971</v>
      </c>
      <c r="BA1106" s="4">
        <v>0</v>
      </c>
      <c r="BB1106" s="4">
        <v>0</v>
      </c>
      <c r="BC1106" s="4">
        <v>0</v>
      </c>
      <c r="BD1106" s="4">
        <v>24</v>
      </c>
      <c r="BE1106" s="4">
        <f t="shared" si="451"/>
        <v>24</v>
      </c>
      <c r="BF1106" s="4">
        <v>0</v>
      </c>
      <c r="BG1106" s="4">
        <v>1391.6</v>
      </c>
      <c r="BH1106" s="4">
        <v>529</v>
      </c>
      <c r="BI1106" s="4">
        <v>268.97000000000003</v>
      </c>
      <c r="BJ1106" s="4">
        <f t="shared" si="452"/>
        <v>2189.5699999999997</v>
      </c>
      <c r="BK1106" s="4">
        <v>0</v>
      </c>
      <c r="BL1106" s="4">
        <v>0</v>
      </c>
      <c r="BM1106" s="4">
        <v>0</v>
      </c>
      <c r="BN1106" s="4">
        <v>0</v>
      </c>
      <c r="BO1106" s="4">
        <f t="shared" si="453"/>
        <v>0</v>
      </c>
      <c r="BP1106" s="4">
        <v>0</v>
      </c>
      <c r="BQ1106" s="4">
        <v>0</v>
      </c>
      <c r="BR1106" s="4">
        <v>0</v>
      </c>
      <c r="BS1106" s="4">
        <v>0</v>
      </c>
      <c r="BT1106" s="4">
        <f t="shared" si="454"/>
        <v>0</v>
      </c>
      <c r="BU1106" s="4">
        <v>0.13600000000000001</v>
      </c>
      <c r="BV1106" s="4">
        <v>0.106</v>
      </c>
      <c r="BW1106" s="4">
        <v>40.200000000000003</v>
      </c>
      <c r="BX1106" s="4">
        <v>819.65</v>
      </c>
      <c r="BY1106" s="4">
        <f t="shared" si="455"/>
        <v>860.09199999999998</v>
      </c>
      <c r="BZ1106" s="4">
        <f t="shared" si="456"/>
        <v>26394.730000000003</v>
      </c>
      <c r="CA1106" s="4">
        <f t="shared" si="457"/>
        <v>13143.900000000001</v>
      </c>
      <c r="CB1106" s="4">
        <f t="shared" si="458"/>
        <v>16369.846</v>
      </c>
      <c r="CC1106" s="4">
        <f t="shared" si="459"/>
        <v>2012.71</v>
      </c>
      <c r="CD1106" s="4">
        <f t="shared" si="460"/>
        <v>57921.186000000002</v>
      </c>
      <c r="CE1106" s="4">
        <f t="shared" si="461"/>
        <v>0.13600000000000001</v>
      </c>
      <c r="CF1106" s="4">
        <f t="shared" si="462"/>
        <v>1391.7059999999999</v>
      </c>
      <c r="CG1106" s="4">
        <f t="shared" si="463"/>
        <v>569.20000000000005</v>
      </c>
      <c r="CH1106" s="4">
        <f t="shared" si="464"/>
        <v>1279.5909999999999</v>
      </c>
      <c r="CI1106" s="4">
        <f t="shared" si="465"/>
        <v>3240.6329999999998</v>
      </c>
      <c r="CJ1106" s="4">
        <v>8087</v>
      </c>
      <c r="CK1106" s="4">
        <v>8432.9</v>
      </c>
      <c r="CL1106" s="4">
        <v>117.1</v>
      </c>
      <c r="CM1106" s="4">
        <v>0</v>
      </c>
      <c r="CN1106" s="4">
        <v>10548.6</v>
      </c>
      <c r="CO1106" s="4">
        <f t="shared" si="440"/>
        <v>27185.599999999999</v>
      </c>
    </row>
    <row r="1107" spans="1:93">
      <c r="A1107" s="2">
        <v>2012</v>
      </c>
      <c r="B1107" s="3" t="s">
        <v>112</v>
      </c>
      <c r="C1107" s="4">
        <v>2357</v>
      </c>
      <c r="D1107" s="4">
        <v>755</v>
      </c>
      <c r="E1107" s="4">
        <v>338</v>
      </c>
      <c r="F1107" s="4">
        <v>0</v>
      </c>
      <c r="G1107" s="4">
        <f t="shared" si="441"/>
        <v>3450</v>
      </c>
      <c r="H1107" s="4">
        <v>945</v>
      </c>
      <c r="I1107" s="4">
        <v>496</v>
      </c>
      <c r="J1107" s="4">
        <v>3385</v>
      </c>
      <c r="K1107" s="4">
        <v>12</v>
      </c>
      <c r="L1107" s="4">
        <f t="shared" si="442"/>
        <v>4838</v>
      </c>
      <c r="M1107" s="4">
        <v>39</v>
      </c>
      <c r="N1107" s="4">
        <v>60</v>
      </c>
      <c r="O1107" s="4">
        <v>0</v>
      </c>
      <c r="P1107" s="4">
        <v>0</v>
      </c>
      <c r="Q1107" s="4">
        <f t="shared" si="443"/>
        <v>99</v>
      </c>
      <c r="R1107" s="4">
        <v>39</v>
      </c>
      <c r="S1107" s="4">
        <v>68</v>
      </c>
      <c r="T1107" s="4">
        <v>0</v>
      </c>
      <c r="U1107" s="4">
        <v>0</v>
      </c>
      <c r="V1107" s="4">
        <f t="shared" si="444"/>
        <v>107</v>
      </c>
      <c r="W1107" s="4">
        <v>1205</v>
      </c>
      <c r="X1107" s="4">
        <v>2924</v>
      </c>
      <c r="Y1107" s="4">
        <v>605</v>
      </c>
      <c r="Z1107" s="4">
        <v>0</v>
      </c>
      <c r="AA1107" s="4">
        <f t="shared" si="445"/>
        <v>4734</v>
      </c>
      <c r="AB1107" s="4">
        <v>398</v>
      </c>
      <c r="AC1107" s="4">
        <v>3</v>
      </c>
      <c r="AD1107" s="4">
        <v>121</v>
      </c>
      <c r="AE1107" s="4">
        <v>0</v>
      </c>
      <c r="AF1107" s="4">
        <f t="shared" si="446"/>
        <v>522</v>
      </c>
      <c r="AG1107" s="4">
        <v>0</v>
      </c>
      <c r="AH1107" s="4">
        <v>924</v>
      </c>
      <c r="AI1107" s="4">
        <v>477</v>
      </c>
      <c r="AJ1107" s="4">
        <v>110</v>
      </c>
      <c r="AK1107" s="4">
        <f t="shared" si="447"/>
        <v>1511</v>
      </c>
      <c r="AL1107" s="4">
        <v>1592</v>
      </c>
      <c r="AM1107" s="4">
        <v>1892</v>
      </c>
      <c r="AN1107" s="4">
        <v>2162</v>
      </c>
      <c r="AO1107" s="4">
        <v>24</v>
      </c>
      <c r="AP1107" s="4">
        <f t="shared" si="448"/>
        <v>5670</v>
      </c>
      <c r="AU1107" s="4">
        <f t="shared" si="449"/>
        <v>0</v>
      </c>
      <c r="AV1107" s="4">
        <v>0</v>
      </c>
      <c r="AW1107" s="4">
        <v>9</v>
      </c>
      <c r="AX1107" s="4">
        <v>324</v>
      </c>
      <c r="AY1107" s="4">
        <v>12</v>
      </c>
      <c r="AZ1107" s="4">
        <f t="shared" si="450"/>
        <v>345</v>
      </c>
      <c r="BA1107" s="4">
        <v>0</v>
      </c>
      <c r="BB1107" s="4">
        <v>0</v>
      </c>
      <c r="BC1107" s="4">
        <v>0</v>
      </c>
      <c r="BD1107" s="4">
        <v>0</v>
      </c>
      <c r="BE1107" s="4">
        <f t="shared" si="451"/>
        <v>0</v>
      </c>
      <c r="BF1107" s="4">
        <v>0</v>
      </c>
      <c r="BG1107" s="4">
        <v>896</v>
      </c>
      <c r="BH1107" s="4">
        <v>142</v>
      </c>
      <c r="BI1107" s="4">
        <v>110</v>
      </c>
      <c r="BJ1107" s="4">
        <f t="shared" si="452"/>
        <v>1148</v>
      </c>
      <c r="BK1107" s="4">
        <v>0</v>
      </c>
      <c r="BL1107" s="4">
        <v>0</v>
      </c>
      <c r="BM1107" s="4">
        <v>0</v>
      </c>
      <c r="BN1107" s="4">
        <v>0</v>
      </c>
      <c r="BO1107" s="4">
        <f t="shared" si="453"/>
        <v>0</v>
      </c>
      <c r="BP1107" s="4">
        <v>1</v>
      </c>
      <c r="BQ1107" s="4">
        <v>6</v>
      </c>
      <c r="BR1107" s="4">
        <v>131</v>
      </c>
      <c r="BS1107" s="4">
        <v>10</v>
      </c>
      <c r="BT1107" s="4">
        <f t="shared" si="454"/>
        <v>148</v>
      </c>
      <c r="BU1107" s="4">
        <v>3</v>
      </c>
      <c r="BV1107" s="4">
        <v>163</v>
      </c>
      <c r="BW1107" s="4">
        <v>47</v>
      </c>
      <c r="BX1107" s="4">
        <v>14</v>
      </c>
      <c r="BY1107" s="4">
        <f t="shared" si="455"/>
        <v>227</v>
      </c>
      <c r="BZ1107" s="4">
        <f t="shared" si="456"/>
        <v>6575</v>
      </c>
      <c r="CA1107" s="4">
        <f t="shared" si="457"/>
        <v>7122</v>
      </c>
      <c r="CB1107" s="4">
        <f t="shared" si="458"/>
        <v>7088</v>
      </c>
      <c r="CC1107" s="4">
        <f t="shared" si="459"/>
        <v>146</v>
      </c>
      <c r="CD1107" s="4">
        <f t="shared" si="460"/>
        <v>20931</v>
      </c>
      <c r="CE1107" s="4">
        <f t="shared" si="461"/>
        <v>4</v>
      </c>
      <c r="CF1107" s="4">
        <f t="shared" si="462"/>
        <v>1074</v>
      </c>
      <c r="CG1107" s="4">
        <f t="shared" si="463"/>
        <v>644</v>
      </c>
      <c r="CH1107" s="4">
        <f t="shared" si="464"/>
        <v>146</v>
      </c>
      <c r="CI1107" s="4">
        <f t="shared" si="465"/>
        <v>1868</v>
      </c>
      <c r="CJ1107" s="4">
        <v>2004.4</v>
      </c>
      <c r="CK1107" s="4">
        <v>2043.9</v>
      </c>
      <c r="CL1107" s="4">
        <v>343.4</v>
      </c>
      <c r="CM1107" s="4">
        <v>14.8</v>
      </c>
      <c r="CN1107" s="4">
        <v>1158</v>
      </c>
      <c r="CO1107" s="4">
        <f t="shared" si="440"/>
        <v>5564.5</v>
      </c>
    </row>
    <row r="1108" spans="1:93">
      <c r="A1108" s="2">
        <v>2012</v>
      </c>
      <c r="B1108" s="3" t="s">
        <v>113</v>
      </c>
      <c r="C1108" s="4">
        <v>2966.8</v>
      </c>
      <c r="D1108" s="4">
        <v>661.2</v>
      </c>
      <c r="E1108" s="4">
        <v>163.9</v>
      </c>
      <c r="F1108" s="4">
        <v>0</v>
      </c>
      <c r="G1108" s="4">
        <f t="shared" si="441"/>
        <v>3791.9</v>
      </c>
      <c r="H1108" s="4">
        <v>313</v>
      </c>
      <c r="I1108" s="4">
        <v>49</v>
      </c>
      <c r="J1108" s="4">
        <v>168</v>
      </c>
      <c r="K1108" s="4">
        <v>136</v>
      </c>
      <c r="L1108" s="4">
        <f t="shared" si="442"/>
        <v>666</v>
      </c>
      <c r="M1108" s="4">
        <v>63</v>
      </c>
      <c r="N1108" s="4">
        <v>108</v>
      </c>
      <c r="O1108" s="4">
        <v>0</v>
      </c>
      <c r="P1108" s="4">
        <v>0</v>
      </c>
      <c r="Q1108" s="4">
        <f t="shared" si="443"/>
        <v>171</v>
      </c>
      <c r="R1108" s="4">
        <v>0</v>
      </c>
      <c r="S1108" s="4">
        <v>7</v>
      </c>
      <c r="T1108" s="4">
        <v>0</v>
      </c>
      <c r="U1108" s="4">
        <v>0</v>
      </c>
      <c r="V1108" s="4">
        <f t="shared" si="444"/>
        <v>7</v>
      </c>
      <c r="W1108" s="4">
        <v>1219</v>
      </c>
      <c r="X1108" s="4">
        <v>3094</v>
      </c>
      <c r="Y1108" s="4">
        <v>598</v>
      </c>
      <c r="Z1108" s="4">
        <v>0</v>
      </c>
      <c r="AA1108" s="4">
        <f t="shared" si="445"/>
        <v>4911</v>
      </c>
      <c r="AB1108" s="4">
        <v>816.6</v>
      </c>
      <c r="AC1108" s="4">
        <v>16.399999999999999</v>
      </c>
      <c r="AD1108" s="4">
        <v>207.4</v>
      </c>
      <c r="AE1108" s="4">
        <v>14</v>
      </c>
      <c r="AF1108" s="4">
        <f t="shared" si="446"/>
        <v>1054.4000000000001</v>
      </c>
      <c r="AG1108" s="4">
        <v>1.1000000000000001</v>
      </c>
      <c r="AH1108" s="4">
        <v>62.4</v>
      </c>
      <c r="AI1108" s="4">
        <v>1675.6</v>
      </c>
      <c r="AJ1108" s="4">
        <v>69.400000000000006</v>
      </c>
      <c r="AK1108" s="4">
        <f t="shared" si="447"/>
        <v>1808.5</v>
      </c>
      <c r="AL1108" s="4">
        <v>1545.1999999999998</v>
      </c>
      <c r="AM1108" s="4">
        <v>3755</v>
      </c>
      <c r="AN1108" s="4">
        <v>9194</v>
      </c>
      <c r="AO1108" s="4">
        <v>109.4</v>
      </c>
      <c r="AP1108" s="4">
        <f t="shared" si="448"/>
        <v>14603.6</v>
      </c>
      <c r="AU1108" s="4">
        <f t="shared" si="449"/>
        <v>0</v>
      </c>
      <c r="AV1108" s="4">
        <v>0</v>
      </c>
      <c r="AW1108" s="4">
        <v>0</v>
      </c>
      <c r="AX1108" s="4">
        <v>0</v>
      </c>
      <c r="AY1108" s="4">
        <v>136</v>
      </c>
      <c r="AZ1108" s="4">
        <f t="shared" si="450"/>
        <v>136</v>
      </c>
      <c r="BA1108" s="4">
        <v>0</v>
      </c>
      <c r="BB1108" s="4">
        <v>0</v>
      </c>
      <c r="BC1108" s="4">
        <v>0</v>
      </c>
      <c r="BD1108" s="4">
        <v>14</v>
      </c>
      <c r="BE1108" s="4">
        <f t="shared" si="451"/>
        <v>14</v>
      </c>
      <c r="BF1108" s="4">
        <v>0</v>
      </c>
      <c r="BG1108" s="4">
        <v>2.2000000000000002</v>
      </c>
      <c r="BH1108" s="4">
        <v>0</v>
      </c>
      <c r="BI1108" s="4">
        <v>69.400000000000006</v>
      </c>
      <c r="BJ1108" s="4">
        <f t="shared" si="452"/>
        <v>71.600000000000009</v>
      </c>
      <c r="BK1108" s="4">
        <v>0</v>
      </c>
      <c r="BL1108" s="4">
        <v>0</v>
      </c>
      <c r="BM1108" s="4">
        <v>0</v>
      </c>
      <c r="BN1108" s="4">
        <v>0</v>
      </c>
      <c r="BO1108" s="4">
        <f t="shared" si="453"/>
        <v>0</v>
      </c>
      <c r="BP1108" s="4">
        <v>0</v>
      </c>
      <c r="BQ1108" s="4">
        <v>0</v>
      </c>
      <c r="BR1108" s="4">
        <v>0</v>
      </c>
      <c r="BS1108" s="4">
        <v>33</v>
      </c>
      <c r="BT1108" s="4">
        <f t="shared" si="454"/>
        <v>33</v>
      </c>
      <c r="BU1108" s="4">
        <v>0</v>
      </c>
      <c r="BV1108" s="4">
        <v>21.8</v>
      </c>
      <c r="BW1108" s="4">
        <v>30.2</v>
      </c>
      <c r="BX1108" s="4">
        <v>76.400000000000006</v>
      </c>
      <c r="BY1108" s="4">
        <f t="shared" si="455"/>
        <v>128.4</v>
      </c>
      <c r="BZ1108" s="4">
        <f t="shared" si="456"/>
        <v>6924.7000000000007</v>
      </c>
      <c r="CA1108" s="4">
        <f t="shared" si="457"/>
        <v>7753</v>
      </c>
      <c r="CB1108" s="4">
        <f t="shared" si="458"/>
        <v>12006.9</v>
      </c>
      <c r="CC1108" s="4">
        <f t="shared" si="459"/>
        <v>328.8</v>
      </c>
      <c r="CD1108" s="4">
        <f t="shared" si="460"/>
        <v>27013.399999999998</v>
      </c>
      <c r="CE1108" s="4">
        <f t="shared" si="461"/>
        <v>0</v>
      </c>
      <c r="CF1108" s="4">
        <f t="shared" si="462"/>
        <v>24</v>
      </c>
      <c r="CG1108" s="4">
        <f t="shared" si="463"/>
        <v>30.2</v>
      </c>
      <c r="CH1108" s="4">
        <f t="shared" si="464"/>
        <v>328.8</v>
      </c>
      <c r="CI1108" s="4">
        <f t="shared" si="465"/>
        <v>383</v>
      </c>
      <c r="CJ1108" s="4">
        <v>0</v>
      </c>
      <c r="CK1108" s="4">
        <v>5853</v>
      </c>
      <c r="CL1108" s="4">
        <v>431</v>
      </c>
      <c r="CM1108" s="4">
        <v>0</v>
      </c>
      <c r="CN1108" s="4">
        <v>657</v>
      </c>
      <c r="CO1108" s="4">
        <f t="shared" si="440"/>
        <v>6941</v>
      </c>
    </row>
    <row r="1109" spans="1:93">
      <c r="A1109" s="2">
        <v>2012</v>
      </c>
      <c r="B1109" s="3" t="s">
        <v>114</v>
      </c>
      <c r="C1109" s="4">
        <v>9258</v>
      </c>
      <c r="D1109" s="4">
        <v>2430</v>
      </c>
      <c r="E1109" s="4">
        <v>618</v>
      </c>
      <c r="F1109" s="4">
        <v>0</v>
      </c>
      <c r="G1109" s="4">
        <f t="shared" si="441"/>
        <v>12306</v>
      </c>
      <c r="H1109" s="4">
        <v>1622</v>
      </c>
      <c r="I1109" s="4">
        <v>0</v>
      </c>
      <c r="J1109" s="4">
        <v>59</v>
      </c>
      <c r="K1109" s="4">
        <v>212</v>
      </c>
      <c r="L1109" s="4">
        <f t="shared" si="442"/>
        <v>1893</v>
      </c>
      <c r="M1109" s="4">
        <v>224</v>
      </c>
      <c r="N1109" s="4">
        <v>350</v>
      </c>
      <c r="O1109" s="4">
        <v>1</v>
      </c>
      <c r="P1109" s="4">
        <v>0</v>
      </c>
      <c r="Q1109" s="4">
        <f t="shared" si="443"/>
        <v>575</v>
      </c>
      <c r="R1109" s="4">
        <v>303</v>
      </c>
      <c r="S1109" s="4">
        <v>409</v>
      </c>
      <c r="T1109" s="4">
        <v>0</v>
      </c>
      <c r="U1109" s="4">
        <v>0</v>
      </c>
      <c r="V1109" s="4">
        <f t="shared" si="444"/>
        <v>712</v>
      </c>
      <c r="W1109" s="4">
        <v>7620</v>
      </c>
      <c r="X1109" s="4">
        <v>12245</v>
      </c>
      <c r="Y1109" s="4">
        <v>2364</v>
      </c>
      <c r="Z1109" s="4">
        <v>0</v>
      </c>
      <c r="AA1109" s="4">
        <f t="shared" si="445"/>
        <v>22229</v>
      </c>
      <c r="AB1109" s="4">
        <v>2098</v>
      </c>
      <c r="AC1109" s="4">
        <v>22</v>
      </c>
      <c r="AD1109" s="4">
        <v>100</v>
      </c>
      <c r="AE1109" s="4">
        <v>137</v>
      </c>
      <c r="AF1109" s="4">
        <f t="shared" si="446"/>
        <v>2357</v>
      </c>
      <c r="AG1109" s="4">
        <v>16</v>
      </c>
      <c r="AH1109" s="4">
        <v>1858</v>
      </c>
      <c r="AI1109" s="4">
        <v>4129</v>
      </c>
      <c r="AJ1109" s="4">
        <v>250</v>
      </c>
      <c r="AK1109" s="4">
        <f t="shared" si="447"/>
        <v>6253</v>
      </c>
      <c r="AL1109" s="4">
        <v>5890</v>
      </c>
      <c r="AM1109" s="4">
        <v>6863</v>
      </c>
      <c r="AN1109" s="4">
        <v>7090</v>
      </c>
      <c r="AO1109" s="4">
        <v>780</v>
      </c>
      <c r="AP1109" s="4">
        <f t="shared" si="448"/>
        <v>20623</v>
      </c>
      <c r="AU1109" s="4">
        <f t="shared" si="449"/>
        <v>0</v>
      </c>
      <c r="AV1109" s="4">
        <v>0</v>
      </c>
      <c r="AW1109" s="4">
        <v>0</v>
      </c>
      <c r="AX1109" s="4">
        <v>0</v>
      </c>
      <c r="AY1109" s="4">
        <v>212</v>
      </c>
      <c r="AZ1109" s="4">
        <f t="shared" si="450"/>
        <v>212</v>
      </c>
      <c r="BA1109" s="4">
        <v>0</v>
      </c>
      <c r="BB1109" s="4">
        <v>0</v>
      </c>
      <c r="BC1109" s="4">
        <v>0</v>
      </c>
      <c r="BD1109" s="4">
        <v>137</v>
      </c>
      <c r="BE1109" s="4">
        <f t="shared" si="451"/>
        <v>137</v>
      </c>
      <c r="BF1109" s="4">
        <v>0</v>
      </c>
      <c r="BG1109" s="4">
        <v>0</v>
      </c>
      <c r="BH1109" s="4">
        <v>0</v>
      </c>
      <c r="BI1109" s="4">
        <v>250</v>
      </c>
      <c r="BJ1109" s="4">
        <f t="shared" si="452"/>
        <v>250</v>
      </c>
      <c r="BK1109" s="4">
        <v>0</v>
      </c>
      <c r="BL1109" s="4">
        <v>0</v>
      </c>
      <c r="BM1109" s="4">
        <v>0</v>
      </c>
      <c r="BN1109" s="4">
        <v>0</v>
      </c>
      <c r="BO1109" s="4">
        <f t="shared" si="453"/>
        <v>0</v>
      </c>
      <c r="BP1109" s="4">
        <v>0</v>
      </c>
      <c r="BQ1109" s="4">
        <v>0</v>
      </c>
      <c r="BR1109" s="4">
        <v>0</v>
      </c>
      <c r="BS1109" s="4">
        <v>0</v>
      </c>
      <c r="BT1109" s="4">
        <f t="shared" si="454"/>
        <v>0</v>
      </c>
      <c r="BU1109" s="4">
        <v>0</v>
      </c>
      <c r="BV1109" s="4">
        <v>0</v>
      </c>
      <c r="BW1109" s="4">
        <v>0</v>
      </c>
      <c r="BX1109" s="4">
        <v>780</v>
      </c>
      <c r="BY1109" s="4">
        <f t="shared" si="455"/>
        <v>780</v>
      </c>
      <c r="BZ1109" s="4">
        <f t="shared" si="456"/>
        <v>27031</v>
      </c>
      <c r="CA1109" s="4">
        <f t="shared" si="457"/>
        <v>24177</v>
      </c>
      <c r="CB1109" s="4">
        <f t="shared" si="458"/>
        <v>14361</v>
      </c>
      <c r="CC1109" s="4">
        <f t="shared" si="459"/>
        <v>1379</v>
      </c>
      <c r="CD1109" s="4">
        <f t="shared" si="460"/>
        <v>66948</v>
      </c>
      <c r="CE1109" s="4">
        <f t="shared" si="461"/>
        <v>0</v>
      </c>
      <c r="CF1109" s="4">
        <f t="shared" si="462"/>
        <v>0</v>
      </c>
      <c r="CG1109" s="4">
        <f t="shared" si="463"/>
        <v>0</v>
      </c>
      <c r="CH1109" s="4">
        <f t="shared" si="464"/>
        <v>1379</v>
      </c>
      <c r="CI1109" s="4">
        <f t="shared" si="465"/>
        <v>1379</v>
      </c>
      <c r="CJ1109" s="4">
        <v>8772</v>
      </c>
      <c r="CK1109" s="4">
        <v>10801</v>
      </c>
      <c r="CL1109" s="4">
        <v>2022</v>
      </c>
      <c r="CM1109" s="4">
        <v>95</v>
      </c>
      <c r="CN1109" s="4">
        <v>5988</v>
      </c>
      <c r="CO1109" s="4">
        <f t="shared" si="440"/>
        <v>27678</v>
      </c>
    </row>
    <row r="1110" spans="1:93">
      <c r="A1110" s="2">
        <v>2012</v>
      </c>
      <c r="B1110" s="3" t="s">
        <v>127</v>
      </c>
      <c r="G1110" s="4">
        <f t="shared" si="441"/>
        <v>0</v>
      </c>
      <c r="L1110" s="4">
        <f t="shared" si="442"/>
        <v>0</v>
      </c>
      <c r="Q1110" s="4">
        <f t="shared" si="443"/>
        <v>0</v>
      </c>
      <c r="V1110" s="4">
        <f t="shared" si="444"/>
        <v>0</v>
      </c>
      <c r="AA1110" s="4">
        <f t="shared" si="445"/>
        <v>0</v>
      </c>
      <c r="AF1110" s="4">
        <f t="shared" si="446"/>
        <v>0</v>
      </c>
      <c r="AK1110" s="4">
        <f t="shared" si="447"/>
        <v>0</v>
      </c>
      <c r="AP1110" s="4">
        <f t="shared" si="448"/>
        <v>0</v>
      </c>
      <c r="AU1110" s="4">
        <f t="shared" si="449"/>
        <v>0</v>
      </c>
      <c r="AZ1110" s="4">
        <f t="shared" si="450"/>
        <v>0</v>
      </c>
      <c r="BE1110" s="4">
        <f t="shared" si="451"/>
        <v>0</v>
      </c>
      <c r="BJ1110" s="4">
        <f t="shared" si="452"/>
        <v>0</v>
      </c>
      <c r="BO1110" s="4">
        <f t="shared" si="453"/>
        <v>0</v>
      </c>
      <c r="BT1110" s="4">
        <f t="shared" si="454"/>
        <v>0</v>
      </c>
      <c r="BY1110" s="4">
        <f t="shared" si="455"/>
        <v>0</v>
      </c>
      <c r="BZ1110" s="4">
        <f t="shared" si="456"/>
        <v>0</v>
      </c>
      <c r="CA1110" s="4">
        <f t="shared" si="457"/>
        <v>0</v>
      </c>
      <c r="CB1110" s="4">
        <f t="shared" si="458"/>
        <v>0</v>
      </c>
      <c r="CC1110" s="4">
        <f t="shared" si="459"/>
        <v>0</v>
      </c>
      <c r="CD1110" s="4">
        <f t="shared" si="460"/>
        <v>0</v>
      </c>
      <c r="CE1110" s="4">
        <f t="shared" si="461"/>
        <v>0</v>
      </c>
      <c r="CF1110" s="4">
        <f t="shared" si="462"/>
        <v>0</v>
      </c>
      <c r="CG1110" s="4">
        <f t="shared" si="463"/>
        <v>0</v>
      </c>
      <c r="CH1110" s="4">
        <f t="shared" si="464"/>
        <v>0</v>
      </c>
      <c r="CI1110" s="4">
        <f t="shared" si="465"/>
        <v>0</v>
      </c>
      <c r="CO1110" s="4">
        <f t="shared" si="440"/>
        <v>0</v>
      </c>
    </row>
    <row r="1111" spans="1:93">
      <c r="A1111" s="2">
        <v>2012</v>
      </c>
      <c r="B1111" s="3" t="s">
        <v>115</v>
      </c>
      <c r="C1111" s="4">
        <v>861</v>
      </c>
      <c r="D1111" s="4">
        <v>235</v>
      </c>
      <c r="E1111" s="4">
        <v>27</v>
      </c>
      <c r="F1111" s="4">
        <v>0</v>
      </c>
      <c r="G1111" s="4">
        <f t="shared" si="441"/>
        <v>1123</v>
      </c>
      <c r="H1111" s="4">
        <v>166</v>
      </c>
      <c r="I1111" s="4">
        <v>23</v>
      </c>
      <c r="J1111" s="4">
        <v>821</v>
      </c>
      <c r="K1111" s="4">
        <v>31</v>
      </c>
      <c r="L1111" s="4">
        <f t="shared" si="442"/>
        <v>1041</v>
      </c>
      <c r="M1111" s="4">
        <v>0</v>
      </c>
      <c r="N1111" s="4">
        <v>40</v>
      </c>
      <c r="O1111" s="4">
        <v>0</v>
      </c>
      <c r="P1111" s="4">
        <v>0</v>
      </c>
      <c r="Q1111" s="4">
        <f t="shared" si="443"/>
        <v>40</v>
      </c>
      <c r="R1111" s="4">
        <v>30</v>
      </c>
      <c r="S1111" s="4">
        <v>39</v>
      </c>
      <c r="T1111" s="4">
        <v>0</v>
      </c>
      <c r="U1111" s="4">
        <v>0</v>
      </c>
      <c r="V1111" s="4">
        <f t="shared" si="444"/>
        <v>69</v>
      </c>
      <c r="W1111" s="4">
        <v>919</v>
      </c>
      <c r="X1111" s="4">
        <v>995</v>
      </c>
      <c r="Y1111" s="4">
        <v>10</v>
      </c>
      <c r="Z1111" s="4">
        <v>0</v>
      </c>
      <c r="AA1111" s="4">
        <f t="shared" si="445"/>
        <v>1924</v>
      </c>
      <c r="AB1111" s="4">
        <v>185</v>
      </c>
      <c r="AC1111" s="4">
        <v>2</v>
      </c>
      <c r="AD1111" s="4">
        <v>3</v>
      </c>
      <c r="AE1111" s="4">
        <v>0</v>
      </c>
      <c r="AF1111" s="4">
        <f t="shared" si="446"/>
        <v>190</v>
      </c>
      <c r="AG1111" s="4">
        <v>0</v>
      </c>
      <c r="AH1111" s="4">
        <v>292</v>
      </c>
      <c r="AI1111" s="4">
        <v>87</v>
      </c>
      <c r="AJ1111" s="4">
        <v>133</v>
      </c>
      <c r="AK1111" s="4">
        <f t="shared" si="447"/>
        <v>512</v>
      </c>
      <c r="AL1111" s="4">
        <v>949</v>
      </c>
      <c r="AM1111" s="4">
        <v>973</v>
      </c>
      <c r="AN1111" s="4">
        <v>1052</v>
      </c>
      <c r="AO1111" s="4">
        <v>33.699999999999989</v>
      </c>
      <c r="AP1111" s="4">
        <f t="shared" si="448"/>
        <v>3007.7</v>
      </c>
      <c r="AU1111" s="4">
        <f t="shared" si="449"/>
        <v>0</v>
      </c>
      <c r="AV1111" s="4">
        <v>3</v>
      </c>
      <c r="AW1111" s="4">
        <v>20</v>
      </c>
      <c r="AX1111" s="4">
        <v>26</v>
      </c>
      <c r="AY1111" s="4">
        <v>31</v>
      </c>
      <c r="AZ1111" s="4">
        <f t="shared" si="450"/>
        <v>80</v>
      </c>
      <c r="BA1111" s="4">
        <v>0</v>
      </c>
      <c r="BB1111" s="4">
        <v>0</v>
      </c>
      <c r="BC1111" s="4">
        <v>3</v>
      </c>
      <c r="BD1111" s="4">
        <v>0</v>
      </c>
      <c r="BE1111" s="4">
        <f t="shared" si="451"/>
        <v>3</v>
      </c>
      <c r="BF1111" s="4">
        <v>0</v>
      </c>
      <c r="BG1111" s="4">
        <v>156</v>
      </c>
      <c r="BH1111" s="4">
        <v>4</v>
      </c>
      <c r="BI1111" s="4">
        <v>133</v>
      </c>
      <c r="BJ1111" s="4">
        <f t="shared" si="452"/>
        <v>293</v>
      </c>
      <c r="BK1111" s="4">
        <v>0</v>
      </c>
      <c r="BL1111" s="4">
        <v>0</v>
      </c>
      <c r="BM1111" s="4">
        <v>0</v>
      </c>
      <c r="BN1111" s="4">
        <v>0</v>
      </c>
      <c r="BO1111" s="4">
        <f t="shared" si="453"/>
        <v>0</v>
      </c>
      <c r="BP1111" s="4">
        <v>0</v>
      </c>
      <c r="BQ1111" s="4">
        <v>3</v>
      </c>
      <c r="BR1111" s="4">
        <v>5</v>
      </c>
      <c r="BS1111" s="4">
        <v>19</v>
      </c>
      <c r="BT1111" s="4">
        <f t="shared" si="454"/>
        <v>27</v>
      </c>
      <c r="BU1111" s="4">
        <v>0</v>
      </c>
      <c r="BV1111" s="4">
        <v>0</v>
      </c>
      <c r="BW1111" s="4">
        <v>20</v>
      </c>
      <c r="BX1111" s="4">
        <v>15</v>
      </c>
      <c r="BY1111" s="4">
        <f t="shared" si="455"/>
        <v>35</v>
      </c>
      <c r="BZ1111" s="4">
        <f t="shared" si="456"/>
        <v>3110</v>
      </c>
      <c r="CA1111" s="4">
        <f t="shared" si="457"/>
        <v>2599</v>
      </c>
      <c r="CB1111" s="4">
        <f t="shared" si="458"/>
        <v>2000</v>
      </c>
      <c r="CC1111" s="4">
        <f t="shared" si="459"/>
        <v>197.7</v>
      </c>
      <c r="CD1111" s="4">
        <f t="shared" si="460"/>
        <v>7906.7</v>
      </c>
      <c r="CE1111" s="4">
        <f t="shared" si="461"/>
        <v>3</v>
      </c>
      <c r="CF1111" s="4">
        <f t="shared" si="462"/>
        <v>179</v>
      </c>
      <c r="CG1111" s="4">
        <f t="shared" si="463"/>
        <v>58</v>
      </c>
      <c r="CH1111" s="4">
        <f t="shared" si="464"/>
        <v>198</v>
      </c>
      <c r="CI1111" s="4">
        <f t="shared" si="465"/>
        <v>438</v>
      </c>
      <c r="CJ1111" s="4">
        <v>851.05499999999995</v>
      </c>
      <c r="CK1111" s="4">
        <v>1060.481</v>
      </c>
      <c r="CL1111" s="4">
        <v>123.054</v>
      </c>
      <c r="CM1111" s="4">
        <v>1.327</v>
      </c>
      <c r="CN1111" s="4">
        <v>1234.797</v>
      </c>
      <c r="CO1111" s="4">
        <f t="shared" si="440"/>
        <v>3270.7139999999999</v>
      </c>
    </row>
    <row r="1112" spans="1:93">
      <c r="A1112" s="2">
        <v>2012</v>
      </c>
      <c r="B1112" s="3" t="s">
        <v>116</v>
      </c>
      <c r="C1112" s="4">
        <v>1995</v>
      </c>
      <c r="D1112" s="4">
        <v>824</v>
      </c>
      <c r="E1112" s="4">
        <v>690</v>
      </c>
      <c r="F1112" s="4">
        <v>0</v>
      </c>
      <c r="G1112" s="4">
        <f t="shared" si="441"/>
        <v>3509</v>
      </c>
      <c r="H1112" s="4">
        <v>571</v>
      </c>
      <c r="I1112" s="4">
        <v>716</v>
      </c>
      <c r="J1112" s="4">
        <v>3232</v>
      </c>
      <c r="K1112" s="4">
        <v>123</v>
      </c>
      <c r="L1112" s="4">
        <f t="shared" si="442"/>
        <v>4642</v>
      </c>
      <c r="M1112" s="4">
        <v>4</v>
      </c>
      <c r="N1112" s="4">
        <v>31</v>
      </c>
      <c r="O1112" s="4">
        <v>0</v>
      </c>
      <c r="P1112" s="4">
        <v>0</v>
      </c>
      <c r="Q1112" s="4">
        <f t="shared" si="443"/>
        <v>35</v>
      </c>
      <c r="R1112" s="4">
        <v>28</v>
      </c>
      <c r="S1112" s="4">
        <v>34</v>
      </c>
      <c r="T1112" s="4">
        <v>0</v>
      </c>
      <c r="U1112" s="4">
        <v>0</v>
      </c>
      <c r="V1112" s="4">
        <f t="shared" si="444"/>
        <v>62</v>
      </c>
      <c r="W1112" s="4">
        <v>640</v>
      </c>
      <c r="X1112" s="4">
        <v>3426</v>
      </c>
      <c r="Y1112" s="4">
        <v>719</v>
      </c>
      <c r="Z1112" s="4">
        <v>0</v>
      </c>
      <c r="AA1112" s="4">
        <f t="shared" si="445"/>
        <v>4785</v>
      </c>
      <c r="AB1112" s="4">
        <v>465</v>
      </c>
      <c r="AC1112" s="4">
        <v>9</v>
      </c>
      <c r="AD1112" s="4">
        <v>120</v>
      </c>
      <c r="AE1112" s="4">
        <v>0</v>
      </c>
      <c r="AF1112" s="4">
        <f t="shared" si="446"/>
        <v>594</v>
      </c>
      <c r="AG1112" s="4">
        <v>3</v>
      </c>
      <c r="AH1112" s="4">
        <v>866</v>
      </c>
      <c r="AI1112" s="4">
        <v>588</v>
      </c>
      <c r="AJ1112" s="4">
        <v>0</v>
      </c>
      <c r="AK1112" s="4">
        <f t="shared" si="447"/>
        <v>1457</v>
      </c>
      <c r="AL1112" s="4">
        <v>1811</v>
      </c>
      <c r="AM1112" s="4">
        <v>3378</v>
      </c>
      <c r="AN1112" s="4">
        <v>1815</v>
      </c>
      <c r="AO1112" s="4">
        <v>0</v>
      </c>
      <c r="AP1112" s="4">
        <f t="shared" si="448"/>
        <v>7004</v>
      </c>
      <c r="AU1112" s="4">
        <f t="shared" si="449"/>
        <v>0</v>
      </c>
      <c r="AV1112" s="4">
        <v>12</v>
      </c>
      <c r="AW1112" s="4">
        <v>11</v>
      </c>
      <c r="AX1112" s="4">
        <v>144</v>
      </c>
      <c r="AY1112" s="4">
        <v>123</v>
      </c>
      <c r="AZ1112" s="4">
        <f t="shared" si="450"/>
        <v>290</v>
      </c>
      <c r="BA1112" s="4">
        <v>1</v>
      </c>
      <c r="BB1112" s="4">
        <v>1</v>
      </c>
      <c r="BC1112" s="4">
        <v>1</v>
      </c>
      <c r="BD1112" s="4">
        <v>0</v>
      </c>
      <c r="BE1112" s="4">
        <f t="shared" si="451"/>
        <v>3</v>
      </c>
      <c r="BF1112" s="4">
        <v>0</v>
      </c>
      <c r="BG1112" s="4">
        <v>0</v>
      </c>
      <c r="BH1112" s="4">
        <v>1</v>
      </c>
      <c r="BI1112" s="4">
        <v>0</v>
      </c>
      <c r="BJ1112" s="4">
        <f t="shared" si="452"/>
        <v>1</v>
      </c>
      <c r="BK1112" s="4">
        <v>0</v>
      </c>
      <c r="BL1112" s="4">
        <v>0</v>
      </c>
      <c r="BM1112" s="4">
        <v>0</v>
      </c>
      <c r="BN1112" s="4">
        <v>0</v>
      </c>
      <c r="BO1112" s="4">
        <f t="shared" si="453"/>
        <v>0</v>
      </c>
      <c r="BP1112" s="4">
        <v>2</v>
      </c>
      <c r="BQ1112" s="4">
        <v>0</v>
      </c>
      <c r="BR1112" s="4">
        <v>1</v>
      </c>
      <c r="BS1112" s="4">
        <v>0</v>
      </c>
      <c r="BT1112" s="4">
        <f t="shared" si="454"/>
        <v>3</v>
      </c>
      <c r="BU1112" s="4">
        <v>14</v>
      </c>
      <c r="BV1112" s="4">
        <v>13</v>
      </c>
      <c r="BW1112" s="4">
        <v>12</v>
      </c>
      <c r="BX1112" s="4">
        <v>0</v>
      </c>
      <c r="BY1112" s="4">
        <f t="shared" si="455"/>
        <v>39</v>
      </c>
      <c r="BZ1112" s="4">
        <f t="shared" si="456"/>
        <v>5517</v>
      </c>
      <c r="CA1112" s="4">
        <f t="shared" si="457"/>
        <v>9284</v>
      </c>
      <c r="CB1112" s="4">
        <f t="shared" si="458"/>
        <v>7164</v>
      </c>
      <c r="CC1112" s="4">
        <f t="shared" si="459"/>
        <v>123</v>
      </c>
      <c r="CD1112" s="4">
        <f t="shared" si="460"/>
        <v>22088</v>
      </c>
      <c r="CE1112" s="4">
        <f t="shared" si="461"/>
        <v>29</v>
      </c>
      <c r="CF1112" s="4">
        <f t="shared" si="462"/>
        <v>25</v>
      </c>
      <c r="CG1112" s="4">
        <f t="shared" si="463"/>
        <v>159</v>
      </c>
      <c r="CH1112" s="4">
        <f t="shared" si="464"/>
        <v>123</v>
      </c>
      <c r="CI1112" s="4">
        <f t="shared" si="465"/>
        <v>336</v>
      </c>
      <c r="CJ1112" s="4">
        <v>2354</v>
      </c>
      <c r="CK1112" s="4">
        <v>2592</v>
      </c>
      <c r="CL1112" s="4">
        <v>212</v>
      </c>
      <c r="CM1112" s="4">
        <v>0</v>
      </c>
      <c r="CN1112" s="4">
        <v>700</v>
      </c>
      <c r="CO1112" s="4">
        <f t="shared" si="440"/>
        <v>5858</v>
      </c>
    </row>
    <row r="1113" spans="1:93">
      <c r="A1113" s="2">
        <v>2012</v>
      </c>
      <c r="B1113" s="3" t="s">
        <v>117</v>
      </c>
      <c r="C1113" s="4">
        <v>358</v>
      </c>
      <c r="D1113" s="4">
        <v>169</v>
      </c>
      <c r="E1113" s="4">
        <v>3</v>
      </c>
      <c r="F1113" s="4">
        <v>0</v>
      </c>
      <c r="G1113" s="4">
        <f t="shared" si="441"/>
        <v>530</v>
      </c>
      <c r="H1113" s="4">
        <v>178</v>
      </c>
      <c r="I1113" s="4">
        <v>94</v>
      </c>
      <c r="J1113" s="4">
        <v>325</v>
      </c>
      <c r="K1113" s="4">
        <v>31</v>
      </c>
      <c r="L1113" s="4">
        <f t="shared" si="442"/>
        <v>628</v>
      </c>
      <c r="M1113" s="4">
        <v>9</v>
      </c>
      <c r="N1113" s="4">
        <v>19</v>
      </c>
      <c r="O1113" s="4">
        <v>0</v>
      </c>
      <c r="P1113" s="4">
        <v>0</v>
      </c>
      <c r="Q1113" s="4">
        <f t="shared" si="443"/>
        <v>28</v>
      </c>
      <c r="R1113" s="4">
        <v>0</v>
      </c>
      <c r="S1113" s="4">
        <v>0</v>
      </c>
      <c r="T1113" s="4">
        <v>0</v>
      </c>
      <c r="U1113" s="4">
        <v>0</v>
      </c>
      <c r="V1113" s="4">
        <f t="shared" si="444"/>
        <v>0</v>
      </c>
      <c r="W1113" s="4">
        <v>287</v>
      </c>
      <c r="X1113" s="4">
        <v>487</v>
      </c>
      <c r="Y1113" s="4">
        <v>0</v>
      </c>
      <c r="Z1113" s="4">
        <v>0</v>
      </c>
      <c r="AA1113" s="4">
        <f t="shared" si="445"/>
        <v>774</v>
      </c>
      <c r="AB1113" s="4">
        <v>80</v>
      </c>
      <c r="AC1113" s="4">
        <v>10</v>
      </c>
      <c r="AD1113" s="4">
        <v>8</v>
      </c>
      <c r="AE1113" s="4">
        <v>0</v>
      </c>
      <c r="AF1113" s="4">
        <f t="shared" si="446"/>
        <v>98</v>
      </c>
      <c r="AG1113" s="4">
        <v>4</v>
      </c>
      <c r="AH1113" s="4">
        <v>380</v>
      </c>
      <c r="AI1113" s="4">
        <v>209</v>
      </c>
      <c r="AJ1113" s="4">
        <v>0</v>
      </c>
      <c r="AK1113" s="4">
        <f t="shared" si="447"/>
        <v>593</v>
      </c>
      <c r="AL1113" s="4">
        <v>291</v>
      </c>
      <c r="AM1113" s="4">
        <v>348</v>
      </c>
      <c r="AN1113" s="4">
        <v>394</v>
      </c>
      <c r="AO1113" s="4">
        <v>4</v>
      </c>
      <c r="AP1113" s="4">
        <f t="shared" si="448"/>
        <v>1037</v>
      </c>
      <c r="AU1113" s="4">
        <f t="shared" si="449"/>
        <v>0</v>
      </c>
      <c r="AV1113" s="4">
        <v>0</v>
      </c>
      <c r="AW1113" s="4">
        <v>0</v>
      </c>
      <c r="AX1113" s="4">
        <v>24</v>
      </c>
      <c r="AY1113" s="4">
        <v>31</v>
      </c>
      <c r="AZ1113" s="4">
        <f t="shared" si="450"/>
        <v>55</v>
      </c>
      <c r="BA1113" s="4">
        <v>3</v>
      </c>
      <c r="BB1113" s="4">
        <v>0</v>
      </c>
      <c r="BC1113" s="4">
        <v>1</v>
      </c>
      <c r="BD1113" s="4">
        <v>0</v>
      </c>
      <c r="BE1113" s="4">
        <f t="shared" si="451"/>
        <v>4</v>
      </c>
      <c r="BF1113" s="4">
        <v>0</v>
      </c>
      <c r="BG1113" s="4">
        <v>2</v>
      </c>
      <c r="BH1113" s="4">
        <v>22</v>
      </c>
      <c r="BI1113" s="4">
        <v>0</v>
      </c>
      <c r="BJ1113" s="4">
        <f t="shared" si="452"/>
        <v>24</v>
      </c>
      <c r="BK1113" s="4">
        <v>0</v>
      </c>
      <c r="BL1113" s="4">
        <v>0</v>
      </c>
      <c r="BM1113" s="4">
        <v>0</v>
      </c>
      <c r="BN1113" s="4">
        <v>0</v>
      </c>
      <c r="BO1113" s="4">
        <f t="shared" si="453"/>
        <v>0</v>
      </c>
      <c r="BP1113" s="4">
        <v>0</v>
      </c>
      <c r="BQ1113" s="4">
        <v>0</v>
      </c>
      <c r="BR1113" s="4">
        <v>0</v>
      </c>
      <c r="BS1113" s="4">
        <v>0</v>
      </c>
      <c r="BT1113" s="4">
        <f t="shared" si="454"/>
        <v>0</v>
      </c>
      <c r="BU1113" s="4">
        <v>8</v>
      </c>
      <c r="BV1113" s="4">
        <v>5</v>
      </c>
      <c r="BW1113" s="4">
        <v>18</v>
      </c>
      <c r="BX1113" s="4">
        <v>4</v>
      </c>
      <c r="BY1113" s="4">
        <f t="shared" si="455"/>
        <v>35</v>
      </c>
      <c r="BZ1113" s="4">
        <f t="shared" si="456"/>
        <v>1207</v>
      </c>
      <c r="CA1113" s="4">
        <f t="shared" si="457"/>
        <v>1507</v>
      </c>
      <c r="CB1113" s="4">
        <f t="shared" si="458"/>
        <v>939</v>
      </c>
      <c r="CC1113" s="4">
        <f t="shared" si="459"/>
        <v>35</v>
      </c>
      <c r="CD1113" s="4">
        <f t="shared" si="460"/>
        <v>3688</v>
      </c>
      <c r="CE1113" s="4">
        <f t="shared" si="461"/>
        <v>11</v>
      </c>
      <c r="CF1113" s="4">
        <f t="shared" si="462"/>
        <v>7</v>
      </c>
      <c r="CG1113" s="4">
        <f t="shared" si="463"/>
        <v>65</v>
      </c>
      <c r="CH1113" s="4">
        <f t="shared" si="464"/>
        <v>35</v>
      </c>
      <c r="CI1113" s="4">
        <f t="shared" si="465"/>
        <v>118</v>
      </c>
      <c r="CJ1113" s="4">
        <v>744</v>
      </c>
      <c r="CK1113" s="4">
        <v>0</v>
      </c>
      <c r="CL1113" s="4">
        <v>0</v>
      </c>
      <c r="CM1113" s="4">
        <v>1</v>
      </c>
      <c r="CN1113" s="4">
        <v>537</v>
      </c>
      <c r="CO1113" s="4">
        <f t="shared" si="440"/>
        <v>1282</v>
      </c>
    </row>
    <row r="1114" spans="1:93">
      <c r="A1114" s="2">
        <v>2012</v>
      </c>
      <c r="B1114" s="3" t="s">
        <v>118</v>
      </c>
      <c r="C1114" s="4">
        <v>4046</v>
      </c>
      <c r="D1114" s="4">
        <v>1261</v>
      </c>
      <c r="E1114" s="4">
        <v>63</v>
      </c>
      <c r="F1114" s="4">
        <v>0</v>
      </c>
      <c r="G1114" s="4">
        <f t="shared" si="441"/>
        <v>5370</v>
      </c>
      <c r="H1114" s="4">
        <v>1442</v>
      </c>
      <c r="I1114" s="4">
        <v>226</v>
      </c>
      <c r="J1114" s="4">
        <v>2151</v>
      </c>
      <c r="K1114" s="4">
        <v>80</v>
      </c>
      <c r="L1114" s="4">
        <f t="shared" si="442"/>
        <v>3899</v>
      </c>
      <c r="M1114" s="4">
        <v>14</v>
      </c>
      <c r="N1114" s="4">
        <v>108</v>
      </c>
      <c r="O1114" s="4">
        <v>0</v>
      </c>
      <c r="P1114" s="4">
        <v>0</v>
      </c>
      <c r="Q1114" s="4">
        <f t="shared" si="443"/>
        <v>122</v>
      </c>
      <c r="R1114" s="4">
        <v>0</v>
      </c>
      <c r="S1114" s="4">
        <v>0</v>
      </c>
      <c r="T1114" s="4">
        <v>0</v>
      </c>
      <c r="U1114" s="4">
        <v>0</v>
      </c>
      <c r="V1114" s="4">
        <f t="shared" si="444"/>
        <v>0</v>
      </c>
      <c r="W1114" s="4">
        <v>2792</v>
      </c>
      <c r="X1114" s="4">
        <v>6007</v>
      </c>
      <c r="Y1114" s="4">
        <v>534</v>
      </c>
      <c r="Z1114" s="4">
        <v>0</v>
      </c>
      <c r="AA1114" s="4">
        <f t="shared" si="445"/>
        <v>9333</v>
      </c>
      <c r="AB1114" s="4">
        <v>769</v>
      </c>
      <c r="AC1114" s="4">
        <v>1</v>
      </c>
      <c r="AD1114" s="4">
        <v>52</v>
      </c>
      <c r="AE1114" s="4">
        <v>0</v>
      </c>
      <c r="AF1114" s="4">
        <f t="shared" si="446"/>
        <v>822</v>
      </c>
      <c r="AG1114" s="4">
        <v>0</v>
      </c>
      <c r="AH1114" s="4">
        <v>1041</v>
      </c>
      <c r="AI1114" s="4">
        <v>912</v>
      </c>
      <c r="AJ1114" s="4">
        <v>0</v>
      </c>
      <c r="AK1114" s="4">
        <f t="shared" si="447"/>
        <v>1953</v>
      </c>
      <c r="AL1114" s="4">
        <v>2622</v>
      </c>
      <c r="AM1114" s="4">
        <v>4162</v>
      </c>
      <c r="AN1114" s="4">
        <v>1962</v>
      </c>
      <c r="AO1114" s="4">
        <v>174</v>
      </c>
      <c r="AP1114" s="4">
        <f t="shared" si="448"/>
        <v>8920</v>
      </c>
      <c r="AU1114" s="4">
        <f t="shared" si="449"/>
        <v>0</v>
      </c>
      <c r="AV1114" s="4">
        <v>20</v>
      </c>
      <c r="AW1114" s="4">
        <v>0</v>
      </c>
      <c r="AX1114" s="4">
        <v>0</v>
      </c>
      <c r="AY1114" s="4">
        <v>80</v>
      </c>
      <c r="AZ1114" s="4">
        <f t="shared" si="450"/>
        <v>100</v>
      </c>
      <c r="BA1114" s="4">
        <v>0</v>
      </c>
      <c r="BB1114" s="4">
        <v>0</v>
      </c>
      <c r="BC1114" s="4">
        <v>35</v>
      </c>
      <c r="BD1114" s="4">
        <v>0</v>
      </c>
      <c r="BE1114" s="4">
        <f t="shared" si="451"/>
        <v>35</v>
      </c>
      <c r="BF1114" s="4">
        <v>0</v>
      </c>
      <c r="BG1114" s="4">
        <v>1041</v>
      </c>
      <c r="BH1114" s="4">
        <v>419</v>
      </c>
      <c r="BI1114" s="4">
        <v>0</v>
      </c>
      <c r="BJ1114" s="4">
        <f t="shared" si="452"/>
        <v>1460</v>
      </c>
      <c r="BK1114" s="4">
        <v>0</v>
      </c>
      <c r="BL1114" s="4">
        <v>0</v>
      </c>
      <c r="BM1114" s="4">
        <v>0</v>
      </c>
      <c r="BN1114" s="4">
        <v>0</v>
      </c>
      <c r="BO1114" s="4">
        <f t="shared" si="453"/>
        <v>0</v>
      </c>
      <c r="BP1114" s="4">
        <v>12</v>
      </c>
      <c r="BQ1114" s="4">
        <v>0</v>
      </c>
      <c r="BR1114" s="4">
        <v>0</v>
      </c>
      <c r="BS1114" s="4">
        <v>5</v>
      </c>
      <c r="BT1114" s="4">
        <f t="shared" si="454"/>
        <v>17</v>
      </c>
      <c r="BU1114" s="4">
        <v>51</v>
      </c>
      <c r="BV1114" s="4">
        <v>16</v>
      </c>
      <c r="BW1114" s="4">
        <v>1</v>
      </c>
      <c r="BX1114" s="4">
        <v>169</v>
      </c>
      <c r="BY1114" s="4">
        <f t="shared" si="455"/>
        <v>237</v>
      </c>
      <c r="BZ1114" s="4">
        <f t="shared" si="456"/>
        <v>11685</v>
      </c>
      <c r="CA1114" s="4">
        <f t="shared" si="457"/>
        <v>12806</v>
      </c>
      <c r="CB1114" s="4">
        <f t="shared" si="458"/>
        <v>5674</v>
      </c>
      <c r="CC1114" s="4">
        <f t="shared" si="459"/>
        <v>254</v>
      </c>
      <c r="CD1114" s="4">
        <f t="shared" si="460"/>
        <v>30419</v>
      </c>
      <c r="CE1114" s="4">
        <f t="shared" si="461"/>
        <v>83</v>
      </c>
      <c r="CF1114" s="4">
        <f t="shared" si="462"/>
        <v>1057</v>
      </c>
      <c r="CG1114" s="4">
        <f t="shared" si="463"/>
        <v>455</v>
      </c>
      <c r="CH1114" s="4">
        <f t="shared" si="464"/>
        <v>254</v>
      </c>
      <c r="CI1114" s="4">
        <f t="shared" si="465"/>
        <v>1849</v>
      </c>
      <c r="CJ1114" s="4">
        <v>6500</v>
      </c>
      <c r="CK1114" s="4">
        <v>120</v>
      </c>
      <c r="CL1114" s="4">
        <v>1003</v>
      </c>
      <c r="CM1114" s="4">
        <v>0</v>
      </c>
      <c r="CN1114" s="4">
        <v>3520</v>
      </c>
      <c r="CO1114" s="4">
        <f t="shared" si="440"/>
        <v>11143</v>
      </c>
    </row>
    <row r="1115" spans="1:93">
      <c r="A1115" s="2">
        <v>2012</v>
      </c>
      <c r="B1115" s="3" t="s">
        <v>119</v>
      </c>
      <c r="C1115" s="4">
        <v>18026</v>
      </c>
      <c r="D1115" s="4">
        <v>4778</v>
      </c>
      <c r="E1115" s="4">
        <v>3530</v>
      </c>
      <c r="F1115" s="4">
        <v>14</v>
      </c>
      <c r="G1115" s="4">
        <f t="shared" si="441"/>
        <v>26348</v>
      </c>
      <c r="H1115" s="4">
        <v>6434</v>
      </c>
      <c r="I1115" s="4">
        <v>2389</v>
      </c>
      <c r="J1115" s="4">
        <v>6159</v>
      </c>
      <c r="K1115" s="4">
        <v>0</v>
      </c>
      <c r="L1115" s="4">
        <f t="shared" si="442"/>
        <v>14982</v>
      </c>
      <c r="M1115" s="4">
        <v>66</v>
      </c>
      <c r="N1115" s="4">
        <v>30</v>
      </c>
      <c r="O1115" s="4">
        <v>0</v>
      </c>
      <c r="P1115" s="4">
        <v>0</v>
      </c>
      <c r="Q1115" s="4">
        <f t="shared" si="443"/>
        <v>96</v>
      </c>
      <c r="R1115" s="4">
        <v>0</v>
      </c>
      <c r="S1115" s="4">
        <v>0</v>
      </c>
      <c r="T1115" s="4">
        <v>0</v>
      </c>
      <c r="U1115" s="4">
        <v>0</v>
      </c>
      <c r="V1115" s="4">
        <f t="shared" si="444"/>
        <v>0</v>
      </c>
      <c r="W1115" s="4">
        <v>10686</v>
      </c>
      <c r="X1115" s="4">
        <v>16987</v>
      </c>
      <c r="Y1115" s="4">
        <v>1654</v>
      </c>
      <c r="Z1115" s="4">
        <v>0</v>
      </c>
      <c r="AA1115" s="4">
        <f t="shared" si="445"/>
        <v>29327</v>
      </c>
      <c r="AB1115" s="4">
        <v>3140</v>
      </c>
      <c r="AC1115" s="4">
        <v>29</v>
      </c>
      <c r="AD1115" s="4">
        <v>87</v>
      </c>
      <c r="AE1115" s="4">
        <v>31</v>
      </c>
      <c r="AF1115" s="4">
        <f t="shared" si="446"/>
        <v>3287</v>
      </c>
      <c r="AG1115" s="4">
        <v>71</v>
      </c>
      <c r="AH1115" s="4">
        <v>2853</v>
      </c>
      <c r="AI1115" s="4">
        <v>3199</v>
      </c>
      <c r="AJ1115" s="4">
        <v>1161</v>
      </c>
      <c r="AK1115" s="4">
        <f t="shared" si="447"/>
        <v>7284</v>
      </c>
      <c r="AL1115" s="4">
        <v>6126</v>
      </c>
      <c r="AM1115" s="4">
        <v>5258</v>
      </c>
      <c r="AN1115" s="4">
        <v>257</v>
      </c>
      <c r="AO1115" s="4">
        <v>102</v>
      </c>
      <c r="AP1115" s="4">
        <f t="shared" si="448"/>
        <v>11743</v>
      </c>
      <c r="AU1115" s="4">
        <f t="shared" si="449"/>
        <v>0</v>
      </c>
      <c r="AV1115" s="4">
        <v>110</v>
      </c>
      <c r="AW1115" s="4">
        <v>84</v>
      </c>
      <c r="AX1115" s="4">
        <v>2422</v>
      </c>
      <c r="AY1115" s="4">
        <v>0</v>
      </c>
      <c r="AZ1115" s="4">
        <f t="shared" si="450"/>
        <v>2616</v>
      </c>
      <c r="BA1115" s="4">
        <v>19</v>
      </c>
      <c r="BB1115" s="4">
        <v>0</v>
      </c>
      <c r="BC1115" s="4">
        <v>0</v>
      </c>
      <c r="BD1115" s="4">
        <v>39</v>
      </c>
      <c r="BE1115" s="4">
        <f t="shared" si="451"/>
        <v>58</v>
      </c>
      <c r="BF1115" s="4">
        <v>0</v>
      </c>
      <c r="BG1115" s="4">
        <v>0</v>
      </c>
      <c r="BH1115" s="4">
        <v>108</v>
      </c>
      <c r="BI1115" s="4">
        <v>0</v>
      </c>
      <c r="BJ1115" s="4">
        <f t="shared" si="452"/>
        <v>108</v>
      </c>
      <c r="BK1115" s="4">
        <v>0</v>
      </c>
      <c r="BL1115" s="4">
        <v>0</v>
      </c>
      <c r="BM1115" s="4">
        <v>0</v>
      </c>
      <c r="BN1115" s="4">
        <v>49</v>
      </c>
      <c r="BO1115" s="4">
        <f t="shared" si="453"/>
        <v>49</v>
      </c>
      <c r="BP1115" s="4">
        <v>3</v>
      </c>
      <c r="BQ1115" s="4">
        <v>0</v>
      </c>
      <c r="BR1115" s="4">
        <v>7</v>
      </c>
      <c r="BS1115" s="4">
        <v>0</v>
      </c>
      <c r="BT1115" s="4">
        <f t="shared" si="454"/>
        <v>10</v>
      </c>
      <c r="BU1115" s="4">
        <v>191</v>
      </c>
      <c r="BV1115" s="4">
        <v>155</v>
      </c>
      <c r="BW1115" s="4">
        <v>126</v>
      </c>
      <c r="BX1115" s="4">
        <v>4</v>
      </c>
      <c r="BY1115" s="4">
        <f t="shared" si="455"/>
        <v>476</v>
      </c>
      <c r="BZ1115" s="4">
        <f t="shared" si="456"/>
        <v>44549</v>
      </c>
      <c r="CA1115" s="4">
        <f t="shared" si="457"/>
        <v>32324</v>
      </c>
      <c r="CB1115" s="4">
        <f t="shared" si="458"/>
        <v>14886</v>
      </c>
      <c r="CC1115" s="4">
        <f t="shared" si="459"/>
        <v>1308</v>
      </c>
      <c r="CD1115" s="4">
        <f t="shared" si="460"/>
        <v>93067</v>
      </c>
      <c r="CE1115" s="4">
        <f t="shared" si="461"/>
        <v>323</v>
      </c>
      <c r="CF1115" s="4">
        <f t="shared" si="462"/>
        <v>239</v>
      </c>
      <c r="CG1115" s="4">
        <f t="shared" si="463"/>
        <v>2663</v>
      </c>
      <c r="CH1115" s="4">
        <f t="shared" si="464"/>
        <v>92</v>
      </c>
      <c r="CI1115" s="4">
        <f t="shared" si="465"/>
        <v>3317</v>
      </c>
      <c r="CJ1115" s="4">
        <v>22504</v>
      </c>
      <c r="CK1115" s="4">
        <v>0</v>
      </c>
      <c r="CL1115" s="4">
        <v>0</v>
      </c>
      <c r="CM1115" s="4">
        <v>0</v>
      </c>
      <c r="CN1115" s="4">
        <v>16661</v>
      </c>
      <c r="CO1115" s="4">
        <f t="shared" si="440"/>
        <v>39165</v>
      </c>
    </row>
    <row r="1116" spans="1:93">
      <c r="A1116" s="2">
        <v>2012</v>
      </c>
      <c r="B1116" s="3" t="s">
        <v>120</v>
      </c>
      <c r="C1116" s="4">
        <v>2409</v>
      </c>
      <c r="D1116" s="4">
        <v>469</v>
      </c>
      <c r="E1116" s="4">
        <v>37</v>
      </c>
      <c r="F1116" s="4">
        <v>0</v>
      </c>
      <c r="G1116" s="4">
        <f t="shared" si="441"/>
        <v>2915</v>
      </c>
      <c r="H1116" s="4">
        <v>733</v>
      </c>
      <c r="I1116" s="4">
        <v>17</v>
      </c>
      <c r="J1116" s="4">
        <v>655</v>
      </c>
      <c r="K1116" s="4">
        <v>0</v>
      </c>
      <c r="L1116" s="4">
        <f t="shared" si="442"/>
        <v>1405</v>
      </c>
      <c r="M1116" s="4">
        <v>6</v>
      </c>
      <c r="N1116" s="4">
        <v>76</v>
      </c>
      <c r="O1116" s="4">
        <v>17</v>
      </c>
      <c r="P1116" s="4">
        <v>0</v>
      </c>
      <c r="Q1116" s="4">
        <f t="shared" si="443"/>
        <v>99</v>
      </c>
      <c r="R1116" s="4">
        <v>5</v>
      </c>
      <c r="S1116" s="4">
        <v>0</v>
      </c>
      <c r="T1116" s="4">
        <v>0</v>
      </c>
      <c r="U1116" s="4">
        <v>0</v>
      </c>
      <c r="V1116" s="4">
        <f t="shared" si="444"/>
        <v>5</v>
      </c>
      <c r="W1116" s="4">
        <v>380</v>
      </c>
      <c r="X1116" s="4">
        <v>1356</v>
      </c>
      <c r="Y1116" s="4">
        <v>329</v>
      </c>
      <c r="Z1116" s="4">
        <v>0</v>
      </c>
      <c r="AA1116" s="4">
        <f t="shared" si="445"/>
        <v>2065</v>
      </c>
      <c r="AB1116" s="4">
        <v>237</v>
      </c>
      <c r="AC1116" s="4">
        <v>1</v>
      </c>
      <c r="AD1116" s="4">
        <v>1</v>
      </c>
      <c r="AE1116" s="4">
        <v>0</v>
      </c>
      <c r="AF1116" s="4">
        <f t="shared" si="446"/>
        <v>239</v>
      </c>
      <c r="AG1116" s="4">
        <v>3</v>
      </c>
      <c r="AH1116" s="4">
        <v>460</v>
      </c>
      <c r="AI1116" s="4">
        <v>619</v>
      </c>
      <c r="AJ1116" s="4">
        <v>0</v>
      </c>
      <c r="AK1116" s="4">
        <f t="shared" si="447"/>
        <v>1082</v>
      </c>
      <c r="AL1116" s="4">
        <v>969</v>
      </c>
      <c r="AM1116" s="4">
        <v>1209</v>
      </c>
      <c r="AN1116" s="4">
        <v>1381</v>
      </c>
      <c r="AO1116" s="4">
        <v>453</v>
      </c>
      <c r="AP1116" s="4">
        <f t="shared" si="448"/>
        <v>4012</v>
      </c>
      <c r="AU1116" s="4">
        <f t="shared" si="449"/>
        <v>0</v>
      </c>
      <c r="AV1116" s="4">
        <v>0</v>
      </c>
      <c r="AW1116" s="4">
        <v>0</v>
      </c>
      <c r="AX1116" s="4">
        <v>0</v>
      </c>
      <c r="AY1116" s="4">
        <v>0</v>
      </c>
      <c r="AZ1116" s="4">
        <f t="shared" si="450"/>
        <v>0</v>
      </c>
      <c r="BA1116" s="4">
        <v>0</v>
      </c>
      <c r="BB1116" s="4">
        <v>0</v>
      </c>
      <c r="BC1116" s="4">
        <v>0</v>
      </c>
      <c r="BD1116" s="4">
        <v>0</v>
      </c>
      <c r="BE1116" s="4">
        <f t="shared" si="451"/>
        <v>0</v>
      </c>
      <c r="BF1116" s="4">
        <v>3</v>
      </c>
      <c r="BG1116" s="4">
        <v>432</v>
      </c>
      <c r="BH1116" s="4">
        <v>360</v>
      </c>
      <c r="BI1116" s="4">
        <v>0</v>
      </c>
      <c r="BJ1116" s="4">
        <f t="shared" si="452"/>
        <v>795</v>
      </c>
      <c r="BK1116" s="4">
        <v>0</v>
      </c>
      <c r="BL1116" s="4">
        <v>0</v>
      </c>
      <c r="BM1116" s="4">
        <v>0</v>
      </c>
      <c r="BN1116" s="4">
        <v>0</v>
      </c>
      <c r="BO1116" s="4">
        <f t="shared" si="453"/>
        <v>0</v>
      </c>
      <c r="BP1116" s="4">
        <v>0</v>
      </c>
      <c r="BQ1116" s="4">
        <v>0</v>
      </c>
      <c r="BR1116" s="4">
        <v>0</v>
      </c>
      <c r="BS1116" s="4">
        <v>0</v>
      </c>
      <c r="BT1116" s="4">
        <f t="shared" si="454"/>
        <v>0</v>
      </c>
      <c r="BU1116" s="4">
        <v>57</v>
      </c>
      <c r="BV1116" s="4">
        <v>2</v>
      </c>
      <c r="BW1116" s="4">
        <v>120</v>
      </c>
      <c r="BX1116" s="4">
        <v>453</v>
      </c>
      <c r="BY1116" s="4">
        <f t="shared" si="455"/>
        <v>632</v>
      </c>
      <c r="BZ1116" s="4">
        <f t="shared" si="456"/>
        <v>4742</v>
      </c>
      <c r="CA1116" s="4">
        <f t="shared" si="457"/>
        <v>3588</v>
      </c>
      <c r="CB1116" s="4">
        <f t="shared" si="458"/>
        <v>3039</v>
      </c>
      <c r="CC1116" s="4">
        <f t="shared" si="459"/>
        <v>453</v>
      </c>
      <c r="CD1116" s="4">
        <f t="shared" si="460"/>
        <v>11822</v>
      </c>
      <c r="CE1116" s="4">
        <f t="shared" si="461"/>
        <v>60</v>
      </c>
      <c r="CF1116" s="4">
        <f t="shared" si="462"/>
        <v>434</v>
      </c>
      <c r="CG1116" s="4">
        <f t="shared" si="463"/>
        <v>480</v>
      </c>
      <c r="CH1116" s="4">
        <f t="shared" si="464"/>
        <v>453</v>
      </c>
      <c r="CI1116" s="4">
        <f t="shared" si="465"/>
        <v>1427</v>
      </c>
      <c r="CJ1116" s="4">
        <v>1583</v>
      </c>
      <c r="CK1116" s="4">
        <v>2459</v>
      </c>
      <c r="CL1116" s="4">
        <v>269</v>
      </c>
      <c r="CM1116" s="4">
        <v>0</v>
      </c>
      <c r="CN1116" s="4">
        <v>548</v>
      </c>
      <c r="CO1116" s="4">
        <f t="shared" si="440"/>
        <v>4859</v>
      </c>
    </row>
    <row r="1117" spans="1:93">
      <c r="A1117" s="2">
        <v>2012</v>
      </c>
      <c r="B1117" s="3" t="s">
        <v>121</v>
      </c>
      <c r="C1117" s="4">
        <v>337</v>
      </c>
      <c r="D1117" s="4">
        <v>137</v>
      </c>
      <c r="E1117" s="4">
        <v>1077</v>
      </c>
      <c r="F1117" s="4">
        <v>8</v>
      </c>
      <c r="G1117" s="4">
        <f t="shared" si="441"/>
        <v>1559</v>
      </c>
      <c r="H1117" s="4">
        <v>80</v>
      </c>
      <c r="I1117" s="4">
        <v>0</v>
      </c>
      <c r="J1117" s="4">
        <v>7</v>
      </c>
      <c r="K1117" s="4">
        <v>4</v>
      </c>
      <c r="L1117" s="4">
        <f t="shared" si="442"/>
        <v>91</v>
      </c>
      <c r="M1117" s="4">
        <v>19</v>
      </c>
      <c r="N1117" s="4">
        <v>22</v>
      </c>
      <c r="O1117" s="4">
        <v>4</v>
      </c>
      <c r="P1117" s="4">
        <v>0</v>
      </c>
      <c r="Q1117" s="4">
        <f t="shared" si="443"/>
        <v>45</v>
      </c>
      <c r="R1117" s="4">
        <v>16</v>
      </c>
      <c r="S1117" s="4">
        <v>45</v>
      </c>
      <c r="T1117" s="4">
        <v>0</v>
      </c>
      <c r="U1117" s="4">
        <v>0</v>
      </c>
      <c r="V1117" s="4">
        <f t="shared" si="444"/>
        <v>61</v>
      </c>
      <c r="W1117" s="4">
        <v>242</v>
      </c>
      <c r="X1117" s="4">
        <v>716</v>
      </c>
      <c r="Y1117" s="4">
        <v>309</v>
      </c>
      <c r="Z1117" s="4">
        <v>0</v>
      </c>
      <c r="AA1117" s="4">
        <f t="shared" si="445"/>
        <v>1267</v>
      </c>
      <c r="AB1117" s="4">
        <v>129</v>
      </c>
      <c r="AC1117" s="4">
        <v>0</v>
      </c>
      <c r="AD1117" s="4">
        <v>8</v>
      </c>
      <c r="AE1117" s="4">
        <v>1</v>
      </c>
      <c r="AF1117" s="4">
        <f t="shared" si="446"/>
        <v>138</v>
      </c>
      <c r="AG1117" s="4">
        <v>0</v>
      </c>
      <c r="AH1117" s="4">
        <v>415</v>
      </c>
      <c r="AI1117" s="4">
        <v>225</v>
      </c>
      <c r="AJ1117" s="4">
        <v>1</v>
      </c>
      <c r="AK1117" s="4">
        <f t="shared" si="447"/>
        <v>641</v>
      </c>
      <c r="AL1117" s="4">
        <v>454</v>
      </c>
      <c r="AM1117" s="4">
        <v>496</v>
      </c>
      <c r="AN1117" s="4">
        <v>223</v>
      </c>
      <c r="AO1117" s="4">
        <v>42</v>
      </c>
      <c r="AP1117" s="4">
        <f t="shared" si="448"/>
        <v>1215</v>
      </c>
      <c r="AU1117" s="4">
        <f t="shared" si="449"/>
        <v>0</v>
      </c>
      <c r="AV1117" s="4">
        <v>0</v>
      </c>
      <c r="AW1117" s="4">
        <v>0</v>
      </c>
      <c r="AX1117" s="4">
        <v>0</v>
      </c>
      <c r="AY1117" s="4">
        <v>4</v>
      </c>
      <c r="AZ1117" s="4">
        <f t="shared" si="450"/>
        <v>4</v>
      </c>
      <c r="BA1117" s="4">
        <v>0</v>
      </c>
      <c r="BB1117" s="4">
        <v>0</v>
      </c>
      <c r="BC1117" s="4">
        <v>0</v>
      </c>
      <c r="BD1117" s="4">
        <v>1</v>
      </c>
      <c r="BE1117" s="4">
        <f t="shared" si="451"/>
        <v>1</v>
      </c>
      <c r="BF1117" s="4">
        <v>0</v>
      </c>
      <c r="BG1117" s="4">
        <v>270</v>
      </c>
      <c r="BH1117" s="4">
        <v>39</v>
      </c>
      <c r="BI1117" s="4">
        <v>1</v>
      </c>
      <c r="BJ1117" s="4">
        <f t="shared" si="452"/>
        <v>310</v>
      </c>
      <c r="BK1117" s="4">
        <v>0</v>
      </c>
      <c r="BL1117" s="4">
        <v>0</v>
      </c>
      <c r="BM1117" s="4">
        <v>0</v>
      </c>
      <c r="BN1117" s="4">
        <v>4</v>
      </c>
      <c r="BO1117" s="4">
        <f t="shared" si="453"/>
        <v>4</v>
      </c>
      <c r="BP1117" s="4">
        <v>0</v>
      </c>
      <c r="BQ1117" s="4">
        <v>0</v>
      </c>
      <c r="BR1117" s="4">
        <v>0</v>
      </c>
      <c r="BS1117" s="4">
        <v>8</v>
      </c>
      <c r="BT1117" s="4">
        <f t="shared" si="454"/>
        <v>8</v>
      </c>
      <c r="BU1117" s="4">
        <v>0</v>
      </c>
      <c r="BV1117" s="4">
        <v>0</v>
      </c>
      <c r="BW1117" s="4">
        <v>1</v>
      </c>
      <c r="BX1117" s="4">
        <v>38</v>
      </c>
      <c r="BY1117" s="4">
        <f t="shared" si="455"/>
        <v>39</v>
      </c>
      <c r="BZ1117" s="4">
        <f t="shared" si="456"/>
        <v>1277</v>
      </c>
      <c r="CA1117" s="4">
        <f t="shared" si="457"/>
        <v>1831</v>
      </c>
      <c r="CB1117" s="4">
        <f t="shared" si="458"/>
        <v>1853</v>
      </c>
      <c r="CC1117" s="4">
        <f t="shared" si="459"/>
        <v>56</v>
      </c>
      <c r="CD1117" s="4">
        <f t="shared" si="460"/>
        <v>5017</v>
      </c>
      <c r="CE1117" s="4">
        <f t="shared" si="461"/>
        <v>0</v>
      </c>
      <c r="CF1117" s="4">
        <f t="shared" si="462"/>
        <v>270</v>
      </c>
      <c r="CG1117" s="4">
        <f t="shared" si="463"/>
        <v>40</v>
      </c>
      <c r="CH1117" s="4">
        <f t="shared" si="464"/>
        <v>56</v>
      </c>
      <c r="CI1117" s="4">
        <f t="shared" si="465"/>
        <v>366</v>
      </c>
      <c r="CJ1117" s="4">
        <v>229</v>
      </c>
      <c r="CK1117" s="4">
        <v>593</v>
      </c>
      <c r="CL1117" s="4">
        <v>84</v>
      </c>
      <c r="CM1117" s="4">
        <v>0</v>
      </c>
      <c r="CN1117" s="4">
        <v>293</v>
      </c>
      <c r="CO1117" s="4">
        <f t="shared" si="440"/>
        <v>1199</v>
      </c>
    </row>
    <row r="1118" spans="1:93">
      <c r="A1118" s="2">
        <v>2012</v>
      </c>
      <c r="B1118" s="3" t="s">
        <v>122</v>
      </c>
      <c r="C1118" s="4">
        <v>4979</v>
      </c>
      <c r="D1118" s="4">
        <v>1357.6</v>
      </c>
      <c r="E1118" s="4">
        <v>607.1</v>
      </c>
      <c r="F1118" s="4">
        <v>0</v>
      </c>
      <c r="G1118" s="4">
        <f t="shared" si="441"/>
        <v>6943.7000000000007</v>
      </c>
      <c r="H1118" s="4">
        <v>1476.2</v>
      </c>
      <c r="I1118" s="4">
        <v>1191.3</v>
      </c>
      <c r="J1118" s="4">
        <v>2128.1</v>
      </c>
      <c r="K1118" s="4">
        <v>828</v>
      </c>
      <c r="L1118" s="4">
        <f t="shared" si="442"/>
        <v>5623.6</v>
      </c>
      <c r="M1118" s="4">
        <v>47.7</v>
      </c>
      <c r="N1118" s="4">
        <v>56.4</v>
      </c>
      <c r="O1118" s="4">
        <v>0</v>
      </c>
      <c r="P1118" s="4">
        <v>0</v>
      </c>
      <c r="Q1118" s="4">
        <f t="shared" si="443"/>
        <v>104.1</v>
      </c>
      <c r="R1118" s="4">
        <v>0.6</v>
      </c>
      <c r="S1118" s="4">
        <v>75.900000000000006</v>
      </c>
      <c r="T1118" s="4">
        <v>0</v>
      </c>
      <c r="U1118" s="4">
        <v>0</v>
      </c>
      <c r="V1118" s="4">
        <f t="shared" si="444"/>
        <v>76.5</v>
      </c>
      <c r="W1118" s="4">
        <v>3568.8</v>
      </c>
      <c r="X1118" s="4">
        <v>3464.6</v>
      </c>
      <c r="Y1118" s="4">
        <v>0</v>
      </c>
      <c r="Z1118" s="4">
        <v>0</v>
      </c>
      <c r="AA1118" s="4">
        <f t="shared" si="445"/>
        <v>7033.4</v>
      </c>
      <c r="AB1118" s="4">
        <v>1136.0999999999999</v>
      </c>
      <c r="AC1118" s="4">
        <v>21.3</v>
      </c>
      <c r="AD1118" s="4">
        <v>96.3</v>
      </c>
      <c r="AE1118" s="4">
        <v>16.899999999999999</v>
      </c>
      <c r="AF1118" s="4">
        <f t="shared" si="446"/>
        <v>1270.5999999999999</v>
      </c>
      <c r="AG1118" s="4">
        <v>136.30000000000001</v>
      </c>
      <c r="AH1118" s="4">
        <v>1150.5999999999999</v>
      </c>
      <c r="AI1118" s="4">
        <v>3600.8</v>
      </c>
      <c r="AJ1118" s="4">
        <v>28.3</v>
      </c>
      <c r="AK1118" s="4">
        <f t="shared" si="447"/>
        <v>4916</v>
      </c>
      <c r="AL1118" s="4">
        <v>5641.7</v>
      </c>
      <c r="AM1118" s="4">
        <v>1894.6</v>
      </c>
      <c r="AN1118" s="4">
        <v>9457.7000000000007</v>
      </c>
      <c r="AO1118" s="4">
        <v>411.1</v>
      </c>
      <c r="AP1118" s="4">
        <f t="shared" si="448"/>
        <v>17405.099999999999</v>
      </c>
      <c r="AU1118" s="4">
        <f t="shared" si="449"/>
        <v>0</v>
      </c>
      <c r="AV1118" s="4">
        <v>0.3</v>
      </c>
      <c r="AW1118" s="4">
        <v>0.8</v>
      </c>
      <c r="AX1118" s="4">
        <v>78.3</v>
      </c>
      <c r="AY1118" s="4">
        <v>794.1</v>
      </c>
      <c r="AZ1118" s="4">
        <f t="shared" si="450"/>
        <v>873.5</v>
      </c>
      <c r="BA1118" s="4">
        <v>0.2</v>
      </c>
      <c r="BB1118" s="4">
        <v>2.5</v>
      </c>
      <c r="BC1118" s="4">
        <v>2.5</v>
      </c>
      <c r="BD1118" s="4">
        <v>16.899999999999999</v>
      </c>
      <c r="BE1118" s="4">
        <f t="shared" si="451"/>
        <v>22.099999999999998</v>
      </c>
      <c r="BF1118" s="4">
        <v>0</v>
      </c>
      <c r="BG1118" s="4">
        <v>0</v>
      </c>
      <c r="BH1118" s="4">
        <v>10.9</v>
      </c>
      <c r="BI1118" s="4">
        <v>38.299999999999997</v>
      </c>
      <c r="BJ1118" s="4">
        <f t="shared" si="452"/>
        <v>49.199999999999996</v>
      </c>
      <c r="BK1118" s="4">
        <v>0</v>
      </c>
      <c r="BL1118" s="4">
        <v>0</v>
      </c>
      <c r="BM1118" s="4">
        <v>0</v>
      </c>
      <c r="BN1118" s="4">
        <v>0</v>
      </c>
      <c r="BO1118" s="4">
        <f t="shared" si="453"/>
        <v>0</v>
      </c>
      <c r="BP1118" s="4">
        <v>0</v>
      </c>
      <c r="BQ1118" s="4">
        <v>4</v>
      </c>
      <c r="BR1118" s="4">
        <v>0</v>
      </c>
      <c r="BS1118" s="4">
        <v>0</v>
      </c>
      <c r="BT1118" s="4">
        <f t="shared" si="454"/>
        <v>4</v>
      </c>
      <c r="BU1118" s="4">
        <v>2.2000000000000002</v>
      </c>
      <c r="BV1118" s="4">
        <v>13.2</v>
      </c>
      <c r="BW1118" s="4">
        <v>73.7</v>
      </c>
      <c r="BX1118" s="4">
        <v>217.5</v>
      </c>
      <c r="BY1118" s="4">
        <f t="shared" si="455"/>
        <v>306.60000000000002</v>
      </c>
      <c r="BZ1118" s="4">
        <f t="shared" si="456"/>
        <v>16986.399999999998</v>
      </c>
      <c r="CA1118" s="4">
        <f t="shared" si="457"/>
        <v>9212.2999999999993</v>
      </c>
      <c r="CB1118" s="4">
        <f t="shared" si="458"/>
        <v>15890</v>
      </c>
      <c r="CC1118" s="4">
        <f t="shared" si="459"/>
        <v>1284.3</v>
      </c>
      <c r="CD1118" s="4">
        <f t="shared" si="460"/>
        <v>43373</v>
      </c>
      <c r="CE1118" s="4">
        <f t="shared" si="461"/>
        <v>2.7</v>
      </c>
      <c r="CF1118" s="4">
        <f t="shared" si="462"/>
        <v>20.5</v>
      </c>
      <c r="CG1118" s="4">
        <f t="shared" si="463"/>
        <v>165.4</v>
      </c>
      <c r="CH1118" s="4">
        <f t="shared" si="464"/>
        <v>1066.8000000000002</v>
      </c>
      <c r="CI1118" s="4">
        <f t="shared" si="465"/>
        <v>1255.4000000000001</v>
      </c>
      <c r="CJ1118" s="4">
        <v>3121.5</v>
      </c>
      <c r="CK1118" s="4">
        <v>10612.8</v>
      </c>
      <c r="CL1118" s="4">
        <v>859.9</v>
      </c>
      <c r="CM1118" s="4">
        <v>0</v>
      </c>
      <c r="CN1118" s="4">
        <v>1252.5</v>
      </c>
      <c r="CO1118" s="4">
        <f t="shared" si="440"/>
        <v>15846.699999999999</v>
      </c>
    </row>
    <row r="1119" spans="1:93">
      <c r="A1119" s="2">
        <v>2012</v>
      </c>
      <c r="B1119" s="3" t="s">
        <v>123</v>
      </c>
      <c r="C1119" s="4">
        <v>6789</v>
      </c>
      <c r="D1119" s="4">
        <v>887</v>
      </c>
      <c r="E1119" s="4">
        <v>126</v>
      </c>
      <c r="F1119" s="4">
        <v>191</v>
      </c>
      <c r="G1119" s="4">
        <f t="shared" si="441"/>
        <v>7993</v>
      </c>
      <c r="H1119" s="4">
        <v>1185</v>
      </c>
      <c r="I1119" s="4">
        <v>75</v>
      </c>
      <c r="J1119" s="4">
        <v>4833</v>
      </c>
      <c r="K1119" s="4">
        <v>126</v>
      </c>
      <c r="L1119" s="4">
        <f t="shared" si="442"/>
        <v>6219</v>
      </c>
      <c r="M1119" s="4">
        <v>75</v>
      </c>
      <c r="N1119" s="4">
        <v>173</v>
      </c>
      <c r="O1119" s="4">
        <v>0</v>
      </c>
      <c r="P1119" s="4">
        <v>0</v>
      </c>
      <c r="Q1119" s="4">
        <f t="shared" si="443"/>
        <v>248</v>
      </c>
      <c r="R1119" s="4">
        <v>104</v>
      </c>
      <c r="S1119" s="4">
        <v>1</v>
      </c>
      <c r="T1119" s="4">
        <v>0</v>
      </c>
      <c r="U1119" s="4">
        <v>0</v>
      </c>
      <c r="V1119" s="4">
        <f t="shared" si="444"/>
        <v>105</v>
      </c>
      <c r="W1119" s="4">
        <v>1951</v>
      </c>
      <c r="X1119" s="4">
        <v>2162</v>
      </c>
      <c r="Y1119" s="4">
        <v>111</v>
      </c>
      <c r="Z1119" s="4">
        <v>0</v>
      </c>
      <c r="AA1119" s="4">
        <f t="shared" si="445"/>
        <v>4224</v>
      </c>
      <c r="AB1119" s="4">
        <v>898</v>
      </c>
      <c r="AC1119" s="4">
        <v>5</v>
      </c>
      <c r="AD1119" s="4">
        <v>8</v>
      </c>
      <c r="AE1119" s="4">
        <v>29</v>
      </c>
      <c r="AF1119" s="4">
        <f t="shared" si="446"/>
        <v>940</v>
      </c>
      <c r="AG1119" s="4">
        <v>1</v>
      </c>
      <c r="AH1119" s="4">
        <v>608</v>
      </c>
      <c r="AI1119" s="4">
        <v>1157</v>
      </c>
      <c r="AJ1119" s="4">
        <v>1175</v>
      </c>
      <c r="AK1119" s="4">
        <f t="shared" si="447"/>
        <v>2941</v>
      </c>
      <c r="AL1119" s="4">
        <v>4276</v>
      </c>
      <c r="AM1119" s="4">
        <v>4138</v>
      </c>
      <c r="AN1119" s="4">
        <v>1901</v>
      </c>
      <c r="AO1119" s="4">
        <v>190</v>
      </c>
      <c r="AP1119" s="4">
        <f t="shared" si="448"/>
        <v>10505</v>
      </c>
      <c r="AU1119" s="4">
        <f t="shared" si="449"/>
        <v>0</v>
      </c>
      <c r="AV1119" s="4">
        <v>0</v>
      </c>
      <c r="AW1119" s="4">
        <v>0</v>
      </c>
      <c r="AX1119" s="4">
        <v>124</v>
      </c>
      <c r="AY1119" s="4">
        <v>126</v>
      </c>
      <c r="AZ1119" s="4">
        <f t="shared" si="450"/>
        <v>250</v>
      </c>
      <c r="BA1119" s="4">
        <v>0</v>
      </c>
      <c r="BB1119" s="4">
        <v>0</v>
      </c>
      <c r="BC1119" s="4">
        <v>0</v>
      </c>
      <c r="BD1119" s="4">
        <v>29</v>
      </c>
      <c r="BE1119" s="4">
        <f t="shared" si="451"/>
        <v>29</v>
      </c>
      <c r="BF1119" s="4">
        <v>0</v>
      </c>
      <c r="BG1119" s="4">
        <v>579</v>
      </c>
      <c r="BH1119" s="4">
        <v>311</v>
      </c>
      <c r="BI1119" s="4">
        <v>1175</v>
      </c>
      <c r="BJ1119" s="4">
        <f t="shared" si="452"/>
        <v>2065</v>
      </c>
      <c r="BK1119" s="4">
        <v>0</v>
      </c>
      <c r="BL1119" s="4">
        <v>0</v>
      </c>
      <c r="BM1119" s="4">
        <v>5</v>
      </c>
      <c r="BN1119" s="4">
        <v>28</v>
      </c>
      <c r="BO1119" s="4">
        <f t="shared" si="453"/>
        <v>33</v>
      </c>
      <c r="BP1119" s="4">
        <v>0</v>
      </c>
      <c r="BQ1119" s="4">
        <v>81</v>
      </c>
      <c r="BR1119" s="4">
        <v>247</v>
      </c>
      <c r="BS1119" s="4">
        <v>134</v>
      </c>
      <c r="BT1119" s="4">
        <f t="shared" si="454"/>
        <v>462</v>
      </c>
      <c r="BU1119" s="4">
        <v>0</v>
      </c>
      <c r="BV1119" s="4">
        <v>66</v>
      </c>
      <c r="BW1119" s="4">
        <v>116</v>
      </c>
      <c r="BX1119" s="4">
        <v>219</v>
      </c>
      <c r="BY1119" s="4">
        <f t="shared" si="455"/>
        <v>401</v>
      </c>
      <c r="BZ1119" s="4">
        <f t="shared" si="456"/>
        <v>15279</v>
      </c>
      <c r="CA1119" s="4">
        <f t="shared" si="457"/>
        <v>8049</v>
      </c>
      <c r="CB1119" s="4">
        <f t="shared" si="458"/>
        <v>8136</v>
      </c>
      <c r="CC1119" s="4">
        <f t="shared" si="459"/>
        <v>1711</v>
      </c>
      <c r="CD1119" s="4">
        <f t="shared" si="460"/>
        <v>33175</v>
      </c>
      <c r="CE1119" s="4">
        <f t="shared" si="461"/>
        <v>0</v>
      </c>
      <c r="CF1119" s="4">
        <f t="shared" si="462"/>
        <v>726</v>
      </c>
      <c r="CG1119" s="4">
        <f t="shared" si="463"/>
        <v>803</v>
      </c>
      <c r="CH1119" s="4">
        <f t="shared" si="464"/>
        <v>1711</v>
      </c>
      <c r="CI1119" s="4">
        <f t="shared" si="465"/>
        <v>3240</v>
      </c>
      <c r="CJ1119" s="4">
        <v>7225</v>
      </c>
      <c r="CK1119" s="4">
        <v>0</v>
      </c>
      <c r="CL1119" s="4">
        <v>0</v>
      </c>
      <c r="CM1119" s="4">
        <v>0</v>
      </c>
      <c r="CN1119" s="4">
        <v>7649</v>
      </c>
      <c r="CO1119" s="4">
        <f t="shared" si="440"/>
        <v>14874</v>
      </c>
    </row>
    <row r="1120" spans="1:93">
      <c r="A1120" s="2">
        <v>2012</v>
      </c>
      <c r="B1120" s="3" t="s">
        <v>124</v>
      </c>
      <c r="C1120" s="4">
        <v>1950</v>
      </c>
      <c r="D1120" s="4">
        <v>369</v>
      </c>
      <c r="E1120" s="4">
        <v>16</v>
      </c>
      <c r="F1120" s="4">
        <v>23</v>
      </c>
      <c r="G1120" s="4">
        <f t="shared" si="441"/>
        <v>2358</v>
      </c>
      <c r="H1120" s="4">
        <v>532</v>
      </c>
      <c r="I1120" s="4">
        <v>298</v>
      </c>
      <c r="J1120" s="4">
        <v>2266</v>
      </c>
      <c r="K1120" s="4">
        <v>55</v>
      </c>
      <c r="L1120" s="4">
        <f t="shared" si="442"/>
        <v>3151</v>
      </c>
      <c r="M1120" s="4">
        <v>33</v>
      </c>
      <c r="N1120" s="4">
        <v>122</v>
      </c>
      <c r="O1120" s="4">
        <v>0</v>
      </c>
      <c r="P1120" s="4">
        <v>0</v>
      </c>
      <c r="Q1120" s="4">
        <f t="shared" si="443"/>
        <v>155</v>
      </c>
      <c r="R1120" s="4">
        <v>6</v>
      </c>
      <c r="S1120" s="4">
        <v>0</v>
      </c>
      <c r="T1120" s="4">
        <v>0</v>
      </c>
      <c r="U1120" s="4">
        <v>0</v>
      </c>
      <c r="V1120" s="4">
        <f t="shared" si="444"/>
        <v>6</v>
      </c>
      <c r="W1120" s="4">
        <v>543</v>
      </c>
      <c r="X1120" s="4">
        <v>1978</v>
      </c>
      <c r="Y1120" s="4">
        <v>243</v>
      </c>
      <c r="Z1120" s="4">
        <v>0</v>
      </c>
      <c r="AA1120" s="4">
        <f t="shared" si="445"/>
        <v>2764</v>
      </c>
      <c r="AB1120" s="4">
        <v>214</v>
      </c>
      <c r="AC1120" s="4">
        <v>0</v>
      </c>
      <c r="AD1120" s="4">
        <v>2</v>
      </c>
      <c r="AE1120" s="4">
        <v>0</v>
      </c>
      <c r="AF1120" s="4">
        <f t="shared" si="446"/>
        <v>216</v>
      </c>
      <c r="AG1120" s="4">
        <v>6</v>
      </c>
      <c r="AH1120" s="4">
        <v>475</v>
      </c>
      <c r="AI1120" s="4">
        <v>793</v>
      </c>
      <c r="AJ1120" s="4">
        <v>0</v>
      </c>
      <c r="AK1120" s="4">
        <f t="shared" si="447"/>
        <v>1274</v>
      </c>
      <c r="AL1120" s="4">
        <v>860</v>
      </c>
      <c r="AM1120" s="4">
        <v>822</v>
      </c>
      <c r="AN1120" s="4">
        <v>10291</v>
      </c>
      <c r="AO1120" s="4">
        <v>0</v>
      </c>
      <c r="AP1120" s="4">
        <f t="shared" si="448"/>
        <v>11973</v>
      </c>
      <c r="AU1120" s="4">
        <f t="shared" si="449"/>
        <v>0</v>
      </c>
      <c r="AV1120" s="4">
        <v>0</v>
      </c>
      <c r="AW1120" s="4">
        <v>0</v>
      </c>
      <c r="AX1120" s="4">
        <v>585</v>
      </c>
      <c r="AY1120" s="4">
        <v>50</v>
      </c>
      <c r="AZ1120" s="4">
        <f t="shared" si="450"/>
        <v>635</v>
      </c>
      <c r="BA1120" s="4">
        <v>6</v>
      </c>
      <c r="BB1120" s="4">
        <v>0</v>
      </c>
      <c r="BC1120" s="4">
        <v>6</v>
      </c>
      <c r="BD1120" s="4">
        <v>0</v>
      </c>
      <c r="BE1120" s="4">
        <f t="shared" si="451"/>
        <v>12</v>
      </c>
      <c r="BF1120" s="4">
        <v>3</v>
      </c>
      <c r="BG1120" s="4">
        <v>464</v>
      </c>
      <c r="BH1120" s="4">
        <v>266</v>
      </c>
      <c r="BI1120" s="4">
        <v>0</v>
      </c>
      <c r="BJ1120" s="4">
        <f t="shared" si="452"/>
        <v>733</v>
      </c>
      <c r="BK1120" s="4">
        <v>0</v>
      </c>
      <c r="BL1120" s="4">
        <v>0</v>
      </c>
      <c r="BM1120" s="4">
        <v>0</v>
      </c>
      <c r="BN1120" s="4">
        <v>0</v>
      </c>
      <c r="BO1120" s="4">
        <f t="shared" si="453"/>
        <v>0</v>
      </c>
      <c r="BP1120" s="4">
        <v>0</v>
      </c>
      <c r="BQ1120" s="4">
        <v>25</v>
      </c>
      <c r="BR1120" s="4">
        <v>15</v>
      </c>
      <c r="BS1120" s="4">
        <v>0</v>
      </c>
      <c r="BT1120" s="4">
        <f t="shared" si="454"/>
        <v>40</v>
      </c>
      <c r="BU1120" s="4">
        <v>26</v>
      </c>
      <c r="BV1120" s="4">
        <v>84</v>
      </c>
      <c r="BW1120" s="4">
        <v>92</v>
      </c>
      <c r="BX1120" s="4">
        <v>0</v>
      </c>
      <c r="BY1120" s="4">
        <f t="shared" si="455"/>
        <v>202</v>
      </c>
      <c r="BZ1120" s="4">
        <f t="shared" si="456"/>
        <v>4144</v>
      </c>
      <c r="CA1120" s="4">
        <f t="shared" si="457"/>
        <v>4064</v>
      </c>
      <c r="CB1120" s="4">
        <f t="shared" si="458"/>
        <v>13611</v>
      </c>
      <c r="CC1120" s="4">
        <f t="shared" si="459"/>
        <v>78</v>
      </c>
      <c r="CD1120" s="4">
        <f t="shared" si="460"/>
        <v>21897</v>
      </c>
      <c r="CE1120" s="4">
        <f t="shared" si="461"/>
        <v>35</v>
      </c>
      <c r="CF1120" s="4">
        <f t="shared" si="462"/>
        <v>573</v>
      </c>
      <c r="CG1120" s="4">
        <f t="shared" si="463"/>
        <v>964</v>
      </c>
      <c r="CH1120" s="4">
        <f t="shared" si="464"/>
        <v>50</v>
      </c>
      <c r="CI1120" s="4">
        <f t="shared" si="465"/>
        <v>1622</v>
      </c>
      <c r="CJ1120" s="4">
        <v>1178</v>
      </c>
      <c r="CK1120" s="4">
        <v>1647</v>
      </c>
      <c r="CL1120" s="4">
        <v>174</v>
      </c>
      <c r="CM1120" s="4">
        <v>0</v>
      </c>
      <c r="CN1120" s="4">
        <v>1017</v>
      </c>
      <c r="CO1120" s="4">
        <f t="shared" si="440"/>
        <v>4016</v>
      </c>
    </row>
    <row r="1121" spans="1:93">
      <c r="A1121" s="2">
        <v>2012</v>
      </c>
      <c r="B1121" s="3" t="s">
        <v>125</v>
      </c>
      <c r="C1121" s="4">
        <v>5840.8000000000011</v>
      </c>
      <c r="D1121" s="4">
        <v>848.2</v>
      </c>
      <c r="E1121" s="4">
        <v>230.4</v>
      </c>
      <c r="F1121" s="4">
        <v>0</v>
      </c>
      <c r="G1121" s="4">
        <f t="shared" si="441"/>
        <v>6919.4000000000005</v>
      </c>
      <c r="H1121" s="4">
        <v>1159.1000000000001</v>
      </c>
      <c r="I1121" s="4">
        <v>1858.5</v>
      </c>
      <c r="J1121" s="4">
        <v>2819.9100000000008</v>
      </c>
      <c r="K1121" s="4">
        <v>0</v>
      </c>
      <c r="L1121" s="4">
        <f t="shared" si="442"/>
        <v>5837.5100000000011</v>
      </c>
      <c r="M1121" s="4">
        <v>48.1</v>
      </c>
      <c r="N1121" s="4">
        <v>39.799999999999997</v>
      </c>
      <c r="O1121" s="4">
        <v>6.2</v>
      </c>
      <c r="P1121" s="4">
        <v>0</v>
      </c>
      <c r="Q1121" s="4">
        <f t="shared" si="443"/>
        <v>94.100000000000009</v>
      </c>
      <c r="R1121" s="4">
        <v>17.2</v>
      </c>
      <c r="S1121" s="4">
        <v>33.4</v>
      </c>
      <c r="T1121" s="4">
        <v>9.1</v>
      </c>
      <c r="U1121" s="4">
        <v>0</v>
      </c>
      <c r="V1121" s="4">
        <f t="shared" si="444"/>
        <v>59.699999999999996</v>
      </c>
      <c r="W1121" s="4">
        <v>1953.8000000000002</v>
      </c>
      <c r="X1121" s="4">
        <v>4069.5</v>
      </c>
      <c r="Y1121" s="4">
        <v>797.4</v>
      </c>
      <c r="Z1121" s="4">
        <v>0</v>
      </c>
      <c r="AA1121" s="4">
        <f t="shared" si="445"/>
        <v>6820.7</v>
      </c>
      <c r="AB1121" s="4">
        <v>1082.7</v>
      </c>
      <c r="AC1121" s="4">
        <v>2.4000000000000004</v>
      </c>
      <c r="AD1121" s="4">
        <v>109.2</v>
      </c>
      <c r="AE1121" s="4">
        <v>0</v>
      </c>
      <c r="AF1121" s="4">
        <f t="shared" si="446"/>
        <v>1194.3000000000002</v>
      </c>
      <c r="AG1121" s="4">
        <v>25.7</v>
      </c>
      <c r="AH1121" s="4">
        <v>810.59999999999991</v>
      </c>
      <c r="AI1121" s="4">
        <v>2006.4</v>
      </c>
      <c r="AJ1121" s="4">
        <v>0</v>
      </c>
      <c r="AK1121" s="4">
        <f t="shared" si="447"/>
        <v>2842.7</v>
      </c>
      <c r="AL1121" s="4">
        <v>3253.399999999996</v>
      </c>
      <c r="AM1121" s="4">
        <v>2909.2000000000007</v>
      </c>
      <c r="AN1121" s="4">
        <v>11392.39</v>
      </c>
      <c r="AO1121" s="4">
        <v>0</v>
      </c>
      <c r="AP1121" s="4">
        <f t="shared" si="448"/>
        <v>17554.989999999998</v>
      </c>
      <c r="AU1121" s="4">
        <f t="shared" si="449"/>
        <v>0</v>
      </c>
      <c r="AV1121" s="4">
        <v>0</v>
      </c>
      <c r="AW1121" s="4">
        <v>0</v>
      </c>
      <c r="AX1121" s="4">
        <v>0</v>
      </c>
      <c r="AY1121" s="4">
        <v>0</v>
      </c>
      <c r="AZ1121" s="4">
        <f t="shared" si="450"/>
        <v>0</v>
      </c>
      <c r="BA1121" s="4">
        <v>0</v>
      </c>
      <c r="BB1121" s="4">
        <v>0</v>
      </c>
      <c r="BC1121" s="4">
        <v>0</v>
      </c>
      <c r="BD1121" s="4">
        <v>0</v>
      </c>
      <c r="BE1121" s="4">
        <f t="shared" si="451"/>
        <v>0</v>
      </c>
      <c r="BF1121" s="4">
        <v>0</v>
      </c>
      <c r="BG1121" s="4">
        <v>0</v>
      </c>
      <c r="BH1121" s="4">
        <v>0</v>
      </c>
      <c r="BI1121" s="4">
        <v>0</v>
      </c>
      <c r="BJ1121" s="4">
        <f t="shared" si="452"/>
        <v>0</v>
      </c>
      <c r="BK1121" s="4">
        <v>0</v>
      </c>
      <c r="BL1121" s="4">
        <v>0</v>
      </c>
      <c r="BM1121" s="4">
        <v>0</v>
      </c>
      <c r="BN1121" s="4">
        <v>0</v>
      </c>
      <c r="BO1121" s="4">
        <f t="shared" si="453"/>
        <v>0</v>
      </c>
      <c r="BP1121" s="4">
        <v>0</v>
      </c>
      <c r="BQ1121" s="4">
        <v>0</v>
      </c>
      <c r="BR1121" s="4">
        <v>0</v>
      </c>
      <c r="BS1121" s="4">
        <v>0</v>
      </c>
      <c r="BT1121" s="4">
        <f t="shared" si="454"/>
        <v>0</v>
      </c>
      <c r="BU1121" s="4">
        <v>0</v>
      </c>
      <c r="BV1121" s="4">
        <v>0</v>
      </c>
      <c r="BW1121" s="4">
        <v>0</v>
      </c>
      <c r="BX1121" s="4">
        <v>0</v>
      </c>
      <c r="BY1121" s="4">
        <f t="shared" si="455"/>
        <v>0</v>
      </c>
      <c r="BZ1121" s="4">
        <f t="shared" si="456"/>
        <v>13380.8</v>
      </c>
      <c r="CA1121" s="4">
        <f t="shared" si="457"/>
        <v>10571.6</v>
      </c>
      <c r="CB1121" s="4">
        <f t="shared" si="458"/>
        <v>17371</v>
      </c>
      <c r="CC1121" s="4">
        <f t="shared" si="459"/>
        <v>0</v>
      </c>
      <c r="CD1121" s="4">
        <f t="shared" si="460"/>
        <v>41323.4</v>
      </c>
      <c r="CE1121" s="4">
        <f t="shared" si="461"/>
        <v>0</v>
      </c>
      <c r="CF1121" s="4">
        <f t="shared" si="462"/>
        <v>0</v>
      </c>
      <c r="CG1121" s="4">
        <f t="shared" si="463"/>
        <v>0</v>
      </c>
      <c r="CH1121" s="4">
        <f t="shared" si="464"/>
        <v>0</v>
      </c>
      <c r="CI1121" s="4">
        <f t="shared" si="465"/>
        <v>0</v>
      </c>
      <c r="CJ1121" s="4">
        <v>4289</v>
      </c>
      <c r="CK1121" s="4">
        <v>7042</v>
      </c>
      <c r="CL1121" s="4">
        <v>907</v>
      </c>
      <c r="CM1121" s="4">
        <v>0</v>
      </c>
      <c r="CN1121" s="4">
        <v>1278</v>
      </c>
      <c r="CO1121" s="4">
        <f t="shared" si="440"/>
        <v>13516</v>
      </c>
    </row>
    <row r="1122" spans="1:93">
      <c r="A1122" s="2">
        <v>2012</v>
      </c>
      <c r="B1122" s="3" t="s">
        <v>126</v>
      </c>
      <c r="C1122" s="4">
        <v>7</v>
      </c>
      <c r="D1122" s="4">
        <v>98</v>
      </c>
      <c r="E1122" s="4">
        <v>131</v>
      </c>
      <c r="F1122" s="4">
        <v>0</v>
      </c>
      <c r="G1122" s="4">
        <f t="shared" si="441"/>
        <v>236</v>
      </c>
      <c r="H1122" s="4">
        <v>246</v>
      </c>
      <c r="I1122" s="4">
        <v>28</v>
      </c>
      <c r="J1122" s="4">
        <v>59</v>
      </c>
      <c r="K1122" s="4">
        <v>0</v>
      </c>
      <c r="L1122" s="4">
        <f t="shared" si="442"/>
        <v>333</v>
      </c>
      <c r="M1122" s="4">
        <v>0</v>
      </c>
      <c r="N1122" s="4">
        <v>0</v>
      </c>
      <c r="O1122" s="4">
        <v>0</v>
      </c>
      <c r="P1122" s="4">
        <v>0</v>
      </c>
      <c r="Q1122" s="4">
        <f t="shared" si="443"/>
        <v>0</v>
      </c>
      <c r="R1122" s="4">
        <v>0</v>
      </c>
      <c r="S1122" s="4">
        <v>0</v>
      </c>
      <c r="T1122" s="4">
        <v>0</v>
      </c>
      <c r="U1122" s="4">
        <v>0</v>
      </c>
      <c r="V1122" s="4">
        <f t="shared" si="444"/>
        <v>0</v>
      </c>
      <c r="W1122" s="4">
        <v>259</v>
      </c>
      <c r="X1122" s="4">
        <v>294</v>
      </c>
      <c r="Y1122" s="4">
        <v>19</v>
      </c>
      <c r="Z1122" s="4">
        <v>0</v>
      </c>
      <c r="AA1122" s="4">
        <f t="shared" si="445"/>
        <v>572</v>
      </c>
      <c r="AB1122" s="4">
        <v>126</v>
      </c>
      <c r="AC1122" s="4">
        <v>144</v>
      </c>
      <c r="AD1122" s="4">
        <v>10</v>
      </c>
      <c r="AE1122" s="4">
        <v>0</v>
      </c>
      <c r="AF1122" s="4">
        <f t="shared" si="446"/>
        <v>280</v>
      </c>
      <c r="AG1122" s="4">
        <v>92</v>
      </c>
      <c r="AH1122" s="4">
        <v>114</v>
      </c>
      <c r="AI1122" s="4">
        <v>369</v>
      </c>
      <c r="AJ1122" s="4">
        <v>0</v>
      </c>
      <c r="AK1122" s="4">
        <f t="shared" si="447"/>
        <v>575</v>
      </c>
      <c r="AL1122" s="4">
        <v>1725</v>
      </c>
      <c r="AM1122" s="4">
        <v>869</v>
      </c>
      <c r="AN1122" s="4">
        <v>1160</v>
      </c>
      <c r="AO1122" s="4">
        <v>0</v>
      </c>
      <c r="AP1122" s="4">
        <f t="shared" si="448"/>
        <v>3754</v>
      </c>
      <c r="AU1122" s="4">
        <f t="shared" si="449"/>
        <v>0</v>
      </c>
      <c r="AV1122" s="4">
        <v>1</v>
      </c>
      <c r="AW1122" s="4">
        <v>0</v>
      </c>
      <c r="AX1122" s="4">
        <v>0</v>
      </c>
      <c r="AY1122" s="4">
        <v>0</v>
      </c>
      <c r="AZ1122" s="4">
        <f t="shared" si="450"/>
        <v>1</v>
      </c>
      <c r="BA1122" s="4">
        <v>0</v>
      </c>
      <c r="BB1122" s="4">
        <v>0</v>
      </c>
      <c r="BC1122" s="4">
        <v>0</v>
      </c>
      <c r="BD1122" s="4">
        <v>0</v>
      </c>
      <c r="BE1122" s="4">
        <f t="shared" si="451"/>
        <v>0</v>
      </c>
      <c r="BF1122" s="4">
        <v>76</v>
      </c>
      <c r="BG1122" s="4">
        <v>45</v>
      </c>
      <c r="BH1122" s="4">
        <v>146</v>
      </c>
      <c r="BI1122" s="4">
        <v>0</v>
      </c>
      <c r="BJ1122" s="4">
        <f t="shared" si="452"/>
        <v>267</v>
      </c>
      <c r="BK1122" s="4">
        <v>0</v>
      </c>
      <c r="BL1122" s="4">
        <v>0</v>
      </c>
      <c r="BM1122" s="4">
        <v>0</v>
      </c>
      <c r="BN1122" s="4">
        <v>0</v>
      </c>
      <c r="BO1122" s="4">
        <f t="shared" si="453"/>
        <v>0</v>
      </c>
      <c r="BP1122" s="4">
        <v>0</v>
      </c>
      <c r="BQ1122" s="4">
        <v>0</v>
      </c>
      <c r="BR1122" s="4">
        <v>0</v>
      </c>
      <c r="BS1122" s="4">
        <v>0</v>
      </c>
      <c r="BT1122" s="4">
        <f t="shared" si="454"/>
        <v>0</v>
      </c>
      <c r="BU1122" s="4">
        <v>12</v>
      </c>
      <c r="BV1122" s="4">
        <v>6</v>
      </c>
      <c r="BW1122" s="4">
        <v>7</v>
      </c>
      <c r="BX1122" s="4">
        <v>0</v>
      </c>
      <c r="BY1122" s="4">
        <f t="shared" si="455"/>
        <v>25</v>
      </c>
      <c r="BZ1122" s="4">
        <f t="shared" si="456"/>
        <v>2455</v>
      </c>
      <c r="CA1122" s="4">
        <f t="shared" si="457"/>
        <v>1547</v>
      </c>
      <c r="CB1122" s="4">
        <f t="shared" si="458"/>
        <v>1748</v>
      </c>
      <c r="CC1122" s="4">
        <f t="shared" si="459"/>
        <v>0</v>
      </c>
      <c r="CD1122" s="4">
        <f t="shared" si="460"/>
        <v>5750</v>
      </c>
      <c r="CE1122" s="4">
        <f t="shared" si="461"/>
        <v>89</v>
      </c>
      <c r="CF1122" s="4">
        <f t="shared" si="462"/>
        <v>51</v>
      </c>
      <c r="CG1122" s="4">
        <f t="shared" si="463"/>
        <v>153</v>
      </c>
      <c r="CH1122" s="4">
        <f t="shared" si="464"/>
        <v>0</v>
      </c>
      <c r="CI1122" s="4">
        <f t="shared" si="465"/>
        <v>293</v>
      </c>
      <c r="CJ1122" s="4">
        <v>498</v>
      </c>
      <c r="CK1122" s="4">
        <v>0</v>
      </c>
      <c r="CL1122" s="4">
        <v>0</v>
      </c>
      <c r="CM1122" s="4">
        <v>0</v>
      </c>
      <c r="CN1122" s="4">
        <v>706</v>
      </c>
      <c r="CO1122" s="4">
        <f t="shared" si="440"/>
        <v>1204</v>
      </c>
    </row>
    <row r="1123" spans="1:93">
      <c r="A1123" s="2">
        <v>2013</v>
      </c>
      <c r="B1123" s="3" t="s">
        <v>77</v>
      </c>
      <c r="C1123" s="4">
        <v>3773</v>
      </c>
      <c r="D1123" s="4">
        <v>967</v>
      </c>
      <c r="E1123" s="4">
        <v>273</v>
      </c>
      <c r="F1123" s="4">
        <v>0</v>
      </c>
      <c r="G1123" s="4">
        <f t="shared" si="441"/>
        <v>5013</v>
      </c>
      <c r="H1123" s="4">
        <v>1456</v>
      </c>
      <c r="I1123" s="4">
        <v>1198</v>
      </c>
      <c r="J1123" s="4">
        <v>2236</v>
      </c>
      <c r="K1123" s="4">
        <v>0</v>
      </c>
      <c r="L1123" s="4">
        <f t="shared" si="442"/>
        <v>4890</v>
      </c>
      <c r="M1123" s="4">
        <v>0</v>
      </c>
      <c r="N1123" s="4">
        <v>46</v>
      </c>
      <c r="O1123" s="4">
        <v>0</v>
      </c>
      <c r="P1123" s="4">
        <v>0</v>
      </c>
      <c r="Q1123" s="4">
        <f t="shared" si="443"/>
        <v>46</v>
      </c>
      <c r="R1123" s="4">
        <v>0</v>
      </c>
      <c r="S1123" s="4">
        <v>0</v>
      </c>
      <c r="T1123" s="4">
        <v>0</v>
      </c>
      <c r="U1123" s="4">
        <v>0</v>
      </c>
      <c r="V1123" s="4">
        <f t="shared" si="444"/>
        <v>0</v>
      </c>
      <c r="W1123" s="4">
        <v>595</v>
      </c>
      <c r="X1123" s="4">
        <v>3820</v>
      </c>
      <c r="Y1123" s="4">
        <v>1171</v>
      </c>
      <c r="Z1123" s="4">
        <v>0</v>
      </c>
      <c r="AA1123" s="4">
        <f t="shared" si="445"/>
        <v>5586</v>
      </c>
      <c r="AB1123" s="4">
        <v>452</v>
      </c>
      <c r="AC1123" s="4">
        <v>20</v>
      </c>
      <c r="AD1123" s="4">
        <v>112</v>
      </c>
      <c r="AE1123" s="4">
        <v>0</v>
      </c>
      <c r="AF1123" s="4">
        <f t="shared" si="446"/>
        <v>584</v>
      </c>
      <c r="AG1123" s="4">
        <v>0</v>
      </c>
      <c r="AH1123" s="4">
        <v>912</v>
      </c>
      <c r="AI1123" s="4">
        <v>654</v>
      </c>
      <c r="AJ1123" s="4">
        <v>38</v>
      </c>
      <c r="AK1123" s="4">
        <f t="shared" si="447"/>
        <v>1604</v>
      </c>
      <c r="AL1123" s="4">
        <v>848</v>
      </c>
      <c r="AM1123" s="4">
        <v>2525</v>
      </c>
      <c r="AN1123" s="4">
        <v>3253</v>
      </c>
      <c r="AO1123" s="4">
        <v>186</v>
      </c>
      <c r="AP1123" s="4">
        <f t="shared" si="448"/>
        <v>6812</v>
      </c>
      <c r="AU1123" s="4">
        <f t="shared" si="449"/>
        <v>0</v>
      </c>
      <c r="AV1123" s="4">
        <v>0</v>
      </c>
      <c r="AW1123" s="4">
        <v>0</v>
      </c>
      <c r="AX1123" s="4">
        <v>0</v>
      </c>
      <c r="AY1123" s="4">
        <v>0</v>
      </c>
      <c r="AZ1123" s="4">
        <f t="shared" si="450"/>
        <v>0</v>
      </c>
      <c r="BA1123" s="4">
        <v>0</v>
      </c>
      <c r="BB1123" s="4">
        <v>0</v>
      </c>
      <c r="BC1123" s="4">
        <v>5</v>
      </c>
      <c r="BD1123" s="4">
        <v>0</v>
      </c>
      <c r="BE1123" s="4">
        <f t="shared" si="451"/>
        <v>5</v>
      </c>
      <c r="BF1123" s="4">
        <v>0</v>
      </c>
      <c r="BG1123" s="4">
        <v>399</v>
      </c>
      <c r="BH1123" s="4">
        <v>180</v>
      </c>
      <c r="BI1123" s="4">
        <v>38</v>
      </c>
      <c r="BJ1123" s="4">
        <f t="shared" si="452"/>
        <v>617</v>
      </c>
      <c r="BK1123" s="4">
        <v>0</v>
      </c>
      <c r="BL1123" s="4">
        <v>0</v>
      </c>
      <c r="BM1123" s="4">
        <v>0</v>
      </c>
      <c r="BN1123" s="4">
        <v>0</v>
      </c>
      <c r="BO1123" s="4">
        <f t="shared" si="453"/>
        <v>0</v>
      </c>
      <c r="BP1123" s="4">
        <v>0</v>
      </c>
      <c r="BQ1123" s="4">
        <v>0</v>
      </c>
      <c r="BR1123" s="4">
        <v>63</v>
      </c>
      <c r="BS1123" s="4">
        <v>0</v>
      </c>
      <c r="BT1123" s="4">
        <f t="shared" si="454"/>
        <v>63</v>
      </c>
      <c r="BU1123" s="4">
        <v>3</v>
      </c>
      <c r="BV1123" s="4">
        <v>0</v>
      </c>
      <c r="BW1123" s="4">
        <v>35</v>
      </c>
      <c r="BX1123" s="4">
        <v>186</v>
      </c>
      <c r="BY1123" s="4">
        <f t="shared" si="455"/>
        <v>224</v>
      </c>
      <c r="BZ1123" s="4">
        <f t="shared" si="456"/>
        <v>7124</v>
      </c>
      <c r="CA1123" s="4">
        <f t="shared" si="457"/>
        <v>9488</v>
      </c>
      <c r="CB1123" s="4">
        <f t="shared" si="458"/>
        <v>7699</v>
      </c>
      <c r="CC1123" s="4">
        <f t="shared" si="459"/>
        <v>224</v>
      </c>
      <c r="CD1123" s="4">
        <f t="shared" si="460"/>
        <v>24535</v>
      </c>
      <c r="CE1123" s="4">
        <f t="shared" si="461"/>
        <v>3</v>
      </c>
      <c r="CF1123" s="4">
        <f t="shared" si="462"/>
        <v>399</v>
      </c>
      <c r="CG1123" s="4">
        <f t="shared" si="463"/>
        <v>283</v>
      </c>
      <c r="CH1123" s="4">
        <f t="shared" si="464"/>
        <v>224</v>
      </c>
      <c r="CI1123" s="4">
        <f t="shared" si="465"/>
        <v>909</v>
      </c>
      <c r="CJ1123" s="4">
        <v>1920</v>
      </c>
      <c r="CK1123" s="4">
        <v>3103</v>
      </c>
      <c r="CL1123" s="4">
        <v>349</v>
      </c>
      <c r="CM1123" s="4">
        <v>2</v>
      </c>
      <c r="CN1123" s="4">
        <v>2035</v>
      </c>
      <c r="CO1123" s="4">
        <f t="shared" si="440"/>
        <v>7409</v>
      </c>
    </row>
    <row r="1124" spans="1:93">
      <c r="A1124" s="2">
        <v>2013</v>
      </c>
      <c r="B1124" s="3" t="s">
        <v>78</v>
      </c>
      <c r="C1124" s="4">
        <v>1364</v>
      </c>
      <c r="D1124" s="4">
        <v>209</v>
      </c>
      <c r="E1124" s="4">
        <v>32</v>
      </c>
      <c r="F1124" s="4">
        <v>0</v>
      </c>
      <c r="G1124" s="4">
        <f t="shared" si="441"/>
        <v>1605</v>
      </c>
      <c r="H1124" s="4">
        <v>586</v>
      </c>
      <c r="I1124" s="4">
        <v>131</v>
      </c>
      <c r="J1124" s="4">
        <v>322</v>
      </c>
      <c r="K1124" s="4">
        <v>0</v>
      </c>
      <c r="L1124" s="4">
        <f t="shared" si="442"/>
        <v>1039</v>
      </c>
      <c r="M1124" s="4">
        <v>18</v>
      </c>
      <c r="N1124" s="4">
        <v>8</v>
      </c>
      <c r="O1124" s="4">
        <v>0</v>
      </c>
      <c r="P1124" s="4">
        <v>0</v>
      </c>
      <c r="Q1124" s="4">
        <f t="shared" si="443"/>
        <v>26</v>
      </c>
      <c r="R1124" s="4">
        <v>81</v>
      </c>
      <c r="S1124" s="4">
        <v>1</v>
      </c>
      <c r="T1124" s="4">
        <v>16</v>
      </c>
      <c r="U1124" s="4">
        <v>0</v>
      </c>
      <c r="V1124" s="4">
        <f t="shared" si="444"/>
        <v>98</v>
      </c>
      <c r="W1124" s="4">
        <v>568</v>
      </c>
      <c r="X1124" s="4">
        <v>817</v>
      </c>
      <c r="Y1124" s="4">
        <v>3</v>
      </c>
      <c r="Z1124" s="4">
        <v>0</v>
      </c>
      <c r="AA1124" s="4">
        <f t="shared" si="445"/>
        <v>1388</v>
      </c>
      <c r="AB1124" s="4">
        <v>347</v>
      </c>
      <c r="AC1124" s="4">
        <v>4</v>
      </c>
      <c r="AD1124" s="4">
        <v>21</v>
      </c>
      <c r="AE1124" s="4">
        <v>0</v>
      </c>
      <c r="AF1124" s="4">
        <f t="shared" si="446"/>
        <v>372</v>
      </c>
      <c r="AG1124" s="4">
        <v>740</v>
      </c>
      <c r="AH1124" s="4">
        <v>695</v>
      </c>
      <c r="AI1124" s="4">
        <v>244</v>
      </c>
      <c r="AJ1124" s="4">
        <v>288</v>
      </c>
      <c r="AK1124" s="4">
        <f t="shared" si="447"/>
        <v>1967</v>
      </c>
      <c r="AL1124" s="4">
        <v>3986</v>
      </c>
      <c r="AM1124" s="4">
        <v>724</v>
      </c>
      <c r="AN1124" s="4">
        <v>620</v>
      </c>
      <c r="AO1124" s="4">
        <v>197</v>
      </c>
      <c r="AP1124" s="4">
        <f t="shared" si="448"/>
        <v>5527</v>
      </c>
      <c r="AU1124" s="4">
        <f t="shared" si="449"/>
        <v>0</v>
      </c>
      <c r="AV1124" s="4">
        <v>202</v>
      </c>
      <c r="AW1124" s="4">
        <v>1</v>
      </c>
      <c r="AX1124" s="4">
        <v>17</v>
      </c>
      <c r="AY1124" s="4">
        <v>0</v>
      </c>
      <c r="AZ1124" s="4">
        <f t="shared" si="450"/>
        <v>220</v>
      </c>
      <c r="BA1124" s="4">
        <v>11.7</v>
      </c>
      <c r="BB1124" s="4">
        <v>0</v>
      </c>
      <c r="BC1124" s="4">
        <v>0</v>
      </c>
      <c r="BD1124" s="4">
        <v>0</v>
      </c>
      <c r="BE1124" s="4">
        <f t="shared" si="451"/>
        <v>11.7</v>
      </c>
      <c r="BF1124" s="4">
        <v>437</v>
      </c>
      <c r="BG1124" s="4">
        <v>692</v>
      </c>
      <c r="BH1124" s="4">
        <v>90</v>
      </c>
      <c r="BI1124" s="4">
        <v>288</v>
      </c>
      <c r="BJ1124" s="4">
        <f t="shared" si="452"/>
        <v>1507</v>
      </c>
      <c r="BK1124" s="4">
        <v>100</v>
      </c>
      <c r="BL1124" s="4">
        <v>12</v>
      </c>
      <c r="BM1124" s="4">
        <v>1</v>
      </c>
      <c r="BN1124" s="4">
        <v>22</v>
      </c>
      <c r="BO1124" s="4">
        <f t="shared" si="453"/>
        <v>135</v>
      </c>
      <c r="BP1124" s="4">
        <v>71</v>
      </c>
      <c r="BQ1124" s="4">
        <v>59</v>
      </c>
      <c r="BR1124" s="4">
        <v>21</v>
      </c>
      <c r="BS1124" s="4">
        <v>0</v>
      </c>
      <c r="BT1124" s="4">
        <f t="shared" si="454"/>
        <v>151</v>
      </c>
      <c r="BU1124" s="4">
        <v>1276</v>
      </c>
      <c r="BV1124" s="4">
        <v>52</v>
      </c>
      <c r="BW1124" s="4">
        <v>35</v>
      </c>
      <c r="BX1124" s="4">
        <v>175</v>
      </c>
      <c r="BY1124" s="4">
        <f t="shared" si="455"/>
        <v>1538</v>
      </c>
      <c r="BZ1124" s="4">
        <f t="shared" si="456"/>
        <v>7690</v>
      </c>
      <c r="CA1124" s="4">
        <f t="shared" si="457"/>
        <v>2589</v>
      </c>
      <c r="CB1124" s="4">
        <f t="shared" si="458"/>
        <v>1258</v>
      </c>
      <c r="CC1124" s="4">
        <f t="shared" si="459"/>
        <v>485</v>
      </c>
      <c r="CD1124" s="4">
        <f t="shared" si="460"/>
        <v>12022</v>
      </c>
      <c r="CE1124" s="4">
        <f t="shared" si="461"/>
        <v>2097.6999999999998</v>
      </c>
      <c r="CF1124" s="4">
        <f t="shared" si="462"/>
        <v>816</v>
      </c>
      <c r="CG1124" s="4">
        <f t="shared" si="463"/>
        <v>164</v>
      </c>
      <c r="CH1124" s="4">
        <f t="shared" si="464"/>
        <v>485</v>
      </c>
      <c r="CI1124" s="4">
        <f t="shared" si="465"/>
        <v>3562.7</v>
      </c>
      <c r="CJ1124" s="4">
        <v>0</v>
      </c>
      <c r="CK1124" s="4">
        <v>0</v>
      </c>
      <c r="CL1124" s="4">
        <v>547.1</v>
      </c>
      <c r="CM1124" s="4">
        <v>2.5</v>
      </c>
      <c r="CN1124" s="4">
        <v>6382.0999999999995</v>
      </c>
      <c r="CO1124" s="4">
        <f t="shared" si="440"/>
        <v>6931.7</v>
      </c>
    </row>
    <row r="1125" spans="1:93">
      <c r="A1125" s="2">
        <v>2013</v>
      </c>
      <c r="B1125" s="3" t="s">
        <v>79</v>
      </c>
      <c r="C1125" s="4">
        <v>3465</v>
      </c>
      <c r="D1125" s="4">
        <v>1119</v>
      </c>
      <c r="E1125" s="4">
        <v>544</v>
      </c>
      <c r="F1125" s="4">
        <v>0</v>
      </c>
      <c r="G1125" s="4">
        <f t="shared" si="441"/>
        <v>5128</v>
      </c>
      <c r="H1125" s="4">
        <v>724</v>
      </c>
      <c r="I1125" s="4">
        <v>805</v>
      </c>
      <c r="J1125" s="4">
        <v>3139</v>
      </c>
      <c r="K1125" s="4">
        <v>26</v>
      </c>
      <c r="L1125" s="4">
        <f t="shared" si="442"/>
        <v>4694</v>
      </c>
      <c r="M1125" s="4">
        <v>2</v>
      </c>
      <c r="N1125" s="4">
        <v>46</v>
      </c>
      <c r="O1125" s="4">
        <v>0</v>
      </c>
      <c r="P1125" s="4">
        <v>0</v>
      </c>
      <c r="Q1125" s="4">
        <f t="shared" si="443"/>
        <v>48</v>
      </c>
      <c r="R1125" s="4">
        <v>0</v>
      </c>
      <c r="S1125" s="4">
        <v>0</v>
      </c>
      <c r="T1125" s="4">
        <v>0</v>
      </c>
      <c r="U1125" s="4">
        <v>0</v>
      </c>
      <c r="V1125" s="4">
        <f t="shared" si="444"/>
        <v>0</v>
      </c>
      <c r="W1125" s="4">
        <v>2069.0221000000001</v>
      </c>
      <c r="X1125" s="4">
        <v>5756.3623870000001</v>
      </c>
      <c r="Y1125" s="4">
        <v>606.12969999999996</v>
      </c>
      <c r="Z1125" s="4">
        <v>0</v>
      </c>
      <c r="AA1125" s="4">
        <f t="shared" si="445"/>
        <v>8431.5141870000007</v>
      </c>
      <c r="AB1125" s="4">
        <v>947</v>
      </c>
      <c r="AC1125" s="4">
        <v>8</v>
      </c>
      <c r="AD1125" s="4">
        <v>95</v>
      </c>
      <c r="AE1125" s="4">
        <v>0</v>
      </c>
      <c r="AF1125" s="4">
        <f t="shared" si="446"/>
        <v>1050</v>
      </c>
      <c r="AG1125" s="4">
        <v>0</v>
      </c>
      <c r="AH1125" s="4">
        <v>818</v>
      </c>
      <c r="AI1125" s="4">
        <v>823.23699999999997</v>
      </c>
      <c r="AJ1125" s="4">
        <v>166.298</v>
      </c>
      <c r="AK1125" s="4">
        <f t="shared" si="447"/>
        <v>1807.5350000000001</v>
      </c>
      <c r="AL1125" s="4">
        <v>1206.9778999999999</v>
      </c>
      <c r="AM1125" s="4">
        <v>3455.637612999999</v>
      </c>
      <c r="AN1125" s="4">
        <v>1738.6333000000004</v>
      </c>
      <c r="AO1125" s="4">
        <v>0</v>
      </c>
      <c r="AP1125" s="4">
        <f t="shared" si="448"/>
        <v>6401.2488129999992</v>
      </c>
      <c r="AU1125" s="4">
        <f t="shared" si="449"/>
        <v>0</v>
      </c>
      <c r="AV1125" s="4">
        <v>0</v>
      </c>
      <c r="AW1125" s="4">
        <v>0</v>
      </c>
      <c r="AX1125" s="4">
        <v>0</v>
      </c>
      <c r="AY1125" s="4">
        <v>26</v>
      </c>
      <c r="AZ1125" s="4">
        <f t="shared" si="450"/>
        <v>26</v>
      </c>
      <c r="BA1125" s="4">
        <v>0</v>
      </c>
      <c r="BB1125" s="4">
        <v>0</v>
      </c>
      <c r="BC1125" s="4">
        <v>5</v>
      </c>
      <c r="BD1125" s="4">
        <v>0</v>
      </c>
      <c r="BE1125" s="4">
        <f t="shared" si="451"/>
        <v>5</v>
      </c>
      <c r="BF1125" s="4">
        <v>0</v>
      </c>
      <c r="BG1125" s="4">
        <v>797.46900000000005</v>
      </c>
      <c r="BH1125" s="4">
        <v>456.596</v>
      </c>
      <c r="BI1125" s="4">
        <v>166.298</v>
      </c>
      <c r="BJ1125" s="4">
        <f t="shared" si="452"/>
        <v>1420.3630000000001</v>
      </c>
      <c r="BK1125" s="4">
        <v>0</v>
      </c>
      <c r="BL1125" s="4">
        <v>0</v>
      </c>
      <c r="BM1125" s="4">
        <v>0</v>
      </c>
      <c r="BN1125" s="4">
        <v>0</v>
      </c>
      <c r="BO1125" s="4">
        <f t="shared" si="453"/>
        <v>0</v>
      </c>
      <c r="BP1125" s="4">
        <v>0</v>
      </c>
      <c r="BQ1125" s="4">
        <v>0</v>
      </c>
      <c r="BR1125" s="4">
        <v>0</v>
      </c>
      <c r="BS1125" s="4">
        <v>0</v>
      </c>
      <c r="BT1125" s="4">
        <f t="shared" si="454"/>
        <v>0</v>
      </c>
      <c r="BU1125" s="4">
        <v>0</v>
      </c>
      <c r="BV1125" s="4">
        <v>0</v>
      </c>
      <c r="BW1125" s="4">
        <v>12</v>
      </c>
      <c r="BX1125" s="4">
        <v>0</v>
      </c>
      <c r="BY1125" s="4">
        <f t="shared" si="455"/>
        <v>12</v>
      </c>
      <c r="BZ1125" s="4">
        <f t="shared" si="456"/>
        <v>8414</v>
      </c>
      <c r="CA1125" s="4">
        <f t="shared" si="457"/>
        <v>12008</v>
      </c>
      <c r="CB1125" s="4">
        <f t="shared" si="458"/>
        <v>6946</v>
      </c>
      <c r="CC1125" s="4">
        <f t="shared" si="459"/>
        <v>192.298</v>
      </c>
      <c r="CD1125" s="4">
        <f t="shared" si="460"/>
        <v>27560.297999999999</v>
      </c>
      <c r="CE1125" s="4">
        <f t="shared" si="461"/>
        <v>0</v>
      </c>
      <c r="CF1125" s="4">
        <f t="shared" si="462"/>
        <v>797.46900000000005</v>
      </c>
      <c r="CG1125" s="4">
        <f t="shared" si="463"/>
        <v>473.596</v>
      </c>
      <c r="CH1125" s="4">
        <f t="shared" si="464"/>
        <v>192.298</v>
      </c>
      <c r="CI1125" s="4">
        <f t="shared" si="465"/>
        <v>1463.3630000000001</v>
      </c>
      <c r="CJ1125" s="4">
        <v>3842.3</v>
      </c>
      <c r="CK1125" s="4">
        <v>3397.5450000000001</v>
      </c>
      <c r="CL1125" s="4">
        <v>662.02599999999995</v>
      </c>
      <c r="CM1125" s="4">
        <v>0</v>
      </c>
      <c r="CN1125" s="4">
        <v>754.11599999999999</v>
      </c>
      <c r="CO1125" s="4">
        <f t="shared" si="440"/>
        <v>8655.987000000001</v>
      </c>
    </row>
    <row r="1126" spans="1:93">
      <c r="A1126" s="2">
        <v>2013</v>
      </c>
      <c r="B1126" s="3" t="s">
        <v>80</v>
      </c>
      <c r="C1126" s="4">
        <v>2055.6</v>
      </c>
      <c r="D1126" s="4">
        <v>518.5</v>
      </c>
      <c r="E1126" s="4">
        <v>767.2</v>
      </c>
      <c r="F1126" s="4">
        <v>0</v>
      </c>
      <c r="G1126" s="4">
        <f t="shared" si="441"/>
        <v>3341.3</v>
      </c>
      <c r="H1126" s="4">
        <v>780.8</v>
      </c>
      <c r="I1126" s="4">
        <v>12.7</v>
      </c>
      <c r="J1126" s="4">
        <v>2516.1</v>
      </c>
      <c r="K1126" s="4">
        <v>0</v>
      </c>
      <c r="L1126" s="4">
        <f t="shared" si="442"/>
        <v>3309.6</v>
      </c>
      <c r="M1126" s="4">
        <v>15.8</v>
      </c>
      <c r="N1126" s="4">
        <v>54.9</v>
      </c>
      <c r="O1126" s="4">
        <v>1.2</v>
      </c>
      <c r="P1126" s="4">
        <v>0</v>
      </c>
      <c r="Q1126" s="4">
        <f t="shared" si="443"/>
        <v>71.900000000000006</v>
      </c>
      <c r="R1126" s="4">
        <v>138.4</v>
      </c>
      <c r="S1126" s="4">
        <v>253</v>
      </c>
      <c r="T1126" s="4">
        <v>36.4</v>
      </c>
      <c r="U1126" s="4">
        <v>0</v>
      </c>
      <c r="V1126" s="4">
        <f t="shared" si="444"/>
        <v>427.79999999999995</v>
      </c>
      <c r="W1126" s="4">
        <v>736.4</v>
      </c>
      <c r="X1126" s="4">
        <v>3180.4</v>
      </c>
      <c r="Y1126" s="4">
        <v>595</v>
      </c>
      <c r="Z1126" s="4">
        <v>0</v>
      </c>
      <c r="AA1126" s="4">
        <f t="shared" si="445"/>
        <v>4511.8</v>
      </c>
      <c r="AB1126" s="4">
        <v>384.9</v>
      </c>
      <c r="AC1126" s="4">
        <v>0.7</v>
      </c>
      <c r="AD1126" s="4">
        <v>62.9</v>
      </c>
      <c r="AE1126" s="4">
        <v>0</v>
      </c>
      <c r="AF1126" s="4">
        <f t="shared" si="446"/>
        <v>448.49999999999994</v>
      </c>
      <c r="AG1126" s="4">
        <v>2.4</v>
      </c>
      <c r="AH1126" s="4">
        <v>563.1</v>
      </c>
      <c r="AI1126" s="4">
        <v>606.79999999999995</v>
      </c>
      <c r="AJ1126" s="4">
        <v>80.8</v>
      </c>
      <c r="AK1126" s="4">
        <f t="shared" si="447"/>
        <v>1253.0999999999999</v>
      </c>
      <c r="AL1126" s="4">
        <v>629.29999999999995</v>
      </c>
      <c r="AM1126" s="4">
        <v>1484.7</v>
      </c>
      <c r="AN1126" s="4">
        <v>5847.1</v>
      </c>
      <c r="AO1126" s="4">
        <v>122.1</v>
      </c>
      <c r="AP1126" s="4">
        <f t="shared" si="448"/>
        <v>8083.2000000000007</v>
      </c>
      <c r="AU1126" s="4">
        <f t="shared" si="449"/>
        <v>0</v>
      </c>
      <c r="AV1126" s="4">
        <v>0</v>
      </c>
      <c r="AW1126" s="4">
        <v>0</v>
      </c>
      <c r="AX1126" s="4">
        <v>13.5</v>
      </c>
      <c r="AY1126" s="4">
        <v>0</v>
      </c>
      <c r="AZ1126" s="4">
        <f t="shared" si="450"/>
        <v>13.5</v>
      </c>
      <c r="BA1126" s="4">
        <v>0.3</v>
      </c>
      <c r="BB1126" s="4">
        <v>0</v>
      </c>
      <c r="BC1126" s="4">
        <v>1.5</v>
      </c>
      <c r="BD1126" s="4">
        <v>0</v>
      </c>
      <c r="BE1126" s="4">
        <f t="shared" si="451"/>
        <v>1.8</v>
      </c>
      <c r="BF1126" s="4">
        <v>0</v>
      </c>
      <c r="BG1126" s="4">
        <v>249.6</v>
      </c>
      <c r="BH1126" s="4">
        <v>346.5</v>
      </c>
      <c r="BI1126" s="4">
        <v>45.6</v>
      </c>
      <c r="BJ1126" s="4">
        <f t="shared" si="452"/>
        <v>641.70000000000005</v>
      </c>
      <c r="BK1126" s="4">
        <v>0</v>
      </c>
      <c r="BL1126" s="4">
        <v>0</v>
      </c>
      <c r="BM1126" s="4">
        <v>0</v>
      </c>
      <c r="BN1126" s="4">
        <v>0</v>
      </c>
      <c r="BO1126" s="4">
        <f t="shared" si="453"/>
        <v>0</v>
      </c>
      <c r="BP1126" s="4">
        <v>0</v>
      </c>
      <c r="BQ1126" s="4">
        <v>0</v>
      </c>
      <c r="BR1126" s="4">
        <v>0</v>
      </c>
      <c r="BS1126" s="4">
        <v>0</v>
      </c>
      <c r="BT1126" s="4">
        <f t="shared" si="454"/>
        <v>0</v>
      </c>
      <c r="BU1126" s="4">
        <v>0.4</v>
      </c>
      <c r="BV1126" s="4">
        <v>19.3</v>
      </c>
      <c r="BW1126" s="4">
        <v>15.2</v>
      </c>
      <c r="BX1126" s="4">
        <v>51.8</v>
      </c>
      <c r="BY1126" s="4">
        <f t="shared" si="455"/>
        <v>86.699999999999989</v>
      </c>
      <c r="BZ1126" s="4">
        <f t="shared" si="456"/>
        <v>4743.5999999999995</v>
      </c>
      <c r="CA1126" s="4">
        <f t="shared" si="457"/>
        <v>6068</v>
      </c>
      <c r="CB1126" s="4">
        <f t="shared" si="458"/>
        <v>10432.700000000001</v>
      </c>
      <c r="CC1126" s="4">
        <f t="shared" si="459"/>
        <v>202.89999999999998</v>
      </c>
      <c r="CD1126" s="4">
        <f t="shared" si="460"/>
        <v>21447.200000000001</v>
      </c>
      <c r="CE1126" s="4">
        <f t="shared" si="461"/>
        <v>0.7</v>
      </c>
      <c r="CF1126" s="4">
        <f t="shared" si="462"/>
        <v>268.89999999999998</v>
      </c>
      <c r="CG1126" s="4">
        <f t="shared" si="463"/>
        <v>376.7</v>
      </c>
      <c r="CH1126" s="4">
        <f t="shared" si="464"/>
        <v>97.4</v>
      </c>
      <c r="CI1126" s="4">
        <f t="shared" si="465"/>
        <v>743.69999999999993</v>
      </c>
      <c r="CJ1126" s="4">
        <v>2124.5</v>
      </c>
      <c r="CK1126" s="4">
        <v>3144.4</v>
      </c>
      <c r="CL1126" s="4">
        <v>431.1</v>
      </c>
      <c r="CM1126" s="4">
        <v>35.9</v>
      </c>
      <c r="CN1126" s="4">
        <v>478.19999999999982</v>
      </c>
      <c r="CO1126" s="4">
        <f t="shared" si="440"/>
        <v>6214.0999999999995</v>
      </c>
    </row>
    <row r="1127" spans="1:93">
      <c r="A1127" s="2">
        <v>2013</v>
      </c>
      <c r="B1127" s="3" t="s">
        <v>81</v>
      </c>
      <c r="C1127" s="4">
        <v>37979</v>
      </c>
      <c r="D1127" s="4">
        <v>6307</v>
      </c>
      <c r="E1127" s="4">
        <v>127</v>
      </c>
      <c r="F1127" s="4">
        <v>872</v>
      </c>
      <c r="G1127" s="4">
        <f t="shared" si="441"/>
        <v>45285</v>
      </c>
      <c r="H1127" s="4">
        <v>9014</v>
      </c>
      <c r="I1127" s="4">
        <v>4868</v>
      </c>
      <c r="J1127" s="4">
        <v>42</v>
      </c>
      <c r="K1127" s="4">
        <v>303</v>
      </c>
      <c r="L1127" s="4">
        <f t="shared" si="442"/>
        <v>14227</v>
      </c>
      <c r="M1127" s="4">
        <v>1545</v>
      </c>
      <c r="N1127" s="4">
        <v>3301</v>
      </c>
      <c r="O1127" s="4">
        <v>0</v>
      </c>
      <c r="P1127" s="4">
        <v>0</v>
      </c>
      <c r="Q1127" s="4">
        <f t="shared" si="443"/>
        <v>4846</v>
      </c>
      <c r="R1127" s="4">
        <v>2764</v>
      </c>
      <c r="S1127" s="4">
        <v>688</v>
      </c>
      <c r="T1127" s="4">
        <v>0</v>
      </c>
      <c r="U1127" s="4">
        <v>0</v>
      </c>
      <c r="V1127" s="4">
        <f t="shared" si="444"/>
        <v>3452</v>
      </c>
      <c r="W1127" s="4">
        <v>14473</v>
      </c>
      <c r="X1127" s="4">
        <v>25715</v>
      </c>
      <c r="Y1127" s="4">
        <v>6211</v>
      </c>
      <c r="Z1127" s="4">
        <v>0</v>
      </c>
      <c r="AA1127" s="4">
        <f t="shared" si="445"/>
        <v>46399</v>
      </c>
      <c r="AB1127" s="4">
        <v>8490</v>
      </c>
      <c r="AC1127" s="4">
        <v>77</v>
      </c>
      <c r="AD1127" s="4">
        <v>2088</v>
      </c>
      <c r="AE1127" s="4">
        <v>1</v>
      </c>
      <c r="AF1127" s="4">
        <f t="shared" si="446"/>
        <v>10656</v>
      </c>
      <c r="AG1127" s="4">
        <v>83</v>
      </c>
      <c r="AH1127" s="4">
        <v>3869</v>
      </c>
      <c r="AI1127" s="4">
        <v>4607</v>
      </c>
      <c r="AJ1127" s="4">
        <v>4133</v>
      </c>
      <c r="AK1127" s="4">
        <f t="shared" si="447"/>
        <v>12692</v>
      </c>
      <c r="AL1127" s="4">
        <v>22214</v>
      </c>
      <c r="AM1127" s="4">
        <v>25606</v>
      </c>
      <c r="AN1127" s="4">
        <v>24649</v>
      </c>
      <c r="AO1127" s="4">
        <v>1406</v>
      </c>
      <c r="AP1127" s="4">
        <f t="shared" si="448"/>
        <v>73875</v>
      </c>
      <c r="AU1127" s="4">
        <f t="shared" si="449"/>
        <v>0</v>
      </c>
      <c r="AV1127" s="4">
        <v>0</v>
      </c>
      <c r="AW1127" s="4">
        <v>0</v>
      </c>
      <c r="AX1127" s="4">
        <v>0</v>
      </c>
      <c r="AY1127" s="4">
        <v>88</v>
      </c>
      <c r="AZ1127" s="4">
        <f t="shared" si="450"/>
        <v>88</v>
      </c>
      <c r="BA1127" s="4">
        <v>19</v>
      </c>
      <c r="BB1127" s="4">
        <v>0</v>
      </c>
      <c r="BC1127" s="4">
        <v>0</v>
      </c>
      <c r="BD1127" s="4">
        <v>1</v>
      </c>
      <c r="BE1127" s="4">
        <f t="shared" si="451"/>
        <v>20</v>
      </c>
      <c r="BF1127" s="4">
        <v>0</v>
      </c>
      <c r="BG1127" s="4">
        <v>1592</v>
      </c>
      <c r="BH1127" s="4">
        <v>439</v>
      </c>
      <c r="BI1127" s="4">
        <v>2180</v>
      </c>
      <c r="BJ1127" s="4">
        <f t="shared" si="452"/>
        <v>4211</v>
      </c>
      <c r="BK1127" s="4">
        <v>0</v>
      </c>
      <c r="BL1127" s="4">
        <v>0</v>
      </c>
      <c r="BM1127" s="4">
        <v>0</v>
      </c>
      <c r="BN1127" s="4">
        <v>0</v>
      </c>
      <c r="BO1127" s="4">
        <f t="shared" si="453"/>
        <v>0</v>
      </c>
      <c r="BP1127" s="4">
        <v>0</v>
      </c>
      <c r="BQ1127" s="4">
        <v>24</v>
      </c>
      <c r="BR1127" s="4">
        <v>-14</v>
      </c>
      <c r="BS1127" s="4">
        <v>121</v>
      </c>
      <c r="BT1127" s="4">
        <f t="shared" si="454"/>
        <v>131</v>
      </c>
      <c r="BU1127" s="4">
        <v>15</v>
      </c>
      <c r="BV1127" s="4">
        <v>32</v>
      </c>
      <c r="BW1127" s="4">
        <v>16</v>
      </c>
      <c r="BX1127" s="4">
        <v>0</v>
      </c>
      <c r="BY1127" s="4">
        <f t="shared" si="455"/>
        <v>63</v>
      </c>
      <c r="BZ1127" s="4">
        <f t="shared" si="456"/>
        <v>96562</v>
      </c>
      <c r="CA1127" s="4">
        <f t="shared" si="457"/>
        <v>70431</v>
      </c>
      <c r="CB1127" s="4">
        <f t="shared" si="458"/>
        <v>37724</v>
      </c>
      <c r="CC1127" s="4">
        <f t="shared" si="459"/>
        <v>6715</v>
      </c>
      <c r="CD1127" s="4">
        <f t="shared" si="460"/>
        <v>211432</v>
      </c>
      <c r="CE1127" s="4">
        <f t="shared" si="461"/>
        <v>34</v>
      </c>
      <c r="CF1127" s="4">
        <f t="shared" si="462"/>
        <v>1648</v>
      </c>
      <c r="CG1127" s="4">
        <f t="shared" si="463"/>
        <v>441</v>
      </c>
      <c r="CH1127" s="4">
        <f t="shared" si="464"/>
        <v>2390</v>
      </c>
      <c r="CI1127" s="4">
        <f t="shared" si="465"/>
        <v>4513</v>
      </c>
      <c r="CJ1127" s="4">
        <v>20482</v>
      </c>
      <c r="CK1127" s="4">
        <v>64484</v>
      </c>
      <c r="CL1127" s="4">
        <v>7783</v>
      </c>
      <c r="CM1127" s="4">
        <v>1</v>
      </c>
      <c r="CN1127" s="4">
        <v>6652</v>
      </c>
      <c r="CO1127" s="4">
        <f t="shared" si="440"/>
        <v>99402</v>
      </c>
    </row>
    <row r="1128" spans="1:93">
      <c r="A1128" s="2">
        <v>2013</v>
      </c>
      <c r="B1128" s="3" t="s">
        <v>82</v>
      </c>
      <c r="C1128" s="4">
        <v>3015</v>
      </c>
      <c r="D1128" s="4">
        <v>614</v>
      </c>
      <c r="E1128" s="4">
        <v>3918</v>
      </c>
      <c r="F1128" s="4">
        <v>0</v>
      </c>
      <c r="G1128" s="4">
        <f t="shared" si="441"/>
        <v>7547</v>
      </c>
      <c r="H1128" s="4">
        <v>642</v>
      </c>
      <c r="I1128" s="4">
        <v>438</v>
      </c>
      <c r="J1128" s="4">
        <v>1330</v>
      </c>
      <c r="K1128" s="4">
        <v>0</v>
      </c>
      <c r="L1128" s="4">
        <f t="shared" si="442"/>
        <v>2410</v>
      </c>
      <c r="M1128" s="4">
        <v>0</v>
      </c>
      <c r="N1128" s="4">
        <v>0</v>
      </c>
      <c r="O1128" s="4">
        <v>0</v>
      </c>
      <c r="P1128" s="4">
        <v>0</v>
      </c>
      <c r="Q1128" s="4">
        <f t="shared" si="443"/>
        <v>0</v>
      </c>
      <c r="R1128" s="4">
        <v>0</v>
      </c>
      <c r="S1128" s="4">
        <v>0</v>
      </c>
      <c r="T1128" s="4">
        <v>0</v>
      </c>
      <c r="U1128" s="4">
        <v>0</v>
      </c>
      <c r="V1128" s="4">
        <f t="shared" si="444"/>
        <v>0</v>
      </c>
      <c r="W1128" s="4">
        <v>1844</v>
      </c>
      <c r="X1128" s="4">
        <v>2805</v>
      </c>
      <c r="Y1128" s="4">
        <v>1736</v>
      </c>
      <c r="Z1128" s="4">
        <v>0</v>
      </c>
      <c r="AA1128" s="4">
        <f t="shared" si="445"/>
        <v>6385</v>
      </c>
      <c r="AB1128" s="4">
        <v>670</v>
      </c>
      <c r="AC1128" s="4">
        <v>5</v>
      </c>
      <c r="AD1128" s="4">
        <v>88</v>
      </c>
      <c r="AE1128" s="4">
        <v>0</v>
      </c>
      <c r="AF1128" s="4">
        <f t="shared" si="446"/>
        <v>763</v>
      </c>
      <c r="AG1128" s="4">
        <v>0</v>
      </c>
      <c r="AH1128" s="4">
        <v>722</v>
      </c>
      <c r="AI1128" s="4">
        <v>859</v>
      </c>
      <c r="AJ1128" s="4">
        <v>0</v>
      </c>
      <c r="AK1128" s="4">
        <f t="shared" si="447"/>
        <v>1581</v>
      </c>
      <c r="AL1128" s="4">
        <v>2853</v>
      </c>
      <c r="AM1128" s="4">
        <v>2839</v>
      </c>
      <c r="AN1128" s="4">
        <v>5733</v>
      </c>
      <c r="AO1128" s="4">
        <v>0</v>
      </c>
      <c r="AP1128" s="4">
        <f t="shared" si="448"/>
        <v>11425</v>
      </c>
      <c r="AU1128" s="4">
        <f t="shared" si="449"/>
        <v>0</v>
      </c>
      <c r="AV1128" s="4">
        <v>0</v>
      </c>
      <c r="AW1128" s="4">
        <v>0</v>
      </c>
      <c r="AX1128" s="4">
        <v>0</v>
      </c>
      <c r="AY1128" s="4">
        <v>0</v>
      </c>
      <c r="AZ1128" s="4">
        <f t="shared" si="450"/>
        <v>0</v>
      </c>
      <c r="BA1128" s="4">
        <v>18</v>
      </c>
      <c r="BB1128" s="4">
        <v>0</v>
      </c>
      <c r="BC1128" s="4">
        <v>0</v>
      </c>
      <c r="BD1128" s="4">
        <v>0</v>
      </c>
      <c r="BE1128" s="4">
        <f t="shared" si="451"/>
        <v>18</v>
      </c>
      <c r="BF1128" s="4">
        <v>0</v>
      </c>
      <c r="BG1128" s="4">
        <v>0</v>
      </c>
      <c r="BH1128" s="4">
        <v>0</v>
      </c>
      <c r="BI1128" s="4">
        <v>0</v>
      </c>
      <c r="BJ1128" s="4">
        <f t="shared" si="452"/>
        <v>0</v>
      </c>
      <c r="BK1128" s="4">
        <v>0</v>
      </c>
      <c r="BL1128" s="4">
        <v>0</v>
      </c>
      <c r="BM1128" s="4">
        <v>0</v>
      </c>
      <c r="BN1128" s="4">
        <v>0</v>
      </c>
      <c r="BO1128" s="4">
        <f t="shared" si="453"/>
        <v>0</v>
      </c>
      <c r="BP1128" s="4">
        <v>0</v>
      </c>
      <c r="BQ1128" s="4">
        <v>0</v>
      </c>
      <c r="BR1128" s="4">
        <v>0</v>
      </c>
      <c r="BS1128" s="4">
        <v>0</v>
      </c>
      <c r="BT1128" s="4">
        <f t="shared" si="454"/>
        <v>0</v>
      </c>
      <c r="BU1128" s="4">
        <v>80</v>
      </c>
      <c r="BV1128" s="4">
        <v>0</v>
      </c>
      <c r="BW1128" s="4">
        <v>139</v>
      </c>
      <c r="BX1128" s="4">
        <v>0</v>
      </c>
      <c r="BY1128" s="4">
        <f t="shared" si="455"/>
        <v>219</v>
      </c>
      <c r="BZ1128" s="4">
        <f t="shared" si="456"/>
        <v>9024</v>
      </c>
      <c r="CA1128" s="4">
        <f t="shared" si="457"/>
        <v>7423</v>
      </c>
      <c r="CB1128" s="4">
        <f t="shared" si="458"/>
        <v>13664</v>
      </c>
      <c r="CC1128" s="4">
        <f t="shared" si="459"/>
        <v>0</v>
      </c>
      <c r="CD1128" s="4">
        <f t="shared" si="460"/>
        <v>30111</v>
      </c>
      <c r="CE1128" s="4">
        <f t="shared" si="461"/>
        <v>98</v>
      </c>
      <c r="CF1128" s="4">
        <f t="shared" si="462"/>
        <v>0</v>
      </c>
      <c r="CG1128" s="4">
        <f t="shared" si="463"/>
        <v>139</v>
      </c>
      <c r="CH1128" s="4">
        <f t="shared" si="464"/>
        <v>0</v>
      </c>
      <c r="CI1128" s="4">
        <f t="shared" si="465"/>
        <v>237</v>
      </c>
      <c r="CJ1128" s="4">
        <v>2454.4539999999997</v>
      </c>
      <c r="CK1128" s="4">
        <v>5596.3</v>
      </c>
      <c r="CL1128" s="4">
        <v>636.29999999999995</v>
      </c>
      <c r="CM1128" s="4">
        <v>12.1</v>
      </c>
      <c r="CN1128" s="4">
        <v>-144.31599999999889</v>
      </c>
      <c r="CO1128" s="4">
        <f t="shared" si="440"/>
        <v>8554.8380000000016</v>
      </c>
    </row>
    <row r="1129" spans="1:93">
      <c r="A1129" s="2">
        <v>2013</v>
      </c>
      <c r="B1129" s="3" t="s">
        <v>83</v>
      </c>
      <c r="C1129" s="4">
        <v>2880</v>
      </c>
      <c r="D1129" s="4">
        <v>484</v>
      </c>
      <c r="E1129" s="4">
        <v>3</v>
      </c>
      <c r="F1129" s="4">
        <v>562.9</v>
      </c>
      <c r="G1129" s="4">
        <f t="shared" si="441"/>
        <v>3929.9</v>
      </c>
      <c r="H1129" s="4">
        <v>627</v>
      </c>
      <c r="I1129" s="4">
        <v>359</v>
      </c>
      <c r="J1129" s="4">
        <v>1660</v>
      </c>
      <c r="K1129" s="4">
        <v>311</v>
      </c>
      <c r="L1129" s="4">
        <f t="shared" si="442"/>
        <v>2957</v>
      </c>
      <c r="M1129" s="4">
        <v>267</v>
      </c>
      <c r="N1129" s="4">
        <v>0</v>
      </c>
      <c r="O1129" s="4">
        <v>0</v>
      </c>
      <c r="P1129" s="4">
        <v>0</v>
      </c>
      <c r="Q1129" s="4">
        <f t="shared" si="443"/>
        <v>267</v>
      </c>
      <c r="R1129" s="4">
        <v>111</v>
      </c>
      <c r="S1129" s="4">
        <v>0</v>
      </c>
      <c r="T1129" s="4">
        <v>0</v>
      </c>
      <c r="U1129" s="4">
        <v>0</v>
      </c>
      <c r="V1129" s="4">
        <f t="shared" si="444"/>
        <v>111</v>
      </c>
      <c r="W1129" s="4">
        <v>6202</v>
      </c>
      <c r="X1129" s="4">
        <v>0</v>
      </c>
      <c r="Y1129" s="4">
        <v>0</v>
      </c>
      <c r="Z1129" s="4">
        <v>0</v>
      </c>
      <c r="AA1129" s="4">
        <f t="shared" si="445"/>
        <v>6202</v>
      </c>
      <c r="AB1129" s="4">
        <v>708</v>
      </c>
      <c r="AC1129" s="4">
        <v>4</v>
      </c>
      <c r="AD1129" s="4">
        <v>0</v>
      </c>
      <c r="AE1129" s="4">
        <v>4.97</v>
      </c>
      <c r="AF1129" s="4">
        <f t="shared" si="446"/>
        <v>716.97</v>
      </c>
      <c r="AG1129" s="4">
        <v>0</v>
      </c>
      <c r="AH1129" s="4">
        <v>740</v>
      </c>
      <c r="AI1129" s="4">
        <v>1280</v>
      </c>
      <c r="AJ1129" s="4">
        <v>600</v>
      </c>
      <c r="AK1129" s="4">
        <f t="shared" si="447"/>
        <v>2620</v>
      </c>
      <c r="AL1129" s="4">
        <v>8231</v>
      </c>
      <c r="AM1129" s="4">
        <v>1008</v>
      </c>
      <c r="AN1129" s="4">
        <v>821</v>
      </c>
      <c r="AO1129" s="4">
        <v>905</v>
      </c>
      <c r="AP1129" s="4">
        <f t="shared" si="448"/>
        <v>10965</v>
      </c>
      <c r="AU1129" s="4">
        <f t="shared" si="449"/>
        <v>0</v>
      </c>
      <c r="AV1129" s="4">
        <v>0</v>
      </c>
      <c r="AW1129" s="4">
        <v>0</v>
      </c>
      <c r="AX1129" s="4">
        <v>0</v>
      </c>
      <c r="AY1129" s="4">
        <v>311</v>
      </c>
      <c r="AZ1129" s="4">
        <f t="shared" si="450"/>
        <v>311</v>
      </c>
      <c r="BA1129" s="4">
        <v>0</v>
      </c>
      <c r="BB1129" s="4">
        <v>0</v>
      </c>
      <c r="BC1129" s="4">
        <v>0</v>
      </c>
      <c r="BD1129" s="4">
        <v>4.97</v>
      </c>
      <c r="BE1129" s="4">
        <f t="shared" si="451"/>
        <v>4.97</v>
      </c>
      <c r="BF1129" s="4">
        <v>0</v>
      </c>
      <c r="BG1129" s="4">
        <v>509</v>
      </c>
      <c r="BH1129" s="4">
        <v>36</v>
      </c>
      <c r="BI1129" s="4">
        <v>600</v>
      </c>
      <c r="BJ1129" s="4">
        <f t="shared" si="452"/>
        <v>1145</v>
      </c>
      <c r="BK1129" s="4">
        <v>0</v>
      </c>
      <c r="BL1129" s="4">
        <v>0</v>
      </c>
      <c r="BM1129" s="4">
        <v>0</v>
      </c>
      <c r="BN1129" s="4">
        <v>57.8</v>
      </c>
      <c r="BO1129" s="4">
        <f t="shared" si="453"/>
        <v>57.8</v>
      </c>
      <c r="BP1129" s="4">
        <v>0</v>
      </c>
      <c r="BQ1129" s="4">
        <v>0</v>
      </c>
      <c r="BR1129" s="4">
        <v>0</v>
      </c>
      <c r="BS1129" s="4">
        <v>105.5</v>
      </c>
      <c r="BT1129" s="4">
        <f t="shared" si="454"/>
        <v>105.5</v>
      </c>
      <c r="BU1129" s="4">
        <v>0</v>
      </c>
      <c r="BV1129" s="4">
        <v>0</v>
      </c>
      <c r="BW1129" s="4">
        <v>0</v>
      </c>
      <c r="BX1129" s="4">
        <v>1305</v>
      </c>
      <c r="BY1129" s="4">
        <f t="shared" si="455"/>
        <v>1305</v>
      </c>
      <c r="BZ1129" s="4">
        <f t="shared" si="456"/>
        <v>19026</v>
      </c>
      <c r="CA1129" s="4">
        <f t="shared" si="457"/>
        <v>2595</v>
      </c>
      <c r="CB1129" s="4">
        <f t="shared" si="458"/>
        <v>3764</v>
      </c>
      <c r="CC1129" s="4">
        <f t="shared" si="459"/>
        <v>2383.87</v>
      </c>
      <c r="CD1129" s="4">
        <f t="shared" si="460"/>
        <v>27768.87</v>
      </c>
      <c r="CE1129" s="4">
        <f t="shared" si="461"/>
        <v>0</v>
      </c>
      <c r="CF1129" s="4">
        <f t="shared" si="462"/>
        <v>509</v>
      </c>
      <c r="CG1129" s="4">
        <f t="shared" si="463"/>
        <v>36</v>
      </c>
      <c r="CH1129" s="4">
        <f t="shared" si="464"/>
        <v>2384.27</v>
      </c>
      <c r="CI1129" s="4">
        <f t="shared" si="465"/>
        <v>2929.27</v>
      </c>
      <c r="CJ1129" s="4">
        <v>3897</v>
      </c>
      <c r="CK1129" s="4">
        <v>8719</v>
      </c>
      <c r="CL1129" s="4">
        <v>743</v>
      </c>
      <c r="CM1129" s="4">
        <v>612</v>
      </c>
      <c r="CN1129" s="4">
        <v>5434</v>
      </c>
      <c r="CO1129" s="4">
        <f t="shared" si="440"/>
        <v>19405</v>
      </c>
    </row>
    <row r="1130" spans="1:93">
      <c r="A1130" s="2">
        <v>2013</v>
      </c>
      <c r="B1130" s="3" t="s">
        <v>84</v>
      </c>
      <c r="C1130" s="4">
        <v>1194</v>
      </c>
      <c r="D1130" s="4">
        <v>211</v>
      </c>
      <c r="E1130" s="4">
        <v>681</v>
      </c>
      <c r="F1130" s="4">
        <v>141</v>
      </c>
      <c r="G1130" s="4">
        <f t="shared" si="441"/>
        <v>2227</v>
      </c>
      <c r="H1130" s="4">
        <v>227</v>
      </c>
      <c r="I1130" s="4">
        <v>65</v>
      </c>
      <c r="J1130" s="4">
        <v>114</v>
      </c>
      <c r="K1130" s="4">
        <v>12</v>
      </c>
      <c r="L1130" s="4">
        <f t="shared" si="442"/>
        <v>418</v>
      </c>
      <c r="M1130" s="4">
        <v>11</v>
      </c>
      <c r="N1130" s="4">
        <v>7</v>
      </c>
      <c r="O1130" s="4">
        <v>1</v>
      </c>
      <c r="P1130" s="4">
        <v>0</v>
      </c>
      <c r="Q1130" s="4">
        <f t="shared" si="443"/>
        <v>19</v>
      </c>
      <c r="R1130" s="4">
        <v>5</v>
      </c>
      <c r="S1130" s="4">
        <v>0</v>
      </c>
      <c r="T1130" s="4">
        <v>0</v>
      </c>
      <c r="U1130" s="4">
        <v>0</v>
      </c>
      <c r="V1130" s="4">
        <f t="shared" si="444"/>
        <v>5</v>
      </c>
      <c r="W1130" s="4">
        <v>707</v>
      </c>
      <c r="X1130" s="4">
        <v>870</v>
      </c>
      <c r="Y1130" s="4">
        <v>0</v>
      </c>
      <c r="Z1130" s="4">
        <v>0</v>
      </c>
      <c r="AA1130" s="4">
        <f t="shared" si="445"/>
        <v>1577</v>
      </c>
      <c r="AB1130" s="4">
        <v>265</v>
      </c>
      <c r="AC1130" s="4">
        <v>1</v>
      </c>
      <c r="AD1130" s="4">
        <v>5</v>
      </c>
      <c r="AE1130" s="4">
        <v>1</v>
      </c>
      <c r="AF1130" s="4">
        <f t="shared" si="446"/>
        <v>272</v>
      </c>
      <c r="AG1130" s="4">
        <v>0</v>
      </c>
      <c r="AH1130" s="4">
        <v>216</v>
      </c>
      <c r="AI1130" s="4">
        <v>580</v>
      </c>
      <c r="AJ1130" s="4">
        <v>0</v>
      </c>
      <c r="AK1130" s="4">
        <f t="shared" si="447"/>
        <v>796</v>
      </c>
      <c r="AL1130" s="4">
        <v>1250</v>
      </c>
      <c r="AM1130" s="4">
        <v>413</v>
      </c>
      <c r="AN1130" s="4">
        <v>1900</v>
      </c>
      <c r="AO1130" s="4">
        <v>285</v>
      </c>
      <c r="AP1130" s="4">
        <f t="shared" si="448"/>
        <v>3848</v>
      </c>
      <c r="AU1130" s="4">
        <f t="shared" si="449"/>
        <v>0</v>
      </c>
      <c r="AV1130" s="4">
        <v>0</v>
      </c>
      <c r="AW1130" s="4">
        <v>0</v>
      </c>
      <c r="AX1130" s="4">
        <v>0</v>
      </c>
      <c r="AY1130" s="4">
        <v>12</v>
      </c>
      <c r="AZ1130" s="4">
        <f t="shared" si="450"/>
        <v>12</v>
      </c>
      <c r="BA1130" s="4">
        <v>0</v>
      </c>
      <c r="BB1130" s="4">
        <v>0</v>
      </c>
      <c r="BC1130" s="4">
        <v>0</v>
      </c>
      <c r="BD1130" s="4">
        <v>0</v>
      </c>
      <c r="BE1130" s="4">
        <f t="shared" si="451"/>
        <v>0</v>
      </c>
      <c r="BF1130" s="4">
        <v>0</v>
      </c>
      <c r="BG1130" s="4">
        <v>212</v>
      </c>
      <c r="BH1130" s="4">
        <v>215</v>
      </c>
      <c r="BI1130" s="4">
        <v>0</v>
      </c>
      <c r="BJ1130" s="4">
        <f t="shared" si="452"/>
        <v>427</v>
      </c>
      <c r="BK1130" s="4">
        <v>0</v>
      </c>
      <c r="BL1130" s="4">
        <v>0</v>
      </c>
      <c r="BM1130" s="4">
        <v>0</v>
      </c>
      <c r="BN1130" s="4">
        <v>8</v>
      </c>
      <c r="BO1130" s="4">
        <f t="shared" si="453"/>
        <v>8</v>
      </c>
      <c r="BP1130" s="4">
        <v>0</v>
      </c>
      <c r="BQ1130" s="4">
        <v>0</v>
      </c>
      <c r="BR1130" s="4">
        <v>0</v>
      </c>
      <c r="BS1130" s="4">
        <v>4</v>
      </c>
      <c r="BT1130" s="4">
        <f t="shared" si="454"/>
        <v>4</v>
      </c>
      <c r="BU1130" s="4">
        <v>0</v>
      </c>
      <c r="BV1130" s="4">
        <v>0</v>
      </c>
      <c r="BW1130" s="4">
        <v>0</v>
      </c>
      <c r="BX1130" s="4">
        <v>201</v>
      </c>
      <c r="BY1130" s="4">
        <f t="shared" si="455"/>
        <v>201</v>
      </c>
      <c r="BZ1130" s="4">
        <f t="shared" si="456"/>
        <v>3659</v>
      </c>
      <c r="CA1130" s="4">
        <f t="shared" si="457"/>
        <v>1783</v>
      </c>
      <c r="CB1130" s="4">
        <f t="shared" si="458"/>
        <v>3281</v>
      </c>
      <c r="CC1130" s="4">
        <f t="shared" si="459"/>
        <v>439</v>
      </c>
      <c r="CD1130" s="4">
        <f t="shared" si="460"/>
        <v>9162</v>
      </c>
      <c r="CE1130" s="4">
        <f t="shared" si="461"/>
        <v>0</v>
      </c>
      <c r="CF1130" s="4">
        <f t="shared" si="462"/>
        <v>212</v>
      </c>
      <c r="CG1130" s="4">
        <f t="shared" si="463"/>
        <v>215</v>
      </c>
      <c r="CH1130" s="4">
        <f t="shared" si="464"/>
        <v>225</v>
      </c>
      <c r="CI1130" s="4">
        <f t="shared" si="465"/>
        <v>652</v>
      </c>
      <c r="CJ1130" s="4">
        <v>0</v>
      </c>
      <c r="CK1130" s="4">
        <v>1084</v>
      </c>
      <c r="CL1130" s="4">
        <v>206</v>
      </c>
      <c r="CM1130" s="4">
        <v>0</v>
      </c>
      <c r="CN1130" s="4">
        <v>2440</v>
      </c>
      <c r="CO1130" s="4">
        <f t="shared" si="440"/>
        <v>3730</v>
      </c>
    </row>
    <row r="1131" spans="1:93">
      <c r="A1131" s="2">
        <v>2013</v>
      </c>
      <c r="B1131" s="15" t="s">
        <v>85</v>
      </c>
      <c r="C1131" s="4">
        <v>9106</v>
      </c>
      <c r="D1131" s="4">
        <v>1893</v>
      </c>
      <c r="E1131" s="4">
        <v>1004</v>
      </c>
      <c r="F1131" s="4">
        <v>0</v>
      </c>
      <c r="G1131" s="4">
        <f t="shared" si="441"/>
        <v>12003</v>
      </c>
      <c r="H1131" s="4">
        <v>2938</v>
      </c>
      <c r="I1131" s="4">
        <v>101</v>
      </c>
      <c r="J1131" s="4">
        <v>916</v>
      </c>
      <c r="K1131" s="4">
        <v>26</v>
      </c>
      <c r="L1131" s="4">
        <f t="shared" si="442"/>
        <v>3981</v>
      </c>
      <c r="M1131" s="4">
        <v>130</v>
      </c>
      <c r="N1131" s="4">
        <v>44</v>
      </c>
      <c r="O1131" s="4">
        <v>0</v>
      </c>
      <c r="P1131" s="4">
        <v>0</v>
      </c>
      <c r="Q1131" s="4">
        <f t="shared" si="443"/>
        <v>174</v>
      </c>
      <c r="R1131" s="4">
        <v>18</v>
      </c>
      <c r="S1131" s="4">
        <v>17</v>
      </c>
      <c r="T1131" s="4">
        <v>0</v>
      </c>
      <c r="U1131" s="4">
        <v>0</v>
      </c>
      <c r="V1131" s="4">
        <f t="shared" si="444"/>
        <v>35</v>
      </c>
      <c r="W1131" s="4">
        <v>4721</v>
      </c>
      <c r="X1131" s="4">
        <v>11823</v>
      </c>
      <c r="Y1131" s="4">
        <v>3789</v>
      </c>
      <c r="Z1131" s="4">
        <v>0</v>
      </c>
      <c r="AA1131" s="4">
        <f t="shared" si="445"/>
        <v>20333</v>
      </c>
      <c r="AB1131" s="4">
        <v>2288</v>
      </c>
      <c r="AC1131" s="4">
        <v>70</v>
      </c>
      <c r="AD1131" s="4">
        <v>113</v>
      </c>
      <c r="AE1131" s="4">
        <v>18</v>
      </c>
      <c r="AF1131" s="4">
        <f t="shared" si="446"/>
        <v>2489</v>
      </c>
      <c r="AG1131" s="4">
        <v>4</v>
      </c>
      <c r="AH1131" s="4">
        <v>2105</v>
      </c>
      <c r="AI1131" s="4">
        <v>4578</v>
      </c>
      <c r="AJ1131" s="4">
        <v>267</v>
      </c>
      <c r="AK1131" s="4">
        <f t="shared" si="447"/>
        <v>6954</v>
      </c>
      <c r="AL1131" s="4">
        <v>5285</v>
      </c>
      <c r="AM1131" s="4">
        <v>8107</v>
      </c>
      <c r="AN1131" s="4">
        <v>3039</v>
      </c>
      <c r="AO1131" s="4">
        <v>1571</v>
      </c>
      <c r="AP1131" s="4">
        <f t="shared" si="448"/>
        <v>18002</v>
      </c>
      <c r="AU1131" s="4">
        <f t="shared" si="449"/>
        <v>0</v>
      </c>
      <c r="AV1131" s="4">
        <v>9</v>
      </c>
      <c r="AW1131" s="4">
        <v>0</v>
      </c>
      <c r="AX1131" s="4">
        <v>118</v>
      </c>
      <c r="AY1131" s="4">
        <v>26</v>
      </c>
      <c r="AZ1131" s="4">
        <f t="shared" si="450"/>
        <v>153</v>
      </c>
      <c r="BA1131" s="4">
        <v>4</v>
      </c>
      <c r="BB1131" s="4">
        <v>0</v>
      </c>
      <c r="BC1131" s="4">
        <v>0</v>
      </c>
      <c r="BD1131" s="4">
        <v>18</v>
      </c>
      <c r="BE1131" s="4">
        <f t="shared" si="451"/>
        <v>22</v>
      </c>
      <c r="BF1131" s="4">
        <v>4</v>
      </c>
      <c r="BG1131" s="4">
        <v>2105</v>
      </c>
      <c r="BH1131" s="4">
        <v>3868</v>
      </c>
      <c r="BI1131" s="4">
        <v>267</v>
      </c>
      <c r="BJ1131" s="4">
        <f t="shared" si="452"/>
        <v>6244</v>
      </c>
      <c r="BK1131" s="4">
        <v>0</v>
      </c>
      <c r="BL1131" s="4">
        <v>0</v>
      </c>
      <c r="BM1131" s="4">
        <v>0</v>
      </c>
      <c r="BN1131" s="4">
        <v>0</v>
      </c>
      <c r="BO1131" s="4">
        <f t="shared" si="453"/>
        <v>0</v>
      </c>
      <c r="BP1131" s="4">
        <v>46</v>
      </c>
      <c r="BQ1131" s="4">
        <v>290</v>
      </c>
      <c r="BR1131" s="4">
        <v>286</v>
      </c>
      <c r="BS1131" s="4">
        <v>433</v>
      </c>
      <c r="BT1131" s="4">
        <f t="shared" si="454"/>
        <v>1055</v>
      </c>
      <c r="BU1131" s="4">
        <v>82</v>
      </c>
      <c r="BV1131" s="4">
        <v>0</v>
      </c>
      <c r="BW1131" s="4">
        <v>416</v>
      </c>
      <c r="BX1131" s="4">
        <v>1138</v>
      </c>
      <c r="BY1131" s="4">
        <f t="shared" si="455"/>
        <v>1636</v>
      </c>
      <c r="BZ1131" s="4">
        <f t="shared" si="456"/>
        <v>24490</v>
      </c>
      <c r="CA1131" s="4">
        <f t="shared" si="457"/>
        <v>24160</v>
      </c>
      <c r="CB1131" s="4">
        <f t="shared" si="458"/>
        <v>13439</v>
      </c>
      <c r="CC1131" s="4">
        <f t="shared" si="459"/>
        <v>1882</v>
      </c>
      <c r="CD1131" s="4">
        <f t="shared" si="460"/>
        <v>63971</v>
      </c>
      <c r="CE1131" s="4">
        <f t="shared" si="461"/>
        <v>145</v>
      </c>
      <c r="CF1131" s="4">
        <f t="shared" si="462"/>
        <v>2395</v>
      </c>
      <c r="CG1131" s="4">
        <f t="shared" si="463"/>
        <v>4688</v>
      </c>
      <c r="CH1131" s="4">
        <f t="shared" si="464"/>
        <v>1882</v>
      </c>
      <c r="CI1131" s="4">
        <f t="shared" si="465"/>
        <v>9110</v>
      </c>
      <c r="CJ1131" s="4">
        <v>18417.599999999999</v>
      </c>
      <c r="CK1131" s="4">
        <v>0</v>
      </c>
      <c r="CL1131" s="4">
        <v>2081</v>
      </c>
      <c r="CM1131" s="4">
        <v>245</v>
      </c>
      <c r="CN1131" s="4">
        <v>4571</v>
      </c>
      <c r="CO1131" s="4">
        <f t="shared" si="440"/>
        <v>25314.6</v>
      </c>
    </row>
    <row r="1132" spans="1:93">
      <c r="A1132" s="2">
        <v>2013</v>
      </c>
      <c r="B1132" s="3" t="s">
        <v>86</v>
      </c>
      <c r="C1132" s="4">
        <v>7379.5</v>
      </c>
      <c r="D1132" s="4">
        <v>2353</v>
      </c>
      <c r="E1132" s="4">
        <v>334.09999999999997</v>
      </c>
      <c r="F1132" s="4">
        <v>166.9</v>
      </c>
      <c r="G1132" s="4">
        <f t="shared" si="441"/>
        <v>10233.5</v>
      </c>
      <c r="H1132" s="4">
        <v>2097.5</v>
      </c>
      <c r="I1132" s="4">
        <v>61.6</v>
      </c>
      <c r="J1132" s="4">
        <v>5461.7999999999993</v>
      </c>
      <c r="K1132" s="4">
        <v>430.8</v>
      </c>
      <c r="L1132" s="4">
        <f t="shared" si="442"/>
        <v>8051.7</v>
      </c>
      <c r="M1132" s="4">
        <v>0.1</v>
      </c>
      <c r="N1132" s="4">
        <v>47.5</v>
      </c>
      <c r="O1132" s="4">
        <v>0</v>
      </c>
      <c r="P1132" s="4">
        <v>0</v>
      </c>
      <c r="Q1132" s="4">
        <f t="shared" si="443"/>
        <v>47.6</v>
      </c>
      <c r="R1132" s="4">
        <v>0</v>
      </c>
      <c r="S1132" s="4">
        <v>0</v>
      </c>
      <c r="T1132" s="4">
        <v>0</v>
      </c>
      <c r="U1132" s="4">
        <v>0</v>
      </c>
      <c r="V1132" s="4">
        <f t="shared" si="444"/>
        <v>0</v>
      </c>
      <c r="W1132" s="4">
        <v>2755</v>
      </c>
      <c r="X1132" s="4">
        <v>5914</v>
      </c>
      <c r="Y1132" s="4">
        <v>363</v>
      </c>
      <c r="Z1132" s="4">
        <v>0</v>
      </c>
      <c r="AA1132" s="4">
        <f t="shared" si="445"/>
        <v>9032</v>
      </c>
      <c r="AB1132" s="4">
        <v>1458.1</v>
      </c>
      <c r="AC1132" s="4">
        <v>10.6</v>
      </c>
      <c r="AD1132" s="4">
        <v>72.899999999999991</v>
      </c>
      <c r="AE1132" s="4">
        <v>12.700000000000001</v>
      </c>
      <c r="AF1132" s="4">
        <f t="shared" si="446"/>
        <v>1554.3</v>
      </c>
      <c r="AG1132" s="4">
        <v>825.8</v>
      </c>
      <c r="AH1132" s="4">
        <v>1503.5</v>
      </c>
      <c r="AI1132" s="4">
        <v>77.400000000000006</v>
      </c>
      <c r="AJ1132" s="4">
        <v>0</v>
      </c>
      <c r="AK1132" s="4">
        <f t="shared" si="447"/>
        <v>2406.7000000000003</v>
      </c>
      <c r="AL1132" s="4">
        <v>3502.5</v>
      </c>
      <c r="AM1132" s="4">
        <v>3155.7999999999993</v>
      </c>
      <c r="AN1132" s="4">
        <v>4261.7000000000007</v>
      </c>
      <c r="AO1132" s="4">
        <v>198</v>
      </c>
      <c r="AP1132" s="4">
        <f t="shared" si="448"/>
        <v>11118</v>
      </c>
      <c r="AU1132" s="4">
        <f t="shared" si="449"/>
        <v>0</v>
      </c>
      <c r="AV1132" s="4">
        <v>0</v>
      </c>
      <c r="AW1132" s="4">
        <v>0</v>
      </c>
      <c r="AX1132" s="4">
        <v>0</v>
      </c>
      <c r="AY1132" s="4">
        <v>430.8</v>
      </c>
      <c r="AZ1132" s="4">
        <f t="shared" si="450"/>
        <v>430.8</v>
      </c>
      <c r="BA1132" s="4">
        <v>0</v>
      </c>
      <c r="BB1132" s="4">
        <v>0</v>
      </c>
      <c r="BC1132" s="4">
        <v>0</v>
      </c>
      <c r="BD1132" s="4">
        <v>12.700000000000001</v>
      </c>
      <c r="BE1132" s="4">
        <f t="shared" si="451"/>
        <v>12.700000000000001</v>
      </c>
      <c r="BF1132" s="4">
        <v>279</v>
      </c>
      <c r="BG1132" s="4">
        <v>1048</v>
      </c>
      <c r="BH1132" s="4">
        <v>28</v>
      </c>
      <c r="BI1132" s="4">
        <v>0</v>
      </c>
      <c r="BJ1132" s="4">
        <f t="shared" si="452"/>
        <v>1355</v>
      </c>
      <c r="BK1132" s="4">
        <v>0</v>
      </c>
      <c r="BL1132" s="4">
        <v>0</v>
      </c>
      <c r="BM1132" s="4">
        <v>0</v>
      </c>
      <c r="BN1132" s="4">
        <v>0</v>
      </c>
      <c r="BO1132" s="4">
        <f t="shared" si="453"/>
        <v>0</v>
      </c>
      <c r="BP1132" s="4">
        <v>0</v>
      </c>
      <c r="BQ1132" s="4">
        <v>0</v>
      </c>
      <c r="BR1132" s="4">
        <v>0</v>
      </c>
      <c r="BS1132" s="4">
        <v>50.1</v>
      </c>
      <c r="BT1132" s="4">
        <f t="shared" si="454"/>
        <v>50.1</v>
      </c>
      <c r="BU1132" s="4">
        <v>0</v>
      </c>
      <c r="BV1132" s="4">
        <v>0</v>
      </c>
      <c r="BW1132" s="4">
        <v>0</v>
      </c>
      <c r="BX1132" s="4">
        <v>314.79999999999995</v>
      </c>
      <c r="BY1132" s="4">
        <f t="shared" si="455"/>
        <v>314.79999999999995</v>
      </c>
      <c r="BZ1132" s="4">
        <f t="shared" si="456"/>
        <v>18018.5</v>
      </c>
      <c r="CA1132" s="4">
        <f t="shared" si="457"/>
        <v>13046</v>
      </c>
      <c r="CB1132" s="4">
        <f t="shared" si="458"/>
        <v>10570.9</v>
      </c>
      <c r="CC1132" s="4">
        <f t="shared" si="459"/>
        <v>808.40000000000009</v>
      </c>
      <c r="CD1132" s="4">
        <f t="shared" si="460"/>
        <v>42443.8</v>
      </c>
      <c r="CE1132" s="4">
        <f t="shared" si="461"/>
        <v>279</v>
      </c>
      <c r="CF1132" s="4">
        <f t="shared" si="462"/>
        <v>1048</v>
      </c>
      <c r="CG1132" s="4">
        <f t="shared" si="463"/>
        <v>28</v>
      </c>
      <c r="CH1132" s="4">
        <f t="shared" si="464"/>
        <v>808.4</v>
      </c>
      <c r="CI1132" s="4">
        <f t="shared" si="465"/>
        <v>2163.4</v>
      </c>
      <c r="CJ1132" s="4">
        <v>5277.2</v>
      </c>
      <c r="CK1132" s="4">
        <v>8772.2000000000007</v>
      </c>
      <c r="CL1132" s="4">
        <v>797.3</v>
      </c>
      <c r="CM1132" s="4">
        <v>0</v>
      </c>
      <c r="CN1132" s="4">
        <v>3449.2000000000016</v>
      </c>
      <c r="CO1132" s="4">
        <f t="shared" si="440"/>
        <v>18295.900000000001</v>
      </c>
    </row>
    <row r="1133" spans="1:93">
      <c r="A1133" s="2">
        <v>2013</v>
      </c>
      <c r="B1133" s="3" t="s">
        <v>87</v>
      </c>
      <c r="C1133" s="4">
        <v>1444</v>
      </c>
      <c r="D1133" s="4">
        <v>287</v>
      </c>
      <c r="E1133" s="4">
        <v>63</v>
      </c>
      <c r="F1133" s="4">
        <v>0</v>
      </c>
      <c r="G1133" s="4">
        <f t="shared" si="441"/>
        <v>1794</v>
      </c>
      <c r="H1133" s="4">
        <v>374</v>
      </c>
      <c r="I1133" s="4">
        <v>14</v>
      </c>
      <c r="J1133" s="4">
        <v>609</v>
      </c>
      <c r="K1133" s="4">
        <v>267</v>
      </c>
      <c r="L1133" s="4">
        <f t="shared" si="442"/>
        <v>1264</v>
      </c>
      <c r="M1133" s="4">
        <v>23</v>
      </c>
      <c r="N1133" s="4">
        <v>41</v>
      </c>
      <c r="O1133" s="4">
        <v>0</v>
      </c>
      <c r="P1133" s="4">
        <v>0</v>
      </c>
      <c r="Q1133" s="4">
        <f t="shared" si="443"/>
        <v>64</v>
      </c>
      <c r="R1133" s="4">
        <v>24</v>
      </c>
      <c r="S1133" s="4">
        <v>0</v>
      </c>
      <c r="T1133" s="4">
        <v>0</v>
      </c>
      <c r="U1133" s="4">
        <v>0</v>
      </c>
      <c r="V1133" s="4">
        <f t="shared" si="444"/>
        <v>24</v>
      </c>
      <c r="W1133" s="4">
        <v>796</v>
      </c>
      <c r="X1133" s="4">
        <v>877</v>
      </c>
      <c r="Y1133" s="4">
        <v>0</v>
      </c>
      <c r="Z1133" s="4">
        <v>0</v>
      </c>
      <c r="AA1133" s="4">
        <f t="shared" si="445"/>
        <v>1673</v>
      </c>
      <c r="AB1133" s="4">
        <v>218</v>
      </c>
      <c r="AC1133" s="4">
        <v>0</v>
      </c>
      <c r="AD1133" s="4">
        <v>13</v>
      </c>
      <c r="AE1133" s="4">
        <v>0</v>
      </c>
      <c r="AF1133" s="4">
        <f t="shared" si="446"/>
        <v>231</v>
      </c>
      <c r="AG1133" s="4">
        <v>0</v>
      </c>
      <c r="AH1133" s="4">
        <v>199</v>
      </c>
      <c r="AI1133" s="4">
        <v>858</v>
      </c>
      <c r="AJ1133" s="4">
        <v>90</v>
      </c>
      <c r="AK1133" s="4">
        <f t="shared" si="447"/>
        <v>1147</v>
      </c>
      <c r="AL1133" s="4">
        <v>2787</v>
      </c>
      <c r="AM1133" s="4">
        <v>494</v>
      </c>
      <c r="AN1133" s="4">
        <v>1728</v>
      </c>
      <c r="AO1133" s="4">
        <v>378</v>
      </c>
      <c r="AP1133" s="4">
        <f t="shared" si="448"/>
        <v>5387</v>
      </c>
      <c r="AU1133" s="4">
        <f t="shared" si="449"/>
        <v>0</v>
      </c>
      <c r="AV1133" s="4">
        <v>0</v>
      </c>
      <c r="AW1133" s="4">
        <v>0</v>
      </c>
      <c r="AX1133" s="4">
        <v>-4</v>
      </c>
      <c r="AY1133" s="4">
        <v>267</v>
      </c>
      <c r="AZ1133" s="4">
        <f t="shared" si="450"/>
        <v>263</v>
      </c>
      <c r="BA1133" s="4">
        <v>0</v>
      </c>
      <c r="BB1133" s="4">
        <v>0</v>
      </c>
      <c r="BC1133" s="4">
        <v>0</v>
      </c>
      <c r="BD1133" s="4">
        <v>0</v>
      </c>
      <c r="BE1133" s="4">
        <f t="shared" si="451"/>
        <v>0</v>
      </c>
      <c r="BF1133" s="4">
        <v>0</v>
      </c>
      <c r="BG1133" s="4">
        <v>180</v>
      </c>
      <c r="BH1133" s="4">
        <v>80</v>
      </c>
      <c r="BI1133" s="4">
        <v>90</v>
      </c>
      <c r="BJ1133" s="4">
        <f t="shared" si="452"/>
        <v>350</v>
      </c>
      <c r="BK1133" s="4">
        <v>0</v>
      </c>
      <c r="BL1133" s="4">
        <v>0</v>
      </c>
      <c r="BM1133" s="4">
        <v>0</v>
      </c>
      <c r="BN1133" s="4">
        <v>0</v>
      </c>
      <c r="BO1133" s="4">
        <f t="shared" si="453"/>
        <v>0</v>
      </c>
      <c r="BP1133" s="4">
        <v>0</v>
      </c>
      <c r="BQ1133" s="4">
        <v>0</v>
      </c>
      <c r="BR1133" s="4">
        <v>0</v>
      </c>
      <c r="BS1133" s="4">
        <v>10</v>
      </c>
      <c r="BT1133" s="4">
        <f t="shared" si="454"/>
        <v>10</v>
      </c>
      <c r="BU1133" s="4">
        <v>0</v>
      </c>
      <c r="BV1133" s="4">
        <v>13</v>
      </c>
      <c r="BW1133" s="4">
        <v>171</v>
      </c>
      <c r="BX1133" s="4">
        <v>368</v>
      </c>
      <c r="BY1133" s="4">
        <f t="shared" si="455"/>
        <v>552</v>
      </c>
      <c r="BZ1133" s="4">
        <f t="shared" si="456"/>
        <v>5666</v>
      </c>
      <c r="CA1133" s="4">
        <f t="shared" si="457"/>
        <v>1912</v>
      </c>
      <c r="CB1133" s="4">
        <f t="shared" si="458"/>
        <v>3271</v>
      </c>
      <c r="CC1133" s="4">
        <f t="shared" si="459"/>
        <v>735</v>
      </c>
      <c r="CD1133" s="4">
        <f t="shared" si="460"/>
        <v>11584</v>
      </c>
      <c r="CE1133" s="4">
        <f t="shared" si="461"/>
        <v>0</v>
      </c>
      <c r="CF1133" s="4">
        <f t="shared" si="462"/>
        <v>193</v>
      </c>
      <c r="CG1133" s="4">
        <f t="shared" si="463"/>
        <v>247</v>
      </c>
      <c r="CH1133" s="4">
        <f t="shared" si="464"/>
        <v>735</v>
      </c>
      <c r="CI1133" s="4">
        <f t="shared" si="465"/>
        <v>1175</v>
      </c>
      <c r="CJ1133" s="4">
        <v>2945</v>
      </c>
      <c r="CK1133" s="4">
        <v>1736</v>
      </c>
      <c r="CL1133" s="4">
        <v>101</v>
      </c>
      <c r="CM1133" s="4">
        <v>0</v>
      </c>
      <c r="CN1133" s="4">
        <v>1452</v>
      </c>
      <c r="CO1133" s="4">
        <f t="shared" si="440"/>
        <v>6234</v>
      </c>
    </row>
    <row r="1134" spans="1:93">
      <c r="A1134" s="2">
        <v>2013</v>
      </c>
      <c r="B1134" s="3" t="s">
        <v>88</v>
      </c>
      <c r="C1134" s="4">
        <v>1299</v>
      </c>
      <c r="D1134" s="4">
        <v>243</v>
      </c>
      <c r="E1134" s="4">
        <v>80</v>
      </c>
      <c r="F1134" s="4">
        <v>0</v>
      </c>
      <c r="G1134" s="4">
        <f t="shared" si="441"/>
        <v>1622</v>
      </c>
      <c r="H1134" s="4">
        <v>312</v>
      </c>
      <c r="I1134" s="4">
        <v>5</v>
      </c>
      <c r="J1134" s="4">
        <v>222</v>
      </c>
      <c r="K1134" s="4">
        <v>6</v>
      </c>
      <c r="L1134" s="4">
        <f t="shared" si="442"/>
        <v>545</v>
      </c>
      <c r="M1134" s="4">
        <v>0</v>
      </c>
      <c r="N1134" s="4">
        <v>7</v>
      </c>
      <c r="O1134" s="4">
        <v>0</v>
      </c>
      <c r="P1134" s="4">
        <v>0</v>
      </c>
      <c r="Q1134" s="4">
        <f t="shared" si="443"/>
        <v>7</v>
      </c>
      <c r="R1134" s="4">
        <v>9</v>
      </c>
      <c r="S1134" s="4">
        <v>0</v>
      </c>
      <c r="T1134" s="4">
        <v>0</v>
      </c>
      <c r="U1134" s="4">
        <v>0</v>
      </c>
      <c r="V1134" s="4">
        <f t="shared" si="444"/>
        <v>9</v>
      </c>
      <c r="W1134" s="4">
        <v>467</v>
      </c>
      <c r="X1134" s="4">
        <v>1241</v>
      </c>
      <c r="Y1134" s="4">
        <v>168</v>
      </c>
      <c r="Z1134" s="4">
        <v>0</v>
      </c>
      <c r="AA1134" s="4">
        <f t="shared" si="445"/>
        <v>1876</v>
      </c>
      <c r="AB1134" s="4">
        <v>211</v>
      </c>
      <c r="AC1134" s="4">
        <v>5</v>
      </c>
      <c r="AD1134" s="4">
        <v>37</v>
      </c>
      <c r="AE1134" s="4">
        <v>0</v>
      </c>
      <c r="AF1134" s="4">
        <f t="shared" si="446"/>
        <v>253</v>
      </c>
      <c r="AG1134" s="4">
        <v>0</v>
      </c>
      <c r="AH1134" s="4">
        <v>270</v>
      </c>
      <c r="AI1134" s="4">
        <v>372</v>
      </c>
      <c r="AJ1134" s="4">
        <v>0</v>
      </c>
      <c r="AK1134" s="4">
        <f t="shared" si="447"/>
        <v>642</v>
      </c>
      <c r="AL1134" s="4">
        <v>393</v>
      </c>
      <c r="AM1134" s="4">
        <v>876</v>
      </c>
      <c r="AN1134" s="4">
        <v>463</v>
      </c>
      <c r="AO1134" s="4">
        <v>4</v>
      </c>
      <c r="AP1134" s="4">
        <f t="shared" si="448"/>
        <v>1736</v>
      </c>
      <c r="AU1134" s="4">
        <f t="shared" si="449"/>
        <v>0</v>
      </c>
      <c r="AV1134" s="4">
        <v>10</v>
      </c>
      <c r="AW1134" s="4">
        <v>0</v>
      </c>
      <c r="AX1134" s="4">
        <v>10</v>
      </c>
      <c r="AY1134" s="4">
        <v>6</v>
      </c>
      <c r="AZ1134" s="4">
        <f t="shared" si="450"/>
        <v>26</v>
      </c>
      <c r="BA1134" s="4">
        <v>2</v>
      </c>
      <c r="BB1134" s="4">
        <v>1</v>
      </c>
      <c r="BC1134" s="4">
        <v>3</v>
      </c>
      <c r="BD1134" s="4">
        <v>0</v>
      </c>
      <c r="BE1134" s="4">
        <f t="shared" si="451"/>
        <v>6</v>
      </c>
      <c r="BF1134" s="4">
        <v>0</v>
      </c>
      <c r="BG1134" s="4">
        <v>242</v>
      </c>
      <c r="BH1134" s="4">
        <v>60</v>
      </c>
      <c r="BI1134" s="4">
        <v>0</v>
      </c>
      <c r="BJ1134" s="4">
        <f t="shared" si="452"/>
        <v>302</v>
      </c>
      <c r="BK1134" s="4">
        <v>0</v>
      </c>
      <c r="BL1134" s="4">
        <v>0</v>
      </c>
      <c r="BM1134" s="4">
        <v>0</v>
      </c>
      <c r="BN1134" s="4">
        <v>0</v>
      </c>
      <c r="BO1134" s="4">
        <f t="shared" si="453"/>
        <v>0</v>
      </c>
      <c r="BP1134" s="4">
        <v>0</v>
      </c>
      <c r="BQ1134" s="4">
        <v>0</v>
      </c>
      <c r="BR1134" s="4">
        <v>0</v>
      </c>
      <c r="BS1134" s="4">
        <v>0</v>
      </c>
      <c r="BT1134" s="4">
        <f t="shared" si="454"/>
        <v>0</v>
      </c>
      <c r="BU1134" s="4">
        <v>0</v>
      </c>
      <c r="BV1134" s="4">
        <v>0</v>
      </c>
      <c r="BW1134" s="4">
        <v>23</v>
      </c>
      <c r="BX1134" s="4">
        <v>4</v>
      </c>
      <c r="BY1134" s="4">
        <f t="shared" si="455"/>
        <v>27</v>
      </c>
      <c r="BZ1134" s="4">
        <f t="shared" si="456"/>
        <v>2691</v>
      </c>
      <c r="CA1134" s="4">
        <f t="shared" si="457"/>
        <v>2647</v>
      </c>
      <c r="CB1134" s="4">
        <f t="shared" si="458"/>
        <v>1342</v>
      </c>
      <c r="CC1134" s="4">
        <f t="shared" si="459"/>
        <v>10</v>
      </c>
      <c r="CD1134" s="4">
        <f t="shared" si="460"/>
        <v>6690</v>
      </c>
      <c r="CE1134" s="4">
        <f t="shared" si="461"/>
        <v>12</v>
      </c>
      <c r="CF1134" s="4">
        <f t="shared" si="462"/>
        <v>243</v>
      </c>
      <c r="CG1134" s="4">
        <f t="shared" si="463"/>
        <v>96</v>
      </c>
      <c r="CH1134" s="4">
        <f t="shared" si="464"/>
        <v>10</v>
      </c>
      <c r="CI1134" s="4">
        <f t="shared" si="465"/>
        <v>361</v>
      </c>
      <c r="CJ1134" s="4">
        <v>1110</v>
      </c>
      <c r="CK1134" s="4">
        <v>1284</v>
      </c>
      <c r="CL1134" s="4">
        <v>199</v>
      </c>
      <c r="CM1134" s="4">
        <v>0</v>
      </c>
      <c r="CN1134" s="4">
        <v>158</v>
      </c>
      <c r="CO1134" s="4">
        <f t="shared" si="440"/>
        <v>2751</v>
      </c>
    </row>
    <row r="1135" spans="1:93">
      <c r="A1135" s="2">
        <v>2013</v>
      </c>
      <c r="B1135" s="3" t="s">
        <v>89</v>
      </c>
      <c r="C1135" s="4">
        <v>6538.9645330000003</v>
      </c>
      <c r="D1135" s="4">
        <v>2128.060817</v>
      </c>
      <c r="E1135" s="4">
        <v>34.387774</v>
      </c>
      <c r="F1135" s="4">
        <v>0</v>
      </c>
      <c r="G1135" s="4">
        <f t="shared" si="441"/>
        <v>8701.4131240000006</v>
      </c>
      <c r="H1135" s="4">
        <v>1977</v>
      </c>
      <c r="I1135" s="4">
        <v>248</v>
      </c>
      <c r="J1135" s="4">
        <v>52</v>
      </c>
      <c r="K1135" s="4">
        <v>118</v>
      </c>
      <c r="L1135" s="4">
        <f t="shared" si="442"/>
        <v>2395</v>
      </c>
      <c r="M1135" s="4">
        <v>191</v>
      </c>
      <c r="N1135" s="4">
        <v>0</v>
      </c>
      <c r="O1135" s="4">
        <v>0</v>
      </c>
      <c r="P1135" s="4">
        <v>0</v>
      </c>
      <c r="Q1135" s="4">
        <f t="shared" si="443"/>
        <v>191</v>
      </c>
      <c r="R1135" s="4">
        <v>0</v>
      </c>
      <c r="S1135" s="4">
        <v>0</v>
      </c>
      <c r="T1135" s="4">
        <v>0</v>
      </c>
      <c r="U1135" s="4">
        <v>0</v>
      </c>
      <c r="V1135" s="4">
        <f t="shared" si="444"/>
        <v>0</v>
      </c>
      <c r="W1135" s="4">
        <v>4811.1925019199998</v>
      </c>
      <c r="X1135" s="4">
        <v>7464</v>
      </c>
      <c r="Y1135" s="4">
        <v>3097.5695645499991</v>
      </c>
      <c r="Z1135" s="4">
        <v>0</v>
      </c>
      <c r="AA1135" s="4">
        <f t="shared" si="445"/>
        <v>15372.762066469997</v>
      </c>
      <c r="AB1135" s="4">
        <v>1280</v>
      </c>
      <c r="AC1135" s="4">
        <v>0</v>
      </c>
      <c r="AD1135" s="4">
        <v>80</v>
      </c>
      <c r="AE1135" s="4">
        <v>19</v>
      </c>
      <c r="AF1135" s="4">
        <f t="shared" si="446"/>
        <v>1379</v>
      </c>
      <c r="AG1135" s="4">
        <v>21.868831</v>
      </c>
      <c r="AH1135" s="4">
        <v>117</v>
      </c>
      <c r="AI1135" s="4">
        <v>4179</v>
      </c>
      <c r="AJ1135" s="4">
        <v>1147</v>
      </c>
      <c r="AK1135" s="4">
        <f t="shared" si="447"/>
        <v>5464.8688309999998</v>
      </c>
      <c r="AL1135" s="4">
        <v>12081</v>
      </c>
      <c r="AM1135" s="4">
        <v>2961</v>
      </c>
      <c r="AN1135" s="4">
        <v>8940</v>
      </c>
      <c r="AO1135" s="4">
        <v>686</v>
      </c>
      <c r="AP1135" s="4">
        <f t="shared" si="448"/>
        <v>24668</v>
      </c>
      <c r="AU1135" s="4">
        <f t="shared" si="449"/>
        <v>0</v>
      </c>
      <c r="AV1135" s="4">
        <v>0</v>
      </c>
      <c r="AW1135" s="4">
        <v>0</v>
      </c>
      <c r="AX1135" s="4">
        <v>0</v>
      </c>
      <c r="AY1135" s="4">
        <v>118</v>
      </c>
      <c r="AZ1135" s="4">
        <f t="shared" si="450"/>
        <v>118</v>
      </c>
      <c r="BA1135" s="4">
        <v>0</v>
      </c>
      <c r="BB1135" s="4">
        <v>0</v>
      </c>
      <c r="BC1135" s="4">
        <v>0</v>
      </c>
      <c r="BD1135" s="4">
        <v>19</v>
      </c>
      <c r="BE1135" s="4">
        <f t="shared" si="451"/>
        <v>19</v>
      </c>
      <c r="BF1135" s="4">
        <v>0</v>
      </c>
      <c r="BG1135" s="4">
        <v>116</v>
      </c>
      <c r="BH1135" s="4">
        <v>2056</v>
      </c>
      <c r="BI1135" s="4">
        <v>1147</v>
      </c>
      <c r="BJ1135" s="4">
        <f t="shared" si="452"/>
        <v>3319</v>
      </c>
      <c r="BK1135" s="4">
        <v>0</v>
      </c>
      <c r="BL1135" s="4">
        <v>0</v>
      </c>
      <c r="BM1135" s="4">
        <v>0</v>
      </c>
      <c r="BN1135" s="4">
        <v>24</v>
      </c>
      <c r="BO1135" s="4">
        <f t="shared" si="453"/>
        <v>24</v>
      </c>
      <c r="BP1135" s="4">
        <v>0</v>
      </c>
      <c r="BQ1135" s="4">
        <v>7</v>
      </c>
      <c r="BR1135" s="4">
        <v>349</v>
      </c>
      <c r="BS1135" s="4">
        <v>60</v>
      </c>
      <c r="BT1135" s="4">
        <f t="shared" si="454"/>
        <v>416</v>
      </c>
      <c r="BU1135" s="4">
        <v>0</v>
      </c>
      <c r="BV1135" s="4">
        <v>0</v>
      </c>
      <c r="BW1135" s="4">
        <v>6</v>
      </c>
      <c r="BX1135" s="4">
        <v>586</v>
      </c>
      <c r="BY1135" s="4">
        <f t="shared" si="455"/>
        <v>592</v>
      </c>
      <c r="BZ1135" s="4">
        <f t="shared" si="456"/>
        <v>26901.025865920001</v>
      </c>
      <c r="CA1135" s="4">
        <f t="shared" si="457"/>
        <v>12918.060817</v>
      </c>
      <c r="CB1135" s="4">
        <f t="shared" si="458"/>
        <v>16382.957338549999</v>
      </c>
      <c r="CC1135" s="4">
        <f t="shared" si="459"/>
        <v>1970</v>
      </c>
      <c r="CD1135" s="4">
        <f t="shared" si="460"/>
        <v>58172.044021469999</v>
      </c>
      <c r="CE1135" s="4">
        <f t="shared" si="461"/>
        <v>0</v>
      </c>
      <c r="CF1135" s="4">
        <f t="shared" si="462"/>
        <v>123</v>
      </c>
      <c r="CG1135" s="4">
        <f t="shared" si="463"/>
        <v>2411</v>
      </c>
      <c r="CH1135" s="4">
        <f t="shared" si="464"/>
        <v>1954</v>
      </c>
      <c r="CI1135" s="4">
        <f t="shared" si="465"/>
        <v>4488</v>
      </c>
      <c r="CJ1135" s="4">
        <v>7354</v>
      </c>
      <c r="CK1135" s="4">
        <v>16539</v>
      </c>
      <c r="CL1135" s="4">
        <v>3177</v>
      </c>
      <c r="CM1135" s="4">
        <v>1001</v>
      </c>
      <c r="CN1135" s="4">
        <v>8257</v>
      </c>
      <c r="CO1135" s="4">
        <f t="shared" si="440"/>
        <v>36328</v>
      </c>
    </row>
    <row r="1136" spans="1:93">
      <c r="A1136" s="2">
        <v>2013</v>
      </c>
      <c r="B1136" s="3" t="s">
        <v>90</v>
      </c>
      <c r="C1136" s="4">
        <v>7452</v>
      </c>
      <c r="D1136" s="4">
        <v>1057</v>
      </c>
      <c r="E1136" s="4">
        <v>171</v>
      </c>
      <c r="F1136" s="4">
        <v>0</v>
      </c>
      <c r="G1136" s="4">
        <f t="shared" si="441"/>
        <v>8680</v>
      </c>
      <c r="H1136" s="4">
        <v>1696</v>
      </c>
      <c r="I1136" s="4">
        <v>9</v>
      </c>
      <c r="J1136" s="4">
        <v>8</v>
      </c>
      <c r="K1136" s="4">
        <v>0</v>
      </c>
      <c r="L1136" s="4">
        <f t="shared" si="442"/>
        <v>1713</v>
      </c>
      <c r="M1136" s="4">
        <v>28</v>
      </c>
      <c r="N1136" s="4">
        <v>168</v>
      </c>
      <c r="O1136" s="4">
        <v>0</v>
      </c>
      <c r="P1136" s="4">
        <v>0</v>
      </c>
      <c r="Q1136" s="4">
        <f t="shared" si="443"/>
        <v>196</v>
      </c>
      <c r="R1136" s="4">
        <v>37</v>
      </c>
      <c r="S1136" s="4">
        <v>152</v>
      </c>
      <c r="T1136" s="4">
        <v>0</v>
      </c>
      <c r="U1136" s="4">
        <v>0</v>
      </c>
      <c r="V1136" s="4">
        <f t="shared" si="444"/>
        <v>189</v>
      </c>
      <c r="W1136" s="4">
        <v>1883</v>
      </c>
      <c r="X1136" s="4">
        <v>5950</v>
      </c>
      <c r="Y1136" s="4">
        <v>956</v>
      </c>
      <c r="Z1136" s="4">
        <v>0</v>
      </c>
      <c r="AA1136" s="4">
        <f t="shared" si="445"/>
        <v>8789</v>
      </c>
      <c r="AB1136" s="4">
        <v>687</v>
      </c>
      <c r="AC1136" s="4">
        <v>5</v>
      </c>
      <c r="AD1136" s="4">
        <v>58</v>
      </c>
      <c r="AE1136" s="4">
        <v>0</v>
      </c>
      <c r="AF1136" s="4">
        <f t="shared" si="446"/>
        <v>750</v>
      </c>
      <c r="AG1136" s="4">
        <v>41</v>
      </c>
      <c r="AH1136" s="4">
        <v>1000</v>
      </c>
      <c r="AI1136" s="4">
        <v>1288</v>
      </c>
      <c r="AJ1136" s="4">
        <v>0</v>
      </c>
      <c r="AK1136" s="4">
        <f t="shared" si="447"/>
        <v>2329</v>
      </c>
      <c r="AL1136" s="4">
        <v>2365</v>
      </c>
      <c r="AM1136" s="4">
        <v>2016</v>
      </c>
      <c r="AN1136" s="4">
        <v>1144</v>
      </c>
      <c r="AO1136" s="4">
        <v>0</v>
      </c>
      <c r="AP1136" s="4">
        <f t="shared" si="448"/>
        <v>5525</v>
      </c>
      <c r="AU1136" s="4">
        <f t="shared" si="449"/>
        <v>0</v>
      </c>
      <c r="AV1136" s="4">
        <v>0</v>
      </c>
      <c r="AW1136" s="4">
        <v>0</v>
      </c>
      <c r="AX1136" s="4">
        <v>0</v>
      </c>
      <c r="AY1136" s="4">
        <v>0</v>
      </c>
      <c r="AZ1136" s="4">
        <f t="shared" si="450"/>
        <v>0</v>
      </c>
      <c r="BA1136" s="4">
        <v>56</v>
      </c>
      <c r="BB1136" s="4">
        <v>0</v>
      </c>
      <c r="BC1136" s="4">
        <v>14</v>
      </c>
      <c r="BD1136" s="4">
        <v>0</v>
      </c>
      <c r="BE1136" s="4">
        <f t="shared" si="451"/>
        <v>70</v>
      </c>
      <c r="BF1136" s="4">
        <v>0</v>
      </c>
      <c r="BG1136" s="4">
        <v>0</v>
      </c>
      <c r="BH1136" s="4">
        <v>14</v>
      </c>
      <c r="BI1136" s="4">
        <v>0</v>
      </c>
      <c r="BJ1136" s="4">
        <f t="shared" si="452"/>
        <v>14</v>
      </c>
      <c r="BK1136" s="4">
        <v>0</v>
      </c>
      <c r="BL1136" s="4">
        <v>0</v>
      </c>
      <c r="BM1136" s="4">
        <v>0</v>
      </c>
      <c r="BN1136" s="4">
        <v>0</v>
      </c>
      <c r="BO1136" s="4">
        <f t="shared" si="453"/>
        <v>0</v>
      </c>
      <c r="BP1136" s="4">
        <v>17</v>
      </c>
      <c r="BQ1136" s="4">
        <v>0</v>
      </c>
      <c r="BR1136" s="4">
        <v>2</v>
      </c>
      <c r="BS1136" s="4">
        <v>0</v>
      </c>
      <c r="BT1136" s="4">
        <f t="shared" si="454"/>
        <v>19</v>
      </c>
      <c r="BU1136" s="4">
        <v>78</v>
      </c>
      <c r="BV1136" s="4">
        <v>0</v>
      </c>
      <c r="BW1136" s="4">
        <v>20</v>
      </c>
      <c r="BX1136" s="4">
        <v>0</v>
      </c>
      <c r="BY1136" s="4">
        <f t="shared" si="455"/>
        <v>98</v>
      </c>
      <c r="BZ1136" s="4">
        <f t="shared" si="456"/>
        <v>14189</v>
      </c>
      <c r="CA1136" s="4">
        <f t="shared" si="457"/>
        <v>10357</v>
      </c>
      <c r="CB1136" s="4">
        <f t="shared" si="458"/>
        <v>3625</v>
      </c>
      <c r="CC1136" s="4">
        <f t="shared" si="459"/>
        <v>0</v>
      </c>
      <c r="CD1136" s="4">
        <f t="shared" si="460"/>
        <v>28171</v>
      </c>
      <c r="CE1136" s="4">
        <f t="shared" si="461"/>
        <v>151</v>
      </c>
      <c r="CF1136" s="4">
        <f t="shared" si="462"/>
        <v>0</v>
      </c>
      <c r="CG1136" s="4">
        <f t="shared" si="463"/>
        <v>50</v>
      </c>
      <c r="CH1136" s="4">
        <f t="shared" si="464"/>
        <v>0</v>
      </c>
      <c r="CI1136" s="4">
        <f t="shared" si="465"/>
        <v>201</v>
      </c>
      <c r="CJ1136" s="4">
        <v>6796</v>
      </c>
      <c r="CK1136" s="4">
        <v>4978</v>
      </c>
      <c r="CL1136" s="4">
        <v>968</v>
      </c>
      <c r="CM1136" s="4">
        <v>555</v>
      </c>
      <c r="CN1136" s="4">
        <v>1165</v>
      </c>
      <c r="CO1136" s="4">
        <f t="shared" si="440"/>
        <v>14462</v>
      </c>
    </row>
    <row r="1137" spans="1:93">
      <c r="A1137" s="2">
        <v>2013</v>
      </c>
      <c r="B1137" s="3" t="s">
        <v>91</v>
      </c>
      <c r="C1137" s="4">
        <v>2731</v>
      </c>
      <c r="D1137" s="4">
        <v>444</v>
      </c>
      <c r="E1137" s="4">
        <v>31</v>
      </c>
      <c r="F1137" s="4">
        <v>0</v>
      </c>
      <c r="G1137" s="4">
        <f t="shared" si="441"/>
        <v>3206</v>
      </c>
      <c r="H1137" s="4">
        <v>794</v>
      </c>
      <c r="I1137" s="4">
        <v>505</v>
      </c>
      <c r="J1137" s="4">
        <v>3788</v>
      </c>
      <c r="K1137" s="4">
        <v>0</v>
      </c>
      <c r="L1137" s="4">
        <f t="shared" si="442"/>
        <v>5087</v>
      </c>
      <c r="M1137" s="4">
        <v>48</v>
      </c>
      <c r="N1137" s="4">
        <v>32</v>
      </c>
      <c r="O1137" s="4">
        <v>11</v>
      </c>
      <c r="P1137" s="4">
        <v>0</v>
      </c>
      <c r="Q1137" s="4">
        <f t="shared" si="443"/>
        <v>91</v>
      </c>
      <c r="R1137" s="4">
        <v>15</v>
      </c>
      <c r="S1137" s="4">
        <v>0</v>
      </c>
      <c r="T1137" s="4">
        <v>0</v>
      </c>
      <c r="U1137" s="4">
        <v>0</v>
      </c>
      <c r="V1137" s="4">
        <f t="shared" si="444"/>
        <v>15</v>
      </c>
      <c r="W1137" s="4">
        <v>987</v>
      </c>
      <c r="X1137" s="4">
        <v>2140</v>
      </c>
      <c r="Y1137" s="4">
        <v>749</v>
      </c>
      <c r="Z1137" s="4">
        <v>0</v>
      </c>
      <c r="AA1137" s="4">
        <f t="shared" si="445"/>
        <v>3876</v>
      </c>
      <c r="AB1137" s="4">
        <v>361</v>
      </c>
      <c r="AC1137" s="4">
        <v>0</v>
      </c>
      <c r="AD1137" s="4">
        <v>17</v>
      </c>
      <c r="AE1137" s="4">
        <v>37</v>
      </c>
      <c r="AF1137" s="4">
        <f t="shared" si="446"/>
        <v>415</v>
      </c>
      <c r="AG1137" s="4">
        <v>0</v>
      </c>
      <c r="AH1137" s="4">
        <v>485</v>
      </c>
      <c r="AI1137" s="4">
        <v>835</v>
      </c>
      <c r="AJ1137" s="4">
        <v>2</v>
      </c>
      <c r="AK1137" s="4">
        <f t="shared" si="447"/>
        <v>1322</v>
      </c>
      <c r="AL1137" s="4">
        <v>1363</v>
      </c>
      <c r="AM1137" s="4">
        <v>2121</v>
      </c>
      <c r="AN1137" s="4">
        <v>1967</v>
      </c>
      <c r="AO1137" s="4">
        <v>68</v>
      </c>
      <c r="AP1137" s="4">
        <f t="shared" si="448"/>
        <v>5519</v>
      </c>
      <c r="AU1137" s="4">
        <f t="shared" si="449"/>
        <v>0</v>
      </c>
      <c r="AV1137" s="4">
        <v>0</v>
      </c>
      <c r="AW1137" s="4">
        <v>0</v>
      </c>
      <c r="AX1137" s="4">
        <v>41</v>
      </c>
      <c r="AY1137" s="4">
        <v>0</v>
      </c>
      <c r="AZ1137" s="4">
        <f t="shared" si="450"/>
        <v>41</v>
      </c>
      <c r="BA1137" s="4">
        <v>0</v>
      </c>
      <c r="BB1137" s="4">
        <v>0</v>
      </c>
      <c r="BC1137" s="4">
        <v>34</v>
      </c>
      <c r="BD1137" s="4">
        <v>37</v>
      </c>
      <c r="BE1137" s="4">
        <f t="shared" si="451"/>
        <v>71</v>
      </c>
      <c r="BF1137" s="4">
        <v>0</v>
      </c>
      <c r="BG1137" s="4">
        <v>344</v>
      </c>
      <c r="BH1137" s="4">
        <v>364</v>
      </c>
      <c r="BI1137" s="4">
        <v>0</v>
      </c>
      <c r="BJ1137" s="4">
        <f t="shared" si="452"/>
        <v>708</v>
      </c>
      <c r="BK1137" s="4">
        <v>0</v>
      </c>
      <c r="BL1137" s="4">
        <v>0</v>
      </c>
      <c r="BM1137" s="4">
        <v>0</v>
      </c>
      <c r="BN1137" s="4">
        <v>0</v>
      </c>
      <c r="BO1137" s="4">
        <f t="shared" si="453"/>
        <v>0</v>
      </c>
      <c r="BP1137" s="4">
        <v>0</v>
      </c>
      <c r="BQ1137" s="4">
        <v>0</v>
      </c>
      <c r="BR1137" s="4">
        <v>34</v>
      </c>
      <c r="BS1137" s="4">
        <v>1</v>
      </c>
      <c r="BT1137" s="4">
        <f t="shared" si="454"/>
        <v>35</v>
      </c>
      <c r="BU1137" s="4">
        <v>0</v>
      </c>
      <c r="BV1137" s="4">
        <v>52</v>
      </c>
      <c r="BW1137" s="4">
        <v>47</v>
      </c>
      <c r="BX1137" s="4">
        <v>4</v>
      </c>
      <c r="BY1137" s="4">
        <f t="shared" si="455"/>
        <v>103</v>
      </c>
      <c r="BZ1137" s="4">
        <f t="shared" si="456"/>
        <v>6299</v>
      </c>
      <c r="CA1137" s="4">
        <f t="shared" si="457"/>
        <v>5727</v>
      </c>
      <c r="CB1137" s="4">
        <f t="shared" si="458"/>
        <v>7398</v>
      </c>
      <c r="CC1137" s="4">
        <f t="shared" si="459"/>
        <v>107</v>
      </c>
      <c r="CD1137" s="4">
        <f t="shared" si="460"/>
        <v>19531</v>
      </c>
      <c r="CE1137" s="4">
        <f t="shared" si="461"/>
        <v>0</v>
      </c>
      <c r="CF1137" s="4">
        <f t="shared" si="462"/>
        <v>396</v>
      </c>
      <c r="CG1137" s="4">
        <f t="shared" si="463"/>
        <v>520</v>
      </c>
      <c r="CH1137" s="4">
        <f t="shared" si="464"/>
        <v>42</v>
      </c>
      <c r="CI1137" s="4">
        <f t="shared" si="465"/>
        <v>958</v>
      </c>
      <c r="CJ1137" s="4">
        <v>2087</v>
      </c>
      <c r="CK1137" s="4">
        <v>3440</v>
      </c>
      <c r="CL1137" s="4">
        <v>428</v>
      </c>
      <c r="CM1137" s="4">
        <v>123</v>
      </c>
      <c r="CN1137" s="4">
        <v>691</v>
      </c>
      <c r="CO1137" s="4">
        <f t="shared" si="440"/>
        <v>6769</v>
      </c>
    </row>
    <row r="1138" spans="1:93">
      <c r="A1138" s="2">
        <v>2013</v>
      </c>
      <c r="B1138" s="3" t="s">
        <v>92</v>
      </c>
      <c r="C1138" s="4">
        <v>3092</v>
      </c>
      <c r="D1138" s="4">
        <v>479</v>
      </c>
      <c r="E1138" s="4">
        <v>171</v>
      </c>
      <c r="F1138" s="4">
        <v>0</v>
      </c>
      <c r="G1138" s="4">
        <f t="shared" si="441"/>
        <v>3742</v>
      </c>
      <c r="H1138" s="4">
        <v>770</v>
      </c>
      <c r="I1138" s="4">
        <v>623</v>
      </c>
      <c r="J1138" s="4">
        <v>1097</v>
      </c>
      <c r="K1138" s="4">
        <v>56</v>
      </c>
      <c r="L1138" s="4">
        <f t="shared" si="442"/>
        <v>2546</v>
      </c>
      <c r="M1138" s="4">
        <v>8</v>
      </c>
      <c r="N1138" s="4">
        <v>21</v>
      </c>
      <c r="O1138" s="4">
        <v>0</v>
      </c>
      <c r="P1138" s="4">
        <v>0</v>
      </c>
      <c r="Q1138" s="4">
        <f t="shared" si="443"/>
        <v>29</v>
      </c>
      <c r="R1138" s="4">
        <v>0</v>
      </c>
      <c r="S1138" s="4">
        <v>0</v>
      </c>
      <c r="T1138" s="4">
        <v>0</v>
      </c>
      <c r="U1138" s="4">
        <v>0</v>
      </c>
      <c r="V1138" s="4">
        <f t="shared" si="444"/>
        <v>0</v>
      </c>
      <c r="W1138" s="4">
        <v>1100</v>
      </c>
      <c r="X1138" s="4">
        <v>1425</v>
      </c>
      <c r="Y1138" s="4">
        <v>58</v>
      </c>
      <c r="Z1138" s="4">
        <v>0</v>
      </c>
      <c r="AA1138" s="4">
        <f t="shared" si="445"/>
        <v>2583</v>
      </c>
      <c r="AB1138" s="4">
        <v>352</v>
      </c>
      <c r="AC1138" s="4">
        <v>2</v>
      </c>
      <c r="AD1138" s="4">
        <v>22</v>
      </c>
      <c r="AE1138" s="4">
        <v>7</v>
      </c>
      <c r="AF1138" s="4">
        <f t="shared" si="446"/>
        <v>383</v>
      </c>
      <c r="AG1138" s="4">
        <v>16</v>
      </c>
      <c r="AH1138" s="4">
        <v>414</v>
      </c>
      <c r="AI1138" s="4">
        <v>393</v>
      </c>
      <c r="AJ1138" s="4">
        <v>181</v>
      </c>
      <c r="AK1138" s="4">
        <f t="shared" si="447"/>
        <v>1004</v>
      </c>
      <c r="AL1138" s="4">
        <v>808</v>
      </c>
      <c r="AM1138" s="4">
        <v>926</v>
      </c>
      <c r="AN1138" s="4">
        <v>1777</v>
      </c>
      <c r="AO1138" s="4">
        <v>171</v>
      </c>
      <c r="AP1138" s="4">
        <f t="shared" si="448"/>
        <v>3682</v>
      </c>
      <c r="AU1138" s="4">
        <f t="shared" si="449"/>
        <v>0</v>
      </c>
      <c r="AV1138" s="4">
        <v>1</v>
      </c>
      <c r="AW1138" s="4">
        <v>2</v>
      </c>
      <c r="AX1138" s="4">
        <v>110</v>
      </c>
      <c r="AY1138" s="4">
        <v>32</v>
      </c>
      <c r="AZ1138" s="4">
        <f t="shared" si="450"/>
        <v>145</v>
      </c>
      <c r="BA1138" s="4">
        <v>4</v>
      </c>
      <c r="BB1138" s="4">
        <v>0</v>
      </c>
      <c r="BC1138" s="4">
        <v>3</v>
      </c>
      <c r="BD1138" s="4">
        <v>4</v>
      </c>
      <c r="BE1138" s="4">
        <f t="shared" si="451"/>
        <v>11</v>
      </c>
      <c r="BF1138" s="4">
        <v>9</v>
      </c>
      <c r="BG1138" s="4">
        <v>414</v>
      </c>
      <c r="BH1138" s="4">
        <v>3</v>
      </c>
      <c r="BI1138" s="4">
        <v>107</v>
      </c>
      <c r="BJ1138" s="4">
        <f t="shared" si="452"/>
        <v>533</v>
      </c>
      <c r="BK1138" s="4">
        <v>0</v>
      </c>
      <c r="BL1138" s="4">
        <v>0</v>
      </c>
      <c r="BM1138" s="4">
        <v>0</v>
      </c>
      <c r="BN1138" s="4">
        <v>0</v>
      </c>
      <c r="BO1138" s="4">
        <f t="shared" si="453"/>
        <v>0</v>
      </c>
      <c r="BP1138" s="4">
        <v>0</v>
      </c>
      <c r="BQ1138" s="4">
        <v>0</v>
      </c>
      <c r="BR1138" s="4">
        <v>0</v>
      </c>
      <c r="BS1138" s="4">
        <v>0</v>
      </c>
      <c r="BT1138" s="4">
        <f t="shared" si="454"/>
        <v>0</v>
      </c>
      <c r="BU1138" s="4">
        <v>20</v>
      </c>
      <c r="BV1138" s="4">
        <v>12</v>
      </c>
      <c r="BW1138" s="4">
        <v>26</v>
      </c>
      <c r="BX1138" s="4">
        <v>25</v>
      </c>
      <c r="BY1138" s="4">
        <f t="shared" si="455"/>
        <v>83</v>
      </c>
      <c r="BZ1138" s="4">
        <f t="shared" si="456"/>
        <v>6146</v>
      </c>
      <c r="CA1138" s="4">
        <f t="shared" si="457"/>
        <v>3890</v>
      </c>
      <c r="CB1138" s="4">
        <f t="shared" si="458"/>
        <v>3518</v>
      </c>
      <c r="CC1138" s="4">
        <f t="shared" si="459"/>
        <v>415</v>
      </c>
      <c r="CD1138" s="4">
        <f t="shared" si="460"/>
        <v>13969</v>
      </c>
      <c r="CE1138" s="4">
        <f t="shared" si="461"/>
        <v>34</v>
      </c>
      <c r="CF1138" s="4">
        <f t="shared" si="462"/>
        <v>428</v>
      </c>
      <c r="CG1138" s="4">
        <f t="shared" si="463"/>
        <v>142</v>
      </c>
      <c r="CH1138" s="4">
        <f t="shared" si="464"/>
        <v>168</v>
      </c>
      <c r="CI1138" s="4">
        <f t="shared" si="465"/>
        <v>772</v>
      </c>
      <c r="CJ1138" s="4">
        <v>2525</v>
      </c>
      <c r="CK1138" s="4">
        <v>2931</v>
      </c>
      <c r="CL1138" s="4">
        <v>371</v>
      </c>
      <c r="CM1138" s="4">
        <v>0</v>
      </c>
      <c r="CN1138" s="4">
        <v>514</v>
      </c>
      <c r="CO1138" s="4">
        <f t="shared" si="440"/>
        <v>6341</v>
      </c>
    </row>
    <row r="1139" spans="1:93">
      <c r="A1139" s="2">
        <v>2013</v>
      </c>
      <c r="B1139" s="3" t="s">
        <v>93</v>
      </c>
      <c r="C1139" s="4">
        <v>4141</v>
      </c>
      <c r="D1139" s="4">
        <v>846</v>
      </c>
      <c r="E1139" s="4">
        <v>34</v>
      </c>
      <c r="F1139" s="4">
        <v>0</v>
      </c>
      <c r="G1139" s="4">
        <f t="shared" si="441"/>
        <v>5021</v>
      </c>
      <c r="H1139" s="4">
        <v>1167</v>
      </c>
      <c r="I1139" s="4">
        <v>954</v>
      </c>
      <c r="J1139" s="4">
        <v>4733</v>
      </c>
      <c r="K1139" s="4">
        <v>0</v>
      </c>
      <c r="L1139" s="4">
        <f t="shared" si="442"/>
        <v>6854</v>
      </c>
      <c r="M1139" s="4">
        <v>76</v>
      </c>
      <c r="N1139" s="4">
        <v>149</v>
      </c>
      <c r="O1139" s="4">
        <v>0</v>
      </c>
      <c r="P1139" s="4">
        <v>0</v>
      </c>
      <c r="Q1139" s="4">
        <f t="shared" si="443"/>
        <v>225</v>
      </c>
      <c r="R1139" s="4">
        <v>0</v>
      </c>
      <c r="S1139" s="4">
        <v>0</v>
      </c>
      <c r="T1139" s="4">
        <v>0</v>
      </c>
      <c r="U1139" s="4">
        <v>0</v>
      </c>
      <c r="V1139" s="4">
        <f t="shared" si="444"/>
        <v>0</v>
      </c>
      <c r="W1139" s="4">
        <v>1267</v>
      </c>
      <c r="X1139" s="4">
        <v>3923</v>
      </c>
      <c r="Y1139" s="4">
        <v>436</v>
      </c>
      <c r="Z1139" s="4">
        <v>0</v>
      </c>
      <c r="AA1139" s="4">
        <f t="shared" si="445"/>
        <v>5626</v>
      </c>
      <c r="AB1139" s="4">
        <v>558</v>
      </c>
      <c r="AC1139" s="4">
        <v>13</v>
      </c>
      <c r="AD1139" s="4">
        <v>46</v>
      </c>
      <c r="AE1139" s="4">
        <v>0</v>
      </c>
      <c r="AF1139" s="4">
        <f t="shared" si="446"/>
        <v>617</v>
      </c>
      <c r="AG1139" s="4">
        <v>5</v>
      </c>
      <c r="AH1139" s="4">
        <v>769</v>
      </c>
      <c r="AI1139" s="4">
        <v>1741</v>
      </c>
      <c r="AJ1139" s="4">
        <v>0</v>
      </c>
      <c r="AK1139" s="4">
        <f t="shared" si="447"/>
        <v>2515</v>
      </c>
      <c r="AL1139" s="4">
        <v>2212</v>
      </c>
      <c r="AM1139" s="4">
        <v>1347</v>
      </c>
      <c r="AN1139" s="4">
        <v>1256</v>
      </c>
      <c r="AO1139" s="4">
        <v>0</v>
      </c>
      <c r="AP1139" s="4">
        <f t="shared" si="448"/>
        <v>4815</v>
      </c>
      <c r="AU1139" s="4">
        <f t="shared" si="449"/>
        <v>0</v>
      </c>
      <c r="AV1139" s="4">
        <v>0</v>
      </c>
      <c r="AW1139" s="4">
        <v>0</v>
      </c>
      <c r="AX1139" s="4">
        <v>210</v>
      </c>
      <c r="AY1139" s="4">
        <v>0</v>
      </c>
      <c r="AZ1139" s="4">
        <f t="shared" si="450"/>
        <v>210</v>
      </c>
      <c r="BA1139" s="4">
        <v>0</v>
      </c>
      <c r="BB1139" s="4">
        <v>0</v>
      </c>
      <c r="BC1139" s="4">
        <v>18</v>
      </c>
      <c r="BD1139" s="4">
        <v>0</v>
      </c>
      <c r="BE1139" s="4">
        <f t="shared" si="451"/>
        <v>18</v>
      </c>
      <c r="BF1139" s="4">
        <v>0</v>
      </c>
      <c r="BG1139" s="4">
        <v>0</v>
      </c>
      <c r="BH1139" s="4">
        <v>22</v>
      </c>
      <c r="BI1139" s="4">
        <v>0</v>
      </c>
      <c r="BJ1139" s="4">
        <f t="shared" si="452"/>
        <v>22</v>
      </c>
      <c r="BK1139" s="4">
        <v>0</v>
      </c>
      <c r="BL1139" s="4">
        <v>0</v>
      </c>
      <c r="BM1139" s="4">
        <v>0</v>
      </c>
      <c r="BN1139" s="4">
        <v>0</v>
      </c>
      <c r="BO1139" s="4">
        <f t="shared" si="453"/>
        <v>0</v>
      </c>
      <c r="BP1139" s="4">
        <v>0</v>
      </c>
      <c r="BQ1139" s="4">
        <v>0</v>
      </c>
      <c r="BR1139" s="4">
        <v>28</v>
      </c>
      <c r="BS1139" s="4">
        <v>0</v>
      </c>
      <c r="BT1139" s="4">
        <f t="shared" si="454"/>
        <v>28</v>
      </c>
      <c r="BU1139" s="4">
        <v>0</v>
      </c>
      <c r="BV1139" s="4">
        <v>0</v>
      </c>
      <c r="BW1139" s="4">
        <v>419</v>
      </c>
      <c r="BX1139" s="4">
        <v>0</v>
      </c>
      <c r="BY1139" s="4">
        <f t="shared" si="455"/>
        <v>419</v>
      </c>
      <c r="BZ1139" s="4">
        <f t="shared" si="456"/>
        <v>9426</v>
      </c>
      <c r="CA1139" s="4">
        <f t="shared" si="457"/>
        <v>8001</v>
      </c>
      <c r="CB1139" s="4">
        <f t="shared" si="458"/>
        <v>8246</v>
      </c>
      <c r="CC1139" s="4">
        <f t="shared" si="459"/>
        <v>0</v>
      </c>
      <c r="CD1139" s="4">
        <f t="shared" si="460"/>
        <v>25673</v>
      </c>
      <c r="CE1139" s="4">
        <f t="shared" si="461"/>
        <v>0</v>
      </c>
      <c r="CF1139" s="4">
        <f t="shared" si="462"/>
        <v>0</v>
      </c>
      <c r="CG1139" s="4">
        <f t="shared" si="463"/>
        <v>697</v>
      </c>
      <c r="CH1139" s="4">
        <f t="shared" si="464"/>
        <v>0</v>
      </c>
      <c r="CI1139" s="4">
        <f t="shared" si="465"/>
        <v>697</v>
      </c>
      <c r="CJ1139" s="4">
        <v>3022</v>
      </c>
      <c r="CK1139" s="4">
        <v>3723</v>
      </c>
      <c r="CL1139" s="4">
        <v>401</v>
      </c>
      <c r="CM1139" s="4">
        <v>0</v>
      </c>
      <c r="CN1139" s="4">
        <v>2202</v>
      </c>
      <c r="CO1139" s="4">
        <f t="shared" si="440"/>
        <v>9348</v>
      </c>
    </row>
    <row r="1140" spans="1:93">
      <c r="A1140" s="2">
        <v>2013</v>
      </c>
      <c r="B1140" s="3" t="s">
        <v>94</v>
      </c>
      <c r="C1140" s="4">
        <v>3370</v>
      </c>
      <c r="D1140" s="4">
        <v>1042</v>
      </c>
      <c r="E1140" s="4">
        <v>847</v>
      </c>
      <c r="F1140" s="4">
        <v>0</v>
      </c>
      <c r="G1140" s="4">
        <f t="shared" si="441"/>
        <v>5259</v>
      </c>
      <c r="H1140" s="4">
        <v>995</v>
      </c>
      <c r="I1140" s="4">
        <v>153</v>
      </c>
      <c r="J1140" s="4">
        <v>1617</v>
      </c>
      <c r="K1140" s="4">
        <v>43</v>
      </c>
      <c r="L1140" s="4">
        <f t="shared" si="442"/>
        <v>2808</v>
      </c>
      <c r="M1140" s="4">
        <v>3</v>
      </c>
      <c r="N1140" s="4">
        <v>141</v>
      </c>
      <c r="O1140" s="4">
        <v>0</v>
      </c>
      <c r="P1140" s="4">
        <v>0</v>
      </c>
      <c r="Q1140" s="4">
        <f t="shared" si="443"/>
        <v>144</v>
      </c>
      <c r="R1140" s="4">
        <v>0</v>
      </c>
      <c r="S1140" s="4">
        <v>0</v>
      </c>
      <c r="T1140" s="4">
        <v>0</v>
      </c>
      <c r="U1140" s="4">
        <v>0</v>
      </c>
      <c r="V1140" s="4">
        <f t="shared" si="444"/>
        <v>0</v>
      </c>
      <c r="W1140" s="4">
        <v>1425</v>
      </c>
      <c r="X1140" s="4">
        <v>4721</v>
      </c>
      <c r="Y1140" s="4">
        <v>704</v>
      </c>
      <c r="Z1140" s="4">
        <v>0</v>
      </c>
      <c r="AA1140" s="4">
        <f t="shared" si="445"/>
        <v>6850</v>
      </c>
      <c r="AB1140" s="4">
        <v>707</v>
      </c>
      <c r="AC1140" s="4">
        <v>2</v>
      </c>
      <c r="AD1140" s="4">
        <v>96</v>
      </c>
      <c r="AE1140" s="4">
        <v>3</v>
      </c>
      <c r="AF1140" s="4">
        <f t="shared" si="446"/>
        <v>808</v>
      </c>
      <c r="AG1140" s="4">
        <v>73</v>
      </c>
      <c r="AH1140" s="4">
        <v>876</v>
      </c>
      <c r="AI1140" s="4">
        <v>528</v>
      </c>
      <c r="AJ1140" s="4">
        <v>166</v>
      </c>
      <c r="AK1140" s="4">
        <f t="shared" si="447"/>
        <v>1643</v>
      </c>
      <c r="AL1140" s="4">
        <v>1774</v>
      </c>
      <c r="AM1140" s="4">
        <v>2585</v>
      </c>
      <c r="AN1140" s="4">
        <v>6046</v>
      </c>
      <c r="AO1140" s="4">
        <v>166</v>
      </c>
      <c r="AP1140" s="4">
        <f t="shared" si="448"/>
        <v>10571</v>
      </c>
      <c r="AU1140" s="4">
        <f t="shared" si="449"/>
        <v>0</v>
      </c>
      <c r="AV1140" s="4">
        <v>15</v>
      </c>
      <c r="AW1140" s="4">
        <v>1</v>
      </c>
      <c r="AX1140" s="4">
        <v>281</v>
      </c>
      <c r="AY1140" s="4">
        <v>43</v>
      </c>
      <c r="AZ1140" s="4">
        <f t="shared" si="450"/>
        <v>340</v>
      </c>
      <c r="BA1140" s="4">
        <v>0</v>
      </c>
      <c r="BB1140" s="4">
        <v>0</v>
      </c>
      <c r="BC1140" s="4">
        <v>1</v>
      </c>
      <c r="BD1140" s="4">
        <v>3</v>
      </c>
      <c r="BE1140" s="4">
        <f t="shared" si="451"/>
        <v>4</v>
      </c>
      <c r="BF1140" s="4">
        <v>73</v>
      </c>
      <c r="BG1140" s="4">
        <v>680</v>
      </c>
      <c r="BH1140" s="4">
        <v>201</v>
      </c>
      <c r="BI1140" s="4">
        <v>166</v>
      </c>
      <c r="BJ1140" s="4">
        <f t="shared" si="452"/>
        <v>1120</v>
      </c>
      <c r="BK1140" s="4">
        <v>0</v>
      </c>
      <c r="BL1140" s="4">
        <v>0</v>
      </c>
      <c r="BM1140" s="4">
        <v>0</v>
      </c>
      <c r="BN1140" s="4">
        <v>0</v>
      </c>
      <c r="BO1140" s="4">
        <f t="shared" si="453"/>
        <v>0</v>
      </c>
      <c r="BP1140" s="4">
        <v>0</v>
      </c>
      <c r="BQ1140" s="4">
        <v>0</v>
      </c>
      <c r="BR1140" s="4">
        <v>0</v>
      </c>
      <c r="BS1140" s="4">
        <v>0</v>
      </c>
      <c r="BT1140" s="4">
        <f t="shared" si="454"/>
        <v>0</v>
      </c>
      <c r="BU1140" s="4">
        <v>51</v>
      </c>
      <c r="BV1140" s="4">
        <v>39</v>
      </c>
      <c r="BW1140" s="4">
        <v>154</v>
      </c>
      <c r="BX1140" s="4">
        <v>166</v>
      </c>
      <c r="BY1140" s="4">
        <f t="shared" si="455"/>
        <v>410</v>
      </c>
      <c r="BZ1140" s="4">
        <f t="shared" si="456"/>
        <v>8347</v>
      </c>
      <c r="CA1140" s="4">
        <f t="shared" si="457"/>
        <v>9520</v>
      </c>
      <c r="CB1140" s="4">
        <f t="shared" si="458"/>
        <v>9838</v>
      </c>
      <c r="CC1140" s="4">
        <f t="shared" si="459"/>
        <v>378</v>
      </c>
      <c r="CD1140" s="4">
        <f t="shared" si="460"/>
        <v>28083</v>
      </c>
      <c r="CE1140" s="4">
        <f t="shared" si="461"/>
        <v>139</v>
      </c>
      <c r="CF1140" s="4">
        <f t="shared" si="462"/>
        <v>720</v>
      </c>
      <c r="CG1140" s="4">
        <f t="shared" si="463"/>
        <v>637</v>
      </c>
      <c r="CH1140" s="4">
        <f t="shared" si="464"/>
        <v>378</v>
      </c>
      <c r="CI1140" s="4">
        <f t="shared" si="465"/>
        <v>1874</v>
      </c>
      <c r="CJ1140" s="4">
        <v>2873.8</v>
      </c>
      <c r="CK1140" s="4">
        <v>2753.8</v>
      </c>
      <c r="CL1140" s="4">
        <v>336.3</v>
      </c>
      <c r="CM1140" s="4">
        <v>390.1</v>
      </c>
      <c r="CN1140" s="4">
        <v>1923.5</v>
      </c>
      <c r="CO1140" s="4">
        <f t="shared" si="440"/>
        <v>8277.5</v>
      </c>
    </row>
    <row r="1141" spans="1:93">
      <c r="A1141" s="2">
        <v>2013</v>
      </c>
      <c r="B1141" s="3" t="s">
        <v>95</v>
      </c>
      <c r="C1141" s="4">
        <v>1087.2</v>
      </c>
      <c r="D1141" s="4">
        <v>201.7</v>
      </c>
      <c r="E1141" s="4">
        <v>7.9</v>
      </c>
      <c r="F1141" s="4">
        <v>0</v>
      </c>
      <c r="G1141" s="4">
        <f t="shared" si="441"/>
        <v>1296.8000000000002</v>
      </c>
      <c r="H1141" s="4">
        <v>264.39999999999998</v>
      </c>
      <c r="I1141" s="4">
        <v>0</v>
      </c>
      <c r="J1141" s="4">
        <v>6.7</v>
      </c>
      <c r="K1141" s="4">
        <v>3.4</v>
      </c>
      <c r="L1141" s="4">
        <f t="shared" si="442"/>
        <v>274.49999999999994</v>
      </c>
      <c r="M1141" s="4">
        <v>21.8</v>
      </c>
      <c r="N1141" s="4">
        <v>37.4</v>
      </c>
      <c r="O1141" s="4">
        <v>89.5</v>
      </c>
      <c r="P1141" s="4">
        <v>0</v>
      </c>
      <c r="Q1141" s="4">
        <f t="shared" si="443"/>
        <v>148.69999999999999</v>
      </c>
      <c r="R1141" s="4">
        <v>20.6</v>
      </c>
      <c r="S1141" s="4">
        <v>9.5</v>
      </c>
      <c r="T1141" s="4">
        <v>1.4</v>
      </c>
      <c r="U1141" s="4">
        <v>0</v>
      </c>
      <c r="V1141" s="4">
        <f t="shared" si="444"/>
        <v>31.5</v>
      </c>
      <c r="W1141" s="4">
        <v>736.8</v>
      </c>
      <c r="X1141" s="4">
        <v>1516.8</v>
      </c>
      <c r="Y1141" s="4">
        <v>255.5</v>
      </c>
      <c r="Z1141" s="4">
        <v>0</v>
      </c>
      <c r="AA1141" s="4">
        <f t="shared" si="445"/>
        <v>2509.1</v>
      </c>
      <c r="AB1141" s="4">
        <v>133</v>
      </c>
      <c r="AC1141" s="4">
        <v>1.8</v>
      </c>
      <c r="AD1141" s="4">
        <v>5</v>
      </c>
      <c r="AE1141" s="4">
        <v>0</v>
      </c>
      <c r="AF1141" s="4">
        <f t="shared" si="446"/>
        <v>139.80000000000001</v>
      </c>
      <c r="AG1141" s="4">
        <v>0</v>
      </c>
      <c r="AH1141" s="4">
        <v>241.6</v>
      </c>
      <c r="AI1141" s="4">
        <v>379</v>
      </c>
      <c r="AJ1141" s="4">
        <v>5</v>
      </c>
      <c r="AK1141" s="4">
        <f t="shared" si="447"/>
        <v>625.6</v>
      </c>
      <c r="AL1141" s="4">
        <v>777.5</v>
      </c>
      <c r="AM1141" s="4">
        <v>554</v>
      </c>
      <c r="AN1141" s="4">
        <v>1314</v>
      </c>
      <c r="AO1141" s="4">
        <v>7.5</v>
      </c>
      <c r="AP1141" s="4">
        <f t="shared" si="448"/>
        <v>2653</v>
      </c>
      <c r="AU1141" s="4">
        <f t="shared" si="449"/>
        <v>0</v>
      </c>
      <c r="AV1141" s="4">
        <v>0</v>
      </c>
      <c r="AW1141" s="4">
        <v>0</v>
      </c>
      <c r="AX1141" s="4">
        <v>0</v>
      </c>
      <c r="AY1141" s="4">
        <v>0</v>
      </c>
      <c r="AZ1141" s="4">
        <f t="shared" si="450"/>
        <v>0</v>
      </c>
      <c r="BA1141" s="4">
        <v>1</v>
      </c>
      <c r="BB1141" s="4">
        <v>0</v>
      </c>
      <c r="BC1141" s="4">
        <v>0</v>
      </c>
      <c r="BD1141" s="4">
        <v>0</v>
      </c>
      <c r="BE1141" s="4">
        <f t="shared" si="451"/>
        <v>1</v>
      </c>
      <c r="BF1141" s="4">
        <v>0</v>
      </c>
      <c r="BG1141" s="4">
        <v>160.30000000000001</v>
      </c>
      <c r="BH1141" s="4">
        <v>121.1</v>
      </c>
      <c r="BI1141" s="4">
        <v>3.2</v>
      </c>
      <c r="BJ1141" s="4">
        <f t="shared" si="452"/>
        <v>284.59999999999997</v>
      </c>
      <c r="BK1141" s="4">
        <v>0</v>
      </c>
      <c r="BL1141" s="4">
        <v>0</v>
      </c>
      <c r="BM1141" s="4">
        <v>0</v>
      </c>
      <c r="BN1141" s="4">
        <v>0</v>
      </c>
      <c r="BO1141" s="4">
        <f t="shared" si="453"/>
        <v>0</v>
      </c>
      <c r="BP1141" s="4">
        <v>0</v>
      </c>
      <c r="BQ1141" s="4">
        <v>0</v>
      </c>
      <c r="BR1141" s="4">
        <v>0</v>
      </c>
      <c r="BS1141" s="4">
        <v>0</v>
      </c>
      <c r="BT1141" s="4">
        <f t="shared" si="454"/>
        <v>0</v>
      </c>
      <c r="BU1141" s="4">
        <v>0</v>
      </c>
      <c r="BV1141" s="4">
        <v>15.7</v>
      </c>
      <c r="BW1141" s="4">
        <v>9.3000000000000007</v>
      </c>
      <c r="BX1141" s="4">
        <v>4.5999999999999996</v>
      </c>
      <c r="BY1141" s="4">
        <f t="shared" si="455"/>
        <v>29.6</v>
      </c>
      <c r="BZ1141" s="4">
        <f t="shared" si="456"/>
        <v>3041.2999999999997</v>
      </c>
      <c r="CA1141" s="4">
        <f t="shared" si="457"/>
        <v>2562.7999999999997</v>
      </c>
      <c r="CB1141" s="4">
        <f t="shared" si="458"/>
        <v>2059</v>
      </c>
      <c r="CC1141" s="4">
        <f t="shared" si="459"/>
        <v>15.9</v>
      </c>
      <c r="CD1141" s="4">
        <f t="shared" si="460"/>
        <v>7678.9999999999991</v>
      </c>
      <c r="CE1141" s="4">
        <f t="shared" si="461"/>
        <v>1</v>
      </c>
      <c r="CF1141" s="4">
        <f t="shared" si="462"/>
        <v>176</v>
      </c>
      <c r="CG1141" s="4">
        <f t="shared" si="463"/>
        <v>130.4</v>
      </c>
      <c r="CH1141" s="4">
        <f t="shared" si="464"/>
        <v>7.8</v>
      </c>
      <c r="CI1141" s="4">
        <f t="shared" si="465"/>
        <v>315.2</v>
      </c>
      <c r="CJ1141" s="4">
        <v>1036.9000000000001</v>
      </c>
      <c r="CK1141" s="4">
        <v>1521.9</v>
      </c>
      <c r="CL1141" s="4">
        <v>172</v>
      </c>
      <c r="CM1141" s="4">
        <v>0</v>
      </c>
      <c r="CN1141" s="4">
        <v>363.6</v>
      </c>
      <c r="CO1141" s="4">
        <f t="shared" si="440"/>
        <v>3094.4</v>
      </c>
    </row>
    <row r="1142" spans="1:93">
      <c r="A1142" s="2">
        <v>2013</v>
      </c>
      <c r="B1142" s="3" t="s">
        <v>96</v>
      </c>
      <c r="C1142" s="4">
        <v>5552</v>
      </c>
      <c r="D1142" s="4">
        <v>969</v>
      </c>
      <c r="E1142" s="4">
        <v>437</v>
      </c>
      <c r="F1142" s="4">
        <v>0</v>
      </c>
      <c r="G1142" s="4">
        <f t="shared" si="441"/>
        <v>6958</v>
      </c>
      <c r="H1142" s="4">
        <v>1594</v>
      </c>
      <c r="I1142" s="4">
        <v>348</v>
      </c>
      <c r="J1142" s="4">
        <v>3045</v>
      </c>
      <c r="K1142" s="4">
        <v>278</v>
      </c>
      <c r="L1142" s="4">
        <f t="shared" si="442"/>
        <v>5265</v>
      </c>
      <c r="M1142" s="4">
        <v>38</v>
      </c>
      <c r="N1142" s="4">
        <v>100</v>
      </c>
      <c r="O1142" s="4">
        <v>10</v>
      </c>
      <c r="P1142" s="4">
        <v>0</v>
      </c>
      <c r="Q1142" s="4">
        <f t="shared" si="443"/>
        <v>148</v>
      </c>
      <c r="R1142" s="4">
        <v>47</v>
      </c>
      <c r="S1142" s="4">
        <v>1170</v>
      </c>
      <c r="T1142" s="4">
        <v>9</v>
      </c>
      <c r="U1142" s="4">
        <v>0</v>
      </c>
      <c r="V1142" s="4">
        <f t="shared" si="444"/>
        <v>1226</v>
      </c>
      <c r="W1142" s="4">
        <v>2758</v>
      </c>
      <c r="X1142" s="4">
        <v>3893.0078910000002</v>
      </c>
      <c r="Y1142" s="4">
        <v>974</v>
      </c>
      <c r="Z1142" s="4">
        <v>0</v>
      </c>
      <c r="AA1142" s="4">
        <f t="shared" si="445"/>
        <v>7625.0078910000002</v>
      </c>
      <c r="AB1142" s="4">
        <v>1308</v>
      </c>
      <c r="AC1142" s="4">
        <v>41.465000000000003</v>
      </c>
      <c r="AD1142" s="4">
        <v>104</v>
      </c>
      <c r="AE1142" s="4">
        <v>8</v>
      </c>
      <c r="AF1142" s="4">
        <f t="shared" si="446"/>
        <v>1461.4649999999999</v>
      </c>
      <c r="AG1142" s="4">
        <v>0</v>
      </c>
      <c r="AH1142" s="4">
        <v>852</v>
      </c>
      <c r="AI1142" s="4">
        <v>2764</v>
      </c>
      <c r="AJ1142" s="4">
        <v>0</v>
      </c>
      <c r="AK1142" s="4">
        <f t="shared" si="447"/>
        <v>3616</v>
      </c>
      <c r="AL1142" s="4">
        <v>3830</v>
      </c>
      <c r="AM1142" s="4">
        <v>1810.5271089999997</v>
      </c>
      <c r="AN1142" s="4">
        <v>3466</v>
      </c>
      <c r="AO1142" s="4">
        <v>881</v>
      </c>
      <c r="AP1142" s="4">
        <f t="shared" si="448"/>
        <v>9987.5271089999987</v>
      </c>
      <c r="AU1142" s="4">
        <f t="shared" si="449"/>
        <v>0</v>
      </c>
      <c r="AV1142" s="4">
        <v>0</v>
      </c>
      <c r="AW1142" s="4">
        <v>0</v>
      </c>
      <c r="AX1142" s="4">
        <v>0</v>
      </c>
      <c r="AY1142" s="4">
        <v>310</v>
      </c>
      <c r="AZ1142" s="4">
        <f t="shared" si="450"/>
        <v>310</v>
      </c>
      <c r="BA1142" s="4">
        <v>0</v>
      </c>
      <c r="BB1142" s="4">
        <v>8</v>
      </c>
      <c r="BC1142" s="4">
        <v>0</v>
      </c>
      <c r="BD1142" s="4">
        <v>8</v>
      </c>
      <c r="BE1142" s="4">
        <f t="shared" si="451"/>
        <v>16</v>
      </c>
      <c r="BF1142" s="4">
        <v>0</v>
      </c>
      <c r="BG1142" s="4">
        <v>780</v>
      </c>
      <c r="BH1142" s="4">
        <v>863</v>
      </c>
      <c r="BI1142" s="4">
        <v>0</v>
      </c>
      <c r="BJ1142" s="4">
        <f t="shared" si="452"/>
        <v>1643</v>
      </c>
      <c r="BK1142" s="4">
        <v>0</v>
      </c>
      <c r="BL1142" s="4">
        <v>24</v>
      </c>
      <c r="BM1142" s="4">
        <v>26</v>
      </c>
      <c r="BN1142" s="4">
        <v>51</v>
      </c>
      <c r="BO1142" s="4">
        <f t="shared" si="453"/>
        <v>101</v>
      </c>
      <c r="BP1142" s="4">
        <v>0</v>
      </c>
      <c r="BQ1142" s="4">
        <v>49</v>
      </c>
      <c r="BR1142" s="4">
        <v>325</v>
      </c>
      <c r="BS1142" s="4">
        <v>224</v>
      </c>
      <c r="BT1142" s="4">
        <f t="shared" si="454"/>
        <v>598</v>
      </c>
      <c r="BU1142" s="4">
        <v>1</v>
      </c>
      <c r="BV1142" s="4">
        <v>70</v>
      </c>
      <c r="BW1142" s="4">
        <v>0</v>
      </c>
      <c r="BX1142" s="4">
        <v>574</v>
      </c>
      <c r="BY1142" s="4">
        <f t="shared" si="455"/>
        <v>645</v>
      </c>
      <c r="BZ1142" s="4">
        <f t="shared" si="456"/>
        <v>15127</v>
      </c>
      <c r="CA1142" s="4">
        <f t="shared" si="457"/>
        <v>9184</v>
      </c>
      <c r="CB1142" s="4">
        <f t="shared" si="458"/>
        <v>10809</v>
      </c>
      <c r="CC1142" s="4">
        <f t="shared" si="459"/>
        <v>1167</v>
      </c>
      <c r="CD1142" s="4">
        <f t="shared" si="460"/>
        <v>36287</v>
      </c>
      <c r="CE1142" s="4">
        <f t="shared" si="461"/>
        <v>1</v>
      </c>
      <c r="CF1142" s="4">
        <f t="shared" si="462"/>
        <v>931</v>
      </c>
      <c r="CG1142" s="4">
        <f t="shared" si="463"/>
        <v>1214</v>
      </c>
      <c r="CH1142" s="4">
        <f t="shared" si="464"/>
        <v>1167</v>
      </c>
      <c r="CI1142" s="4">
        <f t="shared" si="465"/>
        <v>3313</v>
      </c>
      <c r="CJ1142" s="4">
        <v>4068</v>
      </c>
      <c r="CK1142" s="4">
        <v>7691</v>
      </c>
      <c r="CL1142" s="4">
        <v>818</v>
      </c>
      <c r="CM1142" s="4">
        <v>0</v>
      </c>
      <c r="CN1142" s="4">
        <v>2308</v>
      </c>
      <c r="CO1142" s="4">
        <f t="shared" si="440"/>
        <v>14885</v>
      </c>
    </row>
    <row r="1143" spans="1:93">
      <c r="A1143" s="2">
        <v>2013</v>
      </c>
      <c r="B1143" s="3" t="s">
        <v>97</v>
      </c>
      <c r="C1143" s="4">
        <v>4741.9331529999999</v>
      </c>
      <c r="D1143" s="4">
        <v>1072.1669899999999</v>
      </c>
      <c r="E1143" s="4">
        <v>686.85651700000005</v>
      </c>
      <c r="F1143" s="4">
        <v>0</v>
      </c>
      <c r="G1143" s="4">
        <f t="shared" si="441"/>
        <v>6500.9566599999998</v>
      </c>
      <c r="H1143" s="4">
        <v>981.67823999999996</v>
      </c>
      <c r="I1143" s="4">
        <v>9.2438369999999992</v>
      </c>
      <c r="J1143" s="4">
        <v>4551.6083609999996</v>
      </c>
      <c r="K1143" s="4">
        <v>288.35333233999995</v>
      </c>
      <c r="L1143" s="4">
        <f t="shared" si="442"/>
        <v>5830.8837703399995</v>
      </c>
      <c r="M1143" s="4">
        <v>380.920908</v>
      </c>
      <c r="N1143" s="4">
        <v>0</v>
      </c>
      <c r="O1143" s="4">
        <v>0</v>
      </c>
      <c r="P1143" s="4">
        <v>0</v>
      </c>
      <c r="Q1143" s="4">
        <f t="shared" si="443"/>
        <v>380.920908</v>
      </c>
      <c r="R1143" s="4">
        <v>800.06098999999995</v>
      </c>
      <c r="S1143" s="4">
        <v>28.991406000000001</v>
      </c>
      <c r="T1143" s="4">
        <v>7.1315000000000003E-2</v>
      </c>
      <c r="U1143" s="4">
        <v>0</v>
      </c>
      <c r="V1143" s="4">
        <f t="shared" si="444"/>
        <v>829.12371099999996</v>
      </c>
      <c r="W1143" s="4">
        <v>5916.1772623900006</v>
      </c>
      <c r="X1143" s="4">
        <v>4883.5159898000002</v>
      </c>
      <c r="Y1143" s="4">
        <v>315.94346200000001</v>
      </c>
      <c r="Z1143" s="4">
        <v>0</v>
      </c>
      <c r="AA1143" s="4">
        <f t="shared" si="445"/>
        <v>11115.636714190001</v>
      </c>
      <c r="AB1143" s="4">
        <v>1267.8834870000001</v>
      </c>
      <c r="AC1143" s="4">
        <v>1.34049</v>
      </c>
      <c r="AD1143" s="4">
        <v>3.232154</v>
      </c>
      <c r="AE1143" s="4">
        <v>0</v>
      </c>
      <c r="AF1143" s="4">
        <f t="shared" si="446"/>
        <v>1272.4561310000001</v>
      </c>
      <c r="AG1143" s="4">
        <v>404.59968300000003</v>
      </c>
      <c r="AH1143" s="4">
        <v>534.85961699999996</v>
      </c>
      <c r="AI1143" s="4">
        <v>1900.389563</v>
      </c>
      <c r="AJ1143" s="4">
        <v>1053.1957809999999</v>
      </c>
      <c r="AK1143" s="4">
        <f t="shared" si="447"/>
        <v>3893.0446440000001</v>
      </c>
      <c r="AL1143" s="4">
        <v>12832.575837</v>
      </c>
      <c r="AM1143" s="4">
        <v>1548.8957579999999</v>
      </c>
      <c r="AN1143" s="4">
        <v>9618.7536459999992</v>
      </c>
      <c r="AO1143" s="4">
        <v>812.13640266000016</v>
      </c>
      <c r="AP1143" s="4">
        <f t="shared" si="448"/>
        <v>24812.361643659999</v>
      </c>
      <c r="AU1143" s="4">
        <f t="shared" si="449"/>
        <v>0</v>
      </c>
      <c r="AV1143" s="4">
        <v>0</v>
      </c>
      <c r="AW1143" s="4">
        <v>0</v>
      </c>
      <c r="AX1143" s="4">
        <v>0</v>
      </c>
      <c r="AY1143" s="4">
        <v>288.35333233999995</v>
      </c>
      <c r="AZ1143" s="4">
        <f t="shared" si="450"/>
        <v>288.35333233999995</v>
      </c>
      <c r="BA1143" s="4">
        <v>0</v>
      </c>
      <c r="BB1143" s="4">
        <v>0</v>
      </c>
      <c r="BC1143" s="4">
        <v>0</v>
      </c>
      <c r="BD1143" s="4">
        <v>0</v>
      </c>
      <c r="BE1143" s="4">
        <f t="shared" si="451"/>
        <v>0</v>
      </c>
      <c r="BF1143" s="4">
        <v>0</v>
      </c>
      <c r="BG1143" s="4">
        <v>484.144184</v>
      </c>
      <c r="BH1143" s="4">
        <v>106.84247006999999</v>
      </c>
      <c r="BI1143" s="4">
        <v>1053.1957809999999</v>
      </c>
      <c r="BJ1143" s="4">
        <f t="shared" si="452"/>
        <v>1644.1824350699999</v>
      </c>
      <c r="BK1143" s="4">
        <v>0</v>
      </c>
      <c r="BL1143" s="4">
        <v>0</v>
      </c>
      <c r="BM1143" s="4">
        <v>0</v>
      </c>
      <c r="BN1143" s="4">
        <v>183.185856</v>
      </c>
      <c r="BO1143" s="4">
        <f t="shared" si="453"/>
        <v>183.185856</v>
      </c>
      <c r="BP1143" s="4">
        <v>0</v>
      </c>
      <c r="BQ1143" s="4">
        <v>0</v>
      </c>
      <c r="BR1143" s="4">
        <v>0</v>
      </c>
      <c r="BS1143" s="4">
        <v>132.28430800000001</v>
      </c>
      <c r="BT1143" s="4">
        <f t="shared" si="454"/>
        <v>132.28430800000001</v>
      </c>
      <c r="BU1143" s="4">
        <v>0</v>
      </c>
      <c r="BV1143" s="4">
        <v>120.326457</v>
      </c>
      <c r="BW1143" s="4">
        <v>0</v>
      </c>
      <c r="BX1143" s="4">
        <v>496.66623866000009</v>
      </c>
      <c r="BY1143" s="4">
        <f t="shared" si="455"/>
        <v>616.99269566000009</v>
      </c>
      <c r="BZ1143" s="4">
        <f t="shared" si="456"/>
        <v>27325.829560390001</v>
      </c>
      <c r="CA1143" s="4">
        <f t="shared" si="457"/>
        <v>8079.0140877999993</v>
      </c>
      <c r="CB1143" s="4">
        <f t="shared" si="458"/>
        <v>17076.855017999998</v>
      </c>
      <c r="CC1143" s="4">
        <f t="shared" si="459"/>
        <v>2153.685516</v>
      </c>
      <c r="CD1143" s="4">
        <f t="shared" si="460"/>
        <v>54635.384182189999</v>
      </c>
      <c r="CE1143" s="4">
        <f t="shared" si="461"/>
        <v>0</v>
      </c>
      <c r="CF1143" s="4">
        <f t="shared" si="462"/>
        <v>604.470641</v>
      </c>
      <c r="CG1143" s="4">
        <f t="shared" si="463"/>
        <v>106.84247006999999</v>
      </c>
      <c r="CH1143" s="4">
        <f t="shared" si="464"/>
        <v>2153.685516</v>
      </c>
      <c r="CI1143" s="4">
        <f t="shared" si="465"/>
        <v>2864.9986270700001</v>
      </c>
      <c r="CJ1143" s="4">
        <v>5163.9409548599997</v>
      </c>
      <c r="CK1143" s="4">
        <v>12830.91883441</v>
      </c>
      <c r="CL1143" s="4">
        <v>1821.94989416</v>
      </c>
      <c r="CM1143" s="4">
        <v>0</v>
      </c>
      <c r="CN1143" s="4">
        <v>16909.790316570001</v>
      </c>
      <c r="CO1143" s="4">
        <f t="shared" si="440"/>
        <v>36726.6</v>
      </c>
    </row>
    <row r="1144" spans="1:93">
      <c r="A1144" s="2">
        <v>2013</v>
      </c>
      <c r="B1144" s="3" t="s">
        <v>98</v>
      </c>
      <c r="C1144" s="4">
        <v>312.8</v>
      </c>
      <c r="D1144" s="4">
        <v>1743</v>
      </c>
      <c r="E1144" s="4">
        <v>10841</v>
      </c>
      <c r="F1144" s="4">
        <v>0</v>
      </c>
      <c r="G1144" s="4">
        <f t="shared" si="441"/>
        <v>12896.8</v>
      </c>
      <c r="H1144" s="4">
        <v>1352.8</v>
      </c>
      <c r="I1144" s="4">
        <v>115.7</v>
      </c>
      <c r="J1144" s="4">
        <v>398.3</v>
      </c>
      <c r="K1144" s="4">
        <v>120.1</v>
      </c>
      <c r="L1144" s="4">
        <f t="shared" si="442"/>
        <v>1986.8999999999999</v>
      </c>
      <c r="M1144" s="4">
        <v>96</v>
      </c>
      <c r="N1144" s="4">
        <v>85</v>
      </c>
      <c r="O1144" s="4">
        <v>49</v>
      </c>
      <c r="P1144" s="4">
        <v>0</v>
      </c>
      <c r="Q1144" s="4">
        <f t="shared" si="443"/>
        <v>230</v>
      </c>
      <c r="R1144" s="4">
        <v>91</v>
      </c>
      <c r="S1144" s="4">
        <v>16</v>
      </c>
      <c r="T1144" s="4">
        <v>9</v>
      </c>
      <c r="U1144" s="4">
        <v>0</v>
      </c>
      <c r="V1144" s="4">
        <f t="shared" si="444"/>
        <v>116</v>
      </c>
      <c r="W1144" s="4">
        <v>2330.4</v>
      </c>
      <c r="X1144" s="4">
        <v>8194.4</v>
      </c>
      <c r="Y1144" s="4">
        <v>1990.2</v>
      </c>
      <c r="Z1144" s="4">
        <v>0</v>
      </c>
      <c r="AA1144" s="4">
        <f t="shared" si="445"/>
        <v>12515</v>
      </c>
      <c r="AB1144" s="4">
        <v>2030.4</v>
      </c>
      <c r="AC1144" s="4">
        <v>98.2</v>
      </c>
      <c r="AD1144" s="4">
        <v>44.5</v>
      </c>
      <c r="AE1144" s="4">
        <v>0</v>
      </c>
      <c r="AF1144" s="4">
        <f t="shared" si="446"/>
        <v>2173.1</v>
      </c>
      <c r="AG1144" s="4">
        <v>11</v>
      </c>
      <c r="AH1144" s="4">
        <v>1430</v>
      </c>
      <c r="AI1144" s="4">
        <v>2100</v>
      </c>
      <c r="AJ1144" s="4">
        <v>169</v>
      </c>
      <c r="AK1144" s="4">
        <f t="shared" si="447"/>
        <v>3710</v>
      </c>
      <c r="AL1144" s="4">
        <v>2657.5</v>
      </c>
      <c r="AM1144" s="4">
        <v>5741</v>
      </c>
      <c r="AN1144" s="4">
        <v>5333.7</v>
      </c>
      <c r="AO1144" s="4">
        <v>36.5</v>
      </c>
      <c r="AP1144" s="4">
        <f t="shared" si="448"/>
        <v>13768.7</v>
      </c>
      <c r="AU1144" s="4">
        <f t="shared" si="449"/>
        <v>0</v>
      </c>
      <c r="AV1144" s="4">
        <v>137.5</v>
      </c>
      <c r="AW1144" s="4">
        <v>0</v>
      </c>
      <c r="AX1144" s="4">
        <v>0</v>
      </c>
      <c r="AY1144" s="4">
        <v>120.1</v>
      </c>
      <c r="AZ1144" s="4">
        <f t="shared" si="450"/>
        <v>257.60000000000002</v>
      </c>
      <c r="BA1144" s="4">
        <v>37</v>
      </c>
      <c r="BB1144" s="4">
        <v>0</v>
      </c>
      <c r="BC1144" s="4">
        <v>0</v>
      </c>
      <c r="BD1144" s="4">
        <v>0</v>
      </c>
      <c r="BE1144" s="4">
        <f t="shared" si="451"/>
        <v>37</v>
      </c>
      <c r="BF1144" s="4">
        <v>0</v>
      </c>
      <c r="BG1144" s="4">
        <v>1360</v>
      </c>
      <c r="BH1144" s="4">
        <v>586</v>
      </c>
      <c r="BI1144" s="4">
        <v>154</v>
      </c>
      <c r="BJ1144" s="4">
        <f t="shared" si="452"/>
        <v>2100</v>
      </c>
      <c r="BK1144" s="4">
        <v>0</v>
      </c>
      <c r="BL1144" s="4">
        <v>174.8</v>
      </c>
      <c r="BM1144" s="4">
        <v>69.900000000000006</v>
      </c>
      <c r="BN1144" s="4">
        <v>13.3</v>
      </c>
      <c r="BO1144" s="4">
        <f t="shared" si="453"/>
        <v>258</v>
      </c>
      <c r="BP1144" s="4">
        <v>4.5999999999999996</v>
      </c>
      <c r="BQ1144" s="4">
        <v>9.9</v>
      </c>
      <c r="BR1144" s="4">
        <v>46</v>
      </c>
      <c r="BS1144" s="4">
        <v>15.9</v>
      </c>
      <c r="BT1144" s="4">
        <f t="shared" si="454"/>
        <v>76.400000000000006</v>
      </c>
      <c r="BU1144" s="4">
        <v>68.099999999999994</v>
      </c>
      <c r="BV1144" s="4">
        <v>4.5999999999999996</v>
      </c>
      <c r="BW1144" s="4">
        <v>18.2</v>
      </c>
      <c r="BX1144" s="4">
        <v>7.3</v>
      </c>
      <c r="BY1144" s="4">
        <f t="shared" si="455"/>
        <v>98.199999999999989</v>
      </c>
      <c r="BZ1144" s="4">
        <f t="shared" si="456"/>
        <v>8881.9</v>
      </c>
      <c r="CA1144" s="4">
        <f t="shared" si="457"/>
        <v>17423.300000000003</v>
      </c>
      <c r="CB1144" s="4">
        <f t="shared" si="458"/>
        <v>20765.7</v>
      </c>
      <c r="CC1144" s="4">
        <f t="shared" si="459"/>
        <v>325.60000000000002</v>
      </c>
      <c r="CD1144" s="4">
        <f t="shared" si="460"/>
        <v>47396.500000000007</v>
      </c>
      <c r="CE1144" s="4">
        <f t="shared" si="461"/>
        <v>247.2</v>
      </c>
      <c r="CF1144" s="4">
        <f t="shared" si="462"/>
        <v>1549.3</v>
      </c>
      <c r="CG1144" s="4">
        <f t="shared" si="463"/>
        <v>720.1</v>
      </c>
      <c r="CH1144" s="4">
        <f t="shared" si="464"/>
        <v>310.60000000000002</v>
      </c>
      <c r="CI1144" s="4">
        <f t="shared" si="465"/>
        <v>2827.2</v>
      </c>
      <c r="CJ1144" s="4">
        <v>1842</v>
      </c>
      <c r="CK1144" s="4">
        <v>5931</v>
      </c>
      <c r="CL1144" s="4">
        <v>660</v>
      </c>
      <c r="CM1144" s="4">
        <v>0</v>
      </c>
      <c r="CN1144" s="4">
        <v>1130</v>
      </c>
      <c r="CO1144" s="4">
        <f t="shared" si="440"/>
        <v>9563</v>
      </c>
    </row>
    <row r="1145" spans="1:93">
      <c r="A1145" s="2">
        <v>2013</v>
      </c>
      <c r="B1145" s="3" t="s">
        <v>99</v>
      </c>
      <c r="C1145" s="4">
        <v>8864.9519999999993</v>
      </c>
      <c r="D1145" s="4">
        <v>745.43600000000004</v>
      </c>
      <c r="E1145" s="4">
        <v>37.654000000000451</v>
      </c>
      <c r="F1145" s="4">
        <v>1</v>
      </c>
      <c r="G1145" s="4">
        <f t="shared" si="441"/>
        <v>9649.0419999999995</v>
      </c>
      <c r="H1145" s="4">
        <v>1295.095</v>
      </c>
      <c r="I1145" s="4">
        <v>5.4669999999999996</v>
      </c>
      <c r="J1145" s="4">
        <v>-187.59300000000007</v>
      </c>
      <c r="K1145" s="4">
        <v>216</v>
      </c>
      <c r="L1145" s="4">
        <f t="shared" si="442"/>
        <v>1328.9690000000001</v>
      </c>
      <c r="M1145" s="4">
        <v>85</v>
      </c>
      <c r="N1145" s="4">
        <v>195.09299999999999</v>
      </c>
      <c r="O1145" s="4">
        <v>0</v>
      </c>
      <c r="P1145" s="4">
        <v>0</v>
      </c>
      <c r="Q1145" s="4">
        <f t="shared" si="443"/>
        <v>280.09299999999996</v>
      </c>
      <c r="R1145" s="4">
        <v>216</v>
      </c>
      <c r="S1145" s="4">
        <v>0</v>
      </c>
      <c r="T1145" s="4">
        <v>2</v>
      </c>
      <c r="U1145" s="4">
        <v>0</v>
      </c>
      <c r="V1145" s="4">
        <f t="shared" si="444"/>
        <v>218</v>
      </c>
      <c r="W1145" s="4">
        <v>4127</v>
      </c>
      <c r="X1145" s="4">
        <v>4293</v>
      </c>
      <c r="Y1145" s="4">
        <v>131</v>
      </c>
      <c r="Z1145" s="4">
        <v>0</v>
      </c>
      <c r="AA1145" s="4">
        <f t="shared" si="445"/>
        <v>8551</v>
      </c>
      <c r="AB1145" s="4">
        <v>468.94600000000003</v>
      </c>
      <c r="AC1145" s="4">
        <v>3.3690000000000002</v>
      </c>
      <c r="AD1145" s="4">
        <v>13.602999999999952</v>
      </c>
      <c r="AE1145" s="4">
        <v>0</v>
      </c>
      <c r="AF1145" s="4">
        <f t="shared" si="446"/>
        <v>485.91800000000001</v>
      </c>
      <c r="AG1145" s="4">
        <v>63.764000000000003</v>
      </c>
      <c r="AH1145" s="4">
        <v>359.40199999999999</v>
      </c>
      <c r="AI1145" s="4">
        <v>2395.165</v>
      </c>
      <c r="AJ1145" s="4">
        <v>363</v>
      </c>
      <c r="AK1145" s="4">
        <f t="shared" si="447"/>
        <v>3181.3310000000001</v>
      </c>
      <c r="AL1145" s="4">
        <v>3618.719000000001</v>
      </c>
      <c r="AM1145" s="4">
        <v>2743.09</v>
      </c>
      <c r="AN1145" s="4">
        <v>1235.4439999999995</v>
      </c>
      <c r="AO1145" s="4">
        <v>230</v>
      </c>
      <c r="AP1145" s="4">
        <f t="shared" si="448"/>
        <v>7827.2530000000006</v>
      </c>
      <c r="AU1145" s="4">
        <f t="shared" si="449"/>
        <v>0</v>
      </c>
      <c r="AV1145" s="4">
        <v>0</v>
      </c>
      <c r="AW1145" s="4">
        <v>0</v>
      </c>
      <c r="AX1145" s="4">
        <v>0</v>
      </c>
      <c r="AY1145" s="4">
        <v>216</v>
      </c>
      <c r="AZ1145" s="4">
        <f t="shared" si="450"/>
        <v>216</v>
      </c>
      <c r="BA1145" s="4">
        <v>0</v>
      </c>
      <c r="BB1145" s="4">
        <v>0</v>
      </c>
      <c r="BC1145" s="4">
        <v>0</v>
      </c>
      <c r="BD1145" s="4">
        <v>8</v>
      </c>
      <c r="BE1145" s="4">
        <f t="shared" si="451"/>
        <v>8</v>
      </c>
      <c r="BF1145" s="4">
        <v>0</v>
      </c>
      <c r="BG1145" s="4">
        <v>0</v>
      </c>
      <c r="BH1145" s="4">
        <v>0</v>
      </c>
      <c r="BI1145" s="4">
        <v>363</v>
      </c>
      <c r="BJ1145" s="4">
        <f t="shared" si="452"/>
        <v>363</v>
      </c>
      <c r="BK1145" s="4">
        <v>0</v>
      </c>
      <c r="BL1145" s="4">
        <v>0</v>
      </c>
      <c r="BM1145" s="4">
        <v>0</v>
      </c>
      <c r="BN1145" s="4">
        <v>2.4</v>
      </c>
      <c r="BO1145" s="4">
        <f t="shared" si="453"/>
        <v>2.4</v>
      </c>
      <c r="BP1145" s="4">
        <v>0</v>
      </c>
      <c r="BQ1145" s="4">
        <v>0</v>
      </c>
      <c r="BR1145" s="4">
        <v>0</v>
      </c>
      <c r="BS1145" s="4">
        <v>51</v>
      </c>
      <c r="BT1145" s="4">
        <f t="shared" si="454"/>
        <v>51</v>
      </c>
      <c r="BU1145" s="4">
        <v>0</v>
      </c>
      <c r="BV1145" s="4">
        <v>0</v>
      </c>
      <c r="BW1145" s="4">
        <v>0</v>
      </c>
      <c r="BX1145" s="4">
        <v>170</v>
      </c>
      <c r="BY1145" s="4">
        <f t="shared" si="455"/>
        <v>170</v>
      </c>
      <c r="BZ1145" s="4">
        <f t="shared" si="456"/>
        <v>18739.475999999999</v>
      </c>
      <c r="CA1145" s="4">
        <f t="shared" si="457"/>
        <v>8344.857</v>
      </c>
      <c r="CB1145" s="4">
        <f t="shared" si="458"/>
        <v>3627.2729999999997</v>
      </c>
      <c r="CC1145" s="4">
        <f t="shared" si="459"/>
        <v>810</v>
      </c>
      <c r="CD1145" s="4">
        <f t="shared" si="460"/>
        <v>31521.606</v>
      </c>
      <c r="CE1145" s="4">
        <f t="shared" si="461"/>
        <v>0</v>
      </c>
      <c r="CF1145" s="4">
        <f t="shared" si="462"/>
        <v>0</v>
      </c>
      <c r="CG1145" s="4">
        <f t="shared" si="463"/>
        <v>0</v>
      </c>
      <c r="CH1145" s="4">
        <f t="shared" si="464"/>
        <v>810.4</v>
      </c>
      <c r="CI1145" s="4">
        <f t="shared" si="465"/>
        <v>810.4</v>
      </c>
      <c r="CJ1145" s="4">
        <v>4736.0780000000004</v>
      </c>
      <c r="CK1145" s="4">
        <v>9012.5</v>
      </c>
      <c r="CL1145" s="4">
        <v>1280.7429999999999</v>
      </c>
      <c r="CM1145" s="4">
        <v>36.988999999999997</v>
      </c>
      <c r="CN1145" s="4">
        <v>2879.8679999999986</v>
      </c>
      <c r="CO1145" s="4">
        <f t="shared" si="440"/>
        <v>17946.178</v>
      </c>
    </row>
    <row r="1146" spans="1:93">
      <c r="A1146" s="2">
        <v>2013</v>
      </c>
      <c r="B1146" s="3" t="s">
        <v>100</v>
      </c>
      <c r="C1146" s="4">
        <v>2011</v>
      </c>
      <c r="D1146" s="4">
        <v>705</v>
      </c>
      <c r="E1146" s="4">
        <v>324</v>
      </c>
      <c r="F1146" s="4">
        <v>0</v>
      </c>
      <c r="G1146" s="4">
        <f t="shared" si="441"/>
        <v>3040</v>
      </c>
      <c r="H1146" s="4">
        <v>800</v>
      </c>
      <c r="I1146" s="4">
        <v>182</v>
      </c>
      <c r="J1146" s="4">
        <v>2248</v>
      </c>
      <c r="K1146" s="4">
        <v>29</v>
      </c>
      <c r="L1146" s="4">
        <f t="shared" si="442"/>
        <v>3259</v>
      </c>
      <c r="M1146" s="4">
        <v>34</v>
      </c>
      <c r="N1146" s="4">
        <v>1060</v>
      </c>
      <c r="O1146" s="4">
        <v>4</v>
      </c>
      <c r="P1146" s="4">
        <v>0</v>
      </c>
      <c r="Q1146" s="4">
        <f t="shared" si="443"/>
        <v>1098</v>
      </c>
      <c r="R1146" s="4">
        <v>0</v>
      </c>
      <c r="S1146" s="4">
        <v>0</v>
      </c>
      <c r="T1146" s="4">
        <v>0</v>
      </c>
      <c r="U1146" s="4">
        <v>0</v>
      </c>
      <c r="V1146" s="4">
        <f t="shared" si="444"/>
        <v>0</v>
      </c>
      <c r="W1146" s="4">
        <v>316</v>
      </c>
      <c r="X1146" s="4">
        <v>3627</v>
      </c>
      <c r="Y1146" s="4">
        <v>891</v>
      </c>
      <c r="Z1146" s="4">
        <v>0</v>
      </c>
      <c r="AA1146" s="4">
        <f t="shared" si="445"/>
        <v>4834</v>
      </c>
      <c r="AB1146" s="4">
        <v>312</v>
      </c>
      <c r="AC1146" s="4">
        <v>0</v>
      </c>
      <c r="AD1146" s="4">
        <v>49</v>
      </c>
      <c r="AE1146" s="4">
        <v>0</v>
      </c>
      <c r="AF1146" s="4">
        <f t="shared" si="446"/>
        <v>361</v>
      </c>
      <c r="AG1146" s="4">
        <v>0</v>
      </c>
      <c r="AH1146" s="4">
        <v>616</v>
      </c>
      <c r="AI1146" s="4">
        <v>602</v>
      </c>
      <c r="AJ1146" s="4">
        <v>27</v>
      </c>
      <c r="AK1146" s="4">
        <f t="shared" si="447"/>
        <v>1245</v>
      </c>
      <c r="AL1146" s="4">
        <v>1226</v>
      </c>
      <c r="AM1146" s="4">
        <v>1951</v>
      </c>
      <c r="AN1146" s="4">
        <v>1477</v>
      </c>
      <c r="AO1146" s="4">
        <v>704.3</v>
      </c>
      <c r="AP1146" s="4">
        <f t="shared" si="448"/>
        <v>5358.3</v>
      </c>
      <c r="AU1146" s="4">
        <f t="shared" si="449"/>
        <v>0</v>
      </c>
      <c r="AV1146" s="4">
        <v>26</v>
      </c>
      <c r="AW1146" s="4">
        <v>3</v>
      </c>
      <c r="AX1146" s="4">
        <v>81</v>
      </c>
      <c r="AY1146" s="4">
        <v>29</v>
      </c>
      <c r="AZ1146" s="4">
        <f t="shared" si="450"/>
        <v>139</v>
      </c>
      <c r="BA1146" s="4">
        <v>1</v>
      </c>
      <c r="BB1146" s="4">
        <v>0</v>
      </c>
      <c r="BC1146" s="4">
        <v>1</v>
      </c>
      <c r="BD1146" s="4">
        <v>0</v>
      </c>
      <c r="BE1146" s="4">
        <f t="shared" si="451"/>
        <v>2</v>
      </c>
      <c r="BF1146" s="4">
        <v>0</v>
      </c>
      <c r="BG1146" s="4">
        <v>372</v>
      </c>
      <c r="BH1146" s="4">
        <v>261</v>
      </c>
      <c r="BI1146" s="4">
        <v>27</v>
      </c>
      <c r="BJ1146" s="4">
        <f t="shared" si="452"/>
        <v>660</v>
      </c>
      <c r="BK1146" s="4">
        <v>0</v>
      </c>
      <c r="BL1146" s="4">
        <v>0</v>
      </c>
      <c r="BM1146" s="4">
        <v>0</v>
      </c>
      <c r="BN1146" s="4">
        <v>0</v>
      </c>
      <c r="BO1146" s="4">
        <f t="shared" si="453"/>
        <v>0</v>
      </c>
      <c r="BP1146" s="4">
        <v>0</v>
      </c>
      <c r="BQ1146" s="4">
        <v>4</v>
      </c>
      <c r="BR1146" s="4">
        <v>10</v>
      </c>
      <c r="BS1146" s="4">
        <v>24</v>
      </c>
      <c r="BT1146" s="4">
        <f t="shared" si="454"/>
        <v>38</v>
      </c>
      <c r="BU1146" s="4">
        <v>5</v>
      </c>
      <c r="BV1146" s="4">
        <v>16</v>
      </c>
      <c r="BW1146" s="4">
        <v>116</v>
      </c>
      <c r="BX1146" s="4">
        <v>680</v>
      </c>
      <c r="BY1146" s="4">
        <f t="shared" si="455"/>
        <v>817</v>
      </c>
      <c r="BZ1146" s="4">
        <f t="shared" si="456"/>
        <v>4699</v>
      </c>
      <c r="CA1146" s="4">
        <f t="shared" si="457"/>
        <v>8141</v>
      </c>
      <c r="CB1146" s="4">
        <f t="shared" si="458"/>
        <v>5595</v>
      </c>
      <c r="CC1146" s="4">
        <f t="shared" si="459"/>
        <v>760.3</v>
      </c>
      <c r="CD1146" s="4">
        <f t="shared" si="460"/>
        <v>19195.3</v>
      </c>
      <c r="CE1146" s="4">
        <f t="shared" si="461"/>
        <v>32</v>
      </c>
      <c r="CF1146" s="4">
        <f t="shared" si="462"/>
        <v>395</v>
      </c>
      <c r="CG1146" s="4">
        <f t="shared" si="463"/>
        <v>469</v>
      </c>
      <c r="CH1146" s="4">
        <f t="shared" si="464"/>
        <v>760</v>
      </c>
      <c r="CI1146" s="4">
        <f t="shared" si="465"/>
        <v>1656</v>
      </c>
      <c r="CJ1146" s="4">
        <v>2145</v>
      </c>
      <c r="CK1146" s="4">
        <v>1650</v>
      </c>
      <c r="CL1146" s="4">
        <v>524</v>
      </c>
      <c r="CM1146" s="4">
        <v>140</v>
      </c>
      <c r="CN1146" s="4">
        <v>660</v>
      </c>
      <c r="CO1146" s="4">
        <f t="shared" si="440"/>
        <v>5119</v>
      </c>
    </row>
    <row r="1147" spans="1:93">
      <c r="A1147" s="2">
        <v>2013</v>
      </c>
      <c r="B1147" s="3" t="s">
        <v>101</v>
      </c>
      <c r="C1147" s="4">
        <v>2914</v>
      </c>
      <c r="D1147" s="4">
        <v>957</v>
      </c>
      <c r="E1147" s="4">
        <v>1357.5</v>
      </c>
      <c r="F1147" s="4">
        <v>0</v>
      </c>
      <c r="G1147" s="4">
        <f t="shared" si="441"/>
        <v>5228.5</v>
      </c>
      <c r="H1147" s="4">
        <v>828</v>
      </c>
      <c r="I1147" s="4">
        <v>3.5</v>
      </c>
      <c r="J1147" s="4">
        <v>272.39999999999998</v>
      </c>
      <c r="K1147" s="4">
        <v>0</v>
      </c>
      <c r="L1147" s="4">
        <f t="shared" si="442"/>
        <v>1103.9000000000001</v>
      </c>
      <c r="M1147" s="4">
        <v>8</v>
      </c>
      <c r="N1147" s="4">
        <v>99</v>
      </c>
      <c r="O1147" s="4">
        <v>0</v>
      </c>
      <c r="P1147" s="4">
        <v>0</v>
      </c>
      <c r="Q1147" s="4">
        <f t="shared" si="443"/>
        <v>107</v>
      </c>
      <c r="R1147" s="4">
        <v>25</v>
      </c>
      <c r="S1147" s="4">
        <v>0</v>
      </c>
      <c r="T1147" s="4">
        <v>32</v>
      </c>
      <c r="U1147" s="4">
        <v>0</v>
      </c>
      <c r="V1147" s="4">
        <f t="shared" si="444"/>
        <v>57</v>
      </c>
      <c r="W1147" s="4">
        <v>1636</v>
      </c>
      <c r="X1147" s="4">
        <v>4112.4194384599996</v>
      </c>
      <c r="Y1147" s="4">
        <v>2289.4378396499997</v>
      </c>
      <c r="Z1147" s="4">
        <v>0</v>
      </c>
      <c r="AA1147" s="4">
        <f t="shared" si="445"/>
        <v>8037.8572781099992</v>
      </c>
      <c r="AB1147" s="4">
        <v>589</v>
      </c>
      <c r="AC1147" s="4">
        <v>5</v>
      </c>
      <c r="AD1147" s="4">
        <v>32</v>
      </c>
      <c r="AE1147" s="4">
        <v>0</v>
      </c>
      <c r="AF1147" s="4">
        <f t="shared" si="446"/>
        <v>626</v>
      </c>
      <c r="AG1147" s="4">
        <v>9</v>
      </c>
      <c r="AH1147" s="4">
        <v>128</v>
      </c>
      <c r="AI1147" s="4">
        <v>1986</v>
      </c>
      <c r="AJ1147" s="4">
        <v>0</v>
      </c>
      <c r="AK1147" s="4">
        <f t="shared" si="447"/>
        <v>2123</v>
      </c>
      <c r="AL1147" s="4">
        <v>2013</v>
      </c>
      <c r="AM1147" s="4">
        <v>1904</v>
      </c>
      <c r="AN1147" s="4">
        <v>1742</v>
      </c>
      <c r="AO1147" s="4">
        <v>0</v>
      </c>
      <c r="AP1147" s="4">
        <f t="shared" si="448"/>
        <v>5659</v>
      </c>
      <c r="AU1147" s="4">
        <f t="shared" si="449"/>
        <v>0</v>
      </c>
      <c r="AV1147" s="4">
        <v>0</v>
      </c>
      <c r="AW1147" s="4">
        <v>0</v>
      </c>
      <c r="AX1147" s="4">
        <v>0.85079300000000002</v>
      </c>
      <c r="AY1147" s="4">
        <v>0</v>
      </c>
      <c r="AZ1147" s="4">
        <f t="shared" si="450"/>
        <v>0.85079300000000002</v>
      </c>
      <c r="BA1147" s="4">
        <v>0</v>
      </c>
      <c r="BB1147" s="4">
        <v>0</v>
      </c>
      <c r="BC1147" s="4">
        <v>0</v>
      </c>
      <c r="BD1147" s="4">
        <v>0</v>
      </c>
      <c r="BE1147" s="4">
        <f t="shared" si="451"/>
        <v>0</v>
      </c>
      <c r="BF1147" s="4">
        <v>0</v>
      </c>
      <c r="BG1147" s="4">
        <v>0</v>
      </c>
      <c r="BH1147" s="4">
        <v>0</v>
      </c>
      <c r="BI1147" s="4">
        <v>0</v>
      </c>
      <c r="BJ1147" s="4">
        <f t="shared" si="452"/>
        <v>0</v>
      </c>
      <c r="BK1147" s="4">
        <v>0</v>
      </c>
      <c r="BL1147" s="4">
        <v>0</v>
      </c>
      <c r="BM1147" s="4">
        <v>0</v>
      </c>
      <c r="BN1147" s="4">
        <v>0</v>
      </c>
      <c r="BO1147" s="4">
        <f t="shared" si="453"/>
        <v>0</v>
      </c>
      <c r="BP1147" s="4">
        <v>0</v>
      </c>
      <c r="BQ1147" s="4">
        <v>0</v>
      </c>
      <c r="BR1147" s="4">
        <v>0</v>
      </c>
      <c r="BS1147" s="4">
        <v>0</v>
      </c>
      <c r="BT1147" s="4">
        <f t="shared" si="454"/>
        <v>0</v>
      </c>
      <c r="BU1147" s="4">
        <v>70.478324999999998</v>
      </c>
      <c r="BV1147" s="4">
        <v>11.452094000000001</v>
      </c>
      <c r="BW1147" s="4">
        <v>26.431435</v>
      </c>
      <c r="BX1147" s="4">
        <v>0</v>
      </c>
      <c r="BY1147" s="4">
        <f t="shared" si="455"/>
        <v>108.36185399999999</v>
      </c>
      <c r="BZ1147" s="4">
        <f t="shared" si="456"/>
        <v>8022</v>
      </c>
      <c r="CA1147" s="4">
        <f t="shared" si="457"/>
        <v>7208.9194384599996</v>
      </c>
      <c r="CB1147" s="4">
        <f t="shared" si="458"/>
        <v>7711.3378396499993</v>
      </c>
      <c r="CC1147" s="4">
        <f t="shared" si="459"/>
        <v>0</v>
      </c>
      <c r="CD1147" s="4">
        <f t="shared" si="460"/>
        <v>22942.257278109999</v>
      </c>
      <c r="CE1147" s="4">
        <f t="shared" si="461"/>
        <v>70.478324999999998</v>
      </c>
      <c r="CF1147" s="4">
        <f t="shared" si="462"/>
        <v>11.452094000000001</v>
      </c>
      <c r="CG1147" s="4">
        <f t="shared" si="463"/>
        <v>27.282228</v>
      </c>
      <c r="CH1147" s="4">
        <f t="shared" si="464"/>
        <v>0</v>
      </c>
      <c r="CI1147" s="4">
        <f t="shared" si="465"/>
        <v>109.212647</v>
      </c>
      <c r="CJ1147" s="4">
        <v>1872</v>
      </c>
      <c r="CK1147" s="4">
        <v>5489</v>
      </c>
      <c r="CL1147" s="4">
        <v>415</v>
      </c>
      <c r="CM1147" s="4">
        <v>0</v>
      </c>
      <c r="CN1147" s="4">
        <v>307</v>
      </c>
      <c r="CO1147" s="4">
        <f t="shared" si="440"/>
        <v>8083</v>
      </c>
    </row>
    <row r="1148" spans="1:93">
      <c r="A1148" s="2">
        <v>2013</v>
      </c>
      <c r="B1148" s="3" t="s">
        <v>102</v>
      </c>
      <c r="C1148" s="4">
        <v>697</v>
      </c>
      <c r="D1148" s="4">
        <v>162</v>
      </c>
      <c r="E1148" s="4">
        <v>77</v>
      </c>
      <c r="F1148" s="4">
        <v>0</v>
      </c>
      <c r="G1148" s="4">
        <f t="shared" si="441"/>
        <v>936</v>
      </c>
      <c r="H1148" s="4">
        <v>188</v>
      </c>
      <c r="I1148" s="4">
        <v>51</v>
      </c>
      <c r="J1148" s="4">
        <v>371</v>
      </c>
      <c r="K1148" s="4">
        <v>0</v>
      </c>
      <c r="L1148" s="4">
        <f t="shared" si="442"/>
        <v>610</v>
      </c>
      <c r="M1148" s="4">
        <v>12</v>
      </c>
      <c r="N1148" s="4">
        <v>19</v>
      </c>
      <c r="O1148" s="4">
        <v>0</v>
      </c>
      <c r="P1148" s="4">
        <v>0</v>
      </c>
      <c r="Q1148" s="4">
        <f t="shared" si="443"/>
        <v>31</v>
      </c>
      <c r="R1148" s="4">
        <v>0</v>
      </c>
      <c r="S1148" s="4">
        <v>0</v>
      </c>
      <c r="T1148" s="4">
        <v>0</v>
      </c>
      <c r="U1148" s="4">
        <v>0</v>
      </c>
      <c r="V1148" s="4">
        <f t="shared" si="444"/>
        <v>0</v>
      </c>
      <c r="W1148" s="4">
        <v>235</v>
      </c>
      <c r="X1148" s="4">
        <v>736</v>
      </c>
      <c r="Y1148" s="4">
        <v>110</v>
      </c>
      <c r="Z1148" s="4">
        <v>0</v>
      </c>
      <c r="AA1148" s="4">
        <f t="shared" si="445"/>
        <v>1081</v>
      </c>
      <c r="AB1148" s="4">
        <v>178</v>
      </c>
      <c r="AC1148" s="4">
        <v>1</v>
      </c>
      <c r="AD1148" s="4">
        <v>12</v>
      </c>
      <c r="AE1148" s="4">
        <v>0</v>
      </c>
      <c r="AF1148" s="4">
        <f t="shared" si="446"/>
        <v>191</v>
      </c>
      <c r="AG1148" s="4">
        <v>7</v>
      </c>
      <c r="AH1148" s="4">
        <v>391</v>
      </c>
      <c r="AI1148" s="4">
        <v>269</v>
      </c>
      <c r="AJ1148" s="4">
        <v>0</v>
      </c>
      <c r="AK1148" s="4">
        <f t="shared" si="447"/>
        <v>667</v>
      </c>
      <c r="AL1148" s="4">
        <v>630</v>
      </c>
      <c r="AM1148" s="4">
        <v>755</v>
      </c>
      <c r="AN1148" s="4">
        <v>1139</v>
      </c>
      <c r="AO1148" s="4">
        <v>0</v>
      </c>
      <c r="AP1148" s="4">
        <f t="shared" si="448"/>
        <v>2524</v>
      </c>
      <c r="AU1148" s="4">
        <f t="shared" si="449"/>
        <v>0</v>
      </c>
      <c r="AV1148" s="4">
        <v>0</v>
      </c>
      <c r="AW1148" s="4">
        <v>0</v>
      </c>
      <c r="AX1148" s="4">
        <v>0</v>
      </c>
      <c r="AY1148" s="4">
        <v>0</v>
      </c>
      <c r="AZ1148" s="4">
        <f t="shared" si="450"/>
        <v>0</v>
      </c>
      <c r="BA1148" s="4">
        <v>0</v>
      </c>
      <c r="BB1148" s="4">
        <v>0</v>
      </c>
      <c r="BC1148" s="4">
        <v>0</v>
      </c>
      <c r="BD1148" s="4">
        <v>0</v>
      </c>
      <c r="BE1148" s="4">
        <f t="shared" si="451"/>
        <v>0</v>
      </c>
      <c r="BF1148" s="4">
        <v>0</v>
      </c>
      <c r="BG1148" s="4">
        <v>0</v>
      </c>
      <c r="BH1148" s="4">
        <v>0</v>
      </c>
      <c r="BI1148" s="4">
        <v>0</v>
      </c>
      <c r="BJ1148" s="4">
        <f t="shared" si="452"/>
        <v>0</v>
      </c>
      <c r="BK1148" s="4">
        <v>0</v>
      </c>
      <c r="BL1148" s="4">
        <v>0</v>
      </c>
      <c r="BM1148" s="4">
        <v>0</v>
      </c>
      <c r="BN1148" s="4">
        <v>0</v>
      </c>
      <c r="BO1148" s="4">
        <f t="shared" si="453"/>
        <v>0</v>
      </c>
      <c r="BP1148" s="4">
        <v>0</v>
      </c>
      <c r="BQ1148" s="4">
        <v>0</v>
      </c>
      <c r="BR1148" s="4">
        <v>0</v>
      </c>
      <c r="BS1148" s="4">
        <v>0</v>
      </c>
      <c r="BT1148" s="4">
        <f t="shared" si="454"/>
        <v>0</v>
      </c>
      <c r="BU1148" s="4">
        <v>0</v>
      </c>
      <c r="BV1148" s="4">
        <v>0</v>
      </c>
      <c r="BW1148" s="4">
        <v>0</v>
      </c>
      <c r="BX1148" s="4">
        <v>0</v>
      </c>
      <c r="BY1148" s="4">
        <f t="shared" si="455"/>
        <v>0</v>
      </c>
      <c r="BZ1148" s="4">
        <f t="shared" si="456"/>
        <v>1947</v>
      </c>
      <c r="CA1148" s="4">
        <f t="shared" si="457"/>
        <v>2115</v>
      </c>
      <c r="CB1148" s="4">
        <f t="shared" si="458"/>
        <v>1978</v>
      </c>
      <c r="CC1148" s="4">
        <f t="shared" si="459"/>
        <v>0</v>
      </c>
      <c r="CD1148" s="4">
        <f t="shared" si="460"/>
        <v>6040</v>
      </c>
      <c r="CE1148" s="4">
        <f t="shared" si="461"/>
        <v>0</v>
      </c>
      <c r="CF1148" s="4">
        <f t="shared" si="462"/>
        <v>0</v>
      </c>
      <c r="CG1148" s="4">
        <f t="shared" si="463"/>
        <v>0</v>
      </c>
      <c r="CH1148" s="4">
        <f t="shared" si="464"/>
        <v>0</v>
      </c>
      <c r="CI1148" s="4">
        <f t="shared" si="465"/>
        <v>0</v>
      </c>
      <c r="CJ1148" s="4">
        <v>62</v>
      </c>
      <c r="CK1148" s="4">
        <v>1047.8</v>
      </c>
      <c r="CL1148" s="4">
        <v>177.5</v>
      </c>
      <c r="CM1148" s="4">
        <v>70.3</v>
      </c>
      <c r="CN1148" s="4">
        <v>720</v>
      </c>
      <c r="CO1148" s="4">
        <f t="shared" si="440"/>
        <v>2077.6</v>
      </c>
    </row>
    <row r="1149" spans="1:93">
      <c r="A1149" s="2">
        <v>2013</v>
      </c>
      <c r="B1149" s="3" t="s">
        <v>103</v>
      </c>
      <c r="C1149" s="4">
        <v>1087.9000000000001</v>
      </c>
      <c r="D1149" s="4">
        <v>328</v>
      </c>
      <c r="E1149" s="4">
        <v>71.5</v>
      </c>
      <c r="F1149" s="4">
        <v>0</v>
      </c>
      <c r="G1149" s="4">
        <f t="shared" si="441"/>
        <v>1487.4</v>
      </c>
      <c r="H1149" s="4">
        <v>652.79999999999995</v>
      </c>
      <c r="I1149" s="4">
        <v>350.3</v>
      </c>
      <c r="J1149" s="4">
        <v>1368.4</v>
      </c>
      <c r="K1149" s="4">
        <v>0</v>
      </c>
      <c r="L1149" s="4">
        <f t="shared" si="442"/>
        <v>2371.5</v>
      </c>
      <c r="M1149" s="4">
        <v>12.7</v>
      </c>
      <c r="N1149" s="4">
        <v>29.4</v>
      </c>
      <c r="O1149" s="4">
        <v>0</v>
      </c>
      <c r="P1149" s="4">
        <v>0</v>
      </c>
      <c r="Q1149" s="4">
        <f t="shared" si="443"/>
        <v>42.099999999999994</v>
      </c>
      <c r="R1149" s="4">
        <v>6.8</v>
      </c>
      <c r="S1149" s="4">
        <v>2.4</v>
      </c>
      <c r="T1149" s="4">
        <v>0</v>
      </c>
      <c r="U1149" s="4">
        <v>0</v>
      </c>
      <c r="V1149" s="4">
        <f t="shared" si="444"/>
        <v>9.1999999999999993</v>
      </c>
      <c r="W1149" s="4">
        <v>783.5</v>
      </c>
      <c r="X1149" s="4">
        <v>1002.7</v>
      </c>
      <c r="Y1149" s="4">
        <v>35.200000000000003</v>
      </c>
      <c r="Z1149" s="4">
        <v>0</v>
      </c>
      <c r="AA1149" s="4">
        <f t="shared" si="445"/>
        <v>1821.4</v>
      </c>
      <c r="AB1149" s="4">
        <v>198.1</v>
      </c>
      <c r="AC1149" s="4">
        <v>2.2999999999999998</v>
      </c>
      <c r="AD1149" s="4">
        <v>22.4</v>
      </c>
      <c r="AE1149" s="4">
        <v>0</v>
      </c>
      <c r="AF1149" s="4">
        <f t="shared" si="446"/>
        <v>222.8</v>
      </c>
      <c r="AG1149" s="4">
        <v>0.3</v>
      </c>
      <c r="AH1149" s="4">
        <v>364.1</v>
      </c>
      <c r="AI1149" s="4">
        <v>427</v>
      </c>
      <c r="AJ1149" s="4">
        <v>0</v>
      </c>
      <c r="AK1149" s="4">
        <f t="shared" si="447"/>
        <v>791.40000000000009</v>
      </c>
      <c r="AL1149" s="4">
        <v>847.3</v>
      </c>
      <c r="AM1149" s="4">
        <v>934.8</v>
      </c>
      <c r="AN1149" s="4">
        <v>1634.9</v>
      </c>
      <c r="AO1149" s="4">
        <v>0</v>
      </c>
      <c r="AP1149" s="4">
        <f t="shared" si="448"/>
        <v>3417</v>
      </c>
      <c r="AU1149" s="4">
        <f t="shared" si="449"/>
        <v>0</v>
      </c>
      <c r="AV1149" s="4">
        <v>12.9</v>
      </c>
      <c r="AW1149" s="4">
        <v>13.3</v>
      </c>
      <c r="AX1149" s="4">
        <v>172.5</v>
      </c>
      <c r="AY1149" s="4">
        <v>0</v>
      </c>
      <c r="AZ1149" s="4">
        <f t="shared" si="450"/>
        <v>198.7</v>
      </c>
      <c r="BA1149" s="4">
        <v>0.6</v>
      </c>
      <c r="BB1149" s="4">
        <v>0</v>
      </c>
      <c r="BC1149" s="4">
        <v>0</v>
      </c>
      <c r="BD1149" s="4">
        <v>0</v>
      </c>
      <c r="BE1149" s="4">
        <f t="shared" si="451"/>
        <v>0.6</v>
      </c>
      <c r="BF1149" s="4">
        <v>0</v>
      </c>
      <c r="BG1149" s="4">
        <v>363.1</v>
      </c>
      <c r="BH1149" s="4">
        <v>333</v>
      </c>
      <c r="BI1149" s="4">
        <v>0</v>
      </c>
      <c r="BJ1149" s="4">
        <f t="shared" si="452"/>
        <v>696.1</v>
      </c>
      <c r="BK1149" s="4">
        <v>0</v>
      </c>
      <c r="BL1149" s="4">
        <v>0</v>
      </c>
      <c r="BM1149" s="4">
        <v>0</v>
      </c>
      <c r="BN1149" s="4">
        <v>0</v>
      </c>
      <c r="BO1149" s="4">
        <f t="shared" si="453"/>
        <v>0</v>
      </c>
      <c r="BP1149" s="4">
        <v>0</v>
      </c>
      <c r="BQ1149" s="4">
        <v>0</v>
      </c>
      <c r="BR1149" s="4">
        <v>0</v>
      </c>
      <c r="BS1149" s="4">
        <v>0</v>
      </c>
      <c r="BT1149" s="4">
        <f t="shared" si="454"/>
        <v>0</v>
      </c>
      <c r="BU1149" s="4">
        <v>1.4</v>
      </c>
      <c r="BV1149" s="4">
        <v>23.5</v>
      </c>
      <c r="BW1149" s="4">
        <v>39.200000000000003</v>
      </c>
      <c r="BX1149" s="4">
        <v>0</v>
      </c>
      <c r="BY1149" s="4">
        <f t="shared" si="455"/>
        <v>64.099999999999994</v>
      </c>
      <c r="BZ1149" s="4">
        <f t="shared" si="456"/>
        <v>3589.3999999999996</v>
      </c>
      <c r="CA1149" s="4">
        <f t="shared" si="457"/>
        <v>3014</v>
      </c>
      <c r="CB1149" s="4">
        <f t="shared" si="458"/>
        <v>3559.4000000000005</v>
      </c>
      <c r="CC1149" s="4">
        <f t="shared" si="459"/>
        <v>0</v>
      </c>
      <c r="CD1149" s="4">
        <f t="shared" si="460"/>
        <v>10162.799999999999</v>
      </c>
      <c r="CE1149" s="4">
        <f t="shared" si="461"/>
        <v>14.9</v>
      </c>
      <c r="CF1149" s="4">
        <f t="shared" si="462"/>
        <v>399.90000000000003</v>
      </c>
      <c r="CG1149" s="4">
        <f t="shared" si="463"/>
        <v>544.70000000000005</v>
      </c>
      <c r="CH1149" s="4">
        <f t="shared" si="464"/>
        <v>0</v>
      </c>
      <c r="CI1149" s="4">
        <f t="shared" si="465"/>
        <v>959.5</v>
      </c>
      <c r="CJ1149" s="4">
        <v>1474.9</v>
      </c>
      <c r="CK1149" s="4">
        <v>2101.9</v>
      </c>
      <c r="CL1149" s="4">
        <v>275.60000000000002</v>
      </c>
      <c r="CM1149" s="4">
        <v>1</v>
      </c>
      <c r="CN1149" s="4">
        <v>199</v>
      </c>
      <c r="CO1149" s="4">
        <f t="shared" si="440"/>
        <v>4052.4</v>
      </c>
    </row>
    <row r="1150" spans="1:93">
      <c r="A1150" s="2">
        <v>2013</v>
      </c>
      <c r="B1150" s="3" t="s">
        <v>104</v>
      </c>
      <c r="C1150" s="4">
        <v>1214</v>
      </c>
      <c r="D1150" s="4">
        <v>384</v>
      </c>
      <c r="E1150" s="4">
        <v>382</v>
      </c>
      <c r="F1150" s="4">
        <v>0</v>
      </c>
      <c r="G1150" s="4">
        <f t="shared" si="441"/>
        <v>1980</v>
      </c>
      <c r="H1150" s="4">
        <v>473</v>
      </c>
      <c r="I1150" s="4">
        <v>3</v>
      </c>
      <c r="J1150" s="4">
        <v>276</v>
      </c>
      <c r="K1150" s="4">
        <v>8</v>
      </c>
      <c r="L1150" s="4">
        <f t="shared" si="442"/>
        <v>760</v>
      </c>
      <c r="M1150" s="4">
        <v>25</v>
      </c>
      <c r="N1150" s="4">
        <v>24</v>
      </c>
      <c r="O1150" s="4">
        <v>0</v>
      </c>
      <c r="P1150" s="4">
        <v>0</v>
      </c>
      <c r="Q1150" s="4">
        <f t="shared" si="443"/>
        <v>49</v>
      </c>
      <c r="R1150" s="4">
        <v>0</v>
      </c>
      <c r="S1150" s="4">
        <v>0</v>
      </c>
      <c r="T1150" s="4">
        <v>0</v>
      </c>
      <c r="U1150" s="4">
        <v>0</v>
      </c>
      <c r="V1150" s="4">
        <f t="shared" si="444"/>
        <v>0</v>
      </c>
      <c r="W1150" s="4">
        <v>549</v>
      </c>
      <c r="X1150" s="4">
        <v>1043</v>
      </c>
      <c r="Y1150" s="4">
        <v>181</v>
      </c>
      <c r="Z1150" s="4">
        <v>0</v>
      </c>
      <c r="AA1150" s="4">
        <f t="shared" si="445"/>
        <v>1773</v>
      </c>
      <c r="AB1150" s="4">
        <v>238</v>
      </c>
      <c r="AC1150" s="4">
        <v>3</v>
      </c>
      <c r="AD1150" s="4">
        <v>31</v>
      </c>
      <c r="AE1150" s="4">
        <v>12</v>
      </c>
      <c r="AF1150" s="4">
        <f t="shared" si="446"/>
        <v>284</v>
      </c>
      <c r="AG1150" s="4">
        <v>0</v>
      </c>
      <c r="AH1150" s="4">
        <v>351</v>
      </c>
      <c r="AI1150" s="4">
        <v>310</v>
      </c>
      <c r="AJ1150" s="4">
        <v>0</v>
      </c>
      <c r="AK1150" s="4">
        <f t="shared" si="447"/>
        <v>661</v>
      </c>
      <c r="AL1150" s="4">
        <v>686</v>
      </c>
      <c r="AM1150" s="4">
        <v>988</v>
      </c>
      <c r="AN1150" s="4">
        <v>1449</v>
      </c>
      <c r="AO1150" s="4">
        <v>21</v>
      </c>
      <c r="AP1150" s="4">
        <f t="shared" si="448"/>
        <v>3144</v>
      </c>
      <c r="AU1150" s="4">
        <f t="shared" si="449"/>
        <v>0</v>
      </c>
      <c r="AV1150" s="4">
        <v>0</v>
      </c>
      <c r="AW1150" s="4">
        <v>0</v>
      </c>
      <c r="AX1150" s="4">
        <v>3</v>
      </c>
      <c r="AY1150" s="4">
        <v>8</v>
      </c>
      <c r="AZ1150" s="4">
        <f t="shared" si="450"/>
        <v>11</v>
      </c>
      <c r="BA1150" s="4">
        <v>0</v>
      </c>
      <c r="BB1150" s="4">
        <v>0</v>
      </c>
      <c r="BC1150" s="4">
        <v>0</v>
      </c>
      <c r="BD1150" s="4">
        <v>12</v>
      </c>
      <c r="BE1150" s="4">
        <f t="shared" si="451"/>
        <v>12</v>
      </c>
      <c r="BF1150" s="4">
        <v>0</v>
      </c>
      <c r="BG1150" s="4">
        <v>0</v>
      </c>
      <c r="BH1150" s="4">
        <v>0</v>
      </c>
      <c r="BI1150" s="4">
        <v>0</v>
      </c>
      <c r="BJ1150" s="4">
        <f t="shared" si="452"/>
        <v>0</v>
      </c>
      <c r="BK1150" s="4">
        <v>0</v>
      </c>
      <c r="BL1150" s="4">
        <v>0</v>
      </c>
      <c r="BM1150" s="4">
        <v>0</v>
      </c>
      <c r="BN1150" s="4">
        <v>0</v>
      </c>
      <c r="BO1150" s="4">
        <f t="shared" si="453"/>
        <v>0</v>
      </c>
      <c r="BP1150" s="4">
        <v>0</v>
      </c>
      <c r="BQ1150" s="4">
        <v>0</v>
      </c>
      <c r="BR1150" s="4">
        <v>0</v>
      </c>
      <c r="BS1150" s="4">
        <v>1</v>
      </c>
      <c r="BT1150" s="4">
        <f t="shared" si="454"/>
        <v>1</v>
      </c>
      <c r="BU1150" s="4">
        <v>0</v>
      </c>
      <c r="BV1150" s="4">
        <v>35</v>
      </c>
      <c r="BW1150" s="4">
        <v>1</v>
      </c>
      <c r="BX1150" s="4">
        <v>20</v>
      </c>
      <c r="BY1150" s="4">
        <f t="shared" si="455"/>
        <v>56</v>
      </c>
      <c r="BZ1150" s="4">
        <f t="shared" si="456"/>
        <v>3185</v>
      </c>
      <c r="CA1150" s="4">
        <f t="shared" si="457"/>
        <v>2796</v>
      </c>
      <c r="CB1150" s="4">
        <f t="shared" si="458"/>
        <v>2629</v>
      </c>
      <c r="CC1150" s="4">
        <f t="shared" si="459"/>
        <v>41</v>
      </c>
      <c r="CD1150" s="4">
        <f t="shared" si="460"/>
        <v>8651</v>
      </c>
      <c r="CE1150" s="4">
        <f t="shared" si="461"/>
        <v>0</v>
      </c>
      <c r="CF1150" s="4">
        <f t="shared" si="462"/>
        <v>35</v>
      </c>
      <c r="CG1150" s="4">
        <f t="shared" si="463"/>
        <v>4</v>
      </c>
      <c r="CH1150" s="4">
        <f t="shared" si="464"/>
        <v>41</v>
      </c>
      <c r="CI1150" s="4">
        <f t="shared" si="465"/>
        <v>80</v>
      </c>
      <c r="CJ1150" s="4">
        <v>923</v>
      </c>
      <c r="CK1150" s="4">
        <v>0</v>
      </c>
      <c r="CL1150" s="4">
        <v>0</v>
      </c>
      <c r="CM1150" s="4">
        <v>711</v>
      </c>
      <c r="CN1150" s="4">
        <v>1499</v>
      </c>
      <c r="CO1150" s="4">
        <f t="shared" si="440"/>
        <v>3133</v>
      </c>
    </row>
    <row r="1151" spans="1:93">
      <c r="A1151" s="2">
        <v>2013</v>
      </c>
      <c r="B1151" s="3" t="s">
        <v>105</v>
      </c>
      <c r="C1151" s="4">
        <v>0</v>
      </c>
      <c r="D1151" s="4">
        <v>199</v>
      </c>
      <c r="E1151" s="4">
        <v>959</v>
      </c>
      <c r="F1151" s="4">
        <v>14</v>
      </c>
      <c r="G1151" s="4">
        <f t="shared" si="441"/>
        <v>1172</v>
      </c>
      <c r="H1151" s="4">
        <v>75</v>
      </c>
      <c r="I1151" s="4">
        <v>0</v>
      </c>
      <c r="J1151" s="4">
        <v>13</v>
      </c>
      <c r="K1151" s="4">
        <v>24</v>
      </c>
      <c r="L1151" s="4">
        <f t="shared" si="442"/>
        <v>112</v>
      </c>
      <c r="M1151" s="4">
        <v>43</v>
      </c>
      <c r="N1151" s="4">
        <v>27</v>
      </c>
      <c r="O1151" s="4">
        <v>0</v>
      </c>
      <c r="P1151" s="4">
        <v>0</v>
      </c>
      <c r="Q1151" s="4">
        <f t="shared" si="443"/>
        <v>70</v>
      </c>
      <c r="R1151" s="4">
        <v>16</v>
      </c>
      <c r="S1151" s="4">
        <v>0</v>
      </c>
      <c r="T1151" s="4">
        <v>0</v>
      </c>
      <c r="U1151" s="4">
        <v>0</v>
      </c>
      <c r="V1151" s="4">
        <f t="shared" si="444"/>
        <v>16</v>
      </c>
      <c r="W1151" s="4">
        <v>511</v>
      </c>
      <c r="X1151" s="4">
        <v>605</v>
      </c>
      <c r="Y1151" s="4">
        <v>169</v>
      </c>
      <c r="Z1151" s="4">
        <v>0</v>
      </c>
      <c r="AA1151" s="4">
        <f t="shared" si="445"/>
        <v>1285</v>
      </c>
      <c r="AB1151" s="4">
        <v>95</v>
      </c>
      <c r="AC1151" s="4">
        <v>0</v>
      </c>
      <c r="AD1151" s="4">
        <v>5</v>
      </c>
      <c r="AE1151" s="4">
        <v>2</v>
      </c>
      <c r="AF1151" s="4">
        <f t="shared" si="446"/>
        <v>102</v>
      </c>
      <c r="AG1151" s="4">
        <v>1</v>
      </c>
      <c r="AH1151" s="4">
        <v>170</v>
      </c>
      <c r="AI1151" s="4">
        <v>333</v>
      </c>
      <c r="AJ1151" s="4">
        <v>0</v>
      </c>
      <c r="AK1151" s="4">
        <f t="shared" si="447"/>
        <v>504</v>
      </c>
      <c r="AL1151" s="4">
        <v>525</v>
      </c>
      <c r="AM1151" s="4">
        <v>603</v>
      </c>
      <c r="AN1151" s="4">
        <v>581</v>
      </c>
      <c r="AO1151" s="4">
        <v>47</v>
      </c>
      <c r="AP1151" s="4">
        <f t="shared" si="448"/>
        <v>1756</v>
      </c>
      <c r="AU1151" s="4">
        <f t="shared" si="449"/>
        <v>0</v>
      </c>
      <c r="AV1151" s="4">
        <v>0</v>
      </c>
      <c r="AW1151" s="4">
        <v>0</v>
      </c>
      <c r="AX1151" s="4">
        <v>0</v>
      </c>
      <c r="AY1151" s="4">
        <v>24</v>
      </c>
      <c r="AZ1151" s="4">
        <f t="shared" si="450"/>
        <v>24</v>
      </c>
      <c r="BA1151" s="4">
        <v>0</v>
      </c>
      <c r="BB1151" s="4">
        <v>0</v>
      </c>
      <c r="BC1151" s="4">
        <v>0</v>
      </c>
      <c r="BD1151" s="4">
        <v>2</v>
      </c>
      <c r="BE1151" s="4">
        <f t="shared" si="451"/>
        <v>2</v>
      </c>
      <c r="BF1151" s="4">
        <v>0</v>
      </c>
      <c r="BG1151" s="4">
        <v>18</v>
      </c>
      <c r="BH1151" s="4">
        <v>145</v>
      </c>
      <c r="BI1151" s="4">
        <v>0</v>
      </c>
      <c r="BJ1151" s="4">
        <f t="shared" si="452"/>
        <v>163</v>
      </c>
      <c r="BK1151" s="4">
        <v>0</v>
      </c>
      <c r="BL1151" s="4">
        <v>0</v>
      </c>
      <c r="BM1151" s="4">
        <v>0</v>
      </c>
      <c r="BN1151" s="4">
        <v>10</v>
      </c>
      <c r="BO1151" s="4">
        <f t="shared" si="453"/>
        <v>10</v>
      </c>
      <c r="BP1151" s="4">
        <v>0</v>
      </c>
      <c r="BQ1151" s="4">
        <v>0</v>
      </c>
      <c r="BR1151" s="4">
        <v>0</v>
      </c>
      <c r="BS1151" s="4">
        <v>0</v>
      </c>
      <c r="BT1151" s="4">
        <f t="shared" si="454"/>
        <v>0</v>
      </c>
      <c r="BU1151" s="4">
        <v>0</v>
      </c>
      <c r="BV1151" s="4">
        <v>0</v>
      </c>
      <c r="BW1151" s="4">
        <v>0</v>
      </c>
      <c r="BX1151" s="4">
        <v>51</v>
      </c>
      <c r="BY1151" s="4">
        <f t="shared" si="455"/>
        <v>51</v>
      </c>
      <c r="BZ1151" s="4">
        <f t="shared" si="456"/>
        <v>1266</v>
      </c>
      <c r="CA1151" s="4">
        <f t="shared" si="457"/>
        <v>1604</v>
      </c>
      <c r="CB1151" s="4">
        <f t="shared" si="458"/>
        <v>2060</v>
      </c>
      <c r="CC1151" s="4">
        <f t="shared" si="459"/>
        <v>87</v>
      </c>
      <c r="CD1151" s="4">
        <f t="shared" si="460"/>
        <v>5017</v>
      </c>
      <c r="CE1151" s="4">
        <f t="shared" si="461"/>
        <v>0</v>
      </c>
      <c r="CF1151" s="4">
        <f t="shared" si="462"/>
        <v>18</v>
      </c>
      <c r="CG1151" s="4">
        <f t="shared" si="463"/>
        <v>145</v>
      </c>
      <c r="CH1151" s="4">
        <f t="shared" si="464"/>
        <v>87</v>
      </c>
      <c r="CI1151" s="4">
        <f t="shared" si="465"/>
        <v>250</v>
      </c>
      <c r="CJ1151" s="4">
        <v>0</v>
      </c>
      <c r="CK1151" s="4">
        <v>0</v>
      </c>
      <c r="CL1151" s="4">
        <v>552</v>
      </c>
      <c r="CM1151" s="4">
        <v>4</v>
      </c>
      <c r="CN1151" s="4">
        <v>1720</v>
      </c>
      <c r="CO1151" s="4">
        <f t="shared" si="440"/>
        <v>2276</v>
      </c>
    </row>
    <row r="1152" spans="1:93">
      <c r="A1152" s="2">
        <v>2013</v>
      </c>
      <c r="B1152" s="3" t="s">
        <v>106</v>
      </c>
      <c r="C1152" s="4">
        <v>11754</v>
      </c>
      <c r="D1152" s="4">
        <v>856</v>
      </c>
      <c r="E1152" s="4">
        <v>20</v>
      </c>
      <c r="F1152" s="4">
        <v>0</v>
      </c>
      <c r="G1152" s="4">
        <f t="shared" si="441"/>
        <v>12630</v>
      </c>
      <c r="H1152" s="4">
        <v>2202</v>
      </c>
      <c r="I1152" s="4">
        <v>19</v>
      </c>
      <c r="J1152" s="4">
        <v>1773</v>
      </c>
      <c r="K1152" s="4">
        <v>0</v>
      </c>
      <c r="L1152" s="4">
        <f t="shared" si="442"/>
        <v>3994</v>
      </c>
      <c r="M1152" s="4">
        <v>77</v>
      </c>
      <c r="N1152" s="4">
        <v>45</v>
      </c>
      <c r="O1152" s="4">
        <v>0</v>
      </c>
      <c r="P1152" s="4">
        <v>0</v>
      </c>
      <c r="Q1152" s="4">
        <f t="shared" si="443"/>
        <v>122</v>
      </c>
      <c r="R1152" s="4">
        <v>218</v>
      </c>
      <c r="S1152" s="4">
        <v>118</v>
      </c>
      <c r="T1152" s="4">
        <v>0</v>
      </c>
      <c r="U1152" s="4">
        <v>0</v>
      </c>
      <c r="V1152" s="4">
        <f t="shared" si="444"/>
        <v>336</v>
      </c>
      <c r="W1152" s="4">
        <v>3718</v>
      </c>
      <c r="X1152" s="4">
        <v>5546</v>
      </c>
      <c r="Y1152" s="4">
        <v>1092</v>
      </c>
      <c r="Z1152" s="4">
        <v>0</v>
      </c>
      <c r="AA1152" s="4">
        <f t="shared" si="445"/>
        <v>10356</v>
      </c>
      <c r="AB1152" s="4">
        <v>1505</v>
      </c>
      <c r="AC1152" s="4">
        <v>15</v>
      </c>
      <c r="AD1152" s="4">
        <v>79</v>
      </c>
      <c r="AE1152" s="4">
        <v>0</v>
      </c>
      <c r="AF1152" s="4">
        <f t="shared" si="446"/>
        <v>1599</v>
      </c>
      <c r="AG1152" s="4">
        <v>1091</v>
      </c>
      <c r="AH1152" s="4">
        <v>1737</v>
      </c>
      <c r="AI1152" s="4">
        <v>986</v>
      </c>
      <c r="AJ1152" s="4">
        <v>1264</v>
      </c>
      <c r="AK1152" s="4">
        <f t="shared" si="447"/>
        <v>5078</v>
      </c>
      <c r="AL1152" s="4">
        <v>10630</v>
      </c>
      <c r="AM1152" s="4">
        <v>3705</v>
      </c>
      <c r="AN1152" s="4">
        <v>2244</v>
      </c>
      <c r="AO1152" s="4">
        <v>110</v>
      </c>
      <c r="AP1152" s="4">
        <f t="shared" si="448"/>
        <v>16689</v>
      </c>
      <c r="AU1152" s="4">
        <f t="shared" si="449"/>
        <v>0</v>
      </c>
      <c r="AV1152" s="4">
        <v>0</v>
      </c>
      <c r="AW1152" s="4">
        <v>0</v>
      </c>
      <c r="AX1152" s="4">
        <v>0</v>
      </c>
      <c r="AY1152" s="4">
        <v>0</v>
      </c>
      <c r="AZ1152" s="4">
        <f t="shared" si="450"/>
        <v>0</v>
      </c>
      <c r="BA1152" s="4">
        <v>9</v>
      </c>
      <c r="BB1152" s="4">
        <v>4</v>
      </c>
      <c r="BC1152" s="4">
        <v>0</v>
      </c>
      <c r="BD1152" s="4">
        <v>0</v>
      </c>
      <c r="BE1152" s="4">
        <f t="shared" si="451"/>
        <v>13</v>
      </c>
      <c r="BF1152" s="4">
        <v>971</v>
      </c>
      <c r="BG1152" s="4">
        <v>1714</v>
      </c>
      <c r="BH1152" s="4">
        <v>296</v>
      </c>
      <c r="BI1152" s="4">
        <v>1264</v>
      </c>
      <c r="BJ1152" s="4">
        <f t="shared" si="452"/>
        <v>4245</v>
      </c>
      <c r="BK1152" s="4">
        <v>0</v>
      </c>
      <c r="BL1152" s="4">
        <v>0</v>
      </c>
      <c r="BM1152" s="4">
        <v>0</v>
      </c>
      <c r="BN1152" s="4">
        <v>0</v>
      </c>
      <c r="BO1152" s="4">
        <f t="shared" si="453"/>
        <v>0</v>
      </c>
      <c r="BP1152" s="4">
        <v>82</v>
      </c>
      <c r="BQ1152" s="4">
        <v>42</v>
      </c>
      <c r="BR1152" s="4">
        <v>2</v>
      </c>
      <c r="BS1152" s="4">
        <v>75</v>
      </c>
      <c r="BT1152" s="4">
        <f t="shared" si="454"/>
        <v>201</v>
      </c>
      <c r="BU1152" s="4">
        <v>253</v>
      </c>
      <c r="BV1152" s="4">
        <v>21</v>
      </c>
      <c r="BW1152" s="4">
        <v>16</v>
      </c>
      <c r="BX1152" s="4">
        <v>35</v>
      </c>
      <c r="BY1152" s="4">
        <f t="shared" si="455"/>
        <v>325</v>
      </c>
      <c r="BZ1152" s="4">
        <f t="shared" si="456"/>
        <v>31195</v>
      </c>
      <c r="CA1152" s="4">
        <f t="shared" si="457"/>
        <v>12041</v>
      </c>
      <c r="CB1152" s="4">
        <f t="shared" si="458"/>
        <v>6194</v>
      </c>
      <c r="CC1152" s="4">
        <f t="shared" si="459"/>
        <v>1374</v>
      </c>
      <c r="CD1152" s="4">
        <f t="shared" si="460"/>
        <v>50804</v>
      </c>
      <c r="CE1152" s="4">
        <f t="shared" si="461"/>
        <v>1315</v>
      </c>
      <c r="CF1152" s="4">
        <f t="shared" si="462"/>
        <v>1781</v>
      </c>
      <c r="CG1152" s="4">
        <f t="shared" si="463"/>
        <v>314</v>
      </c>
      <c r="CH1152" s="4">
        <f t="shared" si="464"/>
        <v>1374</v>
      </c>
      <c r="CI1152" s="4">
        <f t="shared" si="465"/>
        <v>4784</v>
      </c>
      <c r="CJ1152" s="4">
        <v>8455</v>
      </c>
      <c r="CK1152" s="4">
        <v>12109</v>
      </c>
      <c r="CL1152" s="4">
        <v>2536</v>
      </c>
      <c r="CM1152" s="4">
        <v>1107</v>
      </c>
      <c r="CN1152" s="4">
        <v>7225</v>
      </c>
      <c r="CO1152" s="4">
        <f t="shared" ref="CO1152:CO1215" si="466">SUM(CJ1152:CN1152)</f>
        <v>31432</v>
      </c>
    </row>
    <row r="1153" spans="1:93">
      <c r="A1153" s="2">
        <v>2013</v>
      </c>
      <c r="B1153" s="3" t="s">
        <v>107</v>
      </c>
      <c r="C1153" s="4">
        <v>2455</v>
      </c>
      <c r="D1153" s="4">
        <v>414</v>
      </c>
      <c r="E1153" s="4">
        <v>1</v>
      </c>
      <c r="F1153" s="4">
        <v>0</v>
      </c>
      <c r="G1153" s="4">
        <f t="shared" si="441"/>
        <v>2870</v>
      </c>
      <c r="H1153" s="4">
        <v>758</v>
      </c>
      <c r="I1153" s="4">
        <v>664</v>
      </c>
      <c r="J1153" s="4">
        <v>1418</v>
      </c>
      <c r="K1153" s="4">
        <v>0</v>
      </c>
      <c r="L1153" s="4">
        <f t="shared" si="442"/>
        <v>2840</v>
      </c>
      <c r="M1153" s="4">
        <v>0.1</v>
      </c>
      <c r="N1153" s="4">
        <v>144.80000000000001</v>
      </c>
      <c r="O1153" s="4">
        <v>0</v>
      </c>
      <c r="P1153" s="4">
        <v>0</v>
      </c>
      <c r="Q1153" s="4">
        <f t="shared" si="443"/>
        <v>144.9</v>
      </c>
      <c r="R1153" s="4">
        <v>6</v>
      </c>
      <c r="S1153" s="4">
        <v>0</v>
      </c>
      <c r="T1153" s="4">
        <v>0</v>
      </c>
      <c r="U1153" s="4">
        <v>0</v>
      </c>
      <c r="V1153" s="4">
        <f t="shared" si="444"/>
        <v>6</v>
      </c>
      <c r="W1153" s="4">
        <v>867.6</v>
      </c>
      <c r="X1153" s="4">
        <v>2559.6999999999998</v>
      </c>
      <c r="Y1153" s="4">
        <v>249.8</v>
      </c>
      <c r="Z1153" s="4">
        <v>0</v>
      </c>
      <c r="AA1153" s="4">
        <f t="shared" si="445"/>
        <v>3677.1</v>
      </c>
      <c r="AB1153" s="4">
        <v>266</v>
      </c>
      <c r="AC1153" s="4">
        <v>2.5</v>
      </c>
      <c r="AD1153" s="4">
        <v>22</v>
      </c>
      <c r="AE1153" s="4">
        <v>0</v>
      </c>
      <c r="AF1153" s="4">
        <f t="shared" si="446"/>
        <v>290.5</v>
      </c>
      <c r="AG1153" s="4">
        <v>0</v>
      </c>
      <c r="AH1153" s="4">
        <v>403</v>
      </c>
      <c r="AI1153" s="4">
        <v>432</v>
      </c>
      <c r="AJ1153" s="4">
        <v>0</v>
      </c>
      <c r="AK1153" s="4">
        <f t="shared" si="447"/>
        <v>835</v>
      </c>
      <c r="AL1153" s="4">
        <v>1298</v>
      </c>
      <c r="AM1153" s="4">
        <v>1611</v>
      </c>
      <c r="AN1153" s="4">
        <v>1123</v>
      </c>
      <c r="AO1153" s="4">
        <v>0</v>
      </c>
      <c r="AP1153" s="4">
        <f t="shared" si="448"/>
        <v>4032</v>
      </c>
      <c r="AU1153" s="4">
        <f t="shared" si="449"/>
        <v>0</v>
      </c>
      <c r="AV1153" s="4">
        <v>0</v>
      </c>
      <c r="AW1153" s="4">
        <v>0</v>
      </c>
      <c r="AX1153" s="4">
        <v>0</v>
      </c>
      <c r="AY1153" s="4">
        <v>136</v>
      </c>
      <c r="AZ1153" s="4">
        <f t="shared" si="450"/>
        <v>136</v>
      </c>
      <c r="BA1153" s="4">
        <v>0</v>
      </c>
      <c r="BB1153" s="4">
        <v>0</v>
      </c>
      <c r="BC1153" s="4">
        <v>2</v>
      </c>
      <c r="BD1153" s="4">
        <v>2</v>
      </c>
      <c r="BE1153" s="4">
        <f t="shared" si="451"/>
        <v>4</v>
      </c>
      <c r="BF1153" s="4">
        <v>0</v>
      </c>
      <c r="BG1153" s="4">
        <v>354</v>
      </c>
      <c r="BH1153" s="4">
        <v>88</v>
      </c>
      <c r="BI1153" s="4">
        <v>1</v>
      </c>
      <c r="BJ1153" s="4">
        <f t="shared" si="452"/>
        <v>443</v>
      </c>
      <c r="BK1153" s="4">
        <v>0</v>
      </c>
      <c r="BL1153" s="4">
        <v>0</v>
      </c>
      <c r="BM1153" s="4">
        <v>0</v>
      </c>
      <c r="BN1153" s="4">
        <v>0</v>
      </c>
      <c r="BO1153" s="4">
        <f t="shared" si="453"/>
        <v>0</v>
      </c>
      <c r="BP1153" s="4">
        <v>0</v>
      </c>
      <c r="BQ1153" s="4">
        <v>11</v>
      </c>
      <c r="BR1153" s="4">
        <v>2</v>
      </c>
      <c r="BS1153" s="4">
        <v>14</v>
      </c>
      <c r="BT1153" s="4">
        <f t="shared" si="454"/>
        <v>27</v>
      </c>
      <c r="BU1153" s="4">
        <v>0</v>
      </c>
      <c r="BV1153" s="4">
        <v>45</v>
      </c>
      <c r="BW1153" s="4">
        <v>19</v>
      </c>
      <c r="BX1153" s="4">
        <v>213</v>
      </c>
      <c r="BY1153" s="4">
        <f t="shared" si="455"/>
        <v>277</v>
      </c>
      <c r="BZ1153" s="4">
        <f t="shared" si="456"/>
        <v>5650.7</v>
      </c>
      <c r="CA1153" s="4">
        <f t="shared" si="457"/>
        <v>5799</v>
      </c>
      <c r="CB1153" s="4">
        <f t="shared" si="458"/>
        <v>3245.8</v>
      </c>
      <c r="CC1153" s="4">
        <f t="shared" si="459"/>
        <v>0</v>
      </c>
      <c r="CD1153" s="4">
        <f t="shared" si="460"/>
        <v>14695.5</v>
      </c>
      <c r="CE1153" s="4">
        <f t="shared" si="461"/>
        <v>0</v>
      </c>
      <c r="CF1153" s="4">
        <f t="shared" si="462"/>
        <v>410</v>
      </c>
      <c r="CG1153" s="4">
        <f t="shared" si="463"/>
        <v>111</v>
      </c>
      <c r="CH1153" s="4">
        <f t="shared" si="464"/>
        <v>366</v>
      </c>
      <c r="CI1153" s="4">
        <f t="shared" si="465"/>
        <v>887</v>
      </c>
      <c r="CJ1153" s="4">
        <v>2397.6999999999998</v>
      </c>
      <c r="CK1153" s="4">
        <v>1240.9000000000001</v>
      </c>
      <c r="CL1153" s="4">
        <v>267.2</v>
      </c>
      <c r="CM1153" s="4">
        <v>63</v>
      </c>
      <c r="CN1153" s="4">
        <v>1739.8000000000006</v>
      </c>
      <c r="CO1153" s="4">
        <f t="shared" si="466"/>
        <v>5708.6</v>
      </c>
    </row>
    <row r="1154" spans="1:93">
      <c r="A1154" s="2">
        <v>2013</v>
      </c>
      <c r="B1154" s="3" t="s">
        <v>108</v>
      </c>
      <c r="C1154" s="4">
        <v>19070</v>
      </c>
      <c r="D1154" s="4">
        <v>3407</v>
      </c>
      <c r="E1154" s="4">
        <v>3164</v>
      </c>
      <c r="F1154" s="4">
        <v>16</v>
      </c>
      <c r="G1154" s="4">
        <f t="shared" ref="G1154:G1217" si="467">SUM(C1154:F1154)</f>
        <v>25657</v>
      </c>
      <c r="H1154" s="4">
        <v>3485</v>
      </c>
      <c r="I1154" s="4">
        <v>297</v>
      </c>
      <c r="J1154" s="4">
        <v>5303</v>
      </c>
      <c r="K1154" s="4">
        <v>1082</v>
      </c>
      <c r="L1154" s="4">
        <f t="shared" ref="L1154:L1217" si="468">SUM(H1154:K1154)</f>
        <v>10167</v>
      </c>
      <c r="M1154" s="4">
        <v>0</v>
      </c>
      <c r="N1154" s="4">
        <v>2583</v>
      </c>
      <c r="O1154" s="4">
        <v>0</v>
      </c>
      <c r="P1154" s="4">
        <v>0</v>
      </c>
      <c r="Q1154" s="4">
        <f t="shared" ref="Q1154:Q1217" si="469">SUM(M1154:P1154)</f>
        <v>2583</v>
      </c>
      <c r="R1154" s="4">
        <v>1417</v>
      </c>
      <c r="S1154" s="4">
        <v>0</v>
      </c>
      <c r="T1154" s="4">
        <v>0</v>
      </c>
      <c r="U1154" s="4">
        <v>0</v>
      </c>
      <c r="V1154" s="4">
        <f t="shared" ref="V1154:V1217" si="470">SUM(R1154:U1154)</f>
        <v>1417</v>
      </c>
      <c r="W1154" s="4">
        <v>10602</v>
      </c>
      <c r="X1154" s="4">
        <v>23421</v>
      </c>
      <c r="Y1154" s="4">
        <v>4769</v>
      </c>
      <c r="Z1154" s="4">
        <v>0</v>
      </c>
      <c r="AA1154" s="4">
        <f t="shared" ref="AA1154:AA1217" si="471">SUM(W1154:Z1154)</f>
        <v>38792</v>
      </c>
      <c r="AB1154" s="4">
        <v>2918</v>
      </c>
      <c r="AC1154" s="4">
        <v>110</v>
      </c>
      <c r="AD1154" s="4">
        <v>73</v>
      </c>
      <c r="AE1154" s="4">
        <v>192</v>
      </c>
      <c r="AF1154" s="4">
        <f t="shared" ref="AF1154:AF1217" si="472">SUM(AB1154:AE1154)</f>
        <v>3293</v>
      </c>
      <c r="AG1154" s="4">
        <v>99</v>
      </c>
      <c r="AH1154" s="4">
        <v>1497</v>
      </c>
      <c r="AI1154" s="4">
        <v>5956</v>
      </c>
      <c r="AJ1154" s="4">
        <v>908</v>
      </c>
      <c r="AK1154" s="4">
        <f t="shared" ref="AK1154:AK1217" si="473">SUM(AG1154:AJ1154)</f>
        <v>8460</v>
      </c>
      <c r="AL1154" s="4">
        <v>21369</v>
      </c>
      <c r="AM1154" s="4">
        <v>7259</v>
      </c>
      <c r="AN1154" s="4">
        <v>13040</v>
      </c>
      <c r="AO1154" s="4">
        <v>1060</v>
      </c>
      <c r="AP1154" s="4">
        <f t="shared" ref="AP1154:AP1217" si="474">SUM(AL1154:AO1154)</f>
        <v>42728</v>
      </c>
      <c r="AU1154" s="4">
        <f t="shared" ref="AU1154:AU1217" si="475">SUM(AQ1154:AT1154)</f>
        <v>0</v>
      </c>
      <c r="AV1154" s="4">
        <v>0</v>
      </c>
      <c r="AW1154" s="4">
        <v>0</v>
      </c>
      <c r="AX1154" s="4">
        <v>186</v>
      </c>
      <c r="AY1154" s="4">
        <v>1082</v>
      </c>
      <c r="AZ1154" s="4">
        <f t="shared" ref="AZ1154:AZ1217" si="476">SUM(AV1154:AY1154)</f>
        <v>1268</v>
      </c>
      <c r="BA1154" s="4">
        <v>0</v>
      </c>
      <c r="BB1154" s="4">
        <v>0</v>
      </c>
      <c r="BC1154" s="4">
        <v>0</v>
      </c>
      <c r="BD1154" s="4">
        <v>192</v>
      </c>
      <c r="BE1154" s="4">
        <f t="shared" ref="BE1154:BE1217" si="477">SUM(BA1154:BD1154)</f>
        <v>192</v>
      </c>
      <c r="BF1154" s="4">
        <v>0</v>
      </c>
      <c r="BG1154" s="4">
        <v>1433</v>
      </c>
      <c r="BH1154" s="4">
        <v>1634</v>
      </c>
      <c r="BI1154" s="4">
        <v>908</v>
      </c>
      <c r="BJ1154" s="4">
        <f t="shared" ref="BJ1154:BJ1217" si="478">SUM(BF1154:BI1154)</f>
        <v>3975</v>
      </c>
      <c r="BK1154" s="4">
        <v>0</v>
      </c>
      <c r="BL1154" s="4">
        <v>1</v>
      </c>
      <c r="BM1154" s="4">
        <v>0</v>
      </c>
      <c r="BN1154" s="4">
        <v>121</v>
      </c>
      <c r="BO1154" s="4">
        <f t="shared" ref="BO1154:BO1217" si="479">SUM(BK1154:BN1154)</f>
        <v>122</v>
      </c>
      <c r="BP1154" s="4">
        <v>0</v>
      </c>
      <c r="BQ1154" s="4">
        <v>278</v>
      </c>
      <c r="BR1154" s="4">
        <v>259</v>
      </c>
      <c r="BS1154" s="4">
        <v>201</v>
      </c>
      <c r="BT1154" s="4">
        <f t="shared" ref="BT1154:BT1217" si="480">SUM(BP1154:BS1154)</f>
        <v>738</v>
      </c>
      <c r="BU1154" s="4">
        <v>0</v>
      </c>
      <c r="BV1154" s="4">
        <v>148</v>
      </c>
      <c r="BW1154" s="4">
        <v>343</v>
      </c>
      <c r="BX1154" s="4">
        <v>754</v>
      </c>
      <c r="BY1154" s="4">
        <f t="shared" ref="BY1154:BY1217" si="481">SUM(BU1154:BX1154)</f>
        <v>1245</v>
      </c>
      <c r="BZ1154" s="4">
        <f t="shared" ref="BZ1154:BZ1217" si="482">+C1154+H1154+M1154+R1154+W1154+AB1154+AG1154+AL1154</f>
        <v>58960</v>
      </c>
      <c r="CA1154" s="4">
        <f t="shared" ref="CA1154:CA1217" si="483">+D1154+I1154+N1154+S1154+X1154+AC1154+AH1154+AM1154</f>
        <v>38574</v>
      </c>
      <c r="CB1154" s="4">
        <f t="shared" ref="CB1154:CB1217" si="484">+E1154+J1154+O1154+T1154+Y1154+AD1154+AI1154+AN1154</f>
        <v>32305</v>
      </c>
      <c r="CC1154" s="4">
        <f t="shared" ref="CC1154:CC1217" si="485">+F1154+K1154+P1154+U1154+Z1154+AE1154+AJ1154+AO1154</f>
        <v>3258</v>
      </c>
      <c r="CD1154" s="4">
        <f t="shared" ref="CD1154:CD1217" si="486">SUM(BZ1154:CC1154)</f>
        <v>133097</v>
      </c>
      <c r="CE1154" s="4">
        <f t="shared" ref="CE1154:CE1217" si="487">BF1154+BA1154+AV1154+BK1154+BP1154+BU1154+AQ1154</f>
        <v>0</v>
      </c>
      <c r="CF1154" s="4">
        <f t="shared" ref="CF1154:CF1217" si="488">BG1154+BB1154+AW1154+BL1154+BQ1154+BV1154+AR1154</f>
        <v>1860</v>
      </c>
      <c r="CG1154" s="4">
        <f t="shared" ref="CG1154:CG1217" si="489">BH1154+BC1154+AX1154+BM1154+BR1154+BW1154+AS1154</f>
        <v>2422</v>
      </c>
      <c r="CH1154" s="4">
        <f t="shared" ref="CH1154:CH1217" si="490">BI1154+BD1154+AY1154+BN1154+BS1154+BX1154+AT1154</f>
        <v>3258</v>
      </c>
      <c r="CI1154" s="4">
        <f t="shared" ref="CI1154:CI1217" si="491">SUM(CE1154:CH1154)</f>
        <v>7540</v>
      </c>
      <c r="CJ1154" s="4">
        <v>11232</v>
      </c>
      <c r="CK1154" s="4">
        <v>40227</v>
      </c>
      <c r="CL1154" s="4">
        <v>6253</v>
      </c>
      <c r="CM1154" s="4">
        <v>18</v>
      </c>
      <c r="CN1154" s="4">
        <v>2461</v>
      </c>
      <c r="CO1154" s="4">
        <f t="shared" si="466"/>
        <v>60191</v>
      </c>
    </row>
    <row r="1155" spans="1:93">
      <c r="A1155" s="2">
        <v>2013</v>
      </c>
      <c r="B1155" s="3" t="s">
        <v>109</v>
      </c>
      <c r="C1155" s="4">
        <v>7740</v>
      </c>
      <c r="D1155" s="4">
        <v>2040</v>
      </c>
      <c r="E1155" s="4">
        <v>24</v>
      </c>
      <c r="F1155" s="4">
        <v>0</v>
      </c>
      <c r="G1155" s="4">
        <f t="shared" si="467"/>
        <v>9804</v>
      </c>
      <c r="H1155" s="4">
        <v>3688.1000000000004</v>
      </c>
      <c r="I1155" s="4">
        <v>60</v>
      </c>
      <c r="J1155" s="4">
        <v>2751</v>
      </c>
      <c r="K1155" s="4">
        <v>0</v>
      </c>
      <c r="L1155" s="4">
        <f t="shared" si="468"/>
        <v>6499.1</v>
      </c>
      <c r="M1155" s="4">
        <v>61</v>
      </c>
      <c r="N1155" s="4">
        <v>171</v>
      </c>
      <c r="O1155" s="4">
        <v>1</v>
      </c>
      <c r="P1155" s="4">
        <v>0</v>
      </c>
      <c r="Q1155" s="4">
        <f t="shared" si="469"/>
        <v>233</v>
      </c>
      <c r="R1155" s="4">
        <v>0</v>
      </c>
      <c r="S1155" s="4">
        <v>0</v>
      </c>
      <c r="T1155" s="4">
        <v>0</v>
      </c>
      <c r="U1155" s="4">
        <v>0</v>
      </c>
      <c r="V1155" s="4">
        <f t="shared" si="470"/>
        <v>0</v>
      </c>
      <c r="W1155" s="4">
        <v>3517.7</v>
      </c>
      <c r="X1155" s="4">
        <v>7719.7</v>
      </c>
      <c r="Y1155" s="4">
        <v>1405.6</v>
      </c>
      <c r="Z1155" s="4">
        <v>0</v>
      </c>
      <c r="AA1155" s="4">
        <f t="shared" si="471"/>
        <v>12643</v>
      </c>
      <c r="AB1155" s="4">
        <v>1655.1</v>
      </c>
      <c r="AC1155" s="4">
        <v>107.7</v>
      </c>
      <c r="AD1155" s="4">
        <v>178.2</v>
      </c>
      <c r="AE1155" s="4">
        <v>0</v>
      </c>
      <c r="AF1155" s="4">
        <f t="shared" si="472"/>
        <v>1941</v>
      </c>
      <c r="AG1155" s="4">
        <v>0</v>
      </c>
      <c r="AH1155" s="4">
        <v>1331</v>
      </c>
      <c r="AI1155" s="4">
        <v>3189</v>
      </c>
      <c r="AJ1155" s="4">
        <v>78</v>
      </c>
      <c r="AK1155" s="4">
        <f t="shared" si="473"/>
        <v>4598</v>
      </c>
      <c r="AL1155" s="4">
        <v>3540.2000000000003</v>
      </c>
      <c r="AM1155" s="4">
        <v>1208.0999999999999</v>
      </c>
      <c r="AN1155" s="4">
        <v>2239</v>
      </c>
      <c r="AO1155" s="4">
        <v>153</v>
      </c>
      <c r="AP1155" s="4">
        <f t="shared" si="474"/>
        <v>7140.3</v>
      </c>
      <c r="AU1155" s="4">
        <f t="shared" si="475"/>
        <v>0</v>
      </c>
      <c r="AV1155" s="4">
        <v>4</v>
      </c>
      <c r="AW1155" s="4">
        <v>0</v>
      </c>
      <c r="AX1155" s="4">
        <v>0</v>
      </c>
      <c r="AY1155" s="4">
        <v>0</v>
      </c>
      <c r="AZ1155" s="4">
        <f t="shared" si="476"/>
        <v>4</v>
      </c>
      <c r="BA1155" s="4">
        <v>10.199999999999999</v>
      </c>
      <c r="BB1155" s="4">
        <v>0</v>
      </c>
      <c r="BC1155" s="4">
        <v>0</v>
      </c>
      <c r="BD1155" s="4">
        <v>0</v>
      </c>
      <c r="BE1155" s="4">
        <f t="shared" si="477"/>
        <v>10.199999999999999</v>
      </c>
      <c r="BF1155" s="4">
        <v>0</v>
      </c>
      <c r="BG1155" s="4">
        <v>1198</v>
      </c>
      <c r="BH1155" s="4">
        <v>1496</v>
      </c>
      <c r="BI1155" s="4">
        <v>78</v>
      </c>
      <c r="BJ1155" s="4">
        <f t="shared" si="478"/>
        <v>2772</v>
      </c>
      <c r="BK1155" s="4">
        <v>0</v>
      </c>
      <c r="BL1155" s="4">
        <v>0</v>
      </c>
      <c r="BM1155" s="4">
        <v>0</v>
      </c>
      <c r="BN1155" s="4">
        <v>0</v>
      </c>
      <c r="BO1155" s="4">
        <f t="shared" si="479"/>
        <v>0</v>
      </c>
      <c r="BP1155" s="4">
        <v>11.5</v>
      </c>
      <c r="BQ1155" s="4">
        <v>0</v>
      </c>
      <c r="BR1155" s="4">
        <v>0</v>
      </c>
      <c r="BS1155" s="4">
        <v>0</v>
      </c>
      <c r="BT1155" s="4">
        <f t="shared" si="480"/>
        <v>11.5</v>
      </c>
      <c r="BU1155" s="4">
        <v>2.1</v>
      </c>
      <c r="BV1155" s="4">
        <v>0</v>
      </c>
      <c r="BW1155" s="4">
        <v>0</v>
      </c>
      <c r="BX1155" s="4">
        <v>153</v>
      </c>
      <c r="BY1155" s="4">
        <f t="shared" si="481"/>
        <v>155.1</v>
      </c>
      <c r="BZ1155" s="4">
        <f t="shared" si="482"/>
        <v>20202.099999999999</v>
      </c>
      <c r="CA1155" s="4">
        <f t="shared" si="483"/>
        <v>12637.500000000002</v>
      </c>
      <c r="CB1155" s="4">
        <f t="shared" si="484"/>
        <v>9787.7999999999993</v>
      </c>
      <c r="CC1155" s="4">
        <f t="shared" si="485"/>
        <v>231</v>
      </c>
      <c r="CD1155" s="4">
        <f t="shared" si="486"/>
        <v>42858.399999999994</v>
      </c>
      <c r="CE1155" s="4">
        <f t="shared" si="487"/>
        <v>27.8</v>
      </c>
      <c r="CF1155" s="4">
        <f t="shared" si="488"/>
        <v>1198</v>
      </c>
      <c r="CG1155" s="4">
        <f t="shared" si="489"/>
        <v>1496</v>
      </c>
      <c r="CH1155" s="4">
        <f t="shared" si="490"/>
        <v>231</v>
      </c>
      <c r="CI1155" s="4">
        <f t="shared" si="491"/>
        <v>2952.8</v>
      </c>
      <c r="CJ1155" s="4">
        <v>5556.4</v>
      </c>
      <c r="CK1155" s="4">
        <v>11113.6</v>
      </c>
      <c r="CL1155" s="4">
        <v>1194.8</v>
      </c>
      <c r="CM1155" s="4">
        <v>0</v>
      </c>
      <c r="CN1155" s="4">
        <v>2876.9</v>
      </c>
      <c r="CO1155" s="4">
        <f t="shared" si="466"/>
        <v>20741.7</v>
      </c>
    </row>
    <row r="1156" spans="1:93">
      <c r="A1156" s="2">
        <v>2013</v>
      </c>
      <c r="B1156" s="3" t="s">
        <v>110</v>
      </c>
      <c r="C1156" s="4">
        <v>660</v>
      </c>
      <c r="D1156" s="4">
        <v>141</v>
      </c>
      <c r="E1156" s="4">
        <v>57</v>
      </c>
      <c r="F1156" s="4">
        <v>0</v>
      </c>
      <c r="G1156" s="4">
        <f t="shared" si="467"/>
        <v>858</v>
      </c>
      <c r="H1156" s="4">
        <v>413</v>
      </c>
      <c r="I1156" s="4">
        <v>118</v>
      </c>
      <c r="J1156" s="4">
        <v>548</v>
      </c>
      <c r="K1156" s="4">
        <v>6</v>
      </c>
      <c r="L1156" s="4">
        <f t="shared" si="468"/>
        <v>1085</v>
      </c>
      <c r="M1156" s="4">
        <v>2</v>
      </c>
      <c r="N1156" s="4">
        <v>0</v>
      </c>
      <c r="O1156" s="4">
        <v>3</v>
      </c>
      <c r="P1156" s="4">
        <v>0</v>
      </c>
      <c r="Q1156" s="4">
        <f t="shared" si="469"/>
        <v>5</v>
      </c>
      <c r="R1156" s="4">
        <v>0</v>
      </c>
      <c r="S1156" s="4">
        <v>0</v>
      </c>
      <c r="T1156" s="4">
        <v>0</v>
      </c>
      <c r="U1156" s="4">
        <v>0</v>
      </c>
      <c r="V1156" s="4">
        <f t="shared" si="470"/>
        <v>0</v>
      </c>
      <c r="W1156" s="4">
        <v>355</v>
      </c>
      <c r="X1156" s="4">
        <v>421</v>
      </c>
      <c r="Y1156" s="4">
        <v>6</v>
      </c>
      <c r="Z1156" s="4">
        <v>0</v>
      </c>
      <c r="AA1156" s="4">
        <f t="shared" si="471"/>
        <v>782</v>
      </c>
      <c r="AB1156" s="4">
        <v>82</v>
      </c>
      <c r="AC1156" s="4">
        <v>3</v>
      </c>
      <c r="AD1156" s="4">
        <v>25</v>
      </c>
      <c r="AE1156" s="4">
        <v>0</v>
      </c>
      <c r="AF1156" s="4">
        <f t="shared" si="472"/>
        <v>110</v>
      </c>
      <c r="AG1156" s="4">
        <v>96</v>
      </c>
      <c r="AH1156" s="4">
        <v>353</v>
      </c>
      <c r="AI1156" s="4">
        <v>469</v>
      </c>
      <c r="AJ1156" s="4">
        <v>0</v>
      </c>
      <c r="AK1156" s="4">
        <f t="shared" si="473"/>
        <v>918</v>
      </c>
      <c r="AL1156" s="4">
        <v>612</v>
      </c>
      <c r="AM1156" s="4">
        <v>500</v>
      </c>
      <c r="AN1156" s="4">
        <v>842</v>
      </c>
      <c r="AO1156" s="4">
        <v>0</v>
      </c>
      <c r="AP1156" s="4">
        <f t="shared" si="474"/>
        <v>1954</v>
      </c>
      <c r="AU1156" s="4">
        <f t="shared" si="475"/>
        <v>0</v>
      </c>
      <c r="AV1156" s="4">
        <v>49</v>
      </c>
      <c r="AW1156" s="4">
        <v>0</v>
      </c>
      <c r="AX1156" s="4">
        <v>13</v>
      </c>
      <c r="AY1156" s="4">
        <v>6</v>
      </c>
      <c r="AZ1156" s="4">
        <f t="shared" si="476"/>
        <v>68</v>
      </c>
      <c r="BA1156" s="4">
        <v>2</v>
      </c>
      <c r="BB1156" s="4">
        <v>0</v>
      </c>
      <c r="BC1156" s="4">
        <v>14</v>
      </c>
      <c r="BD1156" s="4">
        <v>0</v>
      </c>
      <c r="BE1156" s="4">
        <f t="shared" si="477"/>
        <v>16</v>
      </c>
      <c r="BF1156" s="4">
        <v>47</v>
      </c>
      <c r="BG1156" s="4">
        <v>279</v>
      </c>
      <c r="BH1156" s="4">
        <v>230</v>
      </c>
      <c r="BI1156" s="4">
        <v>0</v>
      </c>
      <c r="BJ1156" s="4">
        <f t="shared" si="478"/>
        <v>556</v>
      </c>
      <c r="BK1156" s="4">
        <v>0</v>
      </c>
      <c r="BL1156" s="4">
        <v>0</v>
      </c>
      <c r="BM1156" s="4">
        <v>0</v>
      </c>
      <c r="BN1156" s="4">
        <v>0</v>
      </c>
      <c r="BO1156" s="4">
        <f t="shared" si="479"/>
        <v>0</v>
      </c>
      <c r="BP1156" s="4">
        <v>19</v>
      </c>
      <c r="BQ1156" s="4">
        <v>5</v>
      </c>
      <c r="BR1156" s="4">
        <v>27</v>
      </c>
      <c r="BS1156" s="4">
        <v>0</v>
      </c>
      <c r="BT1156" s="4">
        <f t="shared" si="480"/>
        <v>51</v>
      </c>
      <c r="BU1156" s="4">
        <v>40</v>
      </c>
      <c r="BV1156" s="4">
        <v>9</v>
      </c>
      <c r="BW1156" s="4">
        <v>9</v>
      </c>
      <c r="BX1156" s="4">
        <v>0</v>
      </c>
      <c r="BY1156" s="4">
        <f t="shared" si="481"/>
        <v>58</v>
      </c>
      <c r="BZ1156" s="4">
        <f t="shared" si="482"/>
        <v>2220</v>
      </c>
      <c r="CA1156" s="4">
        <f t="shared" si="483"/>
        <v>1536</v>
      </c>
      <c r="CB1156" s="4">
        <f t="shared" si="484"/>
        <v>1950</v>
      </c>
      <c r="CC1156" s="4">
        <f t="shared" si="485"/>
        <v>6</v>
      </c>
      <c r="CD1156" s="4">
        <f t="shared" si="486"/>
        <v>5712</v>
      </c>
      <c r="CE1156" s="4">
        <f t="shared" si="487"/>
        <v>157</v>
      </c>
      <c r="CF1156" s="4">
        <f t="shared" si="488"/>
        <v>293</v>
      </c>
      <c r="CG1156" s="4">
        <f t="shared" si="489"/>
        <v>293</v>
      </c>
      <c r="CH1156" s="4">
        <f t="shared" si="490"/>
        <v>6</v>
      </c>
      <c r="CI1156" s="4">
        <f t="shared" si="491"/>
        <v>749</v>
      </c>
      <c r="CJ1156" s="4">
        <v>1296</v>
      </c>
      <c r="CK1156" s="4">
        <v>616</v>
      </c>
      <c r="CL1156" s="4">
        <v>187</v>
      </c>
      <c r="CM1156" s="4">
        <v>5</v>
      </c>
      <c r="CN1156" s="4">
        <v>532</v>
      </c>
      <c r="CO1156" s="4">
        <f t="shared" si="466"/>
        <v>2636</v>
      </c>
    </row>
    <row r="1157" spans="1:93">
      <c r="A1157" s="2">
        <v>2013</v>
      </c>
      <c r="B1157" s="3" t="s">
        <v>111</v>
      </c>
      <c r="C1157" s="4">
        <v>6831.0791239999999</v>
      </c>
      <c r="D1157" s="4">
        <v>1999.636141</v>
      </c>
      <c r="E1157" s="4">
        <v>751.08728099999996</v>
      </c>
      <c r="F1157" s="4">
        <v>312.23602299999999</v>
      </c>
      <c r="G1157" s="4">
        <f t="shared" si="467"/>
        <v>9894.0385689999985</v>
      </c>
      <c r="H1157" s="4">
        <v>2289.0403179999998</v>
      </c>
      <c r="I1157" s="4">
        <v>23.13645</v>
      </c>
      <c r="J1157" s="4">
        <v>36.673580000000001</v>
      </c>
      <c r="K1157" s="4">
        <v>165.41530900000001</v>
      </c>
      <c r="L1157" s="4">
        <f t="shared" si="468"/>
        <v>2514.2656569999999</v>
      </c>
      <c r="M1157" s="4">
        <v>150.62464299999999</v>
      </c>
      <c r="N1157" s="4">
        <v>620.44366200000002</v>
      </c>
      <c r="O1157" s="4">
        <v>0</v>
      </c>
      <c r="P1157" s="4">
        <v>0</v>
      </c>
      <c r="Q1157" s="4">
        <f t="shared" si="469"/>
        <v>771.06830500000001</v>
      </c>
      <c r="R1157" s="4">
        <v>81.018176999999994</v>
      </c>
      <c r="S1157" s="4">
        <v>0</v>
      </c>
      <c r="T1157" s="4">
        <v>0</v>
      </c>
      <c r="U1157" s="4">
        <v>0</v>
      </c>
      <c r="V1157" s="4">
        <f t="shared" si="470"/>
        <v>81.018176999999994</v>
      </c>
      <c r="W1157" s="4">
        <v>12030.289116</v>
      </c>
      <c r="X1157" s="4">
        <v>4101.8844749999998</v>
      </c>
      <c r="Y1157" s="4">
        <v>878.20296199999996</v>
      </c>
      <c r="Z1157" s="4">
        <v>0</v>
      </c>
      <c r="AA1157" s="4">
        <f t="shared" si="471"/>
        <v>17010.376552999998</v>
      </c>
      <c r="AB1157" s="4">
        <v>1727.0482360000001</v>
      </c>
      <c r="AC1157" s="4">
        <v>14.599703999999999</v>
      </c>
      <c r="AD1157" s="4">
        <v>72.625626999999994</v>
      </c>
      <c r="AE1157" s="4">
        <v>25.505998999999999</v>
      </c>
      <c r="AF1157" s="4">
        <f t="shared" si="472"/>
        <v>1839.7795659999999</v>
      </c>
      <c r="AG1157" s="4">
        <v>9.0059819999999995</v>
      </c>
      <c r="AH1157" s="4">
        <v>1636.7497169999999</v>
      </c>
      <c r="AI1157" s="4">
        <v>2067.8231110000002</v>
      </c>
      <c r="AJ1157" s="4">
        <v>187.77306100000001</v>
      </c>
      <c r="AK1157" s="4">
        <f t="shared" si="473"/>
        <v>3901.3518709999998</v>
      </c>
      <c r="AL1157" s="4">
        <v>4321.2328829999997</v>
      </c>
      <c r="AM1157" s="4">
        <v>4250.6864390000001</v>
      </c>
      <c r="AN1157" s="4">
        <v>12189.410124</v>
      </c>
      <c r="AO1157" s="4">
        <v>1494.966107</v>
      </c>
      <c r="AP1157" s="4">
        <f t="shared" si="474"/>
        <v>22256.295553</v>
      </c>
      <c r="AU1157" s="4">
        <f t="shared" si="475"/>
        <v>0</v>
      </c>
      <c r="AV1157" s="4">
        <v>0</v>
      </c>
      <c r="AW1157" s="4">
        <v>0</v>
      </c>
      <c r="AX1157" s="4">
        <v>0</v>
      </c>
      <c r="AY1157" s="4">
        <v>165.41530900000001</v>
      </c>
      <c r="AZ1157" s="4">
        <f t="shared" si="476"/>
        <v>165.41530900000001</v>
      </c>
      <c r="BA1157" s="4">
        <v>0</v>
      </c>
      <c r="BB1157" s="4">
        <v>0</v>
      </c>
      <c r="BC1157" s="4">
        <v>0</v>
      </c>
      <c r="BD1157" s="4">
        <v>25.505998999999999</v>
      </c>
      <c r="BE1157" s="4">
        <f t="shared" si="477"/>
        <v>25.505998999999999</v>
      </c>
      <c r="BF1157" s="4">
        <v>0</v>
      </c>
      <c r="BG1157" s="4">
        <v>1406.050127</v>
      </c>
      <c r="BH1157" s="4">
        <v>545.02623800000003</v>
      </c>
      <c r="BI1157" s="4">
        <v>187.77306100000001</v>
      </c>
      <c r="BJ1157" s="4">
        <f t="shared" si="478"/>
        <v>2138.8494259999998</v>
      </c>
      <c r="BK1157" s="4">
        <v>0</v>
      </c>
      <c r="BL1157" s="4">
        <v>0</v>
      </c>
      <c r="BM1157" s="4">
        <v>0</v>
      </c>
      <c r="BN1157" s="4">
        <v>0</v>
      </c>
      <c r="BO1157" s="4">
        <f t="shared" si="479"/>
        <v>0</v>
      </c>
      <c r="BP1157" s="4">
        <v>0</v>
      </c>
      <c r="BQ1157" s="4">
        <v>0</v>
      </c>
      <c r="BR1157" s="4">
        <v>0</v>
      </c>
      <c r="BS1157" s="4">
        <v>0</v>
      </c>
      <c r="BT1157" s="4">
        <f t="shared" si="480"/>
        <v>0</v>
      </c>
      <c r="BU1157" s="4">
        <v>0</v>
      </c>
      <c r="BV1157" s="4">
        <v>0.45607599999999998</v>
      </c>
      <c r="BW1157" s="4">
        <v>39.737052999999996</v>
      </c>
      <c r="BX1157" s="4">
        <v>636.73599400000001</v>
      </c>
      <c r="BY1157" s="4">
        <f t="shared" si="481"/>
        <v>676.929123</v>
      </c>
      <c r="BZ1157" s="4">
        <f t="shared" si="482"/>
        <v>27439.338478999995</v>
      </c>
      <c r="CA1157" s="4">
        <f t="shared" si="483"/>
        <v>12647.136588000001</v>
      </c>
      <c r="CB1157" s="4">
        <f t="shared" si="484"/>
        <v>15995.822684999999</v>
      </c>
      <c r="CC1157" s="4">
        <f t="shared" si="485"/>
        <v>2185.8964989999999</v>
      </c>
      <c r="CD1157" s="4">
        <f t="shared" si="486"/>
        <v>58268.194250999994</v>
      </c>
      <c r="CE1157" s="4">
        <f t="shared" si="487"/>
        <v>0</v>
      </c>
      <c r="CF1157" s="4">
        <f t="shared" si="488"/>
        <v>1406.5062029999999</v>
      </c>
      <c r="CG1157" s="4">
        <f t="shared" si="489"/>
        <v>584.76329099999998</v>
      </c>
      <c r="CH1157" s="4">
        <f t="shared" si="490"/>
        <v>1015.4303630000001</v>
      </c>
      <c r="CI1157" s="4">
        <f t="shared" si="491"/>
        <v>3006.6998570000001</v>
      </c>
      <c r="CJ1157" s="4">
        <v>8444.9</v>
      </c>
      <c r="CK1157" s="4">
        <v>9507.7999999999993</v>
      </c>
      <c r="CL1157" s="4">
        <v>261.89999999999998</v>
      </c>
      <c r="CM1157" s="4">
        <v>0</v>
      </c>
      <c r="CN1157" s="4">
        <v>11344</v>
      </c>
      <c r="CO1157" s="4">
        <f t="shared" si="466"/>
        <v>29558.6</v>
      </c>
    </row>
    <row r="1158" spans="1:93">
      <c r="A1158" s="2">
        <v>2013</v>
      </c>
      <c r="B1158" s="3" t="s">
        <v>112</v>
      </c>
      <c r="C1158" s="4">
        <v>2007</v>
      </c>
      <c r="D1158" s="4">
        <v>616</v>
      </c>
      <c r="E1158" s="4">
        <v>851</v>
      </c>
      <c r="F1158" s="4">
        <v>0</v>
      </c>
      <c r="G1158" s="4">
        <f t="shared" si="467"/>
        <v>3474</v>
      </c>
      <c r="H1158" s="4">
        <v>955</v>
      </c>
      <c r="I1158" s="4">
        <v>512</v>
      </c>
      <c r="J1158" s="4">
        <v>3395</v>
      </c>
      <c r="K1158" s="4">
        <v>5</v>
      </c>
      <c r="L1158" s="4">
        <f t="shared" si="468"/>
        <v>4867</v>
      </c>
      <c r="M1158" s="4">
        <v>39</v>
      </c>
      <c r="N1158" s="4">
        <v>67</v>
      </c>
      <c r="O1158" s="4">
        <v>0</v>
      </c>
      <c r="P1158" s="4">
        <v>0</v>
      </c>
      <c r="Q1158" s="4">
        <f t="shared" si="469"/>
        <v>106</v>
      </c>
      <c r="R1158" s="4">
        <v>39</v>
      </c>
      <c r="S1158" s="4">
        <v>51</v>
      </c>
      <c r="T1158" s="4">
        <v>0</v>
      </c>
      <c r="U1158" s="4">
        <v>0</v>
      </c>
      <c r="V1158" s="4">
        <f t="shared" si="470"/>
        <v>90</v>
      </c>
      <c r="W1158" s="4">
        <v>1343</v>
      </c>
      <c r="X1158" s="4">
        <v>2931</v>
      </c>
      <c r="Y1158" s="4">
        <v>646</v>
      </c>
      <c r="Z1158" s="4">
        <v>0</v>
      </c>
      <c r="AA1158" s="4">
        <f t="shared" si="471"/>
        <v>4920</v>
      </c>
      <c r="AB1158" s="4">
        <v>459</v>
      </c>
      <c r="AC1158" s="4">
        <v>2</v>
      </c>
      <c r="AD1158" s="4">
        <v>102</v>
      </c>
      <c r="AE1158" s="4">
        <v>0</v>
      </c>
      <c r="AF1158" s="4">
        <f t="shared" si="472"/>
        <v>563</v>
      </c>
      <c r="AG1158" s="4">
        <v>0</v>
      </c>
      <c r="AH1158" s="4">
        <v>560</v>
      </c>
      <c r="AI1158" s="4">
        <v>605</v>
      </c>
      <c r="AJ1158" s="4">
        <v>124</v>
      </c>
      <c r="AK1158" s="4">
        <f t="shared" si="473"/>
        <v>1289</v>
      </c>
      <c r="AL1158" s="4">
        <v>1788</v>
      </c>
      <c r="AM1158" s="4">
        <v>1914</v>
      </c>
      <c r="AN1158" s="4">
        <v>2165</v>
      </c>
      <c r="AO1158" s="4">
        <v>254</v>
      </c>
      <c r="AP1158" s="4">
        <f t="shared" si="474"/>
        <v>6121</v>
      </c>
      <c r="AU1158" s="4">
        <f t="shared" si="475"/>
        <v>0</v>
      </c>
      <c r="AV1158" s="4">
        <v>2</v>
      </c>
      <c r="AW1158" s="4">
        <v>0</v>
      </c>
      <c r="AX1158" s="4">
        <v>238</v>
      </c>
      <c r="AY1158" s="4">
        <v>5</v>
      </c>
      <c r="AZ1158" s="4">
        <f t="shared" si="476"/>
        <v>245</v>
      </c>
      <c r="BA1158" s="4">
        <v>0</v>
      </c>
      <c r="BB1158" s="4">
        <v>0</v>
      </c>
      <c r="BC1158" s="4">
        <v>0</v>
      </c>
      <c r="BD1158" s="4">
        <v>0</v>
      </c>
      <c r="BE1158" s="4">
        <f t="shared" si="477"/>
        <v>0</v>
      </c>
      <c r="BF1158" s="4">
        <v>0</v>
      </c>
      <c r="BG1158" s="4">
        <v>673</v>
      </c>
      <c r="BH1158" s="4">
        <v>275</v>
      </c>
      <c r="BI1158" s="4">
        <v>124</v>
      </c>
      <c r="BJ1158" s="4">
        <f t="shared" si="478"/>
        <v>1072</v>
      </c>
      <c r="BK1158" s="4">
        <v>0</v>
      </c>
      <c r="BL1158" s="4">
        <v>0</v>
      </c>
      <c r="BM1158" s="4">
        <v>0</v>
      </c>
      <c r="BN1158" s="4">
        <v>0</v>
      </c>
      <c r="BO1158" s="4">
        <f t="shared" si="479"/>
        <v>0</v>
      </c>
      <c r="BP1158" s="4">
        <v>2</v>
      </c>
      <c r="BQ1158" s="4">
        <v>20</v>
      </c>
      <c r="BR1158" s="4">
        <v>20</v>
      </c>
      <c r="BS1158" s="4">
        <v>99</v>
      </c>
      <c r="BT1158" s="4">
        <f t="shared" si="480"/>
        <v>141</v>
      </c>
      <c r="BU1158" s="4">
        <v>3</v>
      </c>
      <c r="BV1158" s="4">
        <v>89</v>
      </c>
      <c r="BW1158" s="4">
        <v>75</v>
      </c>
      <c r="BX1158" s="4">
        <v>13</v>
      </c>
      <c r="BY1158" s="4">
        <f t="shared" si="481"/>
        <v>180</v>
      </c>
      <c r="BZ1158" s="4">
        <f t="shared" si="482"/>
        <v>6630</v>
      </c>
      <c r="CA1158" s="4">
        <f t="shared" si="483"/>
        <v>6653</v>
      </c>
      <c r="CB1158" s="4">
        <f t="shared" si="484"/>
        <v>7764</v>
      </c>
      <c r="CC1158" s="4">
        <f t="shared" si="485"/>
        <v>383</v>
      </c>
      <c r="CD1158" s="4">
        <f t="shared" si="486"/>
        <v>21430</v>
      </c>
      <c r="CE1158" s="4">
        <f t="shared" si="487"/>
        <v>7</v>
      </c>
      <c r="CF1158" s="4">
        <f t="shared" si="488"/>
        <v>782</v>
      </c>
      <c r="CG1158" s="4">
        <f t="shared" si="489"/>
        <v>608</v>
      </c>
      <c r="CH1158" s="4">
        <f t="shared" si="490"/>
        <v>241</v>
      </c>
      <c r="CI1158" s="4">
        <f t="shared" si="491"/>
        <v>1638</v>
      </c>
      <c r="CJ1158" s="4">
        <v>2087.4</v>
      </c>
      <c r="CK1158" s="4">
        <v>2113.8000000000002</v>
      </c>
      <c r="CL1158" s="4">
        <v>451.6</v>
      </c>
      <c r="CM1158" s="4">
        <v>16.5</v>
      </c>
      <c r="CN1158" s="4">
        <v>935.1</v>
      </c>
      <c r="CO1158" s="4">
        <f t="shared" si="466"/>
        <v>5604.4000000000015</v>
      </c>
    </row>
    <row r="1159" spans="1:93">
      <c r="A1159" s="2">
        <v>2013</v>
      </c>
      <c r="B1159" s="3" t="s">
        <v>113</v>
      </c>
      <c r="C1159" s="4">
        <v>2527</v>
      </c>
      <c r="D1159" s="4">
        <v>560</v>
      </c>
      <c r="E1159" s="4">
        <v>593</v>
      </c>
      <c r="F1159" s="4">
        <v>0</v>
      </c>
      <c r="G1159" s="4">
        <f t="shared" si="467"/>
        <v>3680</v>
      </c>
      <c r="H1159" s="4">
        <v>204</v>
      </c>
      <c r="I1159" s="4">
        <v>44</v>
      </c>
      <c r="J1159" s="4">
        <v>24</v>
      </c>
      <c r="K1159" s="4">
        <v>0</v>
      </c>
      <c r="L1159" s="4">
        <f t="shared" si="468"/>
        <v>272</v>
      </c>
      <c r="M1159" s="4">
        <v>74</v>
      </c>
      <c r="N1159" s="4">
        <v>102</v>
      </c>
      <c r="O1159" s="4">
        <v>0</v>
      </c>
      <c r="P1159" s="4">
        <v>0</v>
      </c>
      <c r="Q1159" s="4">
        <f t="shared" si="469"/>
        <v>176</v>
      </c>
      <c r="R1159" s="4">
        <v>0</v>
      </c>
      <c r="S1159" s="4">
        <v>6</v>
      </c>
      <c r="T1159" s="4">
        <v>0</v>
      </c>
      <c r="U1159" s="4">
        <v>0</v>
      </c>
      <c r="V1159" s="4">
        <f t="shared" si="470"/>
        <v>6</v>
      </c>
      <c r="W1159" s="4">
        <v>923</v>
      </c>
      <c r="X1159" s="4">
        <v>3476</v>
      </c>
      <c r="Y1159" s="4">
        <v>1111</v>
      </c>
      <c r="Z1159" s="4">
        <v>0</v>
      </c>
      <c r="AA1159" s="4">
        <f t="shared" si="471"/>
        <v>5510</v>
      </c>
      <c r="AB1159" s="4">
        <v>802</v>
      </c>
      <c r="AC1159" s="4">
        <v>16</v>
      </c>
      <c r="AD1159" s="4">
        <v>176</v>
      </c>
      <c r="AE1159" s="4">
        <v>17</v>
      </c>
      <c r="AF1159" s="4">
        <f t="shared" si="472"/>
        <v>1011</v>
      </c>
      <c r="AG1159" s="4">
        <v>1</v>
      </c>
      <c r="AH1159" s="4">
        <v>52</v>
      </c>
      <c r="AI1159" s="4">
        <v>1471</v>
      </c>
      <c r="AJ1159" s="4">
        <v>54</v>
      </c>
      <c r="AK1159" s="4">
        <f t="shared" si="473"/>
        <v>1578</v>
      </c>
      <c r="AL1159" s="4">
        <v>1426</v>
      </c>
      <c r="AM1159" s="4">
        <v>3195</v>
      </c>
      <c r="AN1159" s="4">
        <v>8888</v>
      </c>
      <c r="AO1159" s="4">
        <v>61</v>
      </c>
      <c r="AP1159" s="4">
        <f t="shared" si="474"/>
        <v>13570</v>
      </c>
      <c r="AU1159" s="4">
        <f t="shared" si="475"/>
        <v>0</v>
      </c>
      <c r="AV1159" s="4">
        <v>0</v>
      </c>
      <c r="AW1159" s="4">
        <v>0</v>
      </c>
      <c r="AX1159" s="4">
        <v>0</v>
      </c>
      <c r="AY1159" s="4">
        <v>0</v>
      </c>
      <c r="AZ1159" s="4">
        <f t="shared" si="476"/>
        <v>0</v>
      </c>
      <c r="BA1159" s="4">
        <v>0</v>
      </c>
      <c r="BB1159" s="4">
        <v>0</v>
      </c>
      <c r="BC1159" s="4">
        <v>0</v>
      </c>
      <c r="BD1159" s="4">
        <v>17</v>
      </c>
      <c r="BE1159" s="4">
        <f t="shared" si="477"/>
        <v>17</v>
      </c>
      <c r="BF1159" s="4">
        <v>0</v>
      </c>
      <c r="BG1159" s="4">
        <v>2</v>
      </c>
      <c r="BH1159" s="4">
        <v>0</v>
      </c>
      <c r="BI1159" s="4">
        <v>54</v>
      </c>
      <c r="BJ1159" s="4">
        <f t="shared" si="478"/>
        <v>56</v>
      </c>
      <c r="BK1159" s="4">
        <v>0</v>
      </c>
      <c r="BL1159" s="4">
        <v>0</v>
      </c>
      <c r="BM1159" s="4">
        <v>0</v>
      </c>
      <c r="BN1159" s="4">
        <v>0</v>
      </c>
      <c r="BO1159" s="4">
        <f t="shared" si="479"/>
        <v>0</v>
      </c>
      <c r="BP1159" s="4">
        <v>0</v>
      </c>
      <c r="BQ1159" s="4">
        <v>0</v>
      </c>
      <c r="BR1159" s="4">
        <v>26.255095000000001</v>
      </c>
      <c r="BS1159" s="4">
        <v>29.059843000000001</v>
      </c>
      <c r="BT1159" s="4">
        <f t="shared" si="480"/>
        <v>55.314937999999998</v>
      </c>
      <c r="BU1159" s="4">
        <v>0</v>
      </c>
      <c r="BV1159" s="4">
        <v>14</v>
      </c>
      <c r="BW1159" s="4">
        <v>0</v>
      </c>
      <c r="BX1159" s="4">
        <v>31.872496999999999</v>
      </c>
      <c r="BY1159" s="4">
        <f t="shared" si="481"/>
        <v>45.872496999999996</v>
      </c>
      <c r="BZ1159" s="4">
        <f t="shared" si="482"/>
        <v>5957</v>
      </c>
      <c r="CA1159" s="4">
        <f t="shared" si="483"/>
        <v>7451</v>
      </c>
      <c r="CB1159" s="4">
        <f t="shared" si="484"/>
        <v>12263</v>
      </c>
      <c r="CC1159" s="4">
        <f t="shared" si="485"/>
        <v>132</v>
      </c>
      <c r="CD1159" s="4">
        <f t="shared" si="486"/>
        <v>25803</v>
      </c>
      <c r="CE1159" s="4">
        <f t="shared" si="487"/>
        <v>0</v>
      </c>
      <c r="CF1159" s="4">
        <f t="shared" si="488"/>
        <v>16</v>
      </c>
      <c r="CG1159" s="4">
        <f t="shared" si="489"/>
        <v>26.255095000000001</v>
      </c>
      <c r="CH1159" s="4">
        <f t="shared" si="490"/>
        <v>131.93234000000001</v>
      </c>
      <c r="CI1159" s="4">
        <f t="shared" si="491"/>
        <v>174.18743499999999</v>
      </c>
      <c r="CJ1159" s="4">
        <v>0</v>
      </c>
      <c r="CK1159" s="4">
        <v>6255.6</v>
      </c>
      <c r="CL1159" s="4">
        <v>452.9</v>
      </c>
      <c r="CM1159" s="4">
        <v>0</v>
      </c>
      <c r="CN1159" s="4">
        <v>504.6</v>
      </c>
      <c r="CO1159" s="4">
        <f t="shared" si="466"/>
        <v>7213.1</v>
      </c>
    </row>
    <row r="1160" spans="1:93">
      <c r="A1160" s="2">
        <v>2013</v>
      </c>
      <c r="B1160" s="3" t="s">
        <v>114</v>
      </c>
      <c r="C1160" s="4">
        <v>9705</v>
      </c>
      <c r="D1160" s="4">
        <v>2423</v>
      </c>
      <c r="E1160" s="4">
        <v>618</v>
      </c>
      <c r="F1160" s="4">
        <v>0</v>
      </c>
      <c r="G1160" s="4">
        <f t="shared" si="467"/>
        <v>12746</v>
      </c>
      <c r="H1160" s="4">
        <v>1615</v>
      </c>
      <c r="I1160" s="4">
        <v>0</v>
      </c>
      <c r="J1160" s="4">
        <v>94</v>
      </c>
      <c r="K1160" s="4">
        <v>212</v>
      </c>
      <c r="L1160" s="4">
        <f t="shared" si="468"/>
        <v>1921</v>
      </c>
      <c r="M1160" s="4">
        <v>224</v>
      </c>
      <c r="N1160" s="4">
        <v>350</v>
      </c>
      <c r="O1160" s="4">
        <v>805</v>
      </c>
      <c r="P1160" s="4">
        <v>0</v>
      </c>
      <c r="Q1160" s="4">
        <f t="shared" si="469"/>
        <v>1379</v>
      </c>
      <c r="R1160" s="4">
        <v>302</v>
      </c>
      <c r="S1160" s="4">
        <v>410</v>
      </c>
      <c r="T1160" s="4">
        <v>194</v>
      </c>
      <c r="U1160" s="4">
        <v>0</v>
      </c>
      <c r="V1160" s="4">
        <f t="shared" si="470"/>
        <v>906</v>
      </c>
      <c r="W1160" s="4">
        <v>7620</v>
      </c>
      <c r="X1160" s="4">
        <v>12245</v>
      </c>
      <c r="Y1160" s="4">
        <v>2364</v>
      </c>
      <c r="Z1160" s="4">
        <v>0</v>
      </c>
      <c r="AA1160" s="4">
        <f t="shared" si="471"/>
        <v>22229</v>
      </c>
      <c r="AB1160" s="4">
        <v>2110</v>
      </c>
      <c r="AC1160" s="4">
        <v>22</v>
      </c>
      <c r="AD1160" s="4">
        <v>105</v>
      </c>
      <c r="AE1160" s="4">
        <v>137</v>
      </c>
      <c r="AF1160" s="4">
        <f t="shared" si="472"/>
        <v>2374</v>
      </c>
      <c r="AG1160" s="4">
        <v>17</v>
      </c>
      <c r="AH1160" s="4">
        <v>2020</v>
      </c>
      <c r="AI1160" s="4">
        <v>4055</v>
      </c>
      <c r="AJ1160" s="4">
        <v>250</v>
      </c>
      <c r="AK1160" s="4">
        <f t="shared" si="473"/>
        <v>6342</v>
      </c>
      <c r="AL1160" s="4">
        <v>6123</v>
      </c>
      <c r="AM1160" s="4">
        <v>7144</v>
      </c>
      <c r="AN1160" s="4">
        <v>7157</v>
      </c>
      <c r="AO1160" s="4">
        <v>780</v>
      </c>
      <c r="AP1160" s="4">
        <f t="shared" si="474"/>
        <v>21204</v>
      </c>
      <c r="AU1160" s="4">
        <f t="shared" si="475"/>
        <v>0</v>
      </c>
      <c r="AV1160" s="4">
        <v>0</v>
      </c>
      <c r="AW1160" s="4">
        <v>0</v>
      </c>
      <c r="AX1160" s="4">
        <v>0</v>
      </c>
      <c r="AY1160" s="4">
        <v>212</v>
      </c>
      <c r="AZ1160" s="4">
        <f t="shared" si="476"/>
        <v>212</v>
      </c>
      <c r="BA1160" s="4">
        <v>0</v>
      </c>
      <c r="BB1160" s="4">
        <v>0</v>
      </c>
      <c r="BC1160" s="4">
        <v>0</v>
      </c>
      <c r="BD1160" s="4">
        <v>137</v>
      </c>
      <c r="BE1160" s="4">
        <f t="shared" si="477"/>
        <v>137</v>
      </c>
      <c r="BF1160" s="4">
        <v>0</v>
      </c>
      <c r="BG1160" s="4">
        <v>0</v>
      </c>
      <c r="BH1160" s="4">
        <v>0</v>
      </c>
      <c r="BI1160" s="4">
        <v>250</v>
      </c>
      <c r="BJ1160" s="4">
        <f t="shared" si="478"/>
        <v>250</v>
      </c>
      <c r="BK1160" s="4">
        <v>0</v>
      </c>
      <c r="BL1160" s="4">
        <v>0</v>
      </c>
      <c r="BM1160" s="4">
        <v>0</v>
      </c>
      <c r="BN1160" s="4">
        <v>0</v>
      </c>
      <c r="BO1160" s="4">
        <f t="shared" si="479"/>
        <v>0</v>
      </c>
      <c r="BP1160" s="4">
        <v>0</v>
      </c>
      <c r="BQ1160" s="4">
        <v>0</v>
      </c>
      <c r="BR1160" s="4">
        <v>0</v>
      </c>
      <c r="BS1160" s="4">
        <v>0</v>
      </c>
      <c r="BT1160" s="4">
        <f t="shared" si="480"/>
        <v>0</v>
      </c>
      <c r="BU1160" s="4">
        <v>0</v>
      </c>
      <c r="BV1160" s="4">
        <v>0</v>
      </c>
      <c r="BW1160" s="4">
        <v>0</v>
      </c>
      <c r="BX1160" s="4">
        <v>780</v>
      </c>
      <c r="BY1160" s="4">
        <f t="shared" si="481"/>
        <v>780</v>
      </c>
      <c r="BZ1160" s="4">
        <f t="shared" si="482"/>
        <v>27716</v>
      </c>
      <c r="CA1160" s="4">
        <f t="shared" si="483"/>
        <v>24614</v>
      </c>
      <c r="CB1160" s="4">
        <f t="shared" si="484"/>
        <v>15392</v>
      </c>
      <c r="CC1160" s="4">
        <f t="shared" si="485"/>
        <v>1379</v>
      </c>
      <c r="CD1160" s="4">
        <f t="shared" si="486"/>
        <v>69101</v>
      </c>
      <c r="CE1160" s="4">
        <f t="shared" si="487"/>
        <v>0</v>
      </c>
      <c r="CF1160" s="4">
        <f t="shared" si="488"/>
        <v>0</v>
      </c>
      <c r="CG1160" s="4">
        <f t="shared" si="489"/>
        <v>0</v>
      </c>
      <c r="CH1160" s="4">
        <f t="shared" si="490"/>
        <v>1379</v>
      </c>
      <c r="CI1160" s="4">
        <f t="shared" si="491"/>
        <v>1379</v>
      </c>
      <c r="CJ1160" s="4">
        <v>8894</v>
      </c>
      <c r="CK1160" s="4">
        <v>11371</v>
      </c>
      <c r="CL1160" s="4">
        <v>2423</v>
      </c>
      <c r="CM1160" s="4">
        <v>89</v>
      </c>
      <c r="CN1160" s="4">
        <v>5870</v>
      </c>
      <c r="CO1160" s="4">
        <f t="shared" si="466"/>
        <v>28647</v>
      </c>
    </row>
    <row r="1161" spans="1:93">
      <c r="A1161" s="2">
        <v>2013</v>
      </c>
      <c r="B1161" s="3" t="s">
        <v>127</v>
      </c>
      <c r="G1161" s="4">
        <f t="shared" si="467"/>
        <v>0</v>
      </c>
      <c r="L1161" s="4">
        <f t="shared" si="468"/>
        <v>0</v>
      </c>
      <c r="Q1161" s="4">
        <f t="shared" si="469"/>
        <v>0</v>
      </c>
      <c r="V1161" s="4">
        <f t="shared" si="470"/>
        <v>0</v>
      </c>
      <c r="AA1161" s="4">
        <f t="shared" si="471"/>
        <v>0</v>
      </c>
      <c r="AF1161" s="4">
        <f t="shared" si="472"/>
        <v>0</v>
      </c>
      <c r="AK1161" s="4">
        <f t="shared" si="473"/>
        <v>0</v>
      </c>
      <c r="AP1161" s="4">
        <f t="shared" si="474"/>
        <v>0</v>
      </c>
      <c r="AU1161" s="4">
        <f t="shared" si="475"/>
        <v>0</v>
      </c>
      <c r="AZ1161" s="4">
        <f t="shared" si="476"/>
        <v>0</v>
      </c>
      <c r="BE1161" s="4">
        <f t="shared" si="477"/>
        <v>0</v>
      </c>
      <c r="BJ1161" s="4">
        <f t="shared" si="478"/>
        <v>0</v>
      </c>
      <c r="BO1161" s="4">
        <f t="shared" si="479"/>
        <v>0</v>
      </c>
      <c r="BT1161" s="4">
        <f t="shared" si="480"/>
        <v>0</v>
      </c>
      <c r="BY1161" s="4">
        <f t="shared" si="481"/>
        <v>0</v>
      </c>
      <c r="BZ1161" s="4">
        <f t="shared" si="482"/>
        <v>0</v>
      </c>
      <c r="CA1161" s="4">
        <f t="shared" si="483"/>
        <v>0</v>
      </c>
      <c r="CB1161" s="4">
        <f t="shared" si="484"/>
        <v>0</v>
      </c>
      <c r="CC1161" s="4">
        <f t="shared" si="485"/>
        <v>0</v>
      </c>
      <c r="CD1161" s="4">
        <f t="shared" si="486"/>
        <v>0</v>
      </c>
      <c r="CE1161" s="4">
        <f t="shared" si="487"/>
        <v>0</v>
      </c>
      <c r="CF1161" s="4">
        <f t="shared" si="488"/>
        <v>0</v>
      </c>
      <c r="CG1161" s="4">
        <f t="shared" si="489"/>
        <v>0</v>
      </c>
      <c r="CH1161" s="4">
        <f t="shared" si="490"/>
        <v>0</v>
      </c>
      <c r="CI1161" s="4">
        <f t="shared" si="491"/>
        <v>0</v>
      </c>
      <c r="CO1161" s="4">
        <f t="shared" si="466"/>
        <v>0</v>
      </c>
    </row>
    <row r="1162" spans="1:93">
      <c r="A1162" s="2">
        <v>2013</v>
      </c>
      <c r="B1162" s="3" t="s">
        <v>115</v>
      </c>
      <c r="C1162" s="4">
        <v>928</v>
      </c>
      <c r="D1162" s="4">
        <v>214</v>
      </c>
      <c r="E1162" s="4">
        <v>29</v>
      </c>
      <c r="F1162" s="4">
        <v>1</v>
      </c>
      <c r="G1162" s="4">
        <f t="shared" si="467"/>
        <v>1172</v>
      </c>
      <c r="H1162" s="4">
        <v>173</v>
      </c>
      <c r="I1162" s="4">
        <v>4</v>
      </c>
      <c r="J1162" s="4">
        <v>832</v>
      </c>
      <c r="K1162" s="4">
        <v>16</v>
      </c>
      <c r="L1162" s="4">
        <f t="shared" si="468"/>
        <v>1025</v>
      </c>
      <c r="M1162" s="4">
        <v>0</v>
      </c>
      <c r="N1162" s="4">
        <v>39</v>
      </c>
      <c r="O1162" s="4">
        <v>0</v>
      </c>
      <c r="P1162" s="4">
        <v>0</v>
      </c>
      <c r="Q1162" s="4">
        <f t="shared" si="469"/>
        <v>39</v>
      </c>
      <c r="R1162" s="4">
        <v>29</v>
      </c>
      <c r="S1162" s="4">
        <v>39</v>
      </c>
      <c r="T1162" s="4">
        <v>0</v>
      </c>
      <c r="U1162" s="4">
        <v>0</v>
      </c>
      <c r="V1162" s="4">
        <f t="shared" si="470"/>
        <v>68</v>
      </c>
      <c r="W1162" s="4">
        <v>939</v>
      </c>
      <c r="X1162" s="4">
        <v>1007</v>
      </c>
      <c r="Y1162" s="4">
        <v>28</v>
      </c>
      <c r="Z1162" s="4">
        <v>0</v>
      </c>
      <c r="AA1162" s="4">
        <f t="shared" si="471"/>
        <v>1974</v>
      </c>
      <c r="AB1162" s="4">
        <v>184</v>
      </c>
      <c r="AC1162" s="4">
        <v>2</v>
      </c>
      <c r="AD1162" s="4">
        <v>14</v>
      </c>
      <c r="AE1162" s="4">
        <v>0</v>
      </c>
      <c r="AF1162" s="4">
        <f t="shared" si="472"/>
        <v>200</v>
      </c>
      <c r="AG1162" s="4">
        <v>0</v>
      </c>
      <c r="AH1162" s="4">
        <v>273</v>
      </c>
      <c r="AI1162" s="4">
        <v>235</v>
      </c>
      <c r="AJ1162" s="4">
        <v>90</v>
      </c>
      <c r="AK1162" s="4">
        <f t="shared" si="473"/>
        <v>598</v>
      </c>
      <c r="AL1162" s="4">
        <v>970</v>
      </c>
      <c r="AM1162" s="4">
        <v>944</v>
      </c>
      <c r="AN1162" s="4">
        <v>1330</v>
      </c>
      <c r="AO1162" s="4">
        <v>51</v>
      </c>
      <c r="AP1162" s="4">
        <f t="shared" si="474"/>
        <v>3295</v>
      </c>
      <c r="AU1162" s="4">
        <f t="shared" si="475"/>
        <v>0</v>
      </c>
      <c r="AV1162" s="4">
        <v>3</v>
      </c>
      <c r="AW1162" s="4">
        <v>0</v>
      </c>
      <c r="AX1162" s="4">
        <v>33</v>
      </c>
      <c r="AY1162" s="4">
        <v>16</v>
      </c>
      <c r="AZ1162" s="4">
        <f t="shared" si="476"/>
        <v>52</v>
      </c>
      <c r="BA1162" s="4">
        <v>0</v>
      </c>
      <c r="BB1162" s="4">
        <v>0</v>
      </c>
      <c r="BC1162" s="4">
        <v>3</v>
      </c>
      <c r="BD1162" s="4">
        <v>0</v>
      </c>
      <c r="BE1162" s="4">
        <f t="shared" si="477"/>
        <v>3</v>
      </c>
      <c r="BF1162" s="4">
        <v>0</v>
      </c>
      <c r="BG1162" s="4">
        <v>219</v>
      </c>
      <c r="BH1162" s="4">
        <v>37</v>
      </c>
      <c r="BI1162" s="4">
        <v>90</v>
      </c>
      <c r="BJ1162" s="4">
        <f t="shared" si="478"/>
        <v>346</v>
      </c>
      <c r="BK1162" s="4">
        <v>0</v>
      </c>
      <c r="BL1162" s="4">
        <v>0</v>
      </c>
      <c r="BM1162" s="4">
        <v>0</v>
      </c>
      <c r="BN1162" s="4">
        <v>0</v>
      </c>
      <c r="BO1162" s="4">
        <f t="shared" si="479"/>
        <v>0</v>
      </c>
      <c r="BP1162" s="4">
        <v>0</v>
      </c>
      <c r="BQ1162" s="4">
        <v>1</v>
      </c>
      <c r="BR1162" s="4">
        <v>2</v>
      </c>
      <c r="BS1162" s="4">
        <v>14</v>
      </c>
      <c r="BT1162" s="4">
        <f t="shared" si="480"/>
        <v>17</v>
      </c>
      <c r="BU1162" s="4">
        <v>8</v>
      </c>
      <c r="BV1162" s="4">
        <v>49</v>
      </c>
      <c r="BW1162" s="4">
        <v>32</v>
      </c>
      <c r="BX1162" s="4">
        <v>38</v>
      </c>
      <c r="BY1162" s="4">
        <f t="shared" si="481"/>
        <v>127</v>
      </c>
      <c r="BZ1162" s="4">
        <f t="shared" si="482"/>
        <v>3223</v>
      </c>
      <c r="CA1162" s="4">
        <f t="shared" si="483"/>
        <v>2522</v>
      </c>
      <c r="CB1162" s="4">
        <f t="shared" si="484"/>
        <v>2468</v>
      </c>
      <c r="CC1162" s="4">
        <f t="shared" si="485"/>
        <v>158</v>
      </c>
      <c r="CD1162" s="4">
        <f t="shared" si="486"/>
        <v>8371</v>
      </c>
      <c r="CE1162" s="4">
        <f t="shared" si="487"/>
        <v>11</v>
      </c>
      <c r="CF1162" s="4">
        <f t="shared" si="488"/>
        <v>269</v>
      </c>
      <c r="CG1162" s="4">
        <f t="shared" si="489"/>
        <v>107</v>
      </c>
      <c r="CH1162" s="4">
        <f t="shared" si="490"/>
        <v>158</v>
      </c>
      <c r="CI1162" s="4">
        <f t="shared" si="491"/>
        <v>545</v>
      </c>
      <c r="CJ1162" s="4">
        <v>879</v>
      </c>
      <c r="CK1162" s="4">
        <v>1086</v>
      </c>
      <c r="CL1162" s="4">
        <v>132</v>
      </c>
      <c r="CM1162" s="4">
        <v>1</v>
      </c>
      <c r="CN1162" s="4">
        <v>1226</v>
      </c>
      <c r="CO1162" s="4">
        <f t="shared" si="466"/>
        <v>3324</v>
      </c>
    </row>
    <row r="1163" spans="1:93">
      <c r="A1163" s="2">
        <v>2013</v>
      </c>
      <c r="B1163" s="3" t="s">
        <v>116</v>
      </c>
      <c r="C1163" s="4">
        <v>2264</v>
      </c>
      <c r="D1163" s="4">
        <v>890</v>
      </c>
      <c r="E1163" s="4">
        <v>749</v>
      </c>
      <c r="F1163" s="4">
        <v>0</v>
      </c>
      <c r="G1163" s="4">
        <f t="shared" si="467"/>
        <v>3903</v>
      </c>
      <c r="H1163" s="4">
        <v>608</v>
      </c>
      <c r="I1163" s="4">
        <v>621</v>
      </c>
      <c r="J1163" s="4">
        <v>3106</v>
      </c>
      <c r="K1163" s="4">
        <v>0</v>
      </c>
      <c r="L1163" s="4">
        <f t="shared" si="468"/>
        <v>4335</v>
      </c>
      <c r="M1163" s="4">
        <v>5</v>
      </c>
      <c r="N1163" s="4">
        <v>27</v>
      </c>
      <c r="O1163" s="4">
        <v>0</v>
      </c>
      <c r="P1163" s="4">
        <v>0</v>
      </c>
      <c r="Q1163" s="4">
        <f t="shared" si="469"/>
        <v>32</v>
      </c>
      <c r="R1163" s="4">
        <v>23</v>
      </c>
      <c r="S1163" s="4">
        <v>36</v>
      </c>
      <c r="T1163" s="4">
        <v>0</v>
      </c>
      <c r="U1163" s="4">
        <v>0</v>
      </c>
      <c r="V1163" s="4">
        <f t="shared" si="470"/>
        <v>59</v>
      </c>
      <c r="W1163" s="4">
        <v>688</v>
      </c>
      <c r="X1163" s="4">
        <v>3519</v>
      </c>
      <c r="Y1163" s="4">
        <v>683</v>
      </c>
      <c r="Z1163" s="4">
        <v>0</v>
      </c>
      <c r="AA1163" s="4">
        <f t="shared" si="471"/>
        <v>4890</v>
      </c>
      <c r="AB1163" s="4">
        <v>492</v>
      </c>
      <c r="AC1163" s="4">
        <v>6</v>
      </c>
      <c r="AD1163" s="4">
        <v>104</v>
      </c>
      <c r="AE1163" s="4">
        <v>0</v>
      </c>
      <c r="AF1163" s="4">
        <f t="shared" si="472"/>
        <v>602</v>
      </c>
      <c r="AG1163" s="4">
        <v>1</v>
      </c>
      <c r="AH1163" s="4">
        <v>635</v>
      </c>
      <c r="AI1163" s="4">
        <v>561</v>
      </c>
      <c r="AJ1163" s="4">
        <v>0</v>
      </c>
      <c r="AK1163" s="4">
        <f t="shared" si="473"/>
        <v>1197</v>
      </c>
      <c r="AL1163" s="4">
        <v>2119</v>
      </c>
      <c r="AM1163" s="4">
        <v>2066</v>
      </c>
      <c r="AN1163" s="4">
        <v>3005</v>
      </c>
      <c r="AO1163" s="4">
        <v>0</v>
      </c>
      <c r="AP1163" s="4">
        <f t="shared" si="474"/>
        <v>7190</v>
      </c>
      <c r="AU1163" s="4">
        <f t="shared" si="475"/>
        <v>0</v>
      </c>
      <c r="AV1163" s="4">
        <v>0</v>
      </c>
      <c r="AW1163" s="4">
        <v>0</v>
      </c>
      <c r="AX1163" s="4">
        <v>123</v>
      </c>
      <c r="AY1163" s="4">
        <v>0</v>
      </c>
      <c r="AZ1163" s="4">
        <f t="shared" si="476"/>
        <v>123</v>
      </c>
      <c r="BA1163" s="4">
        <v>0</v>
      </c>
      <c r="BB1163" s="4">
        <v>0</v>
      </c>
      <c r="BC1163" s="4">
        <v>3</v>
      </c>
      <c r="BD1163" s="4">
        <v>0</v>
      </c>
      <c r="BE1163" s="4">
        <f t="shared" si="477"/>
        <v>3</v>
      </c>
      <c r="BF1163" s="4">
        <v>0</v>
      </c>
      <c r="BG1163" s="4">
        <v>0</v>
      </c>
      <c r="BH1163" s="4">
        <v>15</v>
      </c>
      <c r="BI1163" s="4">
        <v>0</v>
      </c>
      <c r="BJ1163" s="4">
        <f t="shared" si="478"/>
        <v>15</v>
      </c>
      <c r="BK1163" s="4">
        <v>0</v>
      </c>
      <c r="BL1163" s="4">
        <v>0</v>
      </c>
      <c r="BM1163" s="4">
        <v>0</v>
      </c>
      <c r="BN1163" s="4">
        <v>0</v>
      </c>
      <c r="BO1163" s="4">
        <f t="shared" si="479"/>
        <v>0</v>
      </c>
      <c r="BP1163" s="4">
        <v>0</v>
      </c>
      <c r="BQ1163" s="4">
        <v>0</v>
      </c>
      <c r="BR1163" s="4">
        <v>0</v>
      </c>
      <c r="BS1163" s="4">
        <v>0</v>
      </c>
      <c r="BT1163" s="4">
        <f t="shared" si="480"/>
        <v>0</v>
      </c>
      <c r="BU1163" s="4">
        <v>0</v>
      </c>
      <c r="BV1163" s="4">
        <v>18</v>
      </c>
      <c r="BW1163" s="4">
        <v>23</v>
      </c>
      <c r="BX1163" s="4">
        <v>0</v>
      </c>
      <c r="BY1163" s="4">
        <f t="shared" si="481"/>
        <v>41</v>
      </c>
      <c r="BZ1163" s="4">
        <f t="shared" si="482"/>
        <v>6200</v>
      </c>
      <c r="CA1163" s="4">
        <f t="shared" si="483"/>
        <v>7800</v>
      </c>
      <c r="CB1163" s="4">
        <f t="shared" si="484"/>
        <v>8208</v>
      </c>
      <c r="CC1163" s="4">
        <f t="shared" si="485"/>
        <v>0</v>
      </c>
      <c r="CD1163" s="4">
        <f t="shared" si="486"/>
        <v>22208</v>
      </c>
      <c r="CE1163" s="4">
        <f t="shared" si="487"/>
        <v>0</v>
      </c>
      <c r="CF1163" s="4">
        <f t="shared" si="488"/>
        <v>18</v>
      </c>
      <c r="CG1163" s="4">
        <f t="shared" si="489"/>
        <v>164</v>
      </c>
      <c r="CH1163" s="4">
        <f t="shared" si="490"/>
        <v>0</v>
      </c>
      <c r="CI1163" s="4">
        <f t="shared" si="491"/>
        <v>182</v>
      </c>
      <c r="CJ1163" s="4">
        <v>2448</v>
      </c>
      <c r="CK1163" s="4">
        <v>2844</v>
      </c>
      <c r="CL1163" s="4">
        <v>351</v>
      </c>
      <c r="CM1163" s="4">
        <v>0</v>
      </c>
      <c r="CN1163" s="4">
        <v>746</v>
      </c>
      <c r="CO1163" s="4">
        <f t="shared" si="466"/>
        <v>6389</v>
      </c>
    </row>
    <row r="1164" spans="1:93">
      <c r="A1164" s="2">
        <v>2013</v>
      </c>
      <c r="B1164" s="3" t="s">
        <v>117</v>
      </c>
      <c r="C1164" s="4">
        <v>402</v>
      </c>
      <c r="D1164" s="4">
        <v>173</v>
      </c>
      <c r="E1164" s="4">
        <v>3</v>
      </c>
      <c r="F1164" s="4">
        <v>0</v>
      </c>
      <c r="G1164" s="4">
        <f t="shared" si="467"/>
        <v>578</v>
      </c>
      <c r="H1164" s="4">
        <v>203</v>
      </c>
      <c r="I1164" s="4">
        <v>81</v>
      </c>
      <c r="J1164" s="4">
        <v>630</v>
      </c>
      <c r="K1164" s="4">
        <v>34</v>
      </c>
      <c r="L1164" s="4">
        <f t="shared" si="468"/>
        <v>948</v>
      </c>
      <c r="M1164" s="4">
        <v>9</v>
      </c>
      <c r="N1164" s="4">
        <v>18</v>
      </c>
      <c r="O1164" s="4">
        <v>0</v>
      </c>
      <c r="P1164" s="4">
        <v>0</v>
      </c>
      <c r="Q1164" s="4">
        <f t="shared" si="469"/>
        <v>27</v>
      </c>
      <c r="R1164" s="4">
        <v>0</v>
      </c>
      <c r="S1164" s="4">
        <v>0</v>
      </c>
      <c r="T1164" s="4">
        <v>0</v>
      </c>
      <c r="U1164" s="4">
        <v>0</v>
      </c>
      <c r="V1164" s="4">
        <f t="shared" si="470"/>
        <v>0</v>
      </c>
      <c r="W1164" s="4">
        <v>316</v>
      </c>
      <c r="X1164" s="4">
        <v>500</v>
      </c>
      <c r="Y1164" s="4">
        <v>0</v>
      </c>
      <c r="Z1164" s="4">
        <v>0</v>
      </c>
      <c r="AA1164" s="4">
        <f t="shared" si="471"/>
        <v>816</v>
      </c>
      <c r="AB1164" s="4">
        <v>86</v>
      </c>
      <c r="AC1164" s="4">
        <v>10</v>
      </c>
      <c r="AD1164" s="4">
        <v>8</v>
      </c>
      <c r="AE1164" s="4">
        <v>0</v>
      </c>
      <c r="AF1164" s="4">
        <f t="shared" si="472"/>
        <v>104</v>
      </c>
      <c r="AG1164" s="4">
        <v>0</v>
      </c>
      <c r="AH1164" s="4">
        <v>371</v>
      </c>
      <c r="AI1164" s="4">
        <v>243</v>
      </c>
      <c r="AJ1164" s="4">
        <v>0</v>
      </c>
      <c r="AK1164" s="4">
        <f t="shared" si="473"/>
        <v>614</v>
      </c>
      <c r="AL1164" s="4">
        <v>275</v>
      </c>
      <c r="AM1164" s="4">
        <v>341</v>
      </c>
      <c r="AN1164" s="4">
        <v>428</v>
      </c>
      <c r="AO1164" s="4">
        <v>1</v>
      </c>
      <c r="AP1164" s="4">
        <f t="shared" si="474"/>
        <v>1045</v>
      </c>
      <c r="AU1164" s="4">
        <f t="shared" si="475"/>
        <v>0</v>
      </c>
      <c r="AV1164" s="4">
        <v>0</v>
      </c>
      <c r="AW1164" s="4">
        <v>0</v>
      </c>
      <c r="AX1164" s="4">
        <v>13</v>
      </c>
      <c r="AY1164" s="4">
        <v>34</v>
      </c>
      <c r="AZ1164" s="4">
        <f t="shared" si="476"/>
        <v>47</v>
      </c>
      <c r="BA1164" s="4">
        <v>8</v>
      </c>
      <c r="BB1164" s="4">
        <v>0</v>
      </c>
      <c r="BC1164" s="4">
        <v>2</v>
      </c>
      <c r="BD1164" s="4">
        <v>0</v>
      </c>
      <c r="BE1164" s="4">
        <f t="shared" si="477"/>
        <v>10</v>
      </c>
      <c r="BF1164" s="4">
        <v>0</v>
      </c>
      <c r="BG1164" s="4">
        <v>0</v>
      </c>
      <c r="BH1164" s="4">
        <v>16</v>
      </c>
      <c r="BI1164" s="4">
        <v>0</v>
      </c>
      <c r="BJ1164" s="4">
        <f t="shared" si="478"/>
        <v>16</v>
      </c>
      <c r="BK1164" s="4">
        <v>0</v>
      </c>
      <c r="BL1164" s="4">
        <v>0</v>
      </c>
      <c r="BM1164" s="4">
        <v>0</v>
      </c>
      <c r="BN1164" s="4">
        <v>0</v>
      </c>
      <c r="BO1164" s="4">
        <f t="shared" si="479"/>
        <v>0</v>
      </c>
      <c r="BP1164" s="4">
        <v>0</v>
      </c>
      <c r="BQ1164" s="4">
        <v>0</v>
      </c>
      <c r="BR1164" s="4">
        <v>0</v>
      </c>
      <c r="BS1164" s="4">
        <v>0</v>
      </c>
      <c r="BT1164" s="4">
        <f t="shared" si="480"/>
        <v>0</v>
      </c>
      <c r="BU1164" s="4">
        <v>7</v>
      </c>
      <c r="BV1164" s="4">
        <v>24</v>
      </c>
      <c r="BW1164" s="4">
        <v>13</v>
      </c>
      <c r="BX1164" s="4">
        <v>1</v>
      </c>
      <c r="BY1164" s="4">
        <f t="shared" si="481"/>
        <v>45</v>
      </c>
      <c r="BZ1164" s="4">
        <f t="shared" si="482"/>
        <v>1291</v>
      </c>
      <c r="CA1164" s="4">
        <f t="shared" si="483"/>
        <v>1494</v>
      </c>
      <c r="CB1164" s="4">
        <f t="shared" si="484"/>
        <v>1312</v>
      </c>
      <c r="CC1164" s="4">
        <f t="shared" si="485"/>
        <v>35</v>
      </c>
      <c r="CD1164" s="4">
        <f t="shared" si="486"/>
        <v>4132</v>
      </c>
      <c r="CE1164" s="4">
        <f t="shared" si="487"/>
        <v>15</v>
      </c>
      <c r="CF1164" s="4">
        <f t="shared" si="488"/>
        <v>24</v>
      </c>
      <c r="CG1164" s="4">
        <f t="shared" si="489"/>
        <v>44</v>
      </c>
      <c r="CH1164" s="4">
        <f t="shared" si="490"/>
        <v>35</v>
      </c>
      <c r="CI1164" s="4">
        <f t="shared" si="491"/>
        <v>118</v>
      </c>
      <c r="CJ1164" s="4">
        <v>776</v>
      </c>
      <c r="CK1164" s="4">
        <v>0</v>
      </c>
      <c r="CL1164" s="4">
        <v>0</v>
      </c>
      <c r="CM1164" s="4">
        <v>1</v>
      </c>
      <c r="CN1164" s="4">
        <v>587</v>
      </c>
      <c r="CO1164" s="4">
        <f t="shared" si="466"/>
        <v>1364</v>
      </c>
    </row>
    <row r="1165" spans="1:93">
      <c r="A1165" s="2">
        <v>2013</v>
      </c>
      <c r="B1165" s="3" t="s">
        <v>118</v>
      </c>
      <c r="C1165" s="4">
        <v>4160</v>
      </c>
      <c r="D1165" s="4">
        <v>1165</v>
      </c>
      <c r="E1165" s="4">
        <v>89</v>
      </c>
      <c r="F1165" s="4">
        <v>0</v>
      </c>
      <c r="G1165" s="4">
        <f t="shared" si="467"/>
        <v>5414</v>
      </c>
      <c r="H1165" s="4">
        <v>1550</v>
      </c>
      <c r="I1165" s="4">
        <v>209</v>
      </c>
      <c r="J1165" s="4">
        <v>2289</v>
      </c>
      <c r="K1165" s="4">
        <v>197</v>
      </c>
      <c r="L1165" s="4">
        <f t="shared" si="468"/>
        <v>4245</v>
      </c>
      <c r="M1165" s="4">
        <v>13</v>
      </c>
      <c r="N1165" s="4">
        <v>97</v>
      </c>
      <c r="O1165" s="4">
        <v>0</v>
      </c>
      <c r="P1165" s="4">
        <v>0</v>
      </c>
      <c r="Q1165" s="4">
        <f t="shared" si="469"/>
        <v>110</v>
      </c>
      <c r="R1165" s="4">
        <v>0</v>
      </c>
      <c r="S1165" s="4">
        <v>0</v>
      </c>
      <c r="T1165" s="4">
        <v>0</v>
      </c>
      <c r="U1165" s="4">
        <v>0</v>
      </c>
      <c r="V1165" s="4">
        <f t="shared" si="470"/>
        <v>0</v>
      </c>
      <c r="W1165" s="4">
        <v>2787</v>
      </c>
      <c r="X1165" s="4">
        <v>6121</v>
      </c>
      <c r="Y1165" s="4">
        <v>491</v>
      </c>
      <c r="Z1165" s="4">
        <v>0</v>
      </c>
      <c r="AA1165" s="4">
        <f t="shared" si="471"/>
        <v>9399</v>
      </c>
      <c r="AB1165" s="4">
        <v>819</v>
      </c>
      <c r="AC1165" s="4">
        <v>0</v>
      </c>
      <c r="AD1165" s="4">
        <v>49</v>
      </c>
      <c r="AE1165" s="4">
        <v>0</v>
      </c>
      <c r="AF1165" s="4">
        <f t="shared" si="472"/>
        <v>868</v>
      </c>
      <c r="AG1165" s="4">
        <v>0</v>
      </c>
      <c r="AH1165" s="4">
        <v>984</v>
      </c>
      <c r="AI1165" s="4">
        <v>881</v>
      </c>
      <c r="AJ1165" s="4">
        <v>0</v>
      </c>
      <c r="AK1165" s="4">
        <f t="shared" si="473"/>
        <v>1865</v>
      </c>
      <c r="AL1165" s="4">
        <v>2764</v>
      </c>
      <c r="AM1165" s="4">
        <v>3956</v>
      </c>
      <c r="AN1165" s="4">
        <v>1766</v>
      </c>
      <c r="AO1165" s="4">
        <v>104</v>
      </c>
      <c r="AP1165" s="4">
        <f t="shared" si="474"/>
        <v>8590</v>
      </c>
      <c r="AU1165" s="4">
        <f t="shared" si="475"/>
        <v>0</v>
      </c>
      <c r="AV1165" s="4">
        <v>84</v>
      </c>
      <c r="AW1165" s="4">
        <v>0</v>
      </c>
      <c r="AX1165" s="4">
        <v>61</v>
      </c>
      <c r="AY1165" s="4">
        <v>197</v>
      </c>
      <c r="AZ1165" s="4">
        <f t="shared" si="476"/>
        <v>342</v>
      </c>
      <c r="BA1165" s="4">
        <v>0</v>
      </c>
      <c r="BB1165" s="4">
        <v>0</v>
      </c>
      <c r="BC1165" s="4">
        <v>33</v>
      </c>
      <c r="BD1165" s="4">
        <v>0</v>
      </c>
      <c r="BE1165" s="4">
        <f t="shared" si="477"/>
        <v>33</v>
      </c>
      <c r="BF1165" s="4">
        <v>0</v>
      </c>
      <c r="BG1165" s="4">
        <v>984</v>
      </c>
      <c r="BH1165" s="4">
        <v>407</v>
      </c>
      <c r="BI1165" s="4">
        <v>0</v>
      </c>
      <c r="BJ1165" s="4">
        <f t="shared" si="478"/>
        <v>1391</v>
      </c>
      <c r="BK1165" s="4">
        <v>0</v>
      </c>
      <c r="BL1165" s="4">
        <v>0</v>
      </c>
      <c r="BM1165" s="4">
        <v>0</v>
      </c>
      <c r="BN1165" s="4">
        <v>0</v>
      </c>
      <c r="BO1165" s="4">
        <f t="shared" si="479"/>
        <v>0</v>
      </c>
      <c r="BP1165" s="4">
        <v>14</v>
      </c>
      <c r="BQ1165" s="4">
        <v>0</v>
      </c>
      <c r="BR1165" s="4">
        <v>4</v>
      </c>
      <c r="BS1165" s="4">
        <v>11</v>
      </c>
      <c r="BT1165" s="4">
        <f t="shared" si="480"/>
        <v>29</v>
      </c>
      <c r="BU1165" s="4">
        <v>52</v>
      </c>
      <c r="BV1165" s="4">
        <v>20</v>
      </c>
      <c r="BW1165" s="4">
        <v>11</v>
      </c>
      <c r="BX1165" s="4">
        <v>93</v>
      </c>
      <c r="BY1165" s="4">
        <f t="shared" si="481"/>
        <v>176</v>
      </c>
      <c r="BZ1165" s="4">
        <f t="shared" si="482"/>
        <v>12093</v>
      </c>
      <c r="CA1165" s="4">
        <f t="shared" si="483"/>
        <v>12532</v>
      </c>
      <c r="CB1165" s="4">
        <f t="shared" si="484"/>
        <v>5565</v>
      </c>
      <c r="CC1165" s="4">
        <f t="shared" si="485"/>
        <v>301</v>
      </c>
      <c r="CD1165" s="4">
        <f t="shared" si="486"/>
        <v>30491</v>
      </c>
      <c r="CE1165" s="4">
        <f t="shared" si="487"/>
        <v>150</v>
      </c>
      <c r="CF1165" s="4">
        <f t="shared" si="488"/>
        <v>1004</v>
      </c>
      <c r="CG1165" s="4">
        <f t="shared" si="489"/>
        <v>516</v>
      </c>
      <c r="CH1165" s="4">
        <f t="shared" si="490"/>
        <v>301</v>
      </c>
      <c r="CI1165" s="4">
        <f t="shared" si="491"/>
        <v>1971</v>
      </c>
      <c r="CJ1165" s="4">
        <v>6608</v>
      </c>
      <c r="CK1165" s="4">
        <v>170</v>
      </c>
      <c r="CL1165" s="4">
        <v>1082</v>
      </c>
      <c r="CM1165" s="4">
        <v>0</v>
      </c>
      <c r="CN1165" s="4">
        <v>3590</v>
      </c>
      <c r="CO1165" s="4">
        <f t="shared" si="466"/>
        <v>11450</v>
      </c>
    </row>
    <row r="1166" spans="1:93">
      <c r="A1166" s="2">
        <v>2013</v>
      </c>
      <c r="B1166" s="3" t="s">
        <v>119</v>
      </c>
      <c r="C1166" s="4">
        <v>14825.938764999999</v>
      </c>
      <c r="D1166" s="4">
        <v>4960.6381979999996</v>
      </c>
      <c r="E1166" s="4">
        <v>5900.1073780000006</v>
      </c>
      <c r="F1166" s="4">
        <v>2.9029940000000001</v>
      </c>
      <c r="G1166" s="4">
        <f t="shared" si="467"/>
        <v>25689.587335</v>
      </c>
      <c r="H1166" s="4">
        <v>6330</v>
      </c>
      <c r="I1166" s="4">
        <v>4253</v>
      </c>
      <c r="J1166" s="4">
        <v>4046</v>
      </c>
      <c r="K1166" s="4">
        <v>0</v>
      </c>
      <c r="L1166" s="4">
        <f t="shared" si="468"/>
        <v>14629</v>
      </c>
      <c r="M1166" s="4">
        <v>66</v>
      </c>
      <c r="N1166" s="4">
        <v>19</v>
      </c>
      <c r="O1166" s="4">
        <v>0</v>
      </c>
      <c r="P1166" s="4">
        <v>0</v>
      </c>
      <c r="Q1166" s="4">
        <f t="shared" si="469"/>
        <v>85</v>
      </c>
      <c r="R1166" s="4">
        <v>0</v>
      </c>
      <c r="S1166" s="4">
        <v>0</v>
      </c>
      <c r="T1166" s="4">
        <v>0</v>
      </c>
      <c r="U1166" s="4">
        <v>0</v>
      </c>
      <c r="V1166" s="4">
        <f t="shared" si="470"/>
        <v>0</v>
      </c>
      <c r="W1166" s="4">
        <v>10190</v>
      </c>
      <c r="X1166" s="4">
        <v>17483</v>
      </c>
      <c r="Y1166" s="4">
        <v>1845</v>
      </c>
      <c r="Z1166" s="4">
        <v>0</v>
      </c>
      <c r="AA1166" s="4">
        <f t="shared" si="471"/>
        <v>29518</v>
      </c>
      <c r="AB1166" s="4">
        <v>3199</v>
      </c>
      <c r="AC1166" s="4">
        <v>26</v>
      </c>
      <c r="AD1166" s="4">
        <v>81</v>
      </c>
      <c r="AE1166" s="4">
        <v>40</v>
      </c>
      <c r="AF1166" s="4">
        <f t="shared" si="472"/>
        <v>3346</v>
      </c>
      <c r="AG1166" s="4">
        <v>66</v>
      </c>
      <c r="AH1166" s="4">
        <v>2865</v>
      </c>
      <c r="AI1166" s="4">
        <v>3958</v>
      </c>
      <c r="AJ1166" s="4">
        <v>1441</v>
      </c>
      <c r="AK1166" s="4">
        <f t="shared" si="473"/>
        <v>8330</v>
      </c>
      <c r="AL1166" s="4">
        <v>6153.061235000001</v>
      </c>
      <c r="AM1166" s="4">
        <v>7757.3618019999994</v>
      </c>
      <c r="AN1166" s="4">
        <v>5143.8926219999994</v>
      </c>
      <c r="AO1166" s="4">
        <v>276</v>
      </c>
      <c r="AP1166" s="4">
        <f t="shared" si="474"/>
        <v>19330.315659</v>
      </c>
      <c r="AU1166" s="4">
        <f t="shared" si="475"/>
        <v>0</v>
      </c>
      <c r="AV1166" s="4">
        <v>128</v>
      </c>
      <c r="AW1166" s="4">
        <v>86</v>
      </c>
      <c r="AX1166" s="4">
        <v>2558</v>
      </c>
      <c r="AY1166" s="4">
        <v>0</v>
      </c>
      <c r="AZ1166" s="4">
        <f t="shared" si="476"/>
        <v>2772</v>
      </c>
      <c r="BA1166" s="4">
        <v>22</v>
      </c>
      <c r="BB1166" s="4">
        <v>0</v>
      </c>
      <c r="BC1166" s="4">
        <v>0</v>
      </c>
      <c r="BD1166" s="4">
        <v>40</v>
      </c>
      <c r="BE1166" s="4">
        <f t="shared" si="477"/>
        <v>62</v>
      </c>
      <c r="BF1166" s="4">
        <v>0</v>
      </c>
      <c r="BG1166" s="4">
        <v>1118</v>
      </c>
      <c r="BH1166" s="4">
        <v>1544</v>
      </c>
      <c r="BI1166" s="4">
        <v>562</v>
      </c>
      <c r="BJ1166" s="4">
        <f t="shared" si="478"/>
        <v>3224</v>
      </c>
      <c r="BK1166" s="4">
        <v>0</v>
      </c>
      <c r="BL1166" s="4">
        <v>51</v>
      </c>
      <c r="BM1166" s="4">
        <v>5</v>
      </c>
      <c r="BN1166" s="4">
        <v>125</v>
      </c>
      <c r="BO1166" s="4">
        <f t="shared" si="479"/>
        <v>181</v>
      </c>
      <c r="BP1166" s="4">
        <v>3</v>
      </c>
      <c r="BQ1166" s="4">
        <v>1</v>
      </c>
      <c r="BR1166" s="4">
        <v>13</v>
      </c>
      <c r="BS1166" s="4">
        <v>0</v>
      </c>
      <c r="BT1166" s="4">
        <f t="shared" si="480"/>
        <v>17</v>
      </c>
      <c r="BU1166" s="4">
        <v>0</v>
      </c>
      <c r="BV1166" s="4">
        <v>0</v>
      </c>
      <c r="BW1166" s="4">
        <v>280</v>
      </c>
      <c r="BX1166" s="4">
        <v>0</v>
      </c>
      <c r="BY1166" s="4">
        <f t="shared" si="481"/>
        <v>280</v>
      </c>
      <c r="BZ1166" s="4">
        <f t="shared" si="482"/>
        <v>40830</v>
      </c>
      <c r="CA1166" s="4">
        <f t="shared" si="483"/>
        <v>37364</v>
      </c>
      <c r="CB1166" s="4">
        <f t="shared" si="484"/>
        <v>20974</v>
      </c>
      <c r="CC1166" s="4">
        <f t="shared" si="485"/>
        <v>1759.902994</v>
      </c>
      <c r="CD1166" s="4">
        <f t="shared" si="486"/>
        <v>100927.902994</v>
      </c>
      <c r="CE1166" s="4">
        <f t="shared" si="487"/>
        <v>153</v>
      </c>
      <c r="CF1166" s="4">
        <f t="shared" si="488"/>
        <v>1256</v>
      </c>
      <c r="CG1166" s="4">
        <f t="shared" si="489"/>
        <v>4400</v>
      </c>
      <c r="CH1166" s="4">
        <f t="shared" si="490"/>
        <v>727</v>
      </c>
      <c r="CI1166" s="4">
        <f t="shared" si="491"/>
        <v>6536</v>
      </c>
      <c r="CJ1166" s="4">
        <v>25943</v>
      </c>
      <c r="CK1166" s="4">
        <v>0</v>
      </c>
      <c r="CL1166" s="4">
        <v>0</v>
      </c>
      <c r="CM1166" s="4">
        <v>0</v>
      </c>
      <c r="CN1166" s="4">
        <v>21838</v>
      </c>
      <c r="CO1166" s="4">
        <f t="shared" si="466"/>
        <v>47781</v>
      </c>
    </row>
    <row r="1167" spans="1:93">
      <c r="A1167" s="2">
        <v>2013</v>
      </c>
      <c r="B1167" s="3" t="s">
        <v>120</v>
      </c>
      <c r="C1167" s="4">
        <v>2534</v>
      </c>
      <c r="D1167" s="4">
        <v>433</v>
      </c>
      <c r="E1167" s="4">
        <v>26</v>
      </c>
      <c r="F1167" s="4">
        <v>0</v>
      </c>
      <c r="G1167" s="4">
        <f t="shared" si="467"/>
        <v>2993</v>
      </c>
      <c r="H1167" s="4">
        <v>753</v>
      </c>
      <c r="I1167" s="4">
        <v>16</v>
      </c>
      <c r="J1167" s="4">
        <v>683</v>
      </c>
      <c r="K1167" s="4">
        <v>0</v>
      </c>
      <c r="L1167" s="4">
        <f t="shared" si="468"/>
        <v>1452</v>
      </c>
      <c r="M1167" s="4">
        <v>18</v>
      </c>
      <c r="N1167" s="4">
        <v>47</v>
      </c>
      <c r="O1167" s="4">
        <v>3</v>
      </c>
      <c r="P1167" s="4">
        <v>0</v>
      </c>
      <c r="Q1167" s="4">
        <f t="shared" si="469"/>
        <v>68</v>
      </c>
      <c r="R1167" s="4">
        <v>5</v>
      </c>
      <c r="S1167" s="4">
        <v>0</v>
      </c>
      <c r="T1167" s="4">
        <v>0</v>
      </c>
      <c r="U1167" s="4">
        <v>0</v>
      </c>
      <c r="V1167" s="4">
        <f t="shared" si="470"/>
        <v>5</v>
      </c>
      <c r="W1167" s="4">
        <v>380</v>
      </c>
      <c r="X1167" s="4">
        <v>1435</v>
      </c>
      <c r="Y1167" s="4">
        <v>369</v>
      </c>
      <c r="Z1167" s="4">
        <v>0</v>
      </c>
      <c r="AA1167" s="4">
        <f t="shared" si="471"/>
        <v>2184</v>
      </c>
      <c r="AB1167" s="4">
        <v>239</v>
      </c>
      <c r="AC1167" s="4">
        <v>1</v>
      </c>
      <c r="AD1167" s="4">
        <v>5</v>
      </c>
      <c r="AE1167" s="4">
        <v>0</v>
      </c>
      <c r="AF1167" s="4">
        <f t="shared" si="472"/>
        <v>245</v>
      </c>
      <c r="AG1167" s="4">
        <v>1</v>
      </c>
      <c r="AH1167" s="4">
        <v>398</v>
      </c>
      <c r="AI1167" s="4">
        <v>919</v>
      </c>
      <c r="AJ1167" s="4">
        <v>0</v>
      </c>
      <c r="AK1167" s="4">
        <f t="shared" si="473"/>
        <v>1318</v>
      </c>
      <c r="AL1167" s="4">
        <v>1168</v>
      </c>
      <c r="AM1167" s="4">
        <v>1132</v>
      </c>
      <c r="AN1167" s="4">
        <v>1524</v>
      </c>
      <c r="AO1167" s="4">
        <v>0</v>
      </c>
      <c r="AP1167" s="4">
        <f t="shared" si="474"/>
        <v>3824</v>
      </c>
      <c r="AU1167" s="4">
        <f t="shared" si="475"/>
        <v>0</v>
      </c>
      <c r="AV1167" s="4">
        <v>0</v>
      </c>
      <c r="AW1167" s="4">
        <v>0</v>
      </c>
      <c r="AX1167" s="4">
        <v>0</v>
      </c>
      <c r="AY1167" s="4">
        <v>0</v>
      </c>
      <c r="AZ1167" s="4">
        <f t="shared" si="476"/>
        <v>0</v>
      </c>
      <c r="BA1167" s="4">
        <v>0</v>
      </c>
      <c r="BB1167" s="4">
        <v>0</v>
      </c>
      <c r="BC1167" s="4">
        <v>0</v>
      </c>
      <c r="BD1167" s="4">
        <v>0</v>
      </c>
      <c r="BE1167" s="4">
        <f t="shared" si="477"/>
        <v>0</v>
      </c>
      <c r="BF1167" s="4">
        <v>1</v>
      </c>
      <c r="BG1167" s="4">
        <v>370</v>
      </c>
      <c r="BH1167" s="4">
        <v>618</v>
      </c>
      <c r="BI1167" s="4">
        <v>0</v>
      </c>
      <c r="BJ1167" s="4">
        <f t="shared" si="478"/>
        <v>989</v>
      </c>
      <c r="BK1167" s="4">
        <v>0</v>
      </c>
      <c r="BL1167" s="4">
        <v>0</v>
      </c>
      <c r="BM1167" s="4">
        <v>0</v>
      </c>
      <c r="BN1167" s="4">
        <v>0</v>
      </c>
      <c r="BO1167" s="4">
        <f t="shared" si="479"/>
        <v>0</v>
      </c>
      <c r="BP1167" s="4">
        <v>0</v>
      </c>
      <c r="BQ1167" s="4">
        <v>0</v>
      </c>
      <c r="BR1167" s="4">
        <v>0</v>
      </c>
      <c r="BS1167" s="4">
        <v>0</v>
      </c>
      <c r="BT1167" s="4">
        <f t="shared" si="480"/>
        <v>0</v>
      </c>
      <c r="BU1167" s="4">
        <v>203</v>
      </c>
      <c r="BV1167" s="4">
        <v>19</v>
      </c>
      <c r="BW1167" s="4">
        <v>770</v>
      </c>
      <c r="BX1167" s="4">
        <v>0</v>
      </c>
      <c r="BY1167" s="4">
        <f t="shared" si="481"/>
        <v>992</v>
      </c>
      <c r="BZ1167" s="4">
        <f t="shared" si="482"/>
        <v>5098</v>
      </c>
      <c r="CA1167" s="4">
        <f t="shared" si="483"/>
        <v>3462</v>
      </c>
      <c r="CB1167" s="4">
        <f t="shared" si="484"/>
        <v>3529</v>
      </c>
      <c r="CC1167" s="4">
        <f t="shared" si="485"/>
        <v>0</v>
      </c>
      <c r="CD1167" s="4">
        <f t="shared" si="486"/>
        <v>12089</v>
      </c>
      <c r="CE1167" s="4">
        <f t="shared" si="487"/>
        <v>204</v>
      </c>
      <c r="CF1167" s="4">
        <f t="shared" si="488"/>
        <v>389</v>
      </c>
      <c r="CG1167" s="4">
        <f t="shared" si="489"/>
        <v>1388</v>
      </c>
      <c r="CH1167" s="4">
        <f t="shared" si="490"/>
        <v>0</v>
      </c>
      <c r="CI1167" s="4">
        <f t="shared" si="491"/>
        <v>1981</v>
      </c>
      <c r="CJ1167" s="4">
        <v>1616</v>
      </c>
      <c r="CK1167" s="4">
        <v>2852</v>
      </c>
      <c r="CL1167" s="4">
        <v>338</v>
      </c>
      <c r="CM1167" s="4">
        <v>0</v>
      </c>
      <c r="CN1167" s="4">
        <v>523</v>
      </c>
      <c r="CO1167" s="4">
        <f t="shared" si="466"/>
        <v>5329</v>
      </c>
    </row>
    <row r="1168" spans="1:93">
      <c r="A1168" s="2">
        <v>2013</v>
      </c>
      <c r="B1168" s="3" t="s">
        <v>121</v>
      </c>
      <c r="C1168" s="4">
        <v>357</v>
      </c>
      <c r="D1168" s="4">
        <v>121</v>
      </c>
      <c r="E1168" s="4">
        <v>1103</v>
      </c>
      <c r="F1168" s="4">
        <v>8</v>
      </c>
      <c r="G1168" s="4">
        <f t="shared" si="467"/>
        <v>1589</v>
      </c>
      <c r="H1168" s="4">
        <v>80</v>
      </c>
      <c r="I1168" s="4">
        <v>0</v>
      </c>
      <c r="J1168" s="4">
        <v>7</v>
      </c>
      <c r="K1168" s="4">
        <v>4</v>
      </c>
      <c r="L1168" s="4">
        <f t="shared" si="468"/>
        <v>91</v>
      </c>
      <c r="M1168" s="4">
        <v>23</v>
      </c>
      <c r="N1168" s="4">
        <v>20</v>
      </c>
      <c r="O1168" s="4">
        <v>2</v>
      </c>
      <c r="P1168" s="4">
        <v>0</v>
      </c>
      <c r="Q1168" s="4">
        <f t="shared" si="469"/>
        <v>45</v>
      </c>
      <c r="R1168" s="4">
        <v>17</v>
      </c>
      <c r="S1168" s="4">
        <v>46</v>
      </c>
      <c r="T1168" s="4">
        <v>8</v>
      </c>
      <c r="U1168" s="4">
        <v>0</v>
      </c>
      <c r="V1168" s="4">
        <f t="shared" si="470"/>
        <v>71</v>
      </c>
      <c r="W1168" s="4">
        <v>295</v>
      </c>
      <c r="X1168" s="4">
        <v>775</v>
      </c>
      <c r="Y1168" s="4">
        <v>334</v>
      </c>
      <c r="Z1168" s="4">
        <v>0</v>
      </c>
      <c r="AA1168" s="4">
        <f t="shared" si="471"/>
        <v>1404</v>
      </c>
      <c r="AB1168" s="4">
        <v>135</v>
      </c>
      <c r="AC1168" s="4">
        <v>0</v>
      </c>
      <c r="AD1168" s="4">
        <v>9</v>
      </c>
      <c r="AE1168" s="4">
        <v>1</v>
      </c>
      <c r="AF1168" s="4">
        <f t="shared" si="472"/>
        <v>145</v>
      </c>
      <c r="AG1168" s="4">
        <v>4</v>
      </c>
      <c r="AH1168" s="4">
        <v>287</v>
      </c>
      <c r="AI1168" s="4">
        <v>245</v>
      </c>
      <c r="AJ1168" s="4">
        <v>6</v>
      </c>
      <c r="AK1168" s="4">
        <f t="shared" si="473"/>
        <v>542</v>
      </c>
      <c r="AL1168" s="4">
        <v>441</v>
      </c>
      <c r="AM1168" s="4">
        <v>446</v>
      </c>
      <c r="AN1168" s="4">
        <v>137</v>
      </c>
      <c r="AO1168" s="4">
        <v>54</v>
      </c>
      <c r="AP1168" s="4">
        <f t="shared" si="474"/>
        <v>1078</v>
      </c>
      <c r="AU1168" s="4">
        <f t="shared" si="475"/>
        <v>0</v>
      </c>
      <c r="AV1168" s="4">
        <v>0</v>
      </c>
      <c r="AW1168" s="4">
        <v>0</v>
      </c>
      <c r="AX1168" s="4">
        <v>0</v>
      </c>
      <c r="AY1168" s="4">
        <v>4</v>
      </c>
      <c r="AZ1168" s="4">
        <f t="shared" si="476"/>
        <v>4</v>
      </c>
      <c r="BA1168" s="4">
        <v>0</v>
      </c>
      <c r="BB1168" s="4">
        <v>0</v>
      </c>
      <c r="BC1168" s="4">
        <v>0</v>
      </c>
      <c r="BD1168" s="4">
        <v>1</v>
      </c>
      <c r="BE1168" s="4">
        <f t="shared" si="477"/>
        <v>1</v>
      </c>
      <c r="BF1168" s="4">
        <v>0</v>
      </c>
      <c r="BG1168" s="4">
        <v>225</v>
      </c>
      <c r="BH1168" s="4">
        <v>36</v>
      </c>
      <c r="BI1168" s="4">
        <v>6</v>
      </c>
      <c r="BJ1168" s="4">
        <f t="shared" si="478"/>
        <v>267</v>
      </c>
      <c r="BK1168" s="4">
        <v>0</v>
      </c>
      <c r="BL1168" s="4">
        <v>0</v>
      </c>
      <c r="BM1168" s="4">
        <v>0</v>
      </c>
      <c r="BN1168" s="4">
        <v>2</v>
      </c>
      <c r="BO1168" s="4">
        <f t="shared" si="479"/>
        <v>2</v>
      </c>
      <c r="BP1168" s="4">
        <v>0</v>
      </c>
      <c r="BQ1168" s="4">
        <v>0</v>
      </c>
      <c r="BR1168" s="4">
        <v>0</v>
      </c>
      <c r="BS1168" s="4">
        <v>10</v>
      </c>
      <c r="BT1168" s="4">
        <f t="shared" si="480"/>
        <v>10</v>
      </c>
      <c r="BU1168" s="4">
        <v>1</v>
      </c>
      <c r="BV1168" s="4">
        <v>14</v>
      </c>
      <c r="BW1168" s="4">
        <v>0</v>
      </c>
      <c r="BX1168" s="4">
        <v>50</v>
      </c>
      <c r="BY1168" s="4">
        <f t="shared" si="481"/>
        <v>65</v>
      </c>
      <c r="BZ1168" s="4">
        <f t="shared" si="482"/>
        <v>1352</v>
      </c>
      <c r="CA1168" s="4">
        <f t="shared" si="483"/>
        <v>1695</v>
      </c>
      <c r="CB1168" s="4">
        <f t="shared" si="484"/>
        <v>1845</v>
      </c>
      <c r="CC1168" s="4">
        <f t="shared" si="485"/>
        <v>73</v>
      </c>
      <c r="CD1168" s="4">
        <f t="shared" si="486"/>
        <v>4965</v>
      </c>
      <c r="CE1168" s="4">
        <f t="shared" si="487"/>
        <v>1</v>
      </c>
      <c r="CF1168" s="4">
        <f t="shared" si="488"/>
        <v>239</v>
      </c>
      <c r="CG1168" s="4">
        <f t="shared" si="489"/>
        <v>36</v>
      </c>
      <c r="CH1168" s="4">
        <f t="shared" si="490"/>
        <v>73</v>
      </c>
      <c r="CI1168" s="4">
        <f t="shared" si="491"/>
        <v>349</v>
      </c>
      <c r="CJ1168" s="4">
        <v>231</v>
      </c>
      <c r="CK1168" s="4">
        <v>661</v>
      </c>
      <c r="CL1168" s="4">
        <v>95</v>
      </c>
      <c r="CM1168" s="4">
        <v>0</v>
      </c>
      <c r="CN1168" s="4">
        <v>302</v>
      </c>
      <c r="CO1168" s="4">
        <f t="shared" si="466"/>
        <v>1289</v>
      </c>
    </row>
    <row r="1169" spans="1:106">
      <c r="A1169" s="2">
        <v>2013</v>
      </c>
      <c r="B1169" s="3" t="s">
        <v>122</v>
      </c>
      <c r="C1169" s="4">
        <v>5253.5</v>
      </c>
      <c r="D1169" s="4">
        <v>1028.8</v>
      </c>
      <c r="E1169" s="4">
        <v>644.6</v>
      </c>
      <c r="F1169" s="4">
        <v>0</v>
      </c>
      <c r="G1169" s="4">
        <f t="shared" si="467"/>
        <v>6926.9000000000005</v>
      </c>
      <c r="H1169" s="4">
        <v>1623.3</v>
      </c>
      <c r="I1169" s="4">
        <v>1250.8</v>
      </c>
      <c r="J1169" s="4">
        <v>3312.6</v>
      </c>
      <c r="K1169" s="4">
        <v>805.1</v>
      </c>
      <c r="L1169" s="4">
        <f t="shared" si="468"/>
        <v>6991.8</v>
      </c>
      <c r="M1169" s="4">
        <v>43.1</v>
      </c>
      <c r="N1169" s="4">
        <v>53.9</v>
      </c>
      <c r="O1169" s="4">
        <v>0</v>
      </c>
      <c r="P1169" s="4">
        <v>0</v>
      </c>
      <c r="Q1169" s="4">
        <f t="shared" si="469"/>
        <v>97</v>
      </c>
      <c r="R1169" s="4">
        <v>0.5</v>
      </c>
      <c r="S1169" s="4">
        <v>68.900000000000006</v>
      </c>
      <c r="T1169" s="4">
        <v>0</v>
      </c>
      <c r="U1169" s="4">
        <v>0</v>
      </c>
      <c r="V1169" s="4">
        <f t="shared" si="470"/>
        <v>69.400000000000006</v>
      </c>
      <c r="W1169" s="4">
        <v>3862.3</v>
      </c>
      <c r="X1169" s="4">
        <v>3772.1</v>
      </c>
      <c r="Y1169" s="4">
        <v>0</v>
      </c>
      <c r="Z1169" s="4">
        <v>0</v>
      </c>
      <c r="AA1169" s="4">
        <f t="shared" si="471"/>
        <v>7634.4</v>
      </c>
      <c r="AB1169" s="4">
        <v>1173.8</v>
      </c>
      <c r="AC1169" s="4">
        <v>17.3</v>
      </c>
      <c r="AD1169" s="4">
        <v>76.400000000000006</v>
      </c>
      <c r="AE1169" s="4">
        <v>22.6</v>
      </c>
      <c r="AF1169" s="4">
        <f t="shared" si="472"/>
        <v>1290.0999999999999</v>
      </c>
      <c r="AG1169" s="4">
        <v>41</v>
      </c>
      <c r="AH1169" s="4">
        <v>2817.4</v>
      </c>
      <c r="AI1169" s="4">
        <v>2175.1999999999998</v>
      </c>
      <c r="AJ1169" s="4">
        <v>7.5</v>
      </c>
      <c r="AK1169" s="4">
        <f t="shared" si="473"/>
        <v>5041.1000000000004</v>
      </c>
      <c r="AL1169" s="4">
        <v>6835.7</v>
      </c>
      <c r="AM1169" s="4">
        <v>536.5</v>
      </c>
      <c r="AN1169" s="4">
        <v>9982</v>
      </c>
      <c r="AO1169" s="4">
        <v>331.8</v>
      </c>
      <c r="AP1169" s="4">
        <f t="shared" si="474"/>
        <v>17686</v>
      </c>
      <c r="AU1169" s="4">
        <f t="shared" si="475"/>
        <v>0</v>
      </c>
      <c r="AV1169" s="4">
        <v>0</v>
      </c>
      <c r="AW1169" s="4">
        <v>0</v>
      </c>
      <c r="AX1169" s="4">
        <v>70.400000000000006</v>
      </c>
      <c r="AY1169" s="4">
        <v>764.6</v>
      </c>
      <c r="AZ1169" s="4">
        <f t="shared" si="476"/>
        <v>835</v>
      </c>
      <c r="BA1169" s="4">
        <v>0.7</v>
      </c>
      <c r="BB1169" s="4">
        <v>0</v>
      </c>
      <c r="BC1169" s="4">
        <v>0.2</v>
      </c>
      <c r="BD1169" s="4">
        <v>22.6</v>
      </c>
      <c r="BE1169" s="4">
        <f t="shared" si="477"/>
        <v>23.5</v>
      </c>
      <c r="BF1169" s="4">
        <v>0</v>
      </c>
      <c r="BG1169" s="4">
        <v>0</v>
      </c>
      <c r="BH1169" s="4">
        <v>17.5</v>
      </c>
      <c r="BI1169" s="4">
        <v>7.5</v>
      </c>
      <c r="BJ1169" s="4">
        <f t="shared" si="478"/>
        <v>25</v>
      </c>
      <c r="BK1169" s="4">
        <v>0</v>
      </c>
      <c r="BL1169" s="4">
        <v>0</v>
      </c>
      <c r="BM1169" s="4">
        <v>0</v>
      </c>
      <c r="BN1169" s="4">
        <v>0</v>
      </c>
      <c r="BO1169" s="4">
        <f t="shared" si="479"/>
        <v>0</v>
      </c>
      <c r="BP1169" s="4">
        <v>0</v>
      </c>
      <c r="BQ1169" s="4">
        <v>3.3</v>
      </c>
      <c r="BR1169" s="4">
        <v>5.5</v>
      </c>
      <c r="BS1169" s="4">
        <v>12.8</v>
      </c>
      <c r="BT1169" s="4">
        <f t="shared" si="480"/>
        <v>21.6</v>
      </c>
      <c r="BU1169" s="4">
        <v>2.2999999999999998</v>
      </c>
      <c r="BV1169" s="4">
        <v>10.4</v>
      </c>
      <c r="BW1169" s="4">
        <v>23.2</v>
      </c>
      <c r="BX1169" s="4">
        <v>92.8</v>
      </c>
      <c r="BY1169" s="4">
        <f t="shared" si="481"/>
        <v>128.69999999999999</v>
      </c>
      <c r="BZ1169" s="4">
        <f t="shared" si="482"/>
        <v>18833.2</v>
      </c>
      <c r="CA1169" s="4">
        <f t="shared" si="483"/>
        <v>9545.7000000000007</v>
      </c>
      <c r="CB1169" s="4">
        <f t="shared" si="484"/>
        <v>16190.8</v>
      </c>
      <c r="CC1169" s="4">
        <f t="shared" si="485"/>
        <v>1167</v>
      </c>
      <c r="CD1169" s="4">
        <f t="shared" si="486"/>
        <v>45736.7</v>
      </c>
      <c r="CE1169" s="4">
        <f t="shared" si="487"/>
        <v>3</v>
      </c>
      <c r="CF1169" s="4">
        <f t="shared" si="488"/>
        <v>13.7</v>
      </c>
      <c r="CG1169" s="4">
        <f t="shared" si="489"/>
        <v>116.80000000000001</v>
      </c>
      <c r="CH1169" s="4">
        <f t="shared" si="490"/>
        <v>900.3</v>
      </c>
      <c r="CI1169" s="4">
        <f t="shared" si="491"/>
        <v>1033.8</v>
      </c>
      <c r="CJ1169" s="4">
        <v>3249</v>
      </c>
      <c r="CK1169" s="4">
        <v>11093</v>
      </c>
      <c r="CL1169" s="4">
        <v>821</v>
      </c>
      <c r="CM1169" s="4">
        <v>0</v>
      </c>
      <c r="CN1169" s="4">
        <v>1259</v>
      </c>
      <c r="CO1169" s="4">
        <f t="shared" si="466"/>
        <v>16422</v>
      </c>
    </row>
    <row r="1170" spans="1:106">
      <c r="A1170" s="2">
        <v>2013</v>
      </c>
      <c r="B1170" s="3" t="s">
        <v>123</v>
      </c>
      <c r="C1170" s="4">
        <v>6735</v>
      </c>
      <c r="D1170" s="4">
        <v>856</v>
      </c>
      <c r="E1170" s="4">
        <v>109</v>
      </c>
      <c r="F1170" s="4">
        <v>264</v>
      </c>
      <c r="G1170" s="4">
        <f t="shared" si="467"/>
        <v>7964</v>
      </c>
      <c r="H1170" s="4">
        <v>1164</v>
      </c>
      <c r="I1170" s="4">
        <v>46</v>
      </c>
      <c r="J1170" s="4">
        <v>3386</v>
      </c>
      <c r="K1170" s="4">
        <v>255</v>
      </c>
      <c r="L1170" s="4">
        <f t="shared" si="468"/>
        <v>4851</v>
      </c>
      <c r="M1170" s="4">
        <v>46</v>
      </c>
      <c r="N1170" s="4">
        <v>166</v>
      </c>
      <c r="O1170" s="4">
        <v>0</v>
      </c>
      <c r="P1170" s="4">
        <v>0</v>
      </c>
      <c r="Q1170" s="4">
        <f t="shared" si="469"/>
        <v>212</v>
      </c>
      <c r="R1170" s="4">
        <v>79</v>
      </c>
      <c r="S1170" s="4">
        <v>0</v>
      </c>
      <c r="T1170" s="4">
        <v>0</v>
      </c>
      <c r="U1170" s="4">
        <v>0</v>
      </c>
      <c r="V1170" s="4">
        <f t="shared" si="470"/>
        <v>79</v>
      </c>
      <c r="W1170" s="4">
        <v>1764</v>
      </c>
      <c r="X1170" s="4">
        <v>1993</v>
      </c>
      <c r="Y1170" s="4">
        <v>280</v>
      </c>
      <c r="Z1170" s="4">
        <v>0</v>
      </c>
      <c r="AA1170" s="4">
        <f t="shared" si="471"/>
        <v>4037</v>
      </c>
      <c r="AB1170" s="4">
        <v>873</v>
      </c>
      <c r="AC1170" s="4">
        <v>2</v>
      </c>
      <c r="AD1170" s="4">
        <v>11</v>
      </c>
      <c r="AE1170" s="4">
        <v>33</v>
      </c>
      <c r="AF1170" s="4">
        <f t="shared" si="472"/>
        <v>919</v>
      </c>
      <c r="AG1170" s="4">
        <v>1</v>
      </c>
      <c r="AH1170" s="4">
        <v>710</v>
      </c>
      <c r="AI1170" s="4">
        <v>1516</v>
      </c>
      <c r="AJ1170" s="4">
        <v>793</v>
      </c>
      <c r="AK1170" s="4">
        <f t="shared" si="473"/>
        <v>3020</v>
      </c>
      <c r="AL1170" s="4">
        <v>4817</v>
      </c>
      <c r="AM1170" s="4">
        <v>4327</v>
      </c>
      <c r="AN1170" s="4">
        <v>3483</v>
      </c>
      <c r="AO1170" s="4">
        <v>287</v>
      </c>
      <c r="AP1170" s="4">
        <f t="shared" si="474"/>
        <v>12914</v>
      </c>
      <c r="AU1170" s="4">
        <f t="shared" si="475"/>
        <v>0</v>
      </c>
      <c r="AV1170" s="4">
        <v>0</v>
      </c>
      <c r="AW1170" s="4">
        <v>0</v>
      </c>
      <c r="AX1170" s="4">
        <v>168</v>
      </c>
      <c r="AY1170" s="4">
        <v>255</v>
      </c>
      <c r="AZ1170" s="4">
        <f t="shared" si="476"/>
        <v>423</v>
      </c>
      <c r="BA1170" s="4">
        <v>0</v>
      </c>
      <c r="BB1170" s="4">
        <v>0</v>
      </c>
      <c r="BC1170" s="4">
        <v>0</v>
      </c>
      <c r="BD1170" s="4">
        <v>33</v>
      </c>
      <c r="BE1170" s="4">
        <f t="shared" si="477"/>
        <v>33</v>
      </c>
      <c r="BF1170" s="4">
        <v>0</v>
      </c>
      <c r="BG1170" s="4">
        <v>671</v>
      </c>
      <c r="BH1170" s="4">
        <v>645</v>
      </c>
      <c r="BI1170" s="4">
        <v>793</v>
      </c>
      <c r="BJ1170" s="4">
        <f t="shared" si="478"/>
        <v>2109</v>
      </c>
      <c r="BK1170" s="4">
        <v>0</v>
      </c>
      <c r="BL1170" s="4">
        <v>0</v>
      </c>
      <c r="BM1170" s="4">
        <v>0</v>
      </c>
      <c r="BN1170" s="4">
        <v>26</v>
      </c>
      <c r="BO1170" s="4">
        <f t="shared" si="479"/>
        <v>26</v>
      </c>
      <c r="BP1170" s="4">
        <v>0</v>
      </c>
      <c r="BQ1170" s="4">
        <v>109</v>
      </c>
      <c r="BR1170" s="4">
        <v>198</v>
      </c>
      <c r="BS1170" s="4">
        <v>125</v>
      </c>
      <c r="BT1170" s="4">
        <f t="shared" si="480"/>
        <v>432</v>
      </c>
      <c r="BU1170" s="4">
        <v>0</v>
      </c>
      <c r="BV1170" s="4">
        <v>45</v>
      </c>
      <c r="BW1170" s="4">
        <v>208</v>
      </c>
      <c r="BX1170" s="4">
        <v>400</v>
      </c>
      <c r="BY1170" s="4">
        <f t="shared" si="481"/>
        <v>653</v>
      </c>
      <c r="BZ1170" s="4">
        <f t="shared" si="482"/>
        <v>15479</v>
      </c>
      <c r="CA1170" s="4">
        <f t="shared" si="483"/>
        <v>8100</v>
      </c>
      <c r="CB1170" s="4">
        <f t="shared" si="484"/>
        <v>8785</v>
      </c>
      <c r="CC1170" s="4">
        <f t="shared" si="485"/>
        <v>1632</v>
      </c>
      <c r="CD1170" s="4">
        <f t="shared" si="486"/>
        <v>33996</v>
      </c>
      <c r="CE1170" s="4">
        <f t="shared" si="487"/>
        <v>0</v>
      </c>
      <c r="CF1170" s="4">
        <f t="shared" si="488"/>
        <v>825</v>
      </c>
      <c r="CG1170" s="4">
        <f t="shared" si="489"/>
        <v>1219</v>
      </c>
      <c r="CH1170" s="4">
        <f t="shared" si="490"/>
        <v>1632</v>
      </c>
      <c r="CI1170" s="4">
        <f t="shared" si="491"/>
        <v>3676</v>
      </c>
      <c r="CJ1170" s="4">
        <v>7687</v>
      </c>
      <c r="CK1170" s="4">
        <v>0</v>
      </c>
      <c r="CL1170" s="4">
        <v>0</v>
      </c>
      <c r="CM1170" s="4">
        <v>0</v>
      </c>
      <c r="CN1170" s="4">
        <v>8062</v>
      </c>
      <c r="CO1170" s="4">
        <f t="shared" si="466"/>
        <v>15749</v>
      </c>
    </row>
    <row r="1171" spans="1:106">
      <c r="A1171" s="2">
        <v>2013</v>
      </c>
      <c r="B1171" s="3" t="s">
        <v>124</v>
      </c>
      <c r="C1171" s="4">
        <v>1969</v>
      </c>
      <c r="D1171" s="4">
        <v>346</v>
      </c>
      <c r="E1171" s="4">
        <v>14</v>
      </c>
      <c r="F1171" s="4">
        <v>23</v>
      </c>
      <c r="G1171" s="4">
        <f t="shared" si="467"/>
        <v>2352</v>
      </c>
      <c r="H1171" s="4">
        <v>533</v>
      </c>
      <c r="I1171" s="4">
        <v>268</v>
      </c>
      <c r="J1171" s="4">
        <v>2195</v>
      </c>
      <c r="K1171" s="4">
        <v>54</v>
      </c>
      <c r="L1171" s="4">
        <f t="shared" si="468"/>
        <v>3050</v>
      </c>
      <c r="M1171" s="4">
        <v>23</v>
      </c>
      <c r="N1171" s="4">
        <v>87</v>
      </c>
      <c r="O1171" s="4">
        <v>0</v>
      </c>
      <c r="P1171" s="4">
        <v>0</v>
      </c>
      <c r="Q1171" s="4">
        <f t="shared" si="469"/>
        <v>110</v>
      </c>
      <c r="R1171" s="4">
        <v>7</v>
      </c>
      <c r="S1171" s="4">
        <v>0</v>
      </c>
      <c r="T1171" s="4">
        <v>0</v>
      </c>
      <c r="U1171" s="4">
        <v>0</v>
      </c>
      <c r="V1171" s="4">
        <f t="shared" si="470"/>
        <v>7</v>
      </c>
      <c r="W1171" s="4">
        <v>375</v>
      </c>
      <c r="X1171" s="4">
        <v>2143</v>
      </c>
      <c r="Y1171" s="4">
        <v>490</v>
      </c>
      <c r="Z1171" s="4">
        <v>0</v>
      </c>
      <c r="AA1171" s="4">
        <f t="shared" si="471"/>
        <v>3008</v>
      </c>
      <c r="AB1171" s="4">
        <v>230</v>
      </c>
      <c r="AC1171" s="4">
        <v>0</v>
      </c>
      <c r="AD1171" s="4">
        <v>6</v>
      </c>
      <c r="AE1171" s="4">
        <v>0</v>
      </c>
      <c r="AF1171" s="4">
        <f t="shared" si="472"/>
        <v>236</v>
      </c>
      <c r="AG1171" s="4">
        <v>5</v>
      </c>
      <c r="AH1171" s="4">
        <v>477</v>
      </c>
      <c r="AI1171" s="4">
        <v>675</v>
      </c>
      <c r="AJ1171" s="4">
        <v>0</v>
      </c>
      <c r="AK1171" s="4">
        <f t="shared" si="473"/>
        <v>1157</v>
      </c>
      <c r="AL1171" s="4">
        <v>1141</v>
      </c>
      <c r="AM1171" s="4">
        <v>754</v>
      </c>
      <c r="AN1171" s="4">
        <v>10505</v>
      </c>
      <c r="AO1171" s="4">
        <v>0</v>
      </c>
      <c r="AP1171" s="4">
        <f t="shared" si="474"/>
        <v>12400</v>
      </c>
      <c r="AU1171" s="4">
        <f t="shared" si="475"/>
        <v>0</v>
      </c>
      <c r="AV1171" s="4">
        <v>0</v>
      </c>
      <c r="AW1171" s="4">
        <v>0</v>
      </c>
      <c r="AX1171" s="4">
        <v>621</v>
      </c>
      <c r="AY1171" s="4">
        <v>54</v>
      </c>
      <c r="AZ1171" s="4">
        <f t="shared" si="476"/>
        <v>675</v>
      </c>
      <c r="BA1171" s="4">
        <v>5</v>
      </c>
      <c r="BB1171" s="4">
        <v>0</v>
      </c>
      <c r="BC1171" s="4">
        <v>9</v>
      </c>
      <c r="BD1171" s="4">
        <v>0</v>
      </c>
      <c r="BE1171" s="4">
        <f t="shared" si="477"/>
        <v>14</v>
      </c>
      <c r="BF1171" s="4">
        <v>2</v>
      </c>
      <c r="BG1171" s="4">
        <v>466</v>
      </c>
      <c r="BH1171" s="4">
        <v>198</v>
      </c>
      <c r="BI1171" s="4">
        <v>0</v>
      </c>
      <c r="BJ1171" s="4">
        <f t="shared" si="478"/>
        <v>666</v>
      </c>
      <c r="BK1171" s="4">
        <v>0</v>
      </c>
      <c r="BL1171" s="4">
        <v>0</v>
      </c>
      <c r="BM1171" s="4">
        <v>0</v>
      </c>
      <c r="BN1171" s="4">
        <v>0</v>
      </c>
      <c r="BO1171" s="4">
        <f t="shared" si="479"/>
        <v>0</v>
      </c>
      <c r="BP1171" s="4">
        <v>0</v>
      </c>
      <c r="BQ1171" s="4">
        <v>32</v>
      </c>
      <c r="BR1171" s="4">
        <v>12</v>
      </c>
      <c r="BS1171" s="4">
        <v>0</v>
      </c>
      <c r="BT1171" s="4">
        <f t="shared" si="480"/>
        <v>44</v>
      </c>
      <c r="BU1171" s="4">
        <v>13</v>
      </c>
      <c r="BV1171" s="4">
        <v>54</v>
      </c>
      <c r="BW1171" s="4">
        <v>40</v>
      </c>
      <c r="BX1171" s="4">
        <v>0</v>
      </c>
      <c r="BY1171" s="4">
        <f t="shared" si="481"/>
        <v>107</v>
      </c>
      <c r="BZ1171" s="4">
        <f t="shared" si="482"/>
        <v>4283</v>
      </c>
      <c r="CA1171" s="4">
        <f t="shared" si="483"/>
        <v>4075</v>
      </c>
      <c r="CB1171" s="4">
        <f t="shared" si="484"/>
        <v>13885</v>
      </c>
      <c r="CC1171" s="4">
        <f t="shared" si="485"/>
        <v>77</v>
      </c>
      <c r="CD1171" s="4">
        <f t="shared" si="486"/>
        <v>22320</v>
      </c>
      <c r="CE1171" s="4">
        <f t="shared" si="487"/>
        <v>20</v>
      </c>
      <c r="CF1171" s="4">
        <f t="shared" si="488"/>
        <v>552</v>
      </c>
      <c r="CG1171" s="4">
        <f t="shared" si="489"/>
        <v>880</v>
      </c>
      <c r="CH1171" s="4">
        <f t="shared" si="490"/>
        <v>54</v>
      </c>
      <c r="CI1171" s="4">
        <f t="shared" si="491"/>
        <v>1506</v>
      </c>
      <c r="CJ1171" s="4">
        <v>1197</v>
      </c>
      <c r="CK1171" s="4">
        <v>1722</v>
      </c>
      <c r="CL1171" s="4">
        <v>249</v>
      </c>
      <c r="CM1171" s="4">
        <v>0</v>
      </c>
      <c r="CN1171" s="4">
        <v>982</v>
      </c>
      <c r="CO1171" s="4">
        <f t="shared" si="466"/>
        <v>4150</v>
      </c>
    </row>
    <row r="1172" spans="1:106">
      <c r="A1172" s="2">
        <v>2013</v>
      </c>
      <c r="B1172" s="3" t="s">
        <v>125</v>
      </c>
      <c r="C1172" s="4">
        <v>5915.2</v>
      </c>
      <c r="D1172" s="4">
        <v>781.90000000000009</v>
      </c>
      <c r="E1172" s="4">
        <v>238</v>
      </c>
      <c r="F1172" s="4">
        <v>0</v>
      </c>
      <c r="G1172" s="4">
        <f t="shared" si="467"/>
        <v>6935.1</v>
      </c>
      <c r="H1172" s="4">
        <v>1348.8</v>
      </c>
      <c r="I1172" s="4">
        <v>1793.7</v>
      </c>
      <c r="J1172" s="4">
        <v>2987.529</v>
      </c>
      <c r="K1172" s="4">
        <v>0</v>
      </c>
      <c r="L1172" s="4">
        <f t="shared" si="468"/>
        <v>6130.0290000000005</v>
      </c>
      <c r="M1172" s="4">
        <v>55.1</v>
      </c>
      <c r="N1172" s="4">
        <v>29.6</v>
      </c>
      <c r="O1172" s="4">
        <v>4.5</v>
      </c>
      <c r="P1172" s="4">
        <v>0</v>
      </c>
      <c r="Q1172" s="4">
        <f t="shared" si="469"/>
        <v>89.2</v>
      </c>
      <c r="R1172" s="4">
        <v>17</v>
      </c>
      <c r="S1172" s="4">
        <v>31.3</v>
      </c>
      <c r="T1172" s="4">
        <v>9.1</v>
      </c>
      <c r="U1172" s="4">
        <v>0</v>
      </c>
      <c r="V1172" s="4">
        <f t="shared" si="470"/>
        <v>57.4</v>
      </c>
      <c r="W1172" s="4">
        <v>2143.6999999999998</v>
      </c>
      <c r="X1172" s="4">
        <v>4435.3999999999996</v>
      </c>
      <c r="Y1172" s="4">
        <v>762.1</v>
      </c>
      <c r="Z1172" s="4">
        <v>0</v>
      </c>
      <c r="AA1172" s="4">
        <f t="shared" si="471"/>
        <v>7341.2</v>
      </c>
      <c r="AB1172" s="4">
        <v>1137.5999999999999</v>
      </c>
      <c r="AC1172" s="4">
        <v>1.5</v>
      </c>
      <c r="AD1172" s="4">
        <v>104.80000000000001</v>
      </c>
      <c r="AE1172" s="4">
        <v>0</v>
      </c>
      <c r="AF1172" s="4">
        <f t="shared" si="472"/>
        <v>1243.8999999999999</v>
      </c>
      <c r="AG1172" s="4">
        <v>139.80000000000001</v>
      </c>
      <c r="AH1172" s="4">
        <v>847.09999999999991</v>
      </c>
      <c r="AI1172" s="4">
        <v>1981.6000000000001</v>
      </c>
      <c r="AJ1172" s="4">
        <v>0</v>
      </c>
      <c r="AK1172" s="4">
        <f t="shared" si="473"/>
        <v>2968.5</v>
      </c>
      <c r="AL1172" s="4">
        <v>3284.8000000000011</v>
      </c>
      <c r="AM1172" s="4">
        <v>2894.6000000000004</v>
      </c>
      <c r="AN1172" s="4">
        <v>11824.371000000003</v>
      </c>
      <c r="AO1172" s="4">
        <v>0</v>
      </c>
      <c r="AP1172" s="4">
        <f t="shared" si="474"/>
        <v>18003.771000000004</v>
      </c>
      <c r="AU1172" s="4">
        <f t="shared" si="475"/>
        <v>0</v>
      </c>
      <c r="AV1172" s="4">
        <v>0</v>
      </c>
      <c r="AW1172" s="4">
        <v>0</v>
      </c>
      <c r="AX1172" s="4">
        <v>0</v>
      </c>
      <c r="AY1172" s="4">
        <v>0</v>
      </c>
      <c r="AZ1172" s="4">
        <f t="shared" si="476"/>
        <v>0</v>
      </c>
      <c r="BA1172" s="4">
        <v>0</v>
      </c>
      <c r="BB1172" s="4">
        <v>0</v>
      </c>
      <c r="BC1172" s="4">
        <v>0</v>
      </c>
      <c r="BD1172" s="4">
        <v>0</v>
      </c>
      <c r="BE1172" s="4">
        <f t="shared" si="477"/>
        <v>0</v>
      </c>
      <c r="BF1172" s="4">
        <v>0</v>
      </c>
      <c r="BG1172" s="4">
        <v>0</v>
      </c>
      <c r="BH1172" s="4">
        <v>0</v>
      </c>
      <c r="BI1172" s="4">
        <v>0</v>
      </c>
      <c r="BJ1172" s="4">
        <f t="shared" si="478"/>
        <v>0</v>
      </c>
      <c r="BK1172" s="4">
        <v>0</v>
      </c>
      <c r="BL1172" s="4">
        <v>0</v>
      </c>
      <c r="BM1172" s="4">
        <v>0</v>
      </c>
      <c r="BN1172" s="4">
        <v>0</v>
      </c>
      <c r="BO1172" s="4">
        <f t="shared" si="479"/>
        <v>0</v>
      </c>
      <c r="BP1172" s="4">
        <v>0</v>
      </c>
      <c r="BQ1172" s="4">
        <v>0</v>
      </c>
      <c r="BR1172" s="4">
        <v>0</v>
      </c>
      <c r="BS1172" s="4">
        <v>0</v>
      </c>
      <c r="BT1172" s="4">
        <f t="shared" si="480"/>
        <v>0</v>
      </c>
      <c r="BU1172" s="4">
        <v>0</v>
      </c>
      <c r="BV1172" s="4">
        <v>0</v>
      </c>
      <c r="BW1172" s="4">
        <v>0</v>
      </c>
      <c r="BX1172" s="4">
        <v>0</v>
      </c>
      <c r="BY1172" s="4">
        <f t="shared" si="481"/>
        <v>0</v>
      </c>
      <c r="BZ1172" s="4">
        <f t="shared" si="482"/>
        <v>14042</v>
      </c>
      <c r="CA1172" s="4">
        <f t="shared" si="483"/>
        <v>10815.1</v>
      </c>
      <c r="CB1172" s="4">
        <f t="shared" si="484"/>
        <v>17912.000000000004</v>
      </c>
      <c r="CC1172" s="4">
        <f t="shared" si="485"/>
        <v>0</v>
      </c>
      <c r="CD1172" s="4">
        <f t="shared" si="486"/>
        <v>42769.100000000006</v>
      </c>
      <c r="CE1172" s="4">
        <f t="shared" si="487"/>
        <v>0</v>
      </c>
      <c r="CF1172" s="4">
        <f t="shared" si="488"/>
        <v>0</v>
      </c>
      <c r="CG1172" s="4">
        <f t="shared" si="489"/>
        <v>0</v>
      </c>
      <c r="CH1172" s="4">
        <f t="shared" si="490"/>
        <v>0</v>
      </c>
      <c r="CI1172" s="4">
        <f t="shared" si="491"/>
        <v>0</v>
      </c>
      <c r="CJ1172" s="4">
        <v>4410</v>
      </c>
      <c r="CK1172" s="4">
        <v>7497</v>
      </c>
      <c r="CL1172" s="4">
        <v>925</v>
      </c>
      <c r="CM1172" s="4">
        <v>0</v>
      </c>
      <c r="CN1172" s="4">
        <v>1254</v>
      </c>
      <c r="CO1172" s="4">
        <f t="shared" si="466"/>
        <v>14086</v>
      </c>
    </row>
    <row r="1173" spans="1:106">
      <c r="A1173" s="2">
        <v>2013</v>
      </c>
      <c r="B1173" s="3" t="s">
        <v>126</v>
      </c>
      <c r="C1173" s="4">
        <v>2</v>
      </c>
      <c r="D1173" s="4">
        <v>28</v>
      </c>
      <c r="E1173" s="4">
        <v>964</v>
      </c>
      <c r="F1173" s="4">
        <v>0</v>
      </c>
      <c r="G1173" s="4">
        <f t="shared" si="467"/>
        <v>994</v>
      </c>
      <c r="H1173" s="4">
        <v>416</v>
      </c>
      <c r="I1173" s="4">
        <v>1</v>
      </c>
      <c r="J1173" s="4">
        <v>17</v>
      </c>
      <c r="K1173" s="4">
        <v>0</v>
      </c>
      <c r="L1173" s="4">
        <f t="shared" si="468"/>
        <v>434</v>
      </c>
      <c r="M1173" s="4">
        <v>0</v>
      </c>
      <c r="N1173" s="4">
        <v>0</v>
      </c>
      <c r="O1173" s="4">
        <v>0</v>
      </c>
      <c r="P1173" s="4">
        <v>0</v>
      </c>
      <c r="Q1173" s="4">
        <f t="shared" si="469"/>
        <v>0</v>
      </c>
      <c r="R1173" s="4">
        <v>0</v>
      </c>
      <c r="S1173" s="4">
        <v>0</v>
      </c>
      <c r="T1173" s="4">
        <v>0</v>
      </c>
      <c r="U1173" s="4">
        <v>0</v>
      </c>
      <c r="V1173" s="4">
        <f t="shared" si="470"/>
        <v>0</v>
      </c>
      <c r="W1173" s="4">
        <v>272</v>
      </c>
      <c r="X1173" s="4">
        <v>309</v>
      </c>
      <c r="Y1173" s="4">
        <v>23</v>
      </c>
      <c r="Z1173" s="4">
        <v>0</v>
      </c>
      <c r="AA1173" s="4">
        <f t="shared" si="471"/>
        <v>604</v>
      </c>
      <c r="AB1173" s="4">
        <v>123</v>
      </c>
      <c r="AC1173" s="4">
        <v>0</v>
      </c>
      <c r="AD1173" s="4">
        <v>9</v>
      </c>
      <c r="AE1173" s="4">
        <v>0</v>
      </c>
      <c r="AF1173" s="4">
        <f t="shared" si="472"/>
        <v>132</v>
      </c>
      <c r="AG1173" s="4">
        <v>134</v>
      </c>
      <c r="AH1173" s="4">
        <v>185</v>
      </c>
      <c r="AI1173" s="4">
        <v>261</v>
      </c>
      <c r="AJ1173" s="4">
        <v>0</v>
      </c>
      <c r="AK1173" s="4">
        <f t="shared" si="473"/>
        <v>580</v>
      </c>
      <c r="AL1173" s="4">
        <v>2762</v>
      </c>
      <c r="AM1173" s="4">
        <v>1831</v>
      </c>
      <c r="AN1173" s="4">
        <v>1795</v>
      </c>
      <c r="AO1173" s="4">
        <v>0</v>
      </c>
      <c r="AP1173" s="4">
        <f t="shared" si="474"/>
        <v>6388</v>
      </c>
      <c r="AU1173" s="4">
        <f t="shared" si="475"/>
        <v>0</v>
      </c>
      <c r="AV1173" s="4">
        <v>9</v>
      </c>
      <c r="AW1173" s="4">
        <v>0</v>
      </c>
      <c r="AX1173" s="4">
        <v>0</v>
      </c>
      <c r="AY1173" s="4">
        <v>0</v>
      </c>
      <c r="AZ1173" s="4">
        <f t="shared" si="476"/>
        <v>9</v>
      </c>
      <c r="BA1173" s="4">
        <v>0</v>
      </c>
      <c r="BB1173" s="4">
        <v>0</v>
      </c>
      <c r="BC1173" s="4">
        <v>0</v>
      </c>
      <c r="BD1173" s="4">
        <v>0</v>
      </c>
      <c r="BE1173" s="4">
        <f t="shared" si="477"/>
        <v>0</v>
      </c>
      <c r="BF1173" s="4">
        <v>51</v>
      </c>
      <c r="BG1173" s="4">
        <v>71</v>
      </c>
      <c r="BH1173" s="4">
        <v>100</v>
      </c>
      <c r="BI1173" s="4">
        <v>0</v>
      </c>
      <c r="BJ1173" s="4">
        <f t="shared" si="478"/>
        <v>222</v>
      </c>
      <c r="BK1173" s="4">
        <v>0</v>
      </c>
      <c r="BL1173" s="4">
        <v>0</v>
      </c>
      <c r="BM1173" s="4">
        <v>0</v>
      </c>
      <c r="BN1173" s="4">
        <v>0</v>
      </c>
      <c r="BO1173" s="4">
        <f t="shared" si="479"/>
        <v>0</v>
      </c>
      <c r="BP1173" s="4">
        <v>0</v>
      </c>
      <c r="BQ1173" s="4">
        <v>0</v>
      </c>
      <c r="BR1173" s="4">
        <v>0</v>
      </c>
      <c r="BS1173" s="4">
        <v>0</v>
      </c>
      <c r="BT1173" s="4">
        <f t="shared" si="480"/>
        <v>0</v>
      </c>
      <c r="BU1173" s="4">
        <v>2</v>
      </c>
      <c r="BV1173" s="4">
        <v>1</v>
      </c>
      <c r="BW1173" s="4">
        <v>1</v>
      </c>
      <c r="BX1173" s="4">
        <v>0</v>
      </c>
      <c r="BY1173" s="4">
        <f t="shared" si="481"/>
        <v>4</v>
      </c>
      <c r="BZ1173" s="4">
        <f t="shared" si="482"/>
        <v>3709</v>
      </c>
      <c r="CA1173" s="4">
        <f t="shared" si="483"/>
        <v>2354</v>
      </c>
      <c r="CB1173" s="4">
        <f t="shared" si="484"/>
        <v>3069</v>
      </c>
      <c r="CC1173" s="4">
        <f t="shared" si="485"/>
        <v>0</v>
      </c>
      <c r="CD1173" s="4">
        <f t="shared" si="486"/>
        <v>9132</v>
      </c>
      <c r="CE1173" s="4">
        <f t="shared" si="487"/>
        <v>62</v>
      </c>
      <c r="CF1173" s="4">
        <f t="shared" si="488"/>
        <v>72</v>
      </c>
      <c r="CG1173" s="4">
        <f t="shared" si="489"/>
        <v>101</v>
      </c>
      <c r="CH1173" s="4">
        <f t="shared" si="490"/>
        <v>0</v>
      </c>
      <c r="CI1173" s="4">
        <f t="shared" si="491"/>
        <v>235</v>
      </c>
      <c r="CJ1173" s="4">
        <v>481</v>
      </c>
      <c r="CK1173" s="4">
        <v>0</v>
      </c>
      <c r="CL1173" s="4">
        <v>0</v>
      </c>
      <c r="CM1173" s="4">
        <v>0</v>
      </c>
      <c r="CN1173" s="4">
        <v>900</v>
      </c>
      <c r="CO1173" s="4">
        <f t="shared" si="466"/>
        <v>1381</v>
      </c>
    </row>
    <row r="1174" spans="1:106">
      <c r="A1174" s="2">
        <v>2014</v>
      </c>
      <c r="B1174" s="3" t="s">
        <v>77</v>
      </c>
      <c r="C1174" s="4">
        <v>4017</v>
      </c>
      <c r="D1174" s="4">
        <v>919</v>
      </c>
      <c r="E1174" s="4">
        <v>181</v>
      </c>
      <c r="F1174" s="4">
        <v>0</v>
      </c>
      <c r="G1174" s="4">
        <f t="shared" si="467"/>
        <v>5117</v>
      </c>
      <c r="H1174" s="4">
        <v>1496</v>
      </c>
      <c r="I1174" s="4">
        <v>1300</v>
      </c>
      <c r="J1174" s="4">
        <v>2365</v>
      </c>
      <c r="K1174" s="4">
        <v>0</v>
      </c>
      <c r="L1174" s="4">
        <f t="shared" si="468"/>
        <v>5161</v>
      </c>
      <c r="M1174" s="4">
        <v>0</v>
      </c>
      <c r="N1174" s="4">
        <v>40</v>
      </c>
      <c r="O1174" s="4">
        <v>0</v>
      </c>
      <c r="P1174" s="4">
        <v>0</v>
      </c>
      <c r="Q1174" s="4">
        <f t="shared" si="469"/>
        <v>40</v>
      </c>
      <c r="R1174" s="4">
        <v>0</v>
      </c>
      <c r="S1174" s="4">
        <v>0</v>
      </c>
      <c r="T1174" s="4">
        <v>0</v>
      </c>
      <c r="U1174" s="4">
        <v>0</v>
      </c>
      <c r="V1174" s="4">
        <f t="shared" si="470"/>
        <v>0</v>
      </c>
      <c r="W1174" s="4">
        <v>625</v>
      </c>
      <c r="X1174" s="4">
        <v>3920</v>
      </c>
      <c r="Y1174" s="4">
        <v>1266</v>
      </c>
      <c r="Z1174" s="4">
        <v>0</v>
      </c>
      <c r="AA1174" s="4">
        <f t="shared" si="471"/>
        <v>5811</v>
      </c>
      <c r="AB1174" s="4">
        <v>479</v>
      </c>
      <c r="AC1174" s="4">
        <v>20</v>
      </c>
      <c r="AD1174" s="4">
        <v>115</v>
      </c>
      <c r="AE1174" s="4">
        <v>0</v>
      </c>
      <c r="AF1174" s="4">
        <f t="shared" si="472"/>
        <v>614</v>
      </c>
      <c r="AG1174" s="4">
        <v>0</v>
      </c>
      <c r="AH1174" s="4">
        <v>952</v>
      </c>
      <c r="AI1174" s="4">
        <v>496</v>
      </c>
      <c r="AJ1174" s="4">
        <v>162</v>
      </c>
      <c r="AK1174" s="4">
        <f t="shared" si="473"/>
        <v>1610</v>
      </c>
      <c r="AL1174" s="4">
        <v>1205</v>
      </c>
      <c r="AM1174" s="4">
        <v>2209</v>
      </c>
      <c r="AN1174" s="4">
        <v>3001</v>
      </c>
      <c r="AO1174" s="4">
        <v>224</v>
      </c>
      <c r="AP1174" s="4">
        <f t="shared" si="474"/>
        <v>6639</v>
      </c>
      <c r="AU1174" s="4">
        <f t="shared" si="475"/>
        <v>0</v>
      </c>
      <c r="AV1174" s="4">
        <v>0</v>
      </c>
      <c r="AW1174" s="4">
        <v>0</v>
      </c>
      <c r="AX1174" s="4">
        <v>0</v>
      </c>
      <c r="AY1174" s="4">
        <v>0</v>
      </c>
      <c r="AZ1174" s="4">
        <f t="shared" si="476"/>
        <v>0</v>
      </c>
      <c r="BA1174" s="4">
        <v>0</v>
      </c>
      <c r="BB1174" s="4">
        <v>0</v>
      </c>
      <c r="BC1174" s="4">
        <v>8</v>
      </c>
      <c r="BD1174" s="4">
        <v>0</v>
      </c>
      <c r="BE1174" s="4">
        <f t="shared" si="477"/>
        <v>8</v>
      </c>
      <c r="BF1174" s="4">
        <v>0</v>
      </c>
      <c r="BG1174" s="4">
        <v>358</v>
      </c>
      <c r="BH1174" s="4">
        <v>94</v>
      </c>
      <c r="BI1174" s="4">
        <v>162</v>
      </c>
      <c r="BJ1174" s="4">
        <f t="shared" si="478"/>
        <v>614</v>
      </c>
      <c r="BK1174" s="4">
        <v>0</v>
      </c>
      <c r="BL1174" s="4">
        <v>0</v>
      </c>
      <c r="BM1174" s="4">
        <v>0</v>
      </c>
      <c r="BN1174" s="4">
        <v>0</v>
      </c>
      <c r="BO1174" s="4">
        <f t="shared" si="479"/>
        <v>0</v>
      </c>
      <c r="BP1174" s="4">
        <v>0</v>
      </c>
      <c r="BQ1174" s="4">
        <v>0</v>
      </c>
      <c r="BR1174" s="4">
        <v>43</v>
      </c>
      <c r="BS1174" s="4">
        <v>0</v>
      </c>
      <c r="BT1174" s="4">
        <f t="shared" si="480"/>
        <v>43</v>
      </c>
      <c r="BU1174" s="4">
        <v>4</v>
      </c>
      <c r="BV1174" s="4">
        <v>0</v>
      </c>
      <c r="BW1174" s="4">
        <v>46</v>
      </c>
      <c r="BX1174" s="4">
        <v>224</v>
      </c>
      <c r="BY1174" s="4">
        <f t="shared" si="481"/>
        <v>274</v>
      </c>
      <c r="BZ1174" s="4">
        <f t="shared" si="482"/>
        <v>7822</v>
      </c>
      <c r="CA1174" s="4">
        <f t="shared" si="483"/>
        <v>9360</v>
      </c>
      <c r="CB1174" s="4">
        <f t="shared" si="484"/>
        <v>7424</v>
      </c>
      <c r="CC1174" s="4">
        <f t="shared" si="485"/>
        <v>386</v>
      </c>
      <c r="CD1174" s="4">
        <f t="shared" si="486"/>
        <v>24992</v>
      </c>
      <c r="CE1174" s="4">
        <f t="shared" si="487"/>
        <v>4</v>
      </c>
      <c r="CF1174" s="4">
        <f t="shared" si="488"/>
        <v>358</v>
      </c>
      <c r="CG1174" s="4">
        <f t="shared" si="489"/>
        <v>191</v>
      </c>
      <c r="CH1174" s="4">
        <f t="shared" si="490"/>
        <v>386</v>
      </c>
      <c r="CI1174" s="4">
        <f t="shared" si="491"/>
        <v>939</v>
      </c>
      <c r="CJ1174" s="4">
        <v>2038</v>
      </c>
      <c r="CK1174" s="4">
        <v>3102</v>
      </c>
      <c r="CL1174" s="4">
        <v>378</v>
      </c>
      <c r="CM1174" s="4">
        <v>2</v>
      </c>
      <c r="CN1174" s="4">
        <v>2037</v>
      </c>
      <c r="CO1174" s="4">
        <f t="shared" si="466"/>
        <v>7557</v>
      </c>
    </row>
    <row r="1175" spans="1:106">
      <c r="A1175" s="2">
        <v>2014</v>
      </c>
      <c r="B1175" s="3" t="s">
        <v>78</v>
      </c>
      <c r="C1175" s="4">
        <v>1358.67</v>
      </c>
      <c r="D1175" s="4">
        <v>210.44</v>
      </c>
      <c r="E1175" s="4">
        <v>32.72</v>
      </c>
      <c r="F1175" s="4">
        <v>0</v>
      </c>
      <c r="G1175" s="4">
        <f t="shared" si="467"/>
        <v>1601.8300000000002</v>
      </c>
      <c r="H1175" s="4">
        <v>481.32</v>
      </c>
      <c r="I1175" s="4">
        <v>127.71</v>
      </c>
      <c r="J1175" s="4">
        <v>308.17</v>
      </c>
      <c r="K1175" s="4">
        <v>0</v>
      </c>
      <c r="L1175" s="4">
        <f t="shared" si="468"/>
        <v>917.2</v>
      </c>
      <c r="M1175" s="4">
        <v>18.63</v>
      </c>
      <c r="N1175" s="4">
        <v>7.83</v>
      </c>
      <c r="O1175" s="4">
        <v>0</v>
      </c>
      <c r="P1175" s="4">
        <v>0</v>
      </c>
      <c r="Q1175" s="4">
        <f t="shared" si="469"/>
        <v>26.46</v>
      </c>
      <c r="R1175" s="4">
        <v>79.48</v>
      </c>
      <c r="S1175" s="4">
        <v>0.77</v>
      </c>
      <c r="T1175" s="4">
        <v>15.4</v>
      </c>
      <c r="U1175" s="4">
        <v>0</v>
      </c>
      <c r="V1175" s="4">
        <f t="shared" si="470"/>
        <v>95.65</v>
      </c>
      <c r="W1175" s="4">
        <v>604.20317336350001</v>
      </c>
      <c r="X1175" s="4">
        <v>817.30303624650003</v>
      </c>
      <c r="Y1175" s="4">
        <v>1.49</v>
      </c>
      <c r="Z1175" s="4">
        <v>0</v>
      </c>
      <c r="AA1175" s="4">
        <f t="shared" si="471"/>
        <v>1422.9962096100001</v>
      </c>
      <c r="AB1175" s="4">
        <v>354.09</v>
      </c>
      <c r="AC1175" s="4">
        <v>6.35</v>
      </c>
      <c r="AD1175" s="4">
        <v>16.690000000000001</v>
      </c>
      <c r="AE1175" s="4">
        <v>0</v>
      </c>
      <c r="AF1175" s="4">
        <f t="shared" si="472"/>
        <v>377.13</v>
      </c>
      <c r="AG1175" s="4">
        <v>503.21</v>
      </c>
      <c r="AH1175" s="4">
        <v>780.5</v>
      </c>
      <c r="AI1175" s="4">
        <v>213.22</v>
      </c>
      <c r="AJ1175" s="4">
        <v>0</v>
      </c>
      <c r="AK1175" s="4">
        <f t="shared" si="473"/>
        <v>1496.93</v>
      </c>
      <c r="AL1175" s="4">
        <v>3827.1968266364997</v>
      </c>
      <c r="AM1175" s="4">
        <v>754.83696375349996</v>
      </c>
      <c r="AN1175" s="4">
        <v>844.21</v>
      </c>
      <c r="AO1175" s="4">
        <v>35</v>
      </c>
      <c r="AP1175" s="4">
        <f t="shared" si="474"/>
        <v>5461.24379039</v>
      </c>
      <c r="AU1175" s="4">
        <f t="shared" si="475"/>
        <v>0</v>
      </c>
      <c r="AV1175" s="4">
        <v>90</v>
      </c>
      <c r="AW1175" s="4">
        <v>0</v>
      </c>
      <c r="AX1175" s="4">
        <v>1</v>
      </c>
      <c r="AY1175" s="4">
        <v>0</v>
      </c>
      <c r="AZ1175" s="4">
        <f t="shared" si="476"/>
        <v>91</v>
      </c>
      <c r="BA1175" s="4">
        <v>7</v>
      </c>
      <c r="BB1175" s="4">
        <v>0</v>
      </c>
      <c r="BC1175" s="4">
        <v>0</v>
      </c>
      <c r="BD1175" s="4">
        <v>0</v>
      </c>
      <c r="BE1175" s="4">
        <f t="shared" si="477"/>
        <v>7</v>
      </c>
      <c r="BF1175" s="4">
        <v>202</v>
      </c>
      <c r="BG1175" s="4">
        <v>778</v>
      </c>
      <c r="BH1175" s="4">
        <v>57</v>
      </c>
      <c r="BI1175" s="4">
        <v>0</v>
      </c>
      <c r="BJ1175" s="4">
        <f t="shared" si="478"/>
        <v>1037</v>
      </c>
      <c r="BK1175" s="4">
        <v>93</v>
      </c>
      <c r="BL1175" s="4">
        <v>14</v>
      </c>
      <c r="BM1175" s="4">
        <v>1</v>
      </c>
      <c r="BN1175" s="4">
        <v>35</v>
      </c>
      <c r="BO1175" s="4">
        <f t="shared" si="479"/>
        <v>143</v>
      </c>
      <c r="BP1175" s="4">
        <v>63</v>
      </c>
      <c r="BQ1175" s="4">
        <v>59</v>
      </c>
      <c r="BR1175" s="4">
        <v>22</v>
      </c>
      <c r="BS1175" s="4">
        <v>0</v>
      </c>
      <c r="BT1175" s="4">
        <f t="shared" si="480"/>
        <v>144</v>
      </c>
      <c r="BU1175" s="4">
        <v>426</v>
      </c>
      <c r="BV1175" s="4">
        <v>77</v>
      </c>
      <c r="BW1175" s="4">
        <v>199</v>
      </c>
      <c r="BX1175" s="4">
        <v>0</v>
      </c>
      <c r="BY1175" s="4">
        <f t="shared" si="481"/>
        <v>702</v>
      </c>
      <c r="BZ1175" s="4">
        <f t="shared" si="482"/>
        <v>7226.8</v>
      </c>
      <c r="CA1175" s="4">
        <f t="shared" si="483"/>
        <v>2705.74</v>
      </c>
      <c r="CB1175" s="4">
        <f t="shared" si="484"/>
        <v>1431.9</v>
      </c>
      <c r="CC1175" s="4">
        <f t="shared" si="485"/>
        <v>35</v>
      </c>
      <c r="CD1175" s="4">
        <f t="shared" si="486"/>
        <v>11399.44</v>
      </c>
      <c r="CE1175" s="4">
        <f t="shared" si="487"/>
        <v>881</v>
      </c>
      <c r="CF1175" s="4">
        <f t="shared" si="488"/>
        <v>928</v>
      </c>
      <c r="CG1175" s="4">
        <f t="shared" si="489"/>
        <v>280</v>
      </c>
      <c r="CH1175" s="4">
        <f t="shared" si="490"/>
        <v>35</v>
      </c>
      <c r="CI1175" s="4">
        <f t="shared" si="491"/>
        <v>2124</v>
      </c>
      <c r="CJ1175" s="4">
        <v>0</v>
      </c>
      <c r="CK1175" s="4">
        <v>0</v>
      </c>
      <c r="CL1175" s="4">
        <v>407.5</v>
      </c>
      <c r="CM1175" s="4">
        <v>9.1999999999999993</v>
      </c>
      <c r="CN1175" s="4">
        <v>4973.4000000000005</v>
      </c>
      <c r="CO1175" s="4">
        <f t="shared" si="466"/>
        <v>5390.1</v>
      </c>
    </row>
    <row r="1176" spans="1:106">
      <c r="A1176" s="2">
        <v>2014</v>
      </c>
      <c r="B1176" s="3" t="s">
        <v>79</v>
      </c>
      <c r="C1176" s="4">
        <v>3662</v>
      </c>
      <c r="D1176" s="4">
        <v>1075</v>
      </c>
      <c r="E1176" s="4">
        <v>592</v>
      </c>
      <c r="F1176" s="4">
        <v>0</v>
      </c>
      <c r="G1176" s="4">
        <f t="shared" si="467"/>
        <v>5329</v>
      </c>
      <c r="H1176" s="4">
        <v>783</v>
      </c>
      <c r="I1176" s="4">
        <v>692</v>
      </c>
      <c r="J1176" s="4">
        <v>3105</v>
      </c>
      <c r="K1176" s="4">
        <v>0</v>
      </c>
      <c r="L1176" s="4">
        <f t="shared" si="468"/>
        <v>4580</v>
      </c>
      <c r="M1176" s="4">
        <v>0</v>
      </c>
      <c r="N1176" s="4">
        <v>220</v>
      </c>
      <c r="O1176" s="4">
        <v>0</v>
      </c>
      <c r="P1176" s="4">
        <v>0</v>
      </c>
      <c r="Q1176" s="4">
        <f t="shared" si="469"/>
        <v>220</v>
      </c>
      <c r="R1176" s="4">
        <v>0</v>
      </c>
      <c r="S1176" s="4">
        <v>0</v>
      </c>
      <c r="T1176" s="4">
        <v>0</v>
      </c>
      <c r="U1176" s="4">
        <v>0</v>
      </c>
      <c r="V1176" s="4">
        <f t="shared" si="470"/>
        <v>0</v>
      </c>
      <c r="W1176" s="4">
        <v>1927</v>
      </c>
      <c r="X1176" s="4">
        <v>7115</v>
      </c>
      <c r="Y1176" s="4">
        <v>288</v>
      </c>
      <c r="Z1176" s="4">
        <v>0</v>
      </c>
      <c r="AA1176" s="4">
        <f t="shared" si="471"/>
        <v>9330</v>
      </c>
      <c r="AB1176" s="4">
        <v>1001</v>
      </c>
      <c r="AC1176" s="4">
        <v>9</v>
      </c>
      <c r="AD1176" s="4">
        <v>93</v>
      </c>
      <c r="AE1176" s="4">
        <v>0</v>
      </c>
      <c r="AF1176" s="4">
        <f t="shared" si="472"/>
        <v>1103</v>
      </c>
      <c r="AG1176" s="4">
        <v>0</v>
      </c>
      <c r="AH1176" s="4">
        <v>673</v>
      </c>
      <c r="AI1176" s="4">
        <v>710</v>
      </c>
      <c r="AJ1176" s="4">
        <v>154</v>
      </c>
      <c r="AK1176" s="4">
        <f t="shared" si="473"/>
        <v>1537</v>
      </c>
      <c r="AL1176" s="4">
        <v>1327</v>
      </c>
      <c r="AM1176" s="4">
        <v>3704</v>
      </c>
      <c r="AN1176" s="4">
        <v>8781</v>
      </c>
      <c r="AO1176" s="4">
        <v>0</v>
      </c>
      <c r="AP1176" s="4">
        <f t="shared" si="474"/>
        <v>13812</v>
      </c>
      <c r="AU1176" s="4">
        <f t="shared" si="475"/>
        <v>0</v>
      </c>
      <c r="AV1176" s="4">
        <v>0</v>
      </c>
      <c r="AW1176" s="4">
        <v>0</v>
      </c>
      <c r="AX1176" s="4">
        <v>0</v>
      </c>
      <c r="AY1176" s="4">
        <v>0</v>
      </c>
      <c r="AZ1176" s="4">
        <f t="shared" si="476"/>
        <v>0</v>
      </c>
      <c r="BA1176" s="4">
        <v>32</v>
      </c>
      <c r="BB1176" s="4">
        <v>0</v>
      </c>
      <c r="BC1176" s="4">
        <v>2</v>
      </c>
      <c r="BD1176" s="4">
        <v>0</v>
      </c>
      <c r="BE1176" s="4">
        <f t="shared" si="477"/>
        <v>34</v>
      </c>
      <c r="BF1176" s="4">
        <v>0</v>
      </c>
      <c r="BG1176" s="4">
        <v>670</v>
      </c>
      <c r="BH1176" s="4">
        <v>318</v>
      </c>
      <c r="BI1176" s="4">
        <v>154</v>
      </c>
      <c r="BJ1176" s="4">
        <f t="shared" si="478"/>
        <v>1142</v>
      </c>
      <c r="BK1176" s="4">
        <v>0</v>
      </c>
      <c r="BL1176" s="4">
        <v>0</v>
      </c>
      <c r="BM1176" s="4">
        <v>0</v>
      </c>
      <c r="BN1176" s="4">
        <v>0</v>
      </c>
      <c r="BO1176" s="4">
        <f t="shared" si="479"/>
        <v>0</v>
      </c>
      <c r="BP1176" s="4">
        <v>0</v>
      </c>
      <c r="BQ1176" s="4">
        <v>0</v>
      </c>
      <c r="BR1176" s="4">
        <v>0</v>
      </c>
      <c r="BS1176" s="4">
        <v>0</v>
      </c>
      <c r="BT1176" s="4">
        <f t="shared" si="480"/>
        <v>0</v>
      </c>
      <c r="BU1176" s="4">
        <v>3</v>
      </c>
      <c r="BV1176" s="4">
        <v>0</v>
      </c>
      <c r="BW1176" s="4">
        <v>26</v>
      </c>
      <c r="BX1176" s="4">
        <v>0</v>
      </c>
      <c r="BY1176" s="4">
        <f t="shared" si="481"/>
        <v>29</v>
      </c>
      <c r="BZ1176" s="4">
        <f t="shared" si="482"/>
        <v>8700</v>
      </c>
      <c r="CA1176" s="4">
        <f t="shared" si="483"/>
        <v>13488</v>
      </c>
      <c r="CB1176" s="4">
        <f t="shared" si="484"/>
        <v>13569</v>
      </c>
      <c r="CC1176" s="4">
        <f t="shared" si="485"/>
        <v>154</v>
      </c>
      <c r="CD1176" s="4">
        <f t="shared" si="486"/>
        <v>35911</v>
      </c>
      <c r="CE1176" s="4">
        <f t="shared" si="487"/>
        <v>35</v>
      </c>
      <c r="CF1176" s="4">
        <f t="shared" si="488"/>
        <v>670</v>
      </c>
      <c r="CG1176" s="4">
        <f t="shared" si="489"/>
        <v>346</v>
      </c>
      <c r="CH1176" s="4">
        <f t="shared" si="490"/>
        <v>154</v>
      </c>
      <c r="CI1176" s="4">
        <f t="shared" si="491"/>
        <v>1205</v>
      </c>
      <c r="CJ1176" s="4">
        <v>3985.9</v>
      </c>
      <c r="CK1176" s="4">
        <v>3462.4</v>
      </c>
      <c r="CL1176" s="4">
        <v>575.20000000000005</v>
      </c>
      <c r="CM1176" s="4">
        <v>0</v>
      </c>
      <c r="CN1176" s="4">
        <v>314.10000000000036</v>
      </c>
      <c r="CO1176" s="4">
        <f t="shared" si="466"/>
        <v>8337.6</v>
      </c>
    </row>
    <row r="1177" spans="1:106">
      <c r="A1177" s="2">
        <v>2014</v>
      </c>
      <c r="B1177" s="3" t="s">
        <v>80</v>
      </c>
      <c r="C1177" s="4">
        <v>2103.1999999999998</v>
      </c>
      <c r="D1177" s="4">
        <v>519.4</v>
      </c>
      <c r="E1177" s="4">
        <v>815.4</v>
      </c>
      <c r="F1177" s="4">
        <v>0</v>
      </c>
      <c r="G1177" s="4">
        <f t="shared" si="467"/>
        <v>3438</v>
      </c>
      <c r="H1177" s="4">
        <v>778.1</v>
      </c>
      <c r="I1177" s="4">
        <v>13</v>
      </c>
      <c r="J1177" s="4">
        <v>2750.3</v>
      </c>
      <c r="K1177" s="4">
        <v>0</v>
      </c>
      <c r="L1177" s="4">
        <f t="shared" si="468"/>
        <v>3541.4</v>
      </c>
      <c r="M1177" s="4">
        <v>17.3</v>
      </c>
      <c r="N1177" s="4">
        <v>62.4</v>
      </c>
      <c r="O1177" s="4">
        <v>1.9</v>
      </c>
      <c r="P1177" s="4">
        <v>0</v>
      </c>
      <c r="Q1177" s="4">
        <f t="shared" si="469"/>
        <v>81.600000000000009</v>
      </c>
      <c r="R1177" s="4">
        <v>124.9</v>
      </c>
      <c r="S1177" s="4">
        <v>270.10000000000002</v>
      </c>
      <c r="T1177" s="4">
        <v>47.5</v>
      </c>
      <c r="U1177" s="4">
        <v>0</v>
      </c>
      <c r="V1177" s="4">
        <f t="shared" si="470"/>
        <v>442.5</v>
      </c>
      <c r="W1177" s="4">
        <v>818</v>
      </c>
      <c r="X1177" s="4">
        <v>3802.2</v>
      </c>
      <c r="Y1177" s="4">
        <v>403.5</v>
      </c>
      <c r="Z1177" s="4">
        <v>0</v>
      </c>
      <c r="AA1177" s="4">
        <f t="shared" si="471"/>
        <v>5023.7</v>
      </c>
      <c r="AB1177" s="4">
        <v>401.3</v>
      </c>
      <c r="AC1177" s="4">
        <v>1.5</v>
      </c>
      <c r="AD1177" s="4">
        <v>70.099999999999994</v>
      </c>
      <c r="AE1177" s="4">
        <v>0</v>
      </c>
      <c r="AF1177" s="4">
        <f t="shared" si="472"/>
        <v>472.9</v>
      </c>
      <c r="AG1177" s="4">
        <v>2.4</v>
      </c>
      <c r="AH1177" s="4">
        <v>538.4</v>
      </c>
      <c r="AI1177" s="4">
        <v>746.1</v>
      </c>
      <c r="AJ1177" s="4">
        <v>98.3</v>
      </c>
      <c r="AK1177" s="4">
        <f t="shared" si="473"/>
        <v>1385.2</v>
      </c>
      <c r="AL1177" s="4">
        <v>663.2</v>
      </c>
      <c r="AM1177" s="4">
        <v>1296.3</v>
      </c>
      <c r="AN1177" s="4">
        <v>6361.1</v>
      </c>
      <c r="AO1177" s="4">
        <v>57.5</v>
      </c>
      <c r="AP1177" s="4">
        <f t="shared" si="474"/>
        <v>8378.1</v>
      </c>
      <c r="AU1177" s="4">
        <f t="shared" si="475"/>
        <v>0</v>
      </c>
      <c r="AV1177" s="4">
        <v>0</v>
      </c>
      <c r="AW1177" s="4">
        <v>0</v>
      </c>
      <c r="AX1177" s="4">
        <v>36.9</v>
      </c>
      <c r="AY1177" s="4">
        <v>0</v>
      </c>
      <c r="AZ1177" s="4">
        <f t="shared" si="476"/>
        <v>36.9</v>
      </c>
      <c r="BA1177" s="4">
        <v>0</v>
      </c>
      <c r="BB1177" s="4">
        <v>0</v>
      </c>
      <c r="BC1177" s="4">
        <v>4.2</v>
      </c>
      <c r="BD1177" s="4">
        <v>0</v>
      </c>
      <c r="BE1177" s="4">
        <f t="shared" si="477"/>
        <v>4.2</v>
      </c>
      <c r="BF1177" s="4">
        <v>0</v>
      </c>
      <c r="BG1177" s="4">
        <v>264.2</v>
      </c>
      <c r="BH1177" s="4">
        <v>297.39999999999998</v>
      </c>
      <c r="BI1177" s="4">
        <v>40.9</v>
      </c>
      <c r="BJ1177" s="4">
        <f t="shared" si="478"/>
        <v>602.49999999999989</v>
      </c>
      <c r="BK1177" s="4">
        <v>0</v>
      </c>
      <c r="BL1177" s="4">
        <v>0</v>
      </c>
      <c r="BM1177" s="4">
        <v>0</v>
      </c>
      <c r="BN1177" s="4">
        <v>0</v>
      </c>
      <c r="BO1177" s="4">
        <f t="shared" si="479"/>
        <v>0</v>
      </c>
      <c r="BP1177" s="4">
        <v>0</v>
      </c>
      <c r="BQ1177" s="4">
        <v>0</v>
      </c>
      <c r="BR1177" s="4">
        <v>0</v>
      </c>
      <c r="BS1177" s="4">
        <v>0</v>
      </c>
      <c r="BT1177" s="4">
        <f t="shared" si="480"/>
        <v>0</v>
      </c>
      <c r="BU1177" s="4">
        <v>0</v>
      </c>
      <c r="BV1177" s="4">
        <v>10.4</v>
      </c>
      <c r="BW1177" s="4">
        <v>72.8</v>
      </c>
      <c r="BX1177" s="4">
        <v>0</v>
      </c>
      <c r="BY1177" s="4">
        <f t="shared" si="481"/>
        <v>83.2</v>
      </c>
      <c r="BZ1177" s="4">
        <f t="shared" si="482"/>
        <v>4908.3999999999996</v>
      </c>
      <c r="CA1177" s="4">
        <f t="shared" si="483"/>
        <v>6503.2999999999993</v>
      </c>
      <c r="CB1177" s="4">
        <f t="shared" si="484"/>
        <v>11195.900000000001</v>
      </c>
      <c r="CC1177" s="4">
        <f t="shared" si="485"/>
        <v>155.80000000000001</v>
      </c>
      <c r="CD1177" s="4">
        <f t="shared" si="486"/>
        <v>22763.399999999998</v>
      </c>
      <c r="CE1177" s="4">
        <f t="shared" si="487"/>
        <v>0</v>
      </c>
      <c r="CF1177" s="4">
        <f t="shared" si="488"/>
        <v>274.59999999999997</v>
      </c>
      <c r="CG1177" s="4">
        <f t="shared" si="489"/>
        <v>411.29999999999995</v>
      </c>
      <c r="CH1177" s="4">
        <f t="shared" si="490"/>
        <v>40.9</v>
      </c>
      <c r="CI1177" s="4">
        <f t="shared" si="491"/>
        <v>726.79999999999984</v>
      </c>
      <c r="CJ1177" s="4">
        <v>2173</v>
      </c>
      <c r="CK1177" s="4">
        <v>3111</v>
      </c>
      <c r="CL1177" s="4">
        <v>440</v>
      </c>
      <c r="CM1177" s="4">
        <v>40</v>
      </c>
      <c r="CN1177" s="4">
        <v>479</v>
      </c>
      <c r="CO1177" s="4">
        <f t="shared" si="466"/>
        <v>6243</v>
      </c>
      <c r="CT1177" s="18"/>
      <c r="CY1177" s="18"/>
      <c r="CZ1177" s="18"/>
      <c r="DA1177" s="18"/>
      <c r="DB1177" s="18"/>
    </row>
    <row r="1178" spans="1:106">
      <c r="A1178" s="2">
        <v>2014</v>
      </c>
      <c r="B1178" s="3" t="s">
        <v>81</v>
      </c>
      <c r="C1178" s="4">
        <v>39221</v>
      </c>
      <c r="D1178" s="4">
        <v>6198</v>
      </c>
      <c r="E1178" s="4">
        <v>-152</v>
      </c>
      <c r="F1178" s="4">
        <v>1054</v>
      </c>
      <c r="G1178" s="4">
        <f t="shared" si="467"/>
        <v>46321</v>
      </c>
      <c r="H1178" s="4">
        <v>10675</v>
      </c>
      <c r="I1178" s="4">
        <v>5160</v>
      </c>
      <c r="J1178" s="4">
        <v>14</v>
      </c>
      <c r="K1178" s="4">
        <v>292</v>
      </c>
      <c r="L1178" s="4">
        <f t="shared" si="468"/>
        <v>16141</v>
      </c>
      <c r="M1178" s="4">
        <v>1162</v>
      </c>
      <c r="N1178" s="4">
        <v>3069</v>
      </c>
      <c r="O1178" s="4">
        <v>1409</v>
      </c>
      <c r="P1178" s="4">
        <v>0</v>
      </c>
      <c r="Q1178" s="4">
        <f t="shared" si="469"/>
        <v>5640</v>
      </c>
      <c r="R1178" s="4">
        <v>2789</v>
      </c>
      <c r="S1178" s="4">
        <v>1257</v>
      </c>
      <c r="T1178" s="4">
        <v>0</v>
      </c>
      <c r="U1178" s="4">
        <v>0</v>
      </c>
      <c r="V1178" s="4">
        <f t="shared" si="470"/>
        <v>4046</v>
      </c>
      <c r="W1178" s="4">
        <v>21123</v>
      </c>
      <c r="X1178" s="4">
        <v>37769</v>
      </c>
      <c r="Y1178" s="4">
        <v>6323</v>
      </c>
      <c r="Z1178" s="4">
        <v>0</v>
      </c>
      <c r="AA1178" s="4">
        <f t="shared" si="471"/>
        <v>65215</v>
      </c>
      <c r="AB1178" s="4">
        <v>9180</v>
      </c>
      <c r="AC1178" s="4">
        <v>88</v>
      </c>
      <c r="AD1178" s="4">
        <v>2173</v>
      </c>
      <c r="AE1178" s="4">
        <v>2</v>
      </c>
      <c r="AF1178" s="4">
        <f t="shared" si="472"/>
        <v>11443</v>
      </c>
      <c r="AG1178" s="4">
        <v>77</v>
      </c>
      <c r="AH1178" s="4">
        <v>5067</v>
      </c>
      <c r="AI1178" s="4">
        <v>6557</v>
      </c>
      <c r="AJ1178" s="4">
        <v>2315</v>
      </c>
      <c r="AK1178" s="4">
        <f t="shared" si="473"/>
        <v>14016</v>
      </c>
      <c r="AL1178" s="4">
        <v>15778</v>
      </c>
      <c r="AM1178" s="4">
        <v>13975</v>
      </c>
      <c r="AN1178" s="4">
        <v>21987</v>
      </c>
      <c r="AO1178" s="4">
        <v>831</v>
      </c>
      <c r="AP1178" s="4">
        <f t="shared" si="474"/>
        <v>52571</v>
      </c>
      <c r="AU1178" s="4">
        <f t="shared" si="475"/>
        <v>0</v>
      </c>
      <c r="AV1178" s="4">
        <v>0</v>
      </c>
      <c r="AW1178" s="4">
        <v>0</v>
      </c>
      <c r="AX1178" s="4">
        <v>0</v>
      </c>
      <c r="AY1178" s="4">
        <v>81</v>
      </c>
      <c r="AZ1178" s="4">
        <f t="shared" si="476"/>
        <v>81</v>
      </c>
      <c r="BA1178" s="4">
        <v>15</v>
      </c>
      <c r="BB1178" s="4">
        <v>0</v>
      </c>
      <c r="BC1178" s="4">
        <v>0</v>
      </c>
      <c r="BD1178" s="4">
        <v>2</v>
      </c>
      <c r="BE1178" s="4">
        <f t="shared" si="477"/>
        <v>17</v>
      </c>
      <c r="BF1178" s="4">
        <v>0</v>
      </c>
      <c r="BG1178" s="4">
        <v>2498</v>
      </c>
      <c r="BH1178" s="4">
        <v>332</v>
      </c>
      <c r="BI1178" s="4">
        <v>960</v>
      </c>
      <c r="BJ1178" s="4">
        <f t="shared" si="478"/>
        <v>3790</v>
      </c>
      <c r="BK1178" s="4">
        <v>0</v>
      </c>
      <c r="BL1178" s="4">
        <v>0</v>
      </c>
      <c r="BM1178" s="4">
        <v>0</v>
      </c>
      <c r="BN1178" s="4">
        <v>0</v>
      </c>
      <c r="BO1178" s="4">
        <f t="shared" si="479"/>
        <v>0</v>
      </c>
      <c r="BP1178" s="4">
        <v>0</v>
      </c>
      <c r="BQ1178" s="4">
        <v>0</v>
      </c>
      <c r="BR1178" s="4">
        <v>0</v>
      </c>
      <c r="BS1178" s="4">
        <v>0</v>
      </c>
      <c r="BT1178" s="4">
        <f t="shared" si="480"/>
        <v>0</v>
      </c>
      <c r="BU1178" s="4">
        <v>51</v>
      </c>
      <c r="BV1178" s="4">
        <v>27</v>
      </c>
      <c r="BW1178" s="4">
        <v>4</v>
      </c>
      <c r="BX1178" s="4">
        <v>175</v>
      </c>
      <c r="BY1178" s="4">
        <f t="shared" si="481"/>
        <v>257</v>
      </c>
      <c r="BZ1178" s="4">
        <f t="shared" si="482"/>
        <v>100005</v>
      </c>
      <c r="CA1178" s="4">
        <f t="shared" si="483"/>
        <v>72583</v>
      </c>
      <c r="CB1178" s="4">
        <f t="shared" si="484"/>
        <v>38311</v>
      </c>
      <c r="CC1178" s="4">
        <f t="shared" si="485"/>
        <v>4494</v>
      </c>
      <c r="CD1178" s="4">
        <f t="shared" si="486"/>
        <v>215393</v>
      </c>
      <c r="CE1178" s="4">
        <f t="shared" si="487"/>
        <v>66</v>
      </c>
      <c r="CF1178" s="4">
        <f t="shared" si="488"/>
        <v>2525</v>
      </c>
      <c r="CG1178" s="4">
        <f t="shared" si="489"/>
        <v>336</v>
      </c>
      <c r="CH1178" s="4">
        <f t="shared" si="490"/>
        <v>1218</v>
      </c>
      <c r="CI1178" s="4">
        <f t="shared" si="491"/>
        <v>4145</v>
      </c>
      <c r="CJ1178" s="4">
        <v>22263</v>
      </c>
      <c r="CK1178" s="4">
        <v>67025</v>
      </c>
      <c r="CL1178" s="4">
        <v>9093</v>
      </c>
      <c r="CM1178" s="4">
        <v>1</v>
      </c>
      <c r="CN1178" s="4">
        <v>4993</v>
      </c>
      <c r="CO1178" s="4">
        <f t="shared" si="466"/>
        <v>103375</v>
      </c>
    </row>
    <row r="1179" spans="1:106">
      <c r="A1179" s="2">
        <v>2014</v>
      </c>
      <c r="B1179" s="3" t="s">
        <v>82</v>
      </c>
      <c r="C1179" s="4">
        <v>3199</v>
      </c>
      <c r="D1179" s="4">
        <v>594</v>
      </c>
      <c r="E1179" s="4">
        <v>4169</v>
      </c>
      <c r="F1179" s="4">
        <v>0</v>
      </c>
      <c r="G1179" s="4">
        <f t="shared" si="467"/>
        <v>7962</v>
      </c>
      <c r="H1179" s="4">
        <v>703</v>
      </c>
      <c r="I1179" s="4">
        <v>385</v>
      </c>
      <c r="J1179" s="4">
        <v>1424</v>
      </c>
      <c r="K1179" s="4">
        <v>0</v>
      </c>
      <c r="L1179" s="4">
        <f t="shared" si="468"/>
        <v>2512</v>
      </c>
      <c r="M1179" s="4">
        <v>0</v>
      </c>
      <c r="N1179" s="4">
        <v>0</v>
      </c>
      <c r="O1179" s="4">
        <v>0</v>
      </c>
      <c r="P1179" s="4">
        <v>0</v>
      </c>
      <c r="Q1179" s="4">
        <f t="shared" si="469"/>
        <v>0</v>
      </c>
      <c r="R1179" s="4">
        <v>0</v>
      </c>
      <c r="S1179" s="4">
        <v>0</v>
      </c>
      <c r="T1179" s="4">
        <v>0</v>
      </c>
      <c r="U1179" s="4">
        <v>0</v>
      </c>
      <c r="V1179" s="4">
        <f t="shared" si="470"/>
        <v>0</v>
      </c>
      <c r="W1179" s="4">
        <v>2091</v>
      </c>
      <c r="X1179" s="4">
        <v>3489</v>
      </c>
      <c r="Y1179" s="4">
        <v>1636</v>
      </c>
      <c r="Z1179" s="4">
        <v>0</v>
      </c>
      <c r="AA1179" s="4">
        <f t="shared" si="471"/>
        <v>7216</v>
      </c>
      <c r="AB1179" s="4">
        <v>696</v>
      </c>
      <c r="AC1179" s="4">
        <v>5</v>
      </c>
      <c r="AD1179" s="4">
        <v>199</v>
      </c>
      <c r="AE1179" s="4">
        <v>0</v>
      </c>
      <c r="AF1179" s="4">
        <f t="shared" si="472"/>
        <v>900</v>
      </c>
      <c r="AG1179" s="4">
        <v>0</v>
      </c>
      <c r="AH1179" s="4">
        <v>765</v>
      </c>
      <c r="AI1179" s="4">
        <v>965</v>
      </c>
      <c r="AJ1179" s="4">
        <v>0</v>
      </c>
      <c r="AK1179" s="4">
        <f t="shared" si="473"/>
        <v>1730</v>
      </c>
      <c r="AL1179" s="4">
        <v>2359</v>
      </c>
      <c r="AM1179" s="4">
        <v>2621</v>
      </c>
      <c r="AN1179" s="4">
        <v>6046</v>
      </c>
      <c r="AO1179" s="4">
        <v>0</v>
      </c>
      <c r="AP1179" s="4">
        <f t="shared" si="474"/>
        <v>11026</v>
      </c>
      <c r="AU1179" s="4">
        <f t="shared" si="475"/>
        <v>0</v>
      </c>
      <c r="AV1179" s="4">
        <v>44</v>
      </c>
      <c r="AW1179" s="4">
        <v>0</v>
      </c>
      <c r="AX1179" s="4">
        <v>23</v>
      </c>
      <c r="AY1179" s="4">
        <v>0</v>
      </c>
      <c r="AZ1179" s="4">
        <f t="shared" si="476"/>
        <v>67</v>
      </c>
      <c r="BA1179" s="4">
        <v>22</v>
      </c>
      <c r="BB1179" s="4">
        <v>0</v>
      </c>
      <c r="BC1179" s="4">
        <v>112</v>
      </c>
      <c r="BD1179" s="4">
        <v>0</v>
      </c>
      <c r="BE1179" s="4">
        <f t="shared" si="477"/>
        <v>134</v>
      </c>
      <c r="BF1179" s="4">
        <v>0</v>
      </c>
      <c r="BG1179" s="4">
        <v>0</v>
      </c>
      <c r="BH1179" s="4">
        <v>0</v>
      </c>
      <c r="BI1179" s="4">
        <v>0</v>
      </c>
      <c r="BJ1179" s="4">
        <f t="shared" si="478"/>
        <v>0</v>
      </c>
      <c r="BK1179" s="4">
        <v>0</v>
      </c>
      <c r="BL1179" s="4">
        <v>0</v>
      </c>
      <c r="BM1179" s="4">
        <v>0</v>
      </c>
      <c r="BN1179" s="4">
        <v>0</v>
      </c>
      <c r="BO1179" s="4">
        <f t="shared" si="479"/>
        <v>0</v>
      </c>
      <c r="BP1179" s="4">
        <v>0</v>
      </c>
      <c r="BQ1179" s="4">
        <v>0</v>
      </c>
      <c r="BR1179" s="4">
        <v>0</v>
      </c>
      <c r="BS1179" s="4">
        <v>0</v>
      </c>
      <c r="BT1179" s="4">
        <f t="shared" si="480"/>
        <v>0</v>
      </c>
      <c r="BU1179" s="4">
        <v>225</v>
      </c>
      <c r="BV1179" s="4">
        <v>0</v>
      </c>
      <c r="BW1179" s="4">
        <v>116</v>
      </c>
      <c r="BX1179" s="4">
        <v>0</v>
      </c>
      <c r="BY1179" s="4">
        <f t="shared" si="481"/>
        <v>341</v>
      </c>
      <c r="BZ1179" s="4">
        <f t="shared" si="482"/>
        <v>9048</v>
      </c>
      <c r="CA1179" s="4">
        <f t="shared" si="483"/>
        <v>7859</v>
      </c>
      <c r="CB1179" s="4">
        <f t="shared" si="484"/>
        <v>14439</v>
      </c>
      <c r="CC1179" s="4">
        <f t="shared" si="485"/>
        <v>0</v>
      </c>
      <c r="CD1179" s="4">
        <f t="shared" si="486"/>
        <v>31346</v>
      </c>
      <c r="CE1179" s="4">
        <f t="shared" si="487"/>
        <v>291</v>
      </c>
      <c r="CF1179" s="4">
        <f t="shared" si="488"/>
        <v>0</v>
      </c>
      <c r="CG1179" s="4">
        <f t="shared" si="489"/>
        <v>251</v>
      </c>
      <c r="CH1179" s="4">
        <f t="shared" si="490"/>
        <v>0</v>
      </c>
      <c r="CI1179" s="4">
        <f t="shared" si="491"/>
        <v>542</v>
      </c>
      <c r="CJ1179" s="4">
        <v>2666.6420000000003</v>
      </c>
      <c r="CK1179" s="4">
        <v>5696.1450000000004</v>
      </c>
      <c r="CL1179" s="4">
        <v>720.66700000000003</v>
      </c>
      <c r="CM1179" s="4">
        <v>0</v>
      </c>
      <c r="CN1179" s="4">
        <v>373.03199999999998</v>
      </c>
      <c r="CO1179" s="4">
        <f t="shared" si="466"/>
        <v>9456.485999999999</v>
      </c>
    </row>
    <row r="1180" spans="1:106">
      <c r="A1180" s="2">
        <v>2014</v>
      </c>
      <c r="B1180" s="3" t="s">
        <v>83</v>
      </c>
      <c r="C1180" s="4">
        <v>3040</v>
      </c>
      <c r="D1180" s="4">
        <v>475</v>
      </c>
      <c r="E1180" s="4">
        <v>2</v>
      </c>
      <c r="F1180" s="4">
        <v>627.70000000000005</v>
      </c>
      <c r="G1180" s="4">
        <f t="shared" si="467"/>
        <v>4144.7</v>
      </c>
      <c r="H1180" s="4">
        <v>1144</v>
      </c>
      <c r="I1180" s="4">
        <v>235</v>
      </c>
      <c r="J1180" s="4">
        <v>734</v>
      </c>
      <c r="K1180" s="4">
        <v>322.2</v>
      </c>
      <c r="L1180" s="4">
        <f t="shared" si="468"/>
        <v>2435.1999999999998</v>
      </c>
      <c r="M1180" s="4">
        <v>267</v>
      </c>
      <c r="N1180" s="4">
        <v>0</v>
      </c>
      <c r="O1180" s="4">
        <v>0</v>
      </c>
      <c r="P1180" s="4">
        <v>0</v>
      </c>
      <c r="Q1180" s="4">
        <f t="shared" si="469"/>
        <v>267</v>
      </c>
      <c r="R1180" s="4">
        <v>117</v>
      </c>
      <c r="S1180" s="4">
        <v>0</v>
      </c>
      <c r="T1180" s="4">
        <v>0</v>
      </c>
      <c r="U1180" s="4">
        <v>0</v>
      </c>
      <c r="V1180" s="4">
        <f t="shared" si="470"/>
        <v>117</v>
      </c>
      <c r="W1180" s="4">
        <v>3779</v>
      </c>
      <c r="X1180" s="4">
        <v>2992</v>
      </c>
      <c r="Y1180" s="4">
        <v>0</v>
      </c>
      <c r="Z1180" s="4">
        <v>0</v>
      </c>
      <c r="AA1180" s="4">
        <f t="shared" si="471"/>
        <v>6771</v>
      </c>
      <c r="AB1180" s="4">
        <v>679</v>
      </c>
      <c r="AC1180" s="4">
        <v>4</v>
      </c>
      <c r="AD1180" s="4">
        <v>25</v>
      </c>
      <c r="AE1180" s="4">
        <v>4.0999999999999996</v>
      </c>
      <c r="AF1180" s="4">
        <f t="shared" si="472"/>
        <v>712.1</v>
      </c>
      <c r="AG1180" s="4">
        <v>0</v>
      </c>
      <c r="AH1180" s="4">
        <v>650</v>
      </c>
      <c r="AI1180" s="4">
        <v>1367</v>
      </c>
      <c r="AJ1180" s="4">
        <v>761</v>
      </c>
      <c r="AK1180" s="4">
        <f t="shared" si="473"/>
        <v>2778</v>
      </c>
      <c r="AL1180" s="4">
        <v>7954</v>
      </c>
      <c r="AM1180" s="4">
        <v>976</v>
      </c>
      <c r="AN1180" s="4">
        <v>800.49999999999955</v>
      </c>
      <c r="AO1180" s="4">
        <v>1185</v>
      </c>
      <c r="AP1180" s="4">
        <f t="shared" si="474"/>
        <v>10915.5</v>
      </c>
      <c r="AU1180" s="4">
        <f t="shared" si="475"/>
        <v>0</v>
      </c>
      <c r="AV1180" s="4">
        <v>0</v>
      </c>
      <c r="AW1180" s="4">
        <v>0</v>
      </c>
      <c r="AX1180" s="4">
        <v>0</v>
      </c>
      <c r="AY1180" s="4">
        <v>322.2</v>
      </c>
      <c r="AZ1180" s="4">
        <f t="shared" si="476"/>
        <v>322.2</v>
      </c>
      <c r="BA1180" s="4">
        <v>0</v>
      </c>
      <c r="BB1180" s="4">
        <v>0</v>
      </c>
      <c r="BC1180" s="4">
        <v>0</v>
      </c>
      <c r="BD1180" s="4">
        <v>4.0999999999999996</v>
      </c>
      <c r="BE1180" s="4">
        <f t="shared" si="477"/>
        <v>4.0999999999999996</v>
      </c>
      <c r="BF1180" s="4">
        <v>0</v>
      </c>
      <c r="BG1180" s="4">
        <v>433</v>
      </c>
      <c r="BH1180" s="4">
        <v>28</v>
      </c>
      <c r="BI1180" s="4">
        <v>761</v>
      </c>
      <c r="BJ1180" s="4">
        <f t="shared" si="478"/>
        <v>1222</v>
      </c>
      <c r="BK1180" s="4">
        <v>0</v>
      </c>
      <c r="BL1180" s="4">
        <v>0</v>
      </c>
      <c r="BM1180" s="4">
        <v>0</v>
      </c>
      <c r="BN1180" s="4">
        <v>90.6</v>
      </c>
      <c r="BO1180" s="4">
        <f t="shared" si="479"/>
        <v>90.6</v>
      </c>
      <c r="BP1180" s="4">
        <v>0</v>
      </c>
      <c r="BQ1180" s="4">
        <v>0</v>
      </c>
      <c r="BR1180" s="4">
        <v>0</v>
      </c>
      <c r="BS1180" s="4">
        <v>341.8</v>
      </c>
      <c r="BT1180" s="4">
        <f t="shared" si="480"/>
        <v>341.8</v>
      </c>
      <c r="BU1180" s="4">
        <v>0</v>
      </c>
      <c r="BV1180" s="4">
        <v>0</v>
      </c>
      <c r="BW1180" s="4">
        <v>0</v>
      </c>
      <c r="BX1180" s="4">
        <v>1380</v>
      </c>
      <c r="BY1180" s="4">
        <f t="shared" si="481"/>
        <v>1380</v>
      </c>
      <c r="BZ1180" s="4">
        <f t="shared" si="482"/>
        <v>16980</v>
      </c>
      <c r="CA1180" s="4">
        <f t="shared" si="483"/>
        <v>5332</v>
      </c>
      <c r="CB1180" s="4">
        <f t="shared" si="484"/>
        <v>2928.4999999999995</v>
      </c>
      <c r="CC1180" s="4">
        <f t="shared" si="485"/>
        <v>2900</v>
      </c>
      <c r="CD1180" s="4">
        <f t="shared" si="486"/>
        <v>28140.5</v>
      </c>
      <c r="CE1180" s="4">
        <f t="shared" si="487"/>
        <v>0</v>
      </c>
      <c r="CF1180" s="4">
        <f t="shared" si="488"/>
        <v>433</v>
      </c>
      <c r="CG1180" s="4">
        <f t="shared" si="489"/>
        <v>28</v>
      </c>
      <c r="CH1180" s="4">
        <f t="shared" si="490"/>
        <v>2899.7</v>
      </c>
      <c r="CI1180" s="4">
        <f t="shared" si="491"/>
        <v>3360.7</v>
      </c>
      <c r="CJ1180" s="4">
        <v>4101</v>
      </c>
      <c r="CK1180" s="4">
        <v>8719</v>
      </c>
      <c r="CL1180" s="4">
        <v>782</v>
      </c>
      <c r="CM1180" s="4">
        <v>603</v>
      </c>
      <c r="CN1180" s="4">
        <v>2805</v>
      </c>
      <c r="CO1180" s="4">
        <f t="shared" si="466"/>
        <v>17010</v>
      </c>
    </row>
    <row r="1181" spans="1:106">
      <c r="A1181" s="2">
        <v>2014</v>
      </c>
      <c r="B1181" s="3" t="s">
        <v>84</v>
      </c>
      <c r="C1181" s="4">
        <v>1243</v>
      </c>
      <c r="D1181" s="4">
        <v>208</v>
      </c>
      <c r="E1181" s="4">
        <v>700</v>
      </c>
      <c r="F1181" s="4">
        <v>168</v>
      </c>
      <c r="G1181" s="4">
        <f t="shared" si="467"/>
        <v>2319</v>
      </c>
      <c r="H1181" s="4">
        <v>235</v>
      </c>
      <c r="I1181" s="4">
        <v>65</v>
      </c>
      <c r="J1181" s="4">
        <v>124</v>
      </c>
      <c r="K1181" s="4">
        <v>11</v>
      </c>
      <c r="L1181" s="4">
        <f t="shared" si="468"/>
        <v>435</v>
      </c>
      <c r="M1181" s="4">
        <v>15</v>
      </c>
      <c r="N1181" s="4">
        <v>2</v>
      </c>
      <c r="O1181" s="4">
        <v>1</v>
      </c>
      <c r="P1181" s="4">
        <v>0</v>
      </c>
      <c r="Q1181" s="4">
        <f t="shared" si="469"/>
        <v>18</v>
      </c>
      <c r="R1181" s="4">
        <v>5</v>
      </c>
      <c r="S1181" s="4">
        <v>0</v>
      </c>
      <c r="T1181" s="4">
        <v>0</v>
      </c>
      <c r="U1181" s="4">
        <v>0</v>
      </c>
      <c r="V1181" s="4">
        <f t="shared" si="470"/>
        <v>5</v>
      </c>
      <c r="W1181" s="4">
        <v>662</v>
      </c>
      <c r="X1181" s="4">
        <v>1001</v>
      </c>
      <c r="Y1181" s="4">
        <v>0</v>
      </c>
      <c r="Z1181" s="4">
        <v>2</v>
      </c>
      <c r="AA1181" s="4">
        <f t="shared" si="471"/>
        <v>1665</v>
      </c>
      <c r="AB1181" s="4">
        <v>273</v>
      </c>
      <c r="AC1181" s="4">
        <v>1</v>
      </c>
      <c r="AD1181" s="4">
        <v>5</v>
      </c>
      <c r="AE1181" s="4">
        <v>3</v>
      </c>
      <c r="AF1181" s="4">
        <f t="shared" si="472"/>
        <v>282</v>
      </c>
      <c r="AG1181" s="4">
        <v>0</v>
      </c>
      <c r="AH1181" s="4">
        <v>200</v>
      </c>
      <c r="AI1181" s="4">
        <v>543</v>
      </c>
      <c r="AJ1181" s="4">
        <v>0</v>
      </c>
      <c r="AK1181" s="4">
        <f t="shared" si="473"/>
        <v>743</v>
      </c>
      <c r="AL1181" s="4">
        <v>1361</v>
      </c>
      <c r="AM1181" s="4">
        <v>426</v>
      </c>
      <c r="AN1181" s="4">
        <v>2086</v>
      </c>
      <c r="AO1181" s="4">
        <v>268</v>
      </c>
      <c r="AP1181" s="4">
        <f t="shared" si="474"/>
        <v>4141</v>
      </c>
      <c r="AU1181" s="4">
        <f t="shared" si="475"/>
        <v>0</v>
      </c>
      <c r="AV1181" s="4">
        <v>0</v>
      </c>
      <c r="AW1181" s="4">
        <v>0</v>
      </c>
      <c r="AX1181" s="4">
        <v>0</v>
      </c>
      <c r="AY1181" s="4">
        <v>11</v>
      </c>
      <c r="AZ1181" s="4">
        <f t="shared" si="476"/>
        <v>11</v>
      </c>
      <c r="BA1181" s="4">
        <v>0</v>
      </c>
      <c r="BB1181" s="4">
        <v>0</v>
      </c>
      <c r="BC1181" s="4">
        <v>0</v>
      </c>
      <c r="BD1181" s="4">
        <v>3</v>
      </c>
      <c r="BE1181" s="4">
        <f t="shared" si="477"/>
        <v>3</v>
      </c>
      <c r="BF1181" s="4">
        <v>0</v>
      </c>
      <c r="BG1181" s="4">
        <v>200</v>
      </c>
      <c r="BH1181" s="4">
        <v>178</v>
      </c>
      <c r="BI1181" s="4">
        <v>0</v>
      </c>
      <c r="BJ1181" s="4">
        <f t="shared" si="478"/>
        <v>378</v>
      </c>
      <c r="BK1181" s="4">
        <v>0</v>
      </c>
      <c r="BL1181" s="4">
        <v>0</v>
      </c>
      <c r="BM1181" s="4">
        <v>0</v>
      </c>
      <c r="BN1181" s="4">
        <v>2</v>
      </c>
      <c r="BO1181" s="4">
        <f t="shared" si="479"/>
        <v>2</v>
      </c>
      <c r="BP1181" s="4">
        <v>0</v>
      </c>
      <c r="BQ1181" s="4">
        <v>0</v>
      </c>
      <c r="BR1181" s="4">
        <v>0</v>
      </c>
      <c r="BS1181" s="4">
        <v>11</v>
      </c>
      <c r="BT1181" s="4">
        <f t="shared" si="480"/>
        <v>11</v>
      </c>
      <c r="BU1181" s="4">
        <v>0</v>
      </c>
      <c r="BV1181" s="4">
        <v>0</v>
      </c>
      <c r="BW1181" s="4">
        <v>0</v>
      </c>
      <c r="BX1181" s="4">
        <v>244</v>
      </c>
      <c r="BY1181" s="4">
        <f t="shared" si="481"/>
        <v>244</v>
      </c>
      <c r="BZ1181" s="4">
        <f t="shared" si="482"/>
        <v>3794</v>
      </c>
      <c r="CA1181" s="4">
        <f t="shared" si="483"/>
        <v>1903</v>
      </c>
      <c r="CB1181" s="4">
        <f t="shared" si="484"/>
        <v>3459</v>
      </c>
      <c r="CC1181" s="4">
        <f t="shared" si="485"/>
        <v>452</v>
      </c>
      <c r="CD1181" s="4">
        <f t="shared" si="486"/>
        <v>9608</v>
      </c>
      <c r="CE1181" s="4">
        <f t="shared" si="487"/>
        <v>0</v>
      </c>
      <c r="CF1181" s="4">
        <f t="shared" si="488"/>
        <v>200</v>
      </c>
      <c r="CG1181" s="4">
        <f t="shared" si="489"/>
        <v>178</v>
      </c>
      <c r="CH1181" s="4">
        <f t="shared" si="490"/>
        <v>271</v>
      </c>
      <c r="CI1181" s="4">
        <f t="shared" si="491"/>
        <v>649</v>
      </c>
      <c r="CJ1181" s="4">
        <v>0</v>
      </c>
      <c r="CK1181" s="4">
        <v>1188</v>
      </c>
      <c r="CL1181" s="4">
        <v>176</v>
      </c>
      <c r="CM1181" s="4">
        <v>0</v>
      </c>
      <c r="CN1181" s="4">
        <v>2209</v>
      </c>
      <c r="CO1181" s="4">
        <f t="shared" si="466"/>
        <v>3573</v>
      </c>
    </row>
    <row r="1182" spans="1:106">
      <c r="A1182" s="2">
        <v>2014</v>
      </c>
      <c r="B1182" s="15" t="s">
        <v>85</v>
      </c>
      <c r="C1182" s="4">
        <v>10020</v>
      </c>
      <c r="D1182" s="4">
        <v>1950</v>
      </c>
      <c r="E1182" s="4">
        <v>1116</v>
      </c>
      <c r="F1182" s="4">
        <v>0</v>
      </c>
      <c r="G1182" s="4">
        <f t="shared" si="467"/>
        <v>13086</v>
      </c>
      <c r="H1182" s="4">
        <v>3524</v>
      </c>
      <c r="I1182" s="4">
        <v>95</v>
      </c>
      <c r="J1182" s="4">
        <v>1111</v>
      </c>
      <c r="K1182" s="4">
        <v>17</v>
      </c>
      <c r="L1182" s="4">
        <f t="shared" si="468"/>
        <v>4747</v>
      </c>
      <c r="M1182" s="4">
        <v>141</v>
      </c>
      <c r="N1182" s="4">
        <v>23</v>
      </c>
      <c r="O1182" s="4">
        <v>0</v>
      </c>
      <c r="P1182" s="4">
        <v>0</v>
      </c>
      <c r="Q1182" s="4">
        <f t="shared" si="469"/>
        <v>164</v>
      </c>
      <c r="R1182" s="4">
        <v>16</v>
      </c>
      <c r="S1182" s="4">
        <v>19</v>
      </c>
      <c r="T1182" s="4">
        <v>0</v>
      </c>
      <c r="U1182" s="4">
        <v>0</v>
      </c>
      <c r="V1182" s="4">
        <f t="shared" si="470"/>
        <v>35</v>
      </c>
      <c r="W1182" s="4">
        <v>5015</v>
      </c>
      <c r="X1182" s="4">
        <v>12716</v>
      </c>
      <c r="Y1182" s="4">
        <v>4056</v>
      </c>
      <c r="Z1182" s="4">
        <v>0</v>
      </c>
      <c r="AA1182" s="4">
        <f t="shared" si="471"/>
        <v>21787</v>
      </c>
      <c r="AB1182" s="4">
        <v>2440</v>
      </c>
      <c r="AC1182" s="4">
        <v>64</v>
      </c>
      <c r="AD1182" s="4">
        <v>81</v>
      </c>
      <c r="AE1182" s="4">
        <v>0</v>
      </c>
      <c r="AF1182" s="4">
        <f t="shared" si="472"/>
        <v>2585</v>
      </c>
      <c r="AG1182" s="4">
        <v>0</v>
      </c>
      <c r="AH1182" s="4">
        <v>2468</v>
      </c>
      <c r="AI1182" s="4">
        <v>5468</v>
      </c>
      <c r="AJ1182" s="4">
        <v>265</v>
      </c>
      <c r="AK1182" s="4">
        <f t="shared" si="473"/>
        <v>8201</v>
      </c>
      <c r="AL1182" s="4">
        <v>5159</v>
      </c>
      <c r="AM1182" s="4">
        <v>7019</v>
      </c>
      <c r="AN1182" s="4">
        <v>3969</v>
      </c>
      <c r="AO1182" s="4">
        <v>1281</v>
      </c>
      <c r="AP1182" s="4">
        <f t="shared" si="474"/>
        <v>17428</v>
      </c>
      <c r="AU1182" s="4">
        <f t="shared" si="475"/>
        <v>0</v>
      </c>
      <c r="AV1182" s="4">
        <v>9</v>
      </c>
      <c r="AW1182" s="4">
        <v>0</v>
      </c>
      <c r="AX1182" s="4">
        <v>255</v>
      </c>
      <c r="AY1182" s="4">
        <v>17</v>
      </c>
      <c r="AZ1182" s="4">
        <f t="shared" si="476"/>
        <v>281</v>
      </c>
      <c r="BA1182" s="4">
        <v>4</v>
      </c>
      <c r="BB1182" s="4">
        <v>0</v>
      </c>
      <c r="BC1182" s="4">
        <v>0</v>
      </c>
      <c r="BD1182" s="4">
        <v>0</v>
      </c>
      <c r="BE1182" s="4">
        <f t="shared" si="477"/>
        <v>4</v>
      </c>
      <c r="BF1182" s="4">
        <v>0</v>
      </c>
      <c r="BG1182" s="4">
        <v>2468</v>
      </c>
      <c r="BH1182" s="4">
        <v>4753</v>
      </c>
      <c r="BI1182" s="4">
        <v>265</v>
      </c>
      <c r="BJ1182" s="4">
        <f t="shared" si="478"/>
        <v>7486</v>
      </c>
      <c r="BK1182" s="4">
        <v>0</v>
      </c>
      <c r="BL1182" s="4">
        <v>0</v>
      </c>
      <c r="BM1182" s="4">
        <v>0</v>
      </c>
      <c r="BN1182" s="4">
        <v>0</v>
      </c>
      <c r="BO1182" s="4">
        <f t="shared" si="479"/>
        <v>0</v>
      </c>
      <c r="BP1182" s="4">
        <v>95</v>
      </c>
      <c r="BQ1182" s="4">
        <v>262</v>
      </c>
      <c r="BR1182" s="4">
        <v>367</v>
      </c>
      <c r="BS1182" s="4">
        <v>179</v>
      </c>
      <c r="BT1182" s="4">
        <f t="shared" si="480"/>
        <v>903</v>
      </c>
      <c r="BU1182" s="4">
        <v>102</v>
      </c>
      <c r="BV1182" s="4">
        <v>0</v>
      </c>
      <c r="BW1182" s="4">
        <v>478</v>
      </c>
      <c r="BX1182" s="4">
        <v>1102</v>
      </c>
      <c r="BY1182" s="4">
        <f t="shared" si="481"/>
        <v>1682</v>
      </c>
      <c r="BZ1182" s="4">
        <f t="shared" si="482"/>
        <v>26315</v>
      </c>
      <c r="CA1182" s="4">
        <f t="shared" si="483"/>
        <v>24354</v>
      </c>
      <c r="CB1182" s="4">
        <f t="shared" si="484"/>
        <v>15801</v>
      </c>
      <c r="CC1182" s="4">
        <f t="shared" si="485"/>
        <v>1563</v>
      </c>
      <c r="CD1182" s="4">
        <f t="shared" si="486"/>
        <v>68033</v>
      </c>
      <c r="CE1182" s="4">
        <f t="shared" si="487"/>
        <v>210</v>
      </c>
      <c r="CF1182" s="4">
        <f t="shared" si="488"/>
        <v>2730</v>
      </c>
      <c r="CG1182" s="4">
        <f t="shared" si="489"/>
        <v>5853</v>
      </c>
      <c r="CH1182" s="4">
        <f t="shared" si="490"/>
        <v>1563</v>
      </c>
      <c r="CI1182" s="4">
        <f t="shared" si="491"/>
        <v>10356</v>
      </c>
      <c r="CJ1182" s="4">
        <v>19708</v>
      </c>
      <c r="CK1182" s="4">
        <v>0</v>
      </c>
      <c r="CL1182" s="4">
        <v>2043</v>
      </c>
      <c r="CM1182" s="4">
        <v>256</v>
      </c>
      <c r="CN1182" s="4">
        <v>4191</v>
      </c>
      <c r="CO1182" s="4">
        <f t="shared" si="466"/>
        <v>26198</v>
      </c>
    </row>
    <row r="1183" spans="1:106">
      <c r="A1183" s="2">
        <v>2014</v>
      </c>
      <c r="B1183" s="3" t="s">
        <v>86</v>
      </c>
      <c r="C1183" s="4">
        <v>7597</v>
      </c>
      <c r="D1183" s="4">
        <v>2385</v>
      </c>
      <c r="E1183" s="4">
        <v>349</v>
      </c>
      <c r="F1183" s="4">
        <v>239</v>
      </c>
      <c r="G1183" s="4">
        <f t="shared" si="467"/>
        <v>10570</v>
      </c>
      <c r="H1183" s="4">
        <v>2241</v>
      </c>
      <c r="I1183" s="4">
        <v>63</v>
      </c>
      <c r="J1183" s="4">
        <v>5455</v>
      </c>
      <c r="K1183" s="4">
        <v>407</v>
      </c>
      <c r="L1183" s="4">
        <f t="shared" si="468"/>
        <v>8166</v>
      </c>
      <c r="M1183" s="4">
        <v>0</v>
      </c>
      <c r="N1183" s="4">
        <v>42</v>
      </c>
      <c r="O1183" s="4">
        <v>0</v>
      </c>
      <c r="P1183" s="4">
        <v>0</v>
      </c>
      <c r="Q1183" s="4">
        <f t="shared" si="469"/>
        <v>42</v>
      </c>
      <c r="R1183" s="4">
        <v>0</v>
      </c>
      <c r="S1183" s="4">
        <v>0</v>
      </c>
      <c r="T1183" s="4">
        <v>0</v>
      </c>
      <c r="U1183" s="4">
        <v>0</v>
      </c>
      <c r="V1183" s="4">
        <f t="shared" si="470"/>
        <v>0</v>
      </c>
      <c r="W1183" s="4">
        <v>2769</v>
      </c>
      <c r="X1183" s="4">
        <v>6236</v>
      </c>
      <c r="Y1183" s="4">
        <v>370</v>
      </c>
      <c r="Z1183" s="4">
        <v>0</v>
      </c>
      <c r="AA1183" s="4">
        <f t="shared" si="471"/>
        <v>9375</v>
      </c>
      <c r="AB1183" s="4">
        <v>1469</v>
      </c>
      <c r="AC1183" s="4">
        <v>12</v>
      </c>
      <c r="AD1183" s="4">
        <v>59</v>
      </c>
      <c r="AE1183" s="4">
        <v>28</v>
      </c>
      <c r="AF1183" s="4">
        <f t="shared" si="472"/>
        <v>1568</v>
      </c>
      <c r="AG1183" s="4">
        <v>814</v>
      </c>
      <c r="AH1183" s="4">
        <v>1559</v>
      </c>
      <c r="AI1183" s="4">
        <v>335</v>
      </c>
      <c r="AJ1183" s="4">
        <v>3</v>
      </c>
      <c r="AK1183" s="4">
        <f t="shared" si="473"/>
        <v>2711</v>
      </c>
      <c r="AL1183" s="4">
        <v>3953</v>
      </c>
      <c r="AM1183" s="4">
        <v>2887</v>
      </c>
      <c r="AN1183" s="4">
        <v>4000</v>
      </c>
      <c r="AO1183" s="4">
        <v>173</v>
      </c>
      <c r="AP1183" s="4">
        <f t="shared" si="474"/>
        <v>11013</v>
      </c>
      <c r="AU1183" s="4">
        <f t="shared" si="475"/>
        <v>0</v>
      </c>
      <c r="AV1183" s="4">
        <v>0</v>
      </c>
      <c r="AW1183" s="4">
        <v>0</v>
      </c>
      <c r="AX1183" s="4">
        <v>0</v>
      </c>
      <c r="AY1183" s="4">
        <v>407</v>
      </c>
      <c r="AZ1183" s="4">
        <f t="shared" si="476"/>
        <v>407</v>
      </c>
      <c r="BA1183" s="4">
        <v>0</v>
      </c>
      <c r="BB1183" s="4">
        <v>0</v>
      </c>
      <c r="BC1183" s="4">
        <v>0</v>
      </c>
      <c r="BD1183" s="4">
        <v>28</v>
      </c>
      <c r="BE1183" s="4">
        <f t="shared" si="477"/>
        <v>28</v>
      </c>
      <c r="BF1183" s="4">
        <v>240</v>
      </c>
      <c r="BG1183" s="4">
        <v>1119</v>
      </c>
      <c r="BH1183" s="4">
        <v>218</v>
      </c>
      <c r="BI1183" s="4">
        <v>3</v>
      </c>
      <c r="BJ1183" s="4">
        <f t="shared" si="478"/>
        <v>1580</v>
      </c>
      <c r="BK1183" s="4">
        <v>0</v>
      </c>
      <c r="BL1183" s="4">
        <v>0</v>
      </c>
      <c r="BM1183" s="4">
        <v>0</v>
      </c>
      <c r="BN1183" s="4">
        <v>0</v>
      </c>
      <c r="BO1183" s="4">
        <f t="shared" si="479"/>
        <v>0</v>
      </c>
      <c r="BP1183" s="4">
        <v>0</v>
      </c>
      <c r="BQ1183" s="4">
        <v>0</v>
      </c>
      <c r="BR1183" s="4">
        <v>0</v>
      </c>
      <c r="BS1183" s="4">
        <v>29</v>
      </c>
      <c r="BT1183" s="4">
        <f t="shared" si="480"/>
        <v>29</v>
      </c>
      <c r="BU1183" s="4">
        <v>0</v>
      </c>
      <c r="BV1183" s="4">
        <v>0</v>
      </c>
      <c r="BW1183" s="4">
        <v>0</v>
      </c>
      <c r="BX1183" s="4">
        <v>383</v>
      </c>
      <c r="BY1183" s="4">
        <f t="shared" si="481"/>
        <v>383</v>
      </c>
      <c r="BZ1183" s="4">
        <f t="shared" si="482"/>
        <v>18843</v>
      </c>
      <c r="CA1183" s="4">
        <f t="shared" si="483"/>
        <v>13184</v>
      </c>
      <c r="CB1183" s="4">
        <f t="shared" si="484"/>
        <v>10568</v>
      </c>
      <c r="CC1183" s="4">
        <f t="shared" si="485"/>
        <v>850</v>
      </c>
      <c r="CD1183" s="4">
        <f t="shared" si="486"/>
        <v>43445</v>
      </c>
      <c r="CE1183" s="4">
        <f t="shared" si="487"/>
        <v>240</v>
      </c>
      <c r="CF1183" s="4">
        <f t="shared" si="488"/>
        <v>1119</v>
      </c>
      <c r="CG1183" s="4">
        <f t="shared" si="489"/>
        <v>218</v>
      </c>
      <c r="CH1183" s="4">
        <f t="shared" si="490"/>
        <v>850</v>
      </c>
      <c r="CI1183" s="4">
        <f t="shared" si="491"/>
        <v>2427</v>
      </c>
      <c r="CJ1183" s="4">
        <v>5125.5</v>
      </c>
      <c r="CK1183" s="4">
        <v>8965.6</v>
      </c>
      <c r="CL1183" s="4">
        <v>943.8</v>
      </c>
      <c r="CM1183" s="4">
        <v>0</v>
      </c>
      <c r="CN1183" s="4">
        <v>4132.8999999999996</v>
      </c>
      <c r="CO1183" s="4">
        <f t="shared" si="466"/>
        <v>19167.8</v>
      </c>
    </row>
    <row r="1184" spans="1:106">
      <c r="A1184" s="2">
        <v>2014</v>
      </c>
      <c r="B1184" s="3" t="s">
        <v>87</v>
      </c>
      <c r="C1184" s="4">
        <v>1537</v>
      </c>
      <c r="D1184" s="4">
        <v>303</v>
      </c>
      <c r="E1184" s="4">
        <v>49</v>
      </c>
      <c r="F1184" s="4">
        <v>0</v>
      </c>
      <c r="G1184" s="4">
        <f t="shared" si="467"/>
        <v>1889</v>
      </c>
      <c r="H1184" s="4">
        <v>391</v>
      </c>
      <c r="I1184" s="4">
        <v>9</v>
      </c>
      <c r="J1184" s="4">
        <v>601</v>
      </c>
      <c r="K1184" s="4">
        <v>235</v>
      </c>
      <c r="L1184" s="4">
        <f t="shared" si="468"/>
        <v>1236</v>
      </c>
      <c r="M1184" s="4">
        <v>23</v>
      </c>
      <c r="N1184" s="4">
        <v>37</v>
      </c>
      <c r="O1184" s="4">
        <v>0</v>
      </c>
      <c r="P1184" s="4">
        <v>0</v>
      </c>
      <c r="Q1184" s="4">
        <f t="shared" si="469"/>
        <v>60</v>
      </c>
      <c r="R1184" s="4">
        <v>24</v>
      </c>
      <c r="S1184" s="4">
        <v>0</v>
      </c>
      <c r="T1184" s="4">
        <v>0</v>
      </c>
      <c r="U1184" s="4">
        <v>0</v>
      </c>
      <c r="V1184" s="4">
        <f t="shared" si="470"/>
        <v>24</v>
      </c>
      <c r="W1184" s="4">
        <v>844</v>
      </c>
      <c r="X1184" s="4">
        <v>1112</v>
      </c>
      <c r="Y1184" s="4">
        <v>0</v>
      </c>
      <c r="Z1184" s="4">
        <v>0</v>
      </c>
      <c r="AA1184" s="4">
        <f t="shared" si="471"/>
        <v>1956</v>
      </c>
      <c r="AB1184" s="4">
        <v>209</v>
      </c>
      <c r="AC1184" s="4">
        <v>2</v>
      </c>
      <c r="AD1184" s="4">
        <v>11</v>
      </c>
      <c r="AE1184" s="4">
        <v>0</v>
      </c>
      <c r="AF1184" s="4">
        <f t="shared" si="472"/>
        <v>222</v>
      </c>
      <c r="AG1184" s="4">
        <v>0</v>
      </c>
      <c r="AH1184" s="4">
        <v>226</v>
      </c>
      <c r="AI1184" s="4">
        <v>861</v>
      </c>
      <c r="AJ1184" s="4">
        <v>104</v>
      </c>
      <c r="AK1184" s="4">
        <f t="shared" si="473"/>
        <v>1191</v>
      </c>
      <c r="AL1184" s="4">
        <v>3247</v>
      </c>
      <c r="AM1184" s="4">
        <v>481</v>
      </c>
      <c r="AN1184" s="4">
        <v>1815</v>
      </c>
      <c r="AO1184" s="4">
        <v>486</v>
      </c>
      <c r="AP1184" s="4">
        <f t="shared" si="474"/>
        <v>6029</v>
      </c>
      <c r="AU1184" s="4">
        <f t="shared" si="475"/>
        <v>0</v>
      </c>
      <c r="AV1184" s="4">
        <v>0</v>
      </c>
      <c r="AW1184" s="4">
        <v>0</v>
      </c>
      <c r="AX1184" s="4">
        <v>0</v>
      </c>
      <c r="AY1184" s="4">
        <v>235</v>
      </c>
      <c r="AZ1184" s="4">
        <f t="shared" si="476"/>
        <v>235</v>
      </c>
      <c r="BA1184" s="4">
        <v>0</v>
      </c>
      <c r="BB1184" s="4">
        <v>0</v>
      </c>
      <c r="BC1184" s="4">
        <v>0</v>
      </c>
      <c r="BD1184" s="4">
        <v>0</v>
      </c>
      <c r="BE1184" s="4">
        <f t="shared" si="477"/>
        <v>0</v>
      </c>
      <c r="BF1184" s="4">
        <v>0</v>
      </c>
      <c r="BG1184" s="4">
        <v>206</v>
      </c>
      <c r="BH1184" s="4">
        <v>43</v>
      </c>
      <c r="BI1184" s="4">
        <v>104</v>
      </c>
      <c r="BJ1184" s="4">
        <f t="shared" si="478"/>
        <v>353</v>
      </c>
      <c r="BK1184" s="4">
        <v>0</v>
      </c>
      <c r="BL1184" s="4">
        <v>0</v>
      </c>
      <c r="BM1184" s="4">
        <v>0</v>
      </c>
      <c r="BN1184" s="4">
        <v>0</v>
      </c>
      <c r="BO1184" s="4">
        <f t="shared" si="479"/>
        <v>0</v>
      </c>
      <c r="BP1184" s="4">
        <v>0</v>
      </c>
      <c r="BQ1184" s="4">
        <v>0</v>
      </c>
      <c r="BR1184" s="4">
        <v>0</v>
      </c>
      <c r="BS1184" s="4">
        <v>12</v>
      </c>
      <c r="BT1184" s="4">
        <f t="shared" si="480"/>
        <v>12</v>
      </c>
      <c r="BU1184" s="4">
        <v>0</v>
      </c>
      <c r="BV1184" s="4">
        <v>15</v>
      </c>
      <c r="BW1184" s="4">
        <v>199</v>
      </c>
      <c r="BX1184" s="4">
        <v>475</v>
      </c>
      <c r="BY1184" s="4">
        <f t="shared" si="481"/>
        <v>689</v>
      </c>
      <c r="BZ1184" s="4">
        <f t="shared" si="482"/>
        <v>6275</v>
      </c>
      <c r="CA1184" s="4">
        <f t="shared" si="483"/>
        <v>2170</v>
      </c>
      <c r="CB1184" s="4">
        <f t="shared" si="484"/>
        <v>3337</v>
      </c>
      <c r="CC1184" s="4">
        <f t="shared" si="485"/>
        <v>825</v>
      </c>
      <c r="CD1184" s="4">
        <f t="shared" si="486"/>
        <v>12607</v>
      </c>
      <c r="CE1184" s="4">
        <f t="shared" si="487"/>
        <v>0</v>
      </c>
      <c r="CF1184" s="4">
        <f t="shared" si="488"/>
        <v>221</v>
      </c>
      <c r="CG1184" s="4">
        <f t="shared" si="489"/>
        <v>242</v>
      </c>
      <c r="CH1184" s="4">
        <f t="shared" si="490"/>
        <v>826</v>
      </c>
      <c r="CI1184" s="4">
        <f t="shared" si="491"/>
        <v>1289</v>
      </c>
      <c r="CJ1184" s="4">
        <v>2825</v>
      </c>
      <c r="CK1184" s="4">
        <v>1745</v>
      </c>
      <c r="CL1184" s="4">
        <v>87</v>
      </c>
      <c r="CM1184" s="4">
        <v>0</v>
      </c>
      <c r="CN1184" s="4">
        <v>1439</v>
      </c>
      <c r="CO1184" s="4">
        <f t="shared" si="466"/>
        <v>6096</v>
      </c>
    </row>
    <row r="1185" spans="1:93">
      <c r="A1185" s="2">
        <v>2014</v>
      </c>
      <c r="B1185" s="3" t="s">
        <v>88</v>
      </c>
      <c r="C1185" s="4">
        <v>1327</v>
      </c>
      <c r="D1185" s="4">
        <v>232</v>
      </c>
      <c r="E1185" s="4">
        <v>86</v>
      </c>
      <c r="F1185" s="4">
        <v>0</v>
      </c>
      <c r="G1185" s="4">
        <f t="shared" si="467"/>
        <v>1645</v>
      </c>
      <c r="H1185" s="4">
        <v>323</v>
      </c>
      <c r="I1185" s="4">
        <v>5</v>
      </c>
      <c r="J1185" s="4">
        <v>220</v>
      </c>
      <c r="K1185" s="4">
        <v>6</v>
      </c>
      <c r="L1185" s="4">
        <f t="shared" si="468"/>
        <v>554</v>
      </c>
      <c r="M1185" s="4">
        <v>0</v>
      </c>
      <c r="N1185" s="4">
        <v>7</v>
      </c>
      <c r="O1185" s="4">
        <v>0</v>
      </c>
      <c r="P1185" s="4">
        <v>0</v>
      </c>
      <c r="Q1185" s="4">
        <f t="shared" si="469"/>
        <v>7</v>
      </c>
      <c r="R1185" s="4">
        <v>9</v>
      </c>
      <c r="S1185" s="4">
        <v>0</v>
      </c>
      <c r="T1185" s="4">
        <v>0</v>
      </c>
      <c r="U1185" s="4">
        <v>0</v>
      </c>
      <c r="V1185" s="4">
        <f t="shared" si="470"/>
        <v>9</v>
      </c>
      <c r="W1185" s="4">
        <v>469</v>
      </c>
      <c r="X1185" s="4">
        <v>1262</v>
      </c>
      <c r="Y1185" s="4">
        <v>189</v>
      </c>
      <c r="Z1185" s="4">
        <v>0</v>
      </c>
      <c r="AA1185" s="4">
        <f t="shared" si="471"/>
        <v>1920</v>
      </c>
      <c r="AB1185" s="4">
        <v>219</v>
      </c>
      <c r="AC1185" s="4">
        <v>5</v>
      </c>
      <c r="AD1185" s="4">
        <v>36</v>
      </c>
      <c r="AE1185" s="4">
        <v>0</v>
      </c>
      <c r="AF1185" s="4">
        <f t="shared" si="472"/>
        <v>260</v>
      </c>
      <c r="AG1185" s="4">
        <v>0</v>
      </c>
      <c r="AH1185" s="4">
        <v>234</v>
      </c>
      <c r="AI1185" s="4">
        <v>410</v>
      </c>
      <c r="AJ1185" s="4">
        <v>0</v>
      </c>
      <c r="AK1185" s="4">
        <f t="shared" si="473"/>
        <v>644</v>
      </c>
      <c r="AL1185" s="4">
        <v>420</v>
      </c>
      <c r="AM1185" s="4">
        <v>869</v>
      </c>
      <c r="AN1185" s="4">
        <v>515</v>
      </c>
      <c r="AO1185" s="4">
        <v>22</v>
      </c>
      <c r="AP1185" s="4">
        <f t="shared" si="474"/>
        <v>1826</v>
      </c>
      <c r="AU1185" s="4">
        <f t="shared" si="475"/>
        <v>0</v>
      </c>
      <c r="AV1185" s="4">
        <v>9</v>
      </c>
      <c r="AW1185" s="4">
        <v>0</v>
      </c>
      <c r="AX1185" s="4">
        <v>10</v>
      </c>
      <c r="AY1185" s="4">
        <v>6</v>
      </c>
      <c r="AZ1185" s="4">
        <f t="shared" si="476"/>
        <v>25</v>
      </c>
      <c r="BA1185" s="4">
        <v>3</v>
      </c>
      <c r="BB1185" s="4">
        <v>1</v>
      </c>
      <c r="BC1185" s="4">
        <v>3</v>
      </c>
      <c r="BD1185" s="4">
        <v>0</v>
      </c>
      <c r="BE1185" s="4">
        <f t="shared" si="477"/>
        <v>7</v>
      </c>
      <c r="BF1185" s="4">
        <v>0</v>
      </c>
      <c r="BG1185" s="4">
        <v>242</v>
      </c>
      <c r="BH1185" s="4">
        <v>60</v>
      </c>
      <c r="BI1185" s="4">
        <v>0</v>
      </c>
      <c r="BJ1185" s="4">
        <f t="shared" si="478"/>
        <v>302</v>
      </c>
      <c r="BK1185" s="4">
        <v>0</v>
      </c>
      <c r="BL1185" s="4">
        <v>0</v>
      </c>
      <c r="BM1185" s="4">
        <v>0</v>
      </c>
      <c r="BN1185" s="4">
        <v>0</v>
      </c>
      <c r="BO1185" s="4">
        <f t="shared" si="479"/>
        <v>0</v>
      </c>
      <c r="BP1185" s="4">
        <v>0</v>
      </c>
      <c r="BQ1185" s="4">
        <v>0</v>
      </c>
      <c r="BR1185" s="4">
        <v>0</v>
      </c>
      <c r="BS1185" s="4">
        <v>0</v>
      </c>
      <c r="BT1185" s="4">
        <f t="shared" si="480"/>
        <v>0</v>
      </c>
      <c r="BU1185" s="4">
        <v>0</v>
      </c>
      <c r="BV1185" s="4">
        <v>0</v>
      </c>
      <c r="BW1185" s="4">
        <v>23</v>
      </c>
      <c r="BX1185" s="4">
        <v>22</v>
      </c>
      <c r="BY1185" s="4">
        <f t="shared" si="481"/>
        <v>45</v>
      </c>
      <c r="BZ1185" s="4">
        <f t="shared" si="482"/>
        <v>2767</v>
      </c>
      <c r="CA1185" s="4">
        <f t="shared" si="483"/>
        <v>2614</v>
      </c>
      <c r="CB1185" s="4">
        <f t="shared" si="484"/>
        <v>1456</v>
      </c>
      <c r="CC1185" s="4">
        <f t="shared" si="485"/>
        <v>28</v>
      </c>
      <c r="CD1185" s="4">
        <f t="shared" si="486"/>
        <v>6865</v>
      </c>
      <c r="CE1185" s="4">
        <f t="shared" si="487"/>
        <v>12</v>
      </c>
      <c r="CF1185" s="4">
        <f t="shared" si="488"/>
        <v>243</v>
      </c>
      <c r="CG1185" s="4">
        <f t="shared" si="489"/>
        <v>96</v>
      </c>
      <c r="CH1185" s="4">
        <f t="shared" si="490"/>
        <v>28</v>
      </c>
      <c r="CI1185" s="4">
        <f t="shared" si="491"/>
        <v>379</v>
      </c>
      <c r="CJ1185" s="4">
        <v>1146</v>
      </c>
      <c r="CK1185" s="4">
        <v>1329</v>
      </c>
      <c r="CL1185" s="4">
        <v>188</v>
      </c>
      <c r="CM1185" s="4">
        <v>0</v>
      </c>
      <c r="CN1185" s="4">
        <v>152</v>
      </c>
      <c r="CO1185" s="4">
        <f t="shared" si="466"/>
        <v>2815</v>
      </c>
    </row>
    <row r="1186" spans="1:93">
      <c r="A1186" s="2">
        <v>2014</v>
      </c>
      <c r="B1186" s="3" t="s">
        <v>89</v>
      </c>
      <c r="C1186" s="4">
        <v>6681</v>
      </c>
      <c r="D1186" s="4">
        <v>2217</v>
      </c>
      <c r="E1186" s="4">
        <v>41</v>
      </c>
      <c r="F1186" s="4">
        <v>0</v>
      </c>
      <c r="G1186" s="4">
        <f t="shared" si="467"/>
        <v>8939</v>
      </c>
      <c r="H1186" s="4">
        <v>1987</v>
      </c>
      <c r="I1186" s="4">
        <v>240</v>
      </c>
      <c r="J1186" s="4">
        <v>55</v>
      </c>
      <c r="K1186" s="4">
        <v>210</v>
      </c>
      <c r="L1186" s="4">
        <f t="shared" si="468"/>
        <v>2492</v>
      </c>
      <c r="M1186" s="4">
        <v>178</v>
      </c>
      <c r="N1186" s="4">
        <v>0</v>
      </c>
      <c r="O1186" s="4">
        <v>0</v>
      </c>
      <c r="P1186" s="4">
        <v>0</v>
      </c>
      <c r="Q1186" s="4">
        <f t="shared" si="469"/>
        <v>178</v>
      </c>
      <c r="R1186" s="4">
        <v>0</v>
      </c>
      <c r="S1186" s="4">
        <v>0</v>
      </c>
      <c r="T1186" s="4">
        <v>0</v>
      </c>
      <c r="U1186" s="4">
        <v>0</v>
      </c>
      <c r="V1186" s="4">
        <f t="shared" si="470"/>
        <v>0</v>
      </c>
      <c r="W1186" s="4">
        <v>4354.0729939699995</v>
      </c>
      <c r="X1186" s="4">
        <v>8286.0772725199986</v>
      </c>
      <c r="Y1186" s="4">
        <v>3452.1393530799996</v>
      </c>
      <c r="Z1186" s="4">
        <v>0</v>
      </c>
      <c r="AA1186" s="4">
        <f t="shared" si="471"/>
        <v>16092.289619569998</v>
      </c>
      <c r="AB1186" s="4">
        <v>1391</v>
      </c>
      <c r="AC1186" s="4">
        <v>0</v>
      </c>
      <c r="AD1186" s="4">
        <v>83</v>
      </c>
      <c r="AE1186" s="4">
        <v>14</v>
      </c>
      <c r="AF1186" s="4">
        <f t="shared" si="472"/>
        <v>1488</v>
      </c>
      <c r="AG1186" s="4">
        <v>22</v>
      </c>
      <c r="AH1186" s="4">
        <v>83</v>
      </c>
      <c r="AI1186" s="4">
        <v>4258</v>
      </c>
      <c r="AJ1186" s="4">
        <v>1331</v>
      </c>
      <c r="AK1186" s="4">
        <f t="shared" si="473"/>
        <v>5694</v>
      </c>
      <c r="AL1186" s="4">
        <v>13767</v>
      </c>
      <c r="AM1186" s="4">
        <v>2887</v>
      </c>
      <c r="AN1186" s="4">
        <v>8809</v>
      </c>
      <c r="AO1186" s="4">
        <v>843</v>
      </c>
      <c r="AP1186" s="4">
        <f t="shared" si="474"/>
        <v>26306</v>
      </c>
      <c r="AU1186" s="4">
        <f t="shared" si="475"/>
        <v>0</v>
      </c>
      <c r="AV1186" s="4">
        <v>0</v>
      </c>
      <c r="AW1186" s="4">
        <v>0</v>
      </c>
      <c r="AX1186" s="4">
        <v>0</v>
      </c>
      <c r="AY1186" s="4">
        <v>210</v>
      </c>
      <c r="AZ1186" s="4">
        <f t="shared" si="476"/>
        <v>210</v>
      </c>
      <c r="BA1186" s="4">
        <v>0</v>
      </c>
      <c r="BB1186" s="4">
        <v>0</v>
      </c>
      <c r="BC1186" s="4">
        <v>0</v>
      </c>
      <c r="BD1186" s="4">
        <v>14</v>
      </c>
      <c r="BE1186" s="4">
        <f t="shared" si="477"/>
        <v>14</v>
      </c>
      <c r="BF1186" s="4">
        <v>0</v>
      </c>
      <c r="BG1186" s="4">
        <v>82</v>
      </c>
      <c r="BH1186" s="4">
        <v>1953</v>
      </c>
      <c r="BI1186" s="4">
        <v>1331</v>
      </c>
      <c r="BJ1186" s="4">
        <f t="shared" si="478"/>
        <v>3366</v>
      </c>
      <c r="BK1186" s="4">
        <v>0</v>
      </c>
      <c r="BL1186" s="4">
        <v>0</v>
      </c>
      <c r="BM1186" s="4">
        <v>0</v>
      </c>
      <c r="BN1186" s="4">
        <v>56</v>
      </c>
      <c r="BO1186" s="4">
        <f t="shared" si="479"/>
        <v>56</v>
      </c>
      <c r="BP1186" s="4">
        <v>0</v>
      </c>
      <c r="BQ1186" s="4">
        <v>8</v>
      </c>
      <c r="BR1186" s="4">
        <v>303</v>
      </c>
      <c r="BS1186" s="4">
        <v>35</v>
      </c>
      <c r="BT1186" s="4">
        <f t="shared" si="480"/>
        <v>346</v>
      </c>
      <c r="BU1186" s="4">
        <v>0</v>
      </c>
      <c r="BV1186" s="4">
        <v>0</v>
      </c>
      <c r="BW1186" s="4">
        <v>7</v>
      </c>
      <c r="BX1186" s="4">
        <v>736</v>
      </c>
      <c r="BY1186" s="4">
        <f t="shared" si="481"/>
        <v>743</v>
      </c>
      <c r="BZ1186" s="4">
        <f t="shared" si="482"/>
        <v>28380.07299397</v>
      </c>
      <c r="CA1186" s="4">
        <f t="shared" si="483"/>
        <v>13713.077272519999</v>
      </c>
      <c r="CB1186" s="4">
        <f t="shared" si="484"/>
        <v>16698.139353079998</v>
      </c>
      <c r="CC1186" s="4">
        <f t="shared" si="485"/>
        <v>2398</v>
      </c>
      <c r="CD1186" s="4">
        <f t="shared" si="486"/>
        <v>61189.289619569994</v>
      </c>
      <c r="CE1186" s="4">
        <f t="shared" si="487"/>
        <v>0</v>
      </c>
      <c r="CF1186" s="4">
        <f t="shared" si="488"/>
        <v>90</v>
      </c>
      <c r="CG1186" s="4">
        <f t="shared" si="489"/>
        <v>2263</v>
      </c>
      <c r="CH1186" s="4">
        <f t="shared" si="490"/>
        <v>2382</v>
      </c>
      <c r="CI1186" s="4">
        <f t="shared" si="491"/>
        <v>4735</v>
      </c>
      <c r="CJ1186" s="4">
        <v>7675</v>
      </c>
      <c r="CK1186" s="4">
        <v>16642</v>
      </c>
      <c r="CL1186" s="4">
        <v>3164</v>
      </c>
      <c r="CM1186" s="4">
        <v>989</v>
      </c>
      <c r="CN1186" s="4">
        <v>8298</v>
      </c>
      <c r="CO1186" s="4">
        <f t="shared" si="466"/>
        <v>36768</v>
      </c>
    </row>
    <row r="1187" spans="1:93">
      <c r="A1187" s="2">
        <v>2014</v>
      </c>
      <c r="B1187" s="3" t="s">
        <v>90</v>
      </c>
      <c r="C1187" s="4">
        <v>7625</v>
      </c>
      <c r="D1187" s="4">
        <v>980</v>
      </c>
      <c r="E1187" s="4">
        <v>120</v>
      </c>
      <c r="F1187" s="4">
        <v>0</v>
      </c>
      <c r="G1187" s="4">
        <f t="shared" si="467"/>
        <v>8725</v>
      </c>
      <c r="H1187" s="4">
        <v>1788</v>
      </c>
      <c r="I1187" s="4">
        <v>2</v>
      </c>
      <c r="J1187" s="4">
        <v>7</v>
      </c>
      <c r="K1187" s="4">
        <v>0</v>
      </c>
      <c r="L1187" s="4">
        <f t="shared" si="468"/>
        <v>1797</v>
      </c>
      <c r="M1187" s="4">
        <v>29</v>
      </c>
      <c r="N1187" s="4">
        <v>173</v>
      </c>
      <c r="O1187" s="4">
        <v>0</v>
      </c>
      <c r="P1187" s="4">
        <v>0</v>
      </c>
      <c r="Q1187" s="4">
        <f t="shared" si="469"/>
        <v>202</v>
      </c>
      <c r="R1187" s="4">
        <v>37</v>
      </c>
      <c r="S1187" s="4">
        <v>164</v>
      </c>
      <c r="T1187" s="4">
        <v>0</v>
      </c>
      <c r="U1187" s="4">
        <v>0</v>
      </c>
      <c r="V1187" s="4">
        <f t="shared" si="470"/>
        <v>201</v>
      </c>
      <c r="W1187" s="4">
        <v>1815</v>
      </c>
      <c r="X1187" s="4">
        <v>6225</v>
      </c>
      <c r="Y1187" s="4">
        <v>679</v>
      </c>
      <c r="Z1187" s="4">
        <v>0</v>
      </c>
      <c r="AA1187" s="4">
        <f t="shared" si="471"/>
        <v>8719</v>
      </c>
      <c r="AB1187" s="4">
        <v>714</v>
      </c>
      <c r="AC1187" s="4">
        <v>4</v>
      </c>
      <c r="AD1187" s="4">
        <v>51</v>
      </c>
      <c r="AE1187" s="4">
        <v>0</v>
      </c>
      <c r="AF1187" s="4">
        <f t="shared" si="472"/>
        <v>769</v>
      </c>
      <c r="AG1187" s="4">
        <v>241</v>
      </c>
      <c r="AH1187" s="4">
        <v>711</v>
      </c>
      <c r="AI1187" s="4">
        <v>663</v>
      </c>
      <c r="AJ1187" s="4">
        <v>0</v>
      </c>
      <c r="AK1187" s="4">
        <f t="shared" si="473"/>
        <v>1615</v>
      </c>
      <c r="AL1187" s="4">
        <v>2304</v>
      </c>
      <c r="AM1187" s="4">
        <v>1719</v>
      </c>
      <c r="AN1187" s="4">
        <v>1209</v>
      </c>
      <c r="AO1187" s="4">
        <v>0</v>
      </c>
      <c r="AP1187" s="4">
        <f t="shared" si="474"/>
        <v>5232</v>
      </c>
      <c r="AU1187" s="4">
        <f t="shared" si="475"/>
        <v>0</v>
      </c>
      <c r="AV1187" s="4">
        <v>136</v>
      </c>
      <c r="AW1187" s="4">
        <v>0</v>
      </c>
      <c r="AX1187" s="4">
        <v>0</v>
      </c>
      <c r="AY1187" s="4">
        <v>0</v>
      </c>
      <c r="AZ1187" s="4">
        <f t="shared" si="476"/>
        <v>136</v>
      </c>
      <c r="BA1187" s="4">
        <v>55</v>
      </c>
      <c r="BB1187" s="4">
        <v>0</v>
      </c>
      <c r="BC1187" s="4">
        <v>13</v>
      </c>
      <c r="BD1187" s="4">
        <v>0</v>
      </c>
      <c r="BE1187" s="4">
        <f t="shared" si="477"/>
        <v>68</v>
      </c>
      <c r="BF1187" s="4">
        <v>0</v>
      </c>
      <c r="BG1187" s="4">
        <v>0</v>
      </c>
      <c r="BH1187" s="4">
        <v>13</v>
      </c>
      <c r="BI1187" s="4">
        <v>0</v>
      </c>
      <c r="BJ1187" s="4">
        <f t="shared" si="478"/>
        <v>13</v>
      </c>
      <c r="BK1187" s="4">
        <v>0</v>
      </c>
      <c r="BL1187" s="4">
        <v>0</v>
      </c>
      <c r="BM1187" s="4">
        <v>0</v>
      </c>
      <c r="BN1187" s="4">
        <v>0</v>
      </c>
      <c r="BO1187" s="4">
        <f t="shared" si="479"/>
        <v>0</v>
      </c>
      <c r="BP1187" s="4">
        <v>32</v>
      </c>
      <c r="BQ1187" s="4">
        <v>0</v>
      </c>
      <c r="BR1187" s="4">
        <v>2</v>
      </c>
      <c r="BS1187" s="4">
        <v>0</v>
      </c>
      <c r="BT1187" s="4">
        <f t="shared" si="480"/>
        <v>34</v>
      </c>
      <c r="BU1187" s="4">
        <v>46</v>
      </c>
      <c r="BV1187" s="4">
        <v>0</v>
      </c>
      <c r="BW1187" s="4">
        <v>26</v>
      </c>
      <c r="BX1187" s="4">
        <v>0</v>
      </c>
      <c r="BY1187" s="4">
        <f t="shared" si="481"/>
        <v>72</v>
      </c>
      <c r="BZ1187" s="4">
        <f t="shared" si="482"/>
        <v>14553</v>
      </c>
      <c r="CA1187" s="4">
        <f t="shared" si="483"/>
        <v>9978</v>
      </c>
      <c r="CB1187" s="4">
        <f t="shared" si="484"/>
        <v>2729</v>
      </c>
      <c r="CC1187" s="4">
        <f t="shared" si="485"/>
        <v>0</v>
      </c>
      <c r="CD1187" s="4">
        <f t="shared" si="486"/>
        <v>27260</v>
      </c>
      <c r="CE1187" s="4">
        <f t="shared" si="487"/>
        <v>269</v>
      </c>
      <c r="CF1187" s="4">
        <f t="shared" si="488"/>
        <v>0</v>
      </c>
      <c r="CG1187" s="4">
        <f t="shared" si="489"/>
        <v>54</v>
      </c>
      <c r="CH1187" s="4">
        <f t="shared" si="490"/>
        <v>0</v>
      </c>
      <c r="CI1187" s="4">
        <f t="shared" si="491"/>
        <v>323</v>
      </c>
      <c r="CJ1187" s="4">
        <v>6926</v>
      </c>
      <c r="CK1187" s="4">
        <v>4899</v>
      </c>
      <c r="CL1187" s="4">
        <v>1054</v>
      </c>
      <c r="CM1187" s="4">
        <v>474</v>
      </c>
      <c r="CN1187" s="4">
        <v>1049</v>
      </c>
      <c r="CO1187" s="4">
        <f t="shared" si="466"/>
        <v>14402</v>
      </c>
    </row>
    <row r="1188" spans="1:93">
      <c r="A1188" s="2">
        <v>2014</v>
      </c>
      <c r="B1188" s="3" t="s">
        <v>91</v>
      </c>
      <c r="C1188" s="4">
        <v>2864</v>
      </c>
      <c r="D1188" s="4">
        <v>439</v>
      </c>
      <c r="E1188" s="4">
        <v>67</v>
      </c>
      <c r="F1188" s="4">
        <v>0</v>
      </c>
      <c r="G1188" s="4">
        <f t="shared" si="467"/>
        <v>3370</v>
      </c>
      <c r="H1188" s="4">
        <v>835</v>
      </c>
      <c r="I1188" s="4">
        <v>485</v>
      </c>
      <c r="J1188" s="4">
        <v>4122</v>
      </c>
      <c r="K1188" s="4">
        <v>0</v>
      </c>
      <c r="L1188" s="4">
        <f t="shared" si="468"/>
        <v>5442</v>
      </c>
      <c r="M1188" s="4">
        <v>48</v>
      </c>
      <c r="N1188" s="4">
        <v>26</v>
      </c>
      <c r="O1188" s="4">
        <v>12</v>
      </c>
      <c r="P1188" s="4">
        <v>0</v>
      </c>
      <c r="Q1188" s="4">
        <f t="shared" si="469"/>
        <v>86</v>
      </c>
      <c r="R1188" s="4">
        <v>14</v>
      </c>
      <c r="S1188" s="4">
        <v>0</v>
      </c>
      <c r="T1188" s="4">
        <v>0</v>
      </c>
      <c r="U1188" s="4">
        <v>0</v>
      </c>
      <c r="V1188" s="4">
        <f t="shared" si="470"/>
        <v>14</v>
      </c>
      <c r="W1188" s="4">
        <v>1171</v>
      </c>
      <c r="X1188" s="4">
        <v>2390</v>
      </c>
      <c r="Y1188" s="4">
        <v>690</v>
      </c>
      <c r="Z1188" s="4">
        <v>0</v>
      </c>
      <c r="AA1188" s="4">
        <f t="shared" si="471"/>
        <v>4251</v>
      </c>
      <c r="AB1188" s="4">
        <v>372</v>
      </c>
      <c r="AC1188" s="4">
        <v>0</v>
      </c>
      <c r="AD1188" s="4">
        <v>52</v>
      </c>
      <c r="AE1188" s="4">
        <v>37</v>
      </c>
      <c r="AF1188" s="4">
        <f t="shared" si="472"/>
        <v>461</v>
      </c>
      <c r="AG1188" s="4">
        <v>0</v>
      </c>
      <c r="AH1188" s="4">
        <v>631</v>
      </c>
      <c r="AI1188" s="4">
        <v>836</v>
      </c>
      <c r="AJ1188" s="4">
        <v>2</v>
      </c>
      <c r="AK1188" s="4">
        <f t="shared" si="473"/>
        <v>1469</v>
      </c>
      <c r="AL1188" s="4">
        <v>1260</v>
      </c>
      <c r="AM1188" s="4">
        <v>1957</v>
      </c>
      <c r="AN1188" s="4">
        <v>1153</v>
      </c>
      <c r="AO1188" s="4">
        <v>68</v>
      </c>
      <c r="AP1188" s="4">
        <f t="shared" si="474"/>
        <v>4438</v>
      </c>
      <c r="AU1188" s="4">
        <f t="shared" si="475"/>
        <v>0</v>
      </c>
      <c r="AV1188" s="4">
        <v>0</v>
      </c>
      <c r="AW1188" s="4">
        <v>0</v>
      </c>
      <c r="AX1188" s="4">
        <v>45</v>
      </c>
      <c r="AY1188" s="4">
        <v>0</v>
      </c>
      <c r="AZ1188" s="4">
        <f t="shared" si="476"/>
        <v>45</v>
      </c>
      <c r="BA1188" s="4">
        <v>0</v>
      </c>
      <c r="BB1188" s="4">
        <v>0</v>
      </c>
      <c r="BC1188" s="4">
        <v>29</v>
      </c>
      <c r="BD1188" s="4">
        <v>2</v>
      </c>
      <c r="BE1188" s="4">
        <f t="shared" si="477"/>
        <v>31</v>
      </c>
      <c r="BF1188" s="4">
        <v>0</v>
      </c>
      <c r="BG1188" s="4">
        <v>473</v>
      </c>
      <c r="BH1188" s="4">
        <v>345</v>
      </c>
      <c r="BI1188" s="4">
        <v>0</v>
      </c>
      <c r="BJ1188" s="4">
        <f t="shared" si="478"/>
        <v>818</v>
      </c>
      <c r="BK1188" s="4">
        <v>0</v>
      </c>
      <c r="BL1188" s="4">
        <v>0</v>
      </c>
      <c r="BM1188" s="4">
        <v>0</v>
      </c>
      <c r="BN1188" s="4">
        <v>0</v>
      </c>
      <c r="BO1188" s="4">
        <f t="shared" si="479"/>
        <v>0</v>
      </c>
      <c r="BP1188" s="4">
        <v>0</v>
      </c>
      <c r="BQ1188" s="4">
        <v>0</v>
      </c>
      <c r="BR1188" s="4">
        <v>33</v>
      </c>
      <c r="BS1188" s="4">
        <v>0</v>
      </c>
      <c r="BT1188" s="4">
        <f t="shared" si="480"/>
        <v>33</v>
      </c>
      <c r="BU1188" s="4">
        <v>0</v>
      </c>
      <c r="BV1188" s="4">
        <v>49</v>
      </c>
      <c r="BW1188" s="4">
        <v>34</v>
      </c>
      <c r="BX1188" s="4">
        <v>14</v>
      </c>
      <c r="BY1188" s="4">
        <f t="shared" si="481"/>
        <v>97</v>
      </c>
      <c r="BZ1188" s="4">
        <f t="shared" si="482"/>
        <v>6564</v>
      </c>
      <c r="CA1188" s="4">
        <f t="shared" si="483"/>
        <v>5928</v>
      </c>
      <c r="CB1188" s="4">
        <f t="shared" si="484"/>
        <v>6932</v>
      </c>
      <c r="CC1188" s="4">
        <f t="shared" si="485"/>
        <v>107</v>
      </c>
      <c r="CD1188" s="4">
        <f t="shared" si="486"/>
        <v>19531</v>
      </c>
      <c r="CE1188" s="4">
        <f t="shared" si="487"/>
        <v>0</v>
      </c>
      <c r="CF1188" s="4">
        <f t="shared" si="488"/>
        <v>522</v>
      </c>
      <c r="CG1188" s="4">
        <f t="shared" si="489"/>
        <v>486</v>
      </c>
      <c r="CH1188" s="4">
        <f t="shared" si="490"/>
        <v>16</v>
      </c>
      <c r="CI1188" s="4">
        <f t="shared" si="491"/>
        <v>1024</v>
      </c>
      <c r="CJ1188" s="4">
        <v>2183</v>
      </c>
      <c r="CK1188" s="4">
        <v>3201</v>
      </c>
      <c r="CL1188" s="4">
        <v>389</v>
      </c>
      <c r="CM1188" s="4">
        <v>0</v>
      </c>
      <c r="CN1188" s="4">
        <v>716</v>
      </c>
      <c r="CO1188" s="4">
        <f t="shared" si="466"/>
        <v>6489</v>
      </c>
    </row>
    <row r="1189" spans="1:93">
      <c r="A1189" s="2">
        <v>2014</v>
      </c>
      <c r="B1189" s="3" t="s">
        <v>92</v>
      </c>
      <c r="C1189" s="4">
        <v>2963</v>
      </c>
      <c r="D1189" s="4">
        <v>470</v>
      </c>
      <c r="E1189" s="4">
        <v>376</v>
      </c>
      <c r="F1189" s="4">
        <v>0</v>
      </c>
      <c r="G1189" s="4">
        <f t="shared" si="467"/>
        <v>3809</v>
      </c>
      <c r="H1189" s="4">
        <v>762</v>
      </c>
      <c r="I1189" s="4">
        <v>542</v>
      </c>
      <c r="J1189" s="4">
        <v>1233</v>
      </c>
      <c r="K1189" s="4">
        <v>53</v>
      </c>
      <c r="L1189" s="4">
        <f t="shared" si="468"/>
        <v>2590</v>
      </c>
      <c r="M1189" s="4">
        <v>3</v>
      </c>
      <c r="N1189" s="4">
        <v>21</v>
      </c>
      <c r="O1189" s="4">
        <v>0</v>
      </c>
      <c r="P1189" s="4">
        <v>0</v>
      </c>
      <c r="Q1189" s="4">
        <f t="shared" si="469"/>
        <v>24</v>
      </c>
      <c r="R1189" s="4">
        <v>0</v>
      </c>
      <c r="S1189" s="4">
        <v>0</v>
      </c>
      <c r="T1189" s="4">
        <v>0</v>
      </c>
      <c r="U1189" s="4">
        <v>0</v>
      </c>
      <c r="V1189" s="4">
        <f t="shared" si="470"/>
        <v>0</v>
      </c>
      <c r="W1189" s="4">
        <v>1176</v>
      </c>
      <c r="X1189" s="4">
        <v>1583</v>
      </c>
      <c r="Y1189" s="4">
        <v>544</v>
      </c>
      <c r="Z1189" s="4">
        <v>0</v>
      </c>
      <c r="AA1189" s="4">
        <f t="shared" si="471"/>
        <v>3303</v>
      </c>
      <c r="AB1189" s="4">
        <v>349</v>
      </c>
      <c r="AC1189" s="4">
        <v>2</v>
      </c>
      <c r="AD1189" s="4">
        <v>23</v>
      </c>
      <c r="AE1189" s="4">
        <v>8</v>
      </c>
      <c r="AF1189" s="4">
        <f t="shared" si="472"/>
        <v>382</v>
      </c>
      <c r="AG1189" s="4">
        <v>16</v>
      </c>
      <c r="AH1189" s="4">
        <v>439</v>
      </c>
      <c r="AI1189" s="4">
        <v>1061</v>
      </c>
      <c r="AJ1189" s="4">
        <v>164</v>
      </c>
      <c r="AK1189" s="4">
        <f t="shared" si="473"/>
        <v>1680</v>
      </c>
      <c r="AL1189" s="4">
        <v>714</v>
      </c>
      <c r="AM1189" s="4">
        <v>843</v>
      </c>
      <c r="AN1189" s="4">
        <v>1237</v>
      </c>
      <c r="AO1189" s="4">
        <v>141</v>
      </c>
      <c r="AP1189" s="4">
        <f t="shared" si="474"/>
        <v>2935</v>
      </c>
      <c r="AU1189" s="4">
        <f t="shared" si="475"/>
        <v>0</v>
      </c>
      <c r="AV1189" s="4">
        <v>8</v>
      </c>
      <c r="AW1189" s="4">
        <v>0</v>
      </c>
      <c r="AX1189" s="4">
        <v>109</v>
      </c>
      <c r="AY1189" s="4">
        <v>29</v>
      </c>
      <c r="AZ1189" s="4">
        <f t="shared" si="476"/>
        <v>146</v>
      </c>
      <c r="BA1189" s="4">
        <v>2</v>
      </c>
      <c r="BB1189" s="4">
        <v>0</v>
      </c>
      <c r="BC1189" s="4">
        <v>2</v>
      </c>
      <c r="BD1189" s="4">
        <v>6</v>
      </c>
      <c r="BE1189" s="4">
        <f t="shared" si="477"/>
        <v>10</v>
      </c>
      <c r="BF1189" s="4">
        <v>9</v>
      </c>
      <c r="BG1189" s="4">
        <v>439</v>
      </c>
      <c r="BH1189" s="4">
        <v>663</v>
      </c>
      <c r="BI1189" s="4">
        <v>103</v>
      </c>
      <c r="BJ1189" s="4">
        <f t="shared" si="478"/>
        <v>1214</v>
      </c>
      <c r="BK1189" s="4">
        <v>0</v>
      </c>
      <c r="BL1189" s="4">
        <v>0</v>
      </c>
      <c r="BM1189" s="4">
        <v>0</v>
      </c>
      <c r="BN1189" s="4">
        <v>0</v>
      </c>
      <c r="BO1189" s="4">
        <f t="shared" si="479"/>
        <v>0</v>
      </c>
      <c r="BP1189" s="4">
        <v>0</v>
      </c>
      <c r="BQ1189" s="4">
        <v>0</v>
      </c>
      <c r="BR1189" s="4">
        <v>0</v>
      </c>
      <c r="BS1189" s="4">
        <v>0</v>
      </c>
      <c r="BT1189" s="4">
        <f t="shared" si="480"/>
        <v>0</v>
      </c>
      <c r="BU1189" s="4">
        <v>20</v>
      </c>
      <c r="BV1189" s="4">
        <v>15</v>
      </c>
      <c r="BW1189" s="4">
        <v>4</v>
      </c>
      <c r="BX1189" s="4">
        <v>23</v>
      </c>
      <c r="BY1189" s="4">
        <f t="shared" si="481"/>
        <v>62</v>
      </c>
      <c r="BZ1189" s="4">
        <f t="shared" si="482"/>
        <v>5983</v>
      </c>
      <c r="CA1189" s="4">
        <f t="shared" si="483"/>
        <v>3900</v>
      </c>
      <c r="CB1189" s="4">
        <f t="shared" si="484"/>
        <v>4474</v>
      </c>
      <c r="CC1189" s="4">
        <f t="shared" si="485"/>
        <v>366</v>
      </c>
      <c r="CD1189" s="4">
        <f t="shared" si="486"/>
        <v>14723</v>
      </c>
      <c r="CE1189" s="4">
        <f t="shared" si="487"/>
        <v>39</v>
      </c>
      <c r="CF1189" s="4">
        <f t="shared" si="488"/>
        <v>454</v>
      </c>
      <c r="CG1189" s="4">
        <f t="shared" si="489"/>
        <v>778</v>
      </c>
      <c r="CH1189" s="4">
        <f t="shared" si="490"/>
        <v>161</v>
      </c>
      <c r="CI1189" s="4">
        <f t="shared" si="491"/>
        <v>1432</v>
      </c>
      <c r="CJ1189" s="4">
        <v>2446</v>
      </c>
      <c r="CK1189" s="4">
        <v>2218</v>
      </c>
      <c r="CL1189" s="4">
        <v>399</v>
      </c>
      <c r="CM1189" s="4">
        <v>0</v>
      </c>
      <c r="CN1189" s="4">
        <v>590</v>
      </c>
      <c r="CO1189" s="4">
        <f t="shared" si="466"/>
        <v>5653</v>
      </c>
    </row>
    <row r="1190" spans="1:93">
      <c r="A1190" s="2">
        <v>2014</v>
      </c>
      <c r="B1190" s="3" t="s">
        <v>93</v>
      </c>
      <c r="C1190" s="4">
        <v>4202</v>
      </c>
      <c r="D1190" s="4">
        <v>797</v>
      </c>
      <c r="E1190" s="4">
        <v>35</v>
      </c>
      <c r="F1190" s="4">
        <v>0</v>
      </c>
      <c r="G1190" s="4">
        <f t="shared" si="467"/>
        <v>5034</v>
      </c>
      <c r="H1190" s="4">
        <v>1178</v>
      </c>
      <c r="I1190" s="4">
        <v>809</v>
      </c>
      <c r="J1190" s="4">
        <v>3999</v>
      </c>
      <c r="K1190" s="4">
        <v>0</v>
      </c>
      <c r="L1190" s="4">
        <f t="shared" si="468"/>
        <v>5986</v>
      </c>
      <c r="M1190" s="4">
        <v>73</v>
      </c>
      <c r="N1190" s="4">
        <v>142</v>
      </c>
      <c r="O1190" s="4">
        <v>0</v>
      </c>
      <c r="P1190" s="4">
        <v>0</v>
      </c>
      <c r="Q1190" s="4">
        <f t="shared" si="469"/>
        <v>215</v>
      </c>
      <c r="R1190" s="4">
        <v>0</v>
      </c>
      <c r="S1190" s="4">
        <v>0</v>
      </c>
      <c r="T1190" s="4">
        <v>0</v>
      </c>
      <c r="U1190" s="4">
        <v>0</v>
      </c>
      <c r="V1190" s="4">
        <f t="shared" si="470"/>
        <v>0</v>
      </c>
      <c r="W1190" s="4">
        <v>1443</v>
      </c>
      <c r="X1190" s="4">
        <v>5042</v>
      </c>
      <c r="Y1190" s="4">
        <v>449</v>
      </c>
      <c r="Z1190" s="4">
        <v>0</v>
      </c>
      <c r="AA1190" s="4">
        <f t="shared" si="471"/>
        <v>6934</v>
      </c>
      <c r="AB1190" s="4">
        <v>545</v>
      </c>
      <c r="AC1190" s="4">
        <v>15</v>
      </c>
      <c r="AD1190" s="4">
        <v>48</v>
      </c>
      <c r="AE1190" s="4">
        <v>0</v>
      </c>
      <c r="AF1190" s="4">
        <f t="shared" si="472"/>
        <v>608</v>
      </c>
      <c r="AG1190" s="4">
        <v>6</v>
      </c>
      <c r="AH1190" s="4">
        <v>961</v>
      </c>
      <c r="AI1190" s="4">
        <v>1777</v>
      </c>
      <c r="AJ1190" s="4">
        <v>0</v>
      </c>
      <c r="AK1190" s="4">
        <f t="shared" si="473"/>
        <v>2744</v>
      </c>
      <c r="AL1190" s="4">
        <v>2258</v>
      </c>
      <c r="AM1190" s="4">
        <v>2001</v>
      </c>
      <c r="AN1190" s="4">
        <v>2053</v>
      </c>
      <c r="AO1190" s="4">
        <v>0</v>
      </c>
      <c r="AP1190" s="4">
        <f t="shared" si="474"/>
        <v>6312</v>
      </c>
      <c r="AU1190" s="4">
        <f t="shared" si="475"/>
        <v>0</v>
      </c>
      <c r="AV1190" s="4">
        <v>0</v>
      </c>
      <c r="AW1190" s="4">
        <v>0</v>
      </c>
      <c r="AX1190" s="4">
        <v>285</v>
      </c>
      <c r="AY1190" s="4">
        <v>0</v>
      </c>
      <c r="AZ1190" s="4">
        <f t="shared" si="476"/>
        <v>285</v>
      </c>
      <c r="BA1190" s="4">
        <v>0</v>
      </c>
      <c r="BB1190" s="4">
        <v>0</v>
      </c>
      <c r="BC1190" s="4">
        <v>12</v>
      </c>
      <c r="BD1190" s="4">
        <v>0</v>
      </c>
      <c r="BE1190" s="4">
        <f t="shared" si="477"/>
        <v>12</v>
      </c>
      <c r="BF1190" s="4">
        <v>0</v>
      </c>
      <c r="BG1190" s="4">
        <v>0</v>
      </c>
      <c r="BH1190" s="4">
        <v>20</v>
      </c>
      <c r="BI1190" s="4">
        <v>0</v>
      </c>
      <c r="BJ1190" s="4">
        <f t="shared" si="478"/>
        <v>20</v>
      </c>
      <c r="BK1190" s="4">
        <v>0</v>
      </c>
      <c r="BL1190" s="4">
        <v>0</v>
      </c>
      <c r="BM1190" s="4">
        <v>0</v>
      </c>
      <c r="BN1190" s="4">
        <v>0</v>
      </c>
      <c r="BO1190" s="4">
        <f t="shared" si="479"/>
        <v>0</v>
      </c>
      <c r="BP1190" s="4">
        <v>0</v>
      </c>
      <c r="BQ1190" s="4">
        <v>0</v>
      </c>
      <c r="BR1190" s="4">
        <v>26</v>
      </c>
      <c r="BS1190" s="4">
        <v>0</v>
      </c>
      <c r="BT1190" s="4">
        <f t="shared" si="480"/>
        <v>26</v>
      </c>
      <c r="BU1190" s="4">
        <v>0</v>
      </c>
      <c r="BV1190" s="4">
        <v>0</v>
      </c>
      <c r="BW1190" s="4">
        <v>239</v>
      </c>
      <c r="BX1190" s="4">
        <v>0</v>
      </c>
      <c r="BY1190" s="4">
        <f t="shared" si="481"/>
        <v>239</v>
      </c>
      <c r="BZ1190" s="4">
        <f t="shared" si="482"/>
        <v>9705</v>
      </c>
      <c r="CA1190" s="4">
        <f t="shared" si="483"/>
        <v>9767</v>
      </c>
      <c r="CB1190" s="4">
        <f t="shared" si="484"/>
        <v>8361</v>
      </c>
      <c r="CC1190" s="4">
        <f t="shared" si="485"/>
        <v>0</v>
      </c>
      <c r="CD1190" s="4">
        <f t="shared" si="486"/>
        <v>27833</v>
      </c>
      <c r="CE1190" s="4">
        <f t="shared" si="487"/>
        <v>0</v>
      </c>
      <c r="CF1190" s="4">
        <f t="shared" si="488"/>
        <v>0</v>
      </c>
      <c r="CG1190" s="4">
        <f t="shared" si="489"/>
        <v>582</v>
      </c>
      <c r="CH1190" s="4">
        <f t="shared" si="490"/>
        <v>0</v>
      </c>
      <c r="CI1190" s="4">
        <f t="shared" si="491"/>
        <v>582</v>
      </c>
      <c r="CJ1190" s="4">
        <v>3131</v>
      </c>
      <c r="CK1190" s="4">
        <v>3749</v>
      </c>
      <c r="CL1190" s="4">
        <v>475</v>
      </c>
      <c r="CM1190" s="4">
        <v>0</v>
      </c>
      <c r="CN1190" s="4">
        <v>2107</v>
      </c>
      <c r="CO1190" s="4">
        <f t="shared" si="466"/>
        <v>9462</v>
      </c>
    </row>
    <row r="1191" spans="1:93">
      <c r="A1191" s="2">
        <v>2014</v>
      </c>
      <c r="B1191" s="3" t="s">
        <v>94</v>
      </c>
      <c r="C1191" s="4">
        <v>3514</v>
      </c>
      <c r="D1191" s="4">
        <v>1049</v>
      </c>
      <c r="E1191" s="4">
        <v>601</v>
      </c>
      <c r="F1191" s="4">
        <v>0</v>
      </c>
      <c r="G1191" s="4">
        <f t="shared" si="467"/>
        <v>5164</v>
      </c>
      <c r="H1191" s="4">
        <v>542</v>
      </c>
      <c r="I1191" s="4">
        <v>113</v>
      </c>
      <c r="J1191" s="4">
        <v>2081</v>
      </c>
      <c r="K1191" s="4">
        <v>101</v>
      </c>
      <c r="L1191" s="4">
        <f t="shared" si="468"/>
        <v>2837</v>
      </c>
      <c r="M1191" s="4">
        <v>0</v>
      </c>
      <c r="N1191" s="4">
        <v>140</v>
      </c>
      <c r="O1191" s="4">
        <v>0</v>
      </c>
      <c r="P1191" s="4">
        <v>0</v>
      </c>
      <c r="Q1191" s="4">
        <f t="shared" si="469"/>
        <v>140</v>
      </c>
      <c r="R1191" s="4">
        <v>0</v>
      </c>
      <c r="S1191" s="4">
        <v>0</v>
      </c>
      <c r="T1191" s="4">
        <v>0</v>
      </c>
      <c r="U1191" s="4">
        <v>0</v>
      </c>
      <c r="V1191" s="4">
        <f t="shared" si="470"/>
        <v>0</v>
      </c>
      <c r="W1191" s="4">
        <v>1724.838219</v>
      </c>
      <c r="X1191" s="4">
        <v>4667.85934</v>
      </c>
      <c r="Y1191" s="4">
        <v>916.10506899999996</v>
      </c>
      <c r="Z1191" s="4">
        <v>0</v>
      </c>
      <c r="AA1191" s="4">
        <f t="shared" si="471"/>
        <v>7308.8026280000004</v>
      </c>
      <c r="AB1191" s="4">
        <v>705.8</v>
      </c>
      <c r="AC1191" s="4">
        <v>2.157</v>
      </c>
      <c r="AD1191" s="4">
        <v>100.142</v>
      </c>
      <c r="AE1191" s="4">
        <v>6</v>
      </c>
      <c r="AF1191" s="4">
        <f t="shared" si="472"/>
        <v>814.09899999999993</v>
      </c>
      <c r="AG1191" s="4">
        <v>31</v>
      </c>
      <c r="AH1191" s="4">
        <v>753</v>
      </c>
      <c r="AI1191" s="4">
        <v>548</v>
      </c>
      <c r="AJ1191" s="4">
        <v>155</v>
      </c>
      <c r="AK1191" s="4">
        <f t="shared" si="473"/>
        <v>1487</v>
      </c>
      <c r="AL1191" s="4">
        <v>2047.4547810000004</v>
      </c>
      <c r="AM1191" s="4">
        <v>2268.3586599999999</v>
      </c>
      <c r="AN1191" s="4">
        <v>4973.8799309999986</v>
      </c>
      <c r="AO1191" s="4">
        <v>231</v>
      </c>
      <c r="AP1191" s="4">
        <f t="shared" si="474"/>
        <v>9520.6933719999979</v>
      </c>
      <c r="AU1191" s="4">
        <f t="shared" si="475"/>
        <v>0</v>
      </c>
      <c r="AV1191" s="4">
        <v>7</v>
      </c>
      <c r="AW1191" s="4">
        <v>3</v>
      </c>
      <c r="AX1191" s="4">
        <v>295</v>
      </c>
      <c r="AY1191" s="4">
        <v>101</v>
      </c>
      <c r="AZ1191" s="4">
        <f t="shared" si="476"/>
        <v>406</v>
      </c>
      <c r="BA1191" s="4">
        <v>0</v>
      </c>
      <c r="BB1191" s="4">
        <v>0</v>
      </c>
      <c r="BC1191" s="4">
        <v>0</v>
      </c>
      <c r="BD1191" s="4">
        <v>6</v>
      </c>
      <c r="BE1191" s="4">
        <f t="shared" si="477"/>
        <v>6</v>
      </c>
      <c r="BF1191" s="4">
        <v>31</v>
      </c>
      <c r="BG1191" s="4">
        <v>611</v>
      </c>
      <c r="BH1191" s="4">
        <v>132</v>
      </c>
      <c r="BI1191" s="4">
        <v>155</v>
      </c>
      <c r="BJ1191" s="4">
        <f t="shared" si="478"/>
        <v>929</v>
      </c>
      <c r="BK1191" s="4">
        <v>0</v>
      </c>
      <c r="BL1191" s="4">
        <v>0</v>
      </c>
      <c r="BM1191" s="4">
        <v>0</v>
      </c>
      <c r="BN1191" s="4">
        <v>0</v>
      </c>
      <c r="BO1191" s="4">
        <f t="shared" si="479"/>
        <v>0</v>
      </c>
      <c r="BP1191" s="4">
        <v>0</v>
      </c>
      <c r="BQ1191" s="4">
        <v>0</v>
      </c>
      <c r="BR1191" s="4">
        <v>0</v>
      </c>
      <c r="BS1191" s="4">
        <v>0</v>
      </c>
      <c r="BT1191" s="4">
        <f t="shared" si="480"/>
        <v>0</v>
      </c>
      <c r="BU1191" s="4">
        <v>33</v>
      </c>
      <c r="BV1191" s="4">
        <v>11</v>
      </c>
      <c r="BW1191" s="4">
        <v>130</v>
      </c>
      <c r="BX1191" s="4">
        <v>231</v>
      </c>
      <c r="BY1191" s="4">
        <f t="shared" si="481"/>
        <v>405</v>
      </c>
      <c r="BZ1191" s="4">
        <f t="shared" si="482"/>
        <v>8565.0930000000008</v>
      </c>
      <c r="CA1191" s="4">
        <f t="shared" si="483"/>
        <v>8993.375</v>
      </c>
      <c r="CB1191" s="4">
        <f t="shared" si="484"/>
        <v>9220.1269999999986</v>
      </c>
      <c r="CC1191" s="4">
        <f t="shared" si="485"/>
        <v>493</v>
      </c>
      <c r="CD1191" s="4">
        <f t="shared" si="486"/>
        <v>27271.595000000001</v>
      </c>
      <c r="CE1191" s="4">
        <f t="shared" si="487"/>
        <v>71</v>
      </c>
      <c r="CF1191" s="4">
        <f t="shared" si="488"/>
        <v>625</v>
      </c>
      <c r="CG1191" s="4">
        <f t="shared" si="489"/>
        <v>557</v>
      </c>
      <c r="CH1191" s="4">
        <f t="shared" si="490"/>
        <v>493</v>
      </c>
      <c r="CI1191" s="4">
        <f t="shared" si="491"/>
        <v>1746</v>
      </c>
      <c r="CJ1191" s="4">
        <v>2926.0757745099995</v>
      </c>
      <c r="CK1191" s="4">
        <v>2750.6361744199999</v>
      </c>
      <c r="CL1191" s="4">
        <v>329.45174623000003</v>
      </c>
      <c r="CM1191" s="4">
        <v>388.80203610999996</v>
      </c>
      <c r="CN1191" s="4">
        <v>1799.8956706300023</v>
      </c>
      <c r="CO1191" s="4">
        <f t="shared" si="466"/>
        <v>8194.8614019000015</v>
      </c>
    </row>
    <row r="1192" spans="1:93">
      <c r="A1192" s="2">
        <v>2014</v>
      </c>
      <c r="B1192" s="3" t="s">
        <v>95</v>
      </c>
      <c r="C1192" s="4">
        <v>1150</v>
      </c>
      <c r="D1192" s="4">
        <v>194</v>
      </c>
      <c r="E1192" s="4">
        <v>30</v>
      </c>
      <c r="F1192" s="4">
        <v>0</v>
      </c>
      <c r="G1192" s="4">
        <f t="shared" si="467"/>
        <v>1374</v>
      </c>
      <c r="H1192" s="4">
        <v>270</v>
      </c>
      <c r="I1192" s="4">
        <v>0</v>
      </c>
      <c r="J1192" s="4">
        <v>8</v>
      </c>
      <c r="K1192" s="4">
        <v>7</v>
      </c>
      <c r="L1192" s="4">
        <f t="shared" si="468"/>
        <v>285</v>
      </c>
      <c r="M1192" s="4">
        <v>23</v>
      </c>
      <c r="N1192" s="4">
        <v>29</v>
      </c>
      <c r="O1192" s="4">
        <v>89</v>
      </c>
      <c r="P1192" s="4">
        <v>0</v>
      </c>
      <c r="Q1192" s="4">
        <f t="shared" si="469"/>
        <v>141</v>
      </c>
      <c r="R1192" s="4">
        <v>24</v>
      </c>
      <c r="S1192" s="4">
        <v>6</v>
      </c>
      <c r="T1192" s="4">
        <v>0</v>
      </c>
      <c r="U1192" s="4">
        <v>0</v>
      </c>
      <c r="V1192" s="4">
        <f t="shared" si="470"/>
        <v>30</v>
      </c>
      <c r="W1192" s="4">
        <v>746</v>
      </c>
      <c r="X1192" s="4">
        <v>1767</v>
      </c>
      <c r="Y1192" s="4">
        <v>267</v>
      </c>
      <c r="Z1192" s="4">
        <v>0</v>
      </c>
      <c r="AA1192" s="4">
        <f t="shared" si="471"/>
        <v>2780</v>
      </c>
      <c r="AB1192" s="4">
        <v>154</v>
      </c>
      <c r="AC1192" s="4">
        <v>2</v>
      </c>
      <c r="AD1192" s="4">
        <v>4</v>
      </c>
      <c r="AE1192" s="4">
        <v>0</v>
      </c>
      <c r="AF1192" s="4">
        <f t="shared" si="472"/>
        <v>160</v>
      </c>
      <c r="AG1192" s="4">
        <v>0</v>
      </c>
      <c r="AH1192" s="4">
        <v>221</v>
      </c>
      <c r="AI1192" s="4">
        <v>370</v>
      </c>
      <c r="AJ1192" s="4">
        <v>38</v>
      </c>
      <c r="AK1192" s="4">
        <f t="shared" si="473"/>
        <v>629</v>
      </c>
      <c r="AL1192" s="4">
        <v>782</v>
      </c>
      <c r="AM1192" s="4">
        <v>478</v>
      </c>
      <c r="AN1192" s="4">
        <v>1410</v>
      </c>
      <c r="AO1192" s="4">
        <v>19</v>
      </c>
      <c r="AP1192" s="4">
        <f t="shared" si="474"/>
        <v>2689</v>
      </c>
      <c r="AU1192" s="4">
        <f t="shared" si="475"/>
        <v>0</v>
      </c>
      <c r="AV1192" s="4">
        <v>0</v>
      </c>
      <c r="AW1192" s="4">
        <v>0</v>
      </c>
      <c r="AX1192" s="4">
        <v>0</v>
      </c>
      <c r="AY1192" s="4">
        <v>0</v>
      </c>
      <c r="AZ1192" s="4">
        <f t="shared" si="476"/>
        <v>0</v>
      </c>
      <c r="BA1192" s="4">
        <v>3</v>
      </c>
      <c r="BB1192" s="4">
        <v>0</v>
      </c>
      <c r="BC1192" s="4">
        <v>0</v>
      </c>
      <c r="BD1192" s="4">
        <v>0</v>
      </c>
      <c r="BE1192" s="4">
        <f t="shared" si="477"/>
        <v>3</v>
      </c>
      <c r="BF1192" s="4">
        <v>0</v>
      </c>
      <c r="BG1192" s="4">
        <v>143</v>
      </c>
      <c r="BH1192" s="4">
        <v>84</v>
      </c>
      <c r="BI1192" s="4">
        <v>34</v>
      </c>
      <c r="BJ1192" s="4">
        <f t="shared" si="478"/>
        <v>261</v>
      </c>
      <c r="BK1192" s="4">
        <v>0</v>
      </c>
      <c r="BL1192" s="4">
        <v>0</v>
      </c>
      <c r="BM1192" s="4">
        <v>0</v>
      </c>
      <c r="BN1192" s="4">
        <v>0</v>
      </c>
      <c r="BO1192" s="4">
        <f t="shared" si="479"/>
        <v>0</v>
      </c>
      <c r="BP1192" s="4">
        <v>0</v>
      </c>
      <c r="BQ1192" s="4">
        <v>0</v>
      </c>
      <c r="BR1192" s="4">
        <v>0</v>
      </c>
      <c r="BS1192" s="4">
        <v>0</v>
      </c>
      <c r="BT1192" s="4">
        <f t="shared" si="480"/>
        <v>0</v>
      </c>
      <c r="BU1192" s="4">
        <v>1</v>
      </c>
      <c r="BV1192" s="4">
        <v>3</v>
      </c>
      <c r="BW1192" s="4">
        <v>6</v>
      </c>
      <c r="BX1192" s="4">
        <v>1</v>
      </c>
      <c r="BY1192" s="4">
        <f t="shared" si="481"/>
        <v>11</v>
      </c>
      <c r="BZ1192" s="4">
        <f t="shared" si="482"/>
        <v>3149</v>
      </c>
      <c r="CA1192" s="4">
        <f t="shared" si="483"/>
        <v>2697</v>
      </c>
      <c r="CB1192" s="4">
        <f t="shared" si="484"/>
        <v>2178</v>
      </c>
      <c r="CC1192" s="4">
        <f t="shared" si="485"/>
        <v>64</v>
      </c>
      <c r="CD1192" s="4">
        <f t="shared" si="486"/>
        <v>8088</v>
      </c>
      <c r="CE1192" s="4">
        <f t="shared" si="487"/>
        <v>4</v>
      </c>
      <c r="CF1192" s="4">
        <f t="shared" si="488"/>
        <v>146</v>
      </c>
      <c r="CG1192" s="4">
        <f t="shared" si="489"/>
        <v>90</v>
      </c>
      <c r="CH1192" s="4">
        <f t="shared" si="490"/>
        <v>35</v>
      </c>
      <c r="CI1192" s="4">
        <f t="shared" si="491"/>
        <v>275</v>
      </c>
      <c r="CJ1192" s="4">
        <v>1156</v>
      </c>
      <c r="CK1192" s="4">
        <v>1406</v>
      </c>
      <c r="CL1192" s="4">
        <v>183</v>
      </c>
      <c r="CM1192" s="4">
        <v>0</v>
      </c>
      <c r="CN1192" s="4">
        <v>369</v>
      </c>
      <c r="CO1192" s="4">
        <f t="shared" si="466"/>
        <v>3114</v>
      </c>
    </row>
    <row r="1193" spans="1:93">
      <c r="A1193" s="2">
        <v>2014</v>
      </c>
      <c r="B1193" s="3" t="s">
        <v>96</v>
      </c>
      <c r="C1193" s="4">
        <v>5690</v>
      </c>
      <c r="D1193" s="4">
        <v>1044</v>
      </c>
      <c r="E1193" s="4">
        <v>406</v>
      </c>
      <c r="F1193" s="4">
        <v>0</v>
      </c>
      <c r="G1193" s="4">
        <f t="shared" si="467"/>
        <v>7140</v>
      </c>
      <c r="H1193" s="4">
        <v>1713</v>
      </c>
      <c r="I1193" s="4">
        <v>354</v>
      </c>
      <c r="J1193" s="4">
        <v>3078</v>
      </c>
      <c r="K1193" s="4">
        <v>328</v>
      </c>
      <c r="L1193" s="4">
        <f t="shared" si="468"/>
        <v>5473</v>
      </c>
      <c r="M1193" s="4">
        <v>14.511308</v>
      </c>
      <c r="N1193" s="4">
        <v>130.24791099999999</v>
      </c>
      <c r="O1193" s="4">
        <v>0</v>
      </c>
      <c r="P1193" s="4">
        <v>0</v>
      </c>
      <c r="Q1193" s="4">
        <f t="shared" si="469"/>
        <v>144.75921899999997</v>
      </c>
      <c r="R1193" s="4">
        <v>51.122931000000001</v>
      </c>
      <c r="S1193" s="4">
        <v>1157.671525</v>
      </c>
      <c r="T1193" s="4">
        <v>0.996668</v>
      </c>
      <c r="U1193" s="4">
        <v>0</v>
      </c>
      <c r="V1193" s="4">
        <f t="shared" si="470"/>
        <v>1209.7911240000001</v>
      </c>
      <c r="W1193" s="4">
        <v>2893</v>
      </c>
      <c r="X1193" s="4">
        <v>4807</v>
      </c>
      <c r="Y1193" s="4">
        <v>860</v>
      </c>
      <c r="Z1193" s="4">
        <v>0</v>
      </c>
      <c r="AA1193" s="4">
        <f t="shared" si="471"/>
        <v>8560</v>
      </c>
      <c r="AB1193" s="4">
        <v>1347</v>
      </c>
      <c r="AC1193" s="4">
        <v>35</v>
      </c>
      <c r="AD1193" s="4">
        <v>85</v>
      </c>
      <c r="AE1193" s="4">
        <v>30</v>
      </c>
      <c r="AF1193" s="4">
        <f t="shared" si="472"/>
        <v>1497</v>
      </c>
      <c r="AG1193" s="4">
        <v>0</v>
      </c>
      <c r="AH1193" s="4">
        <v>890.58631400000002</v>
      </c>
      <c r="AI1193" s="4">
        <v>3115.3354089999998</v>
      </c>
      <c r="AJ1193" s="4">
        <v>0</v>
      </c>
      <c r="AK1193" s="4">
        <f t="shared" si="473"/>
        <v>4005.9217229999999</v>
      </c>
      <c r="AL1193" s="4">
        <v>3894.3657610000009</v>
      </c>
      <c r="AM1193" s="4">
        <v>2095.4942500000002</v>
      </c>
      <c r="AN1193" s="4">
        <v>3227.6679230000009</v>
      </c>
      <c r="AO1193" s="4">
        <v>788</v>
      </c>
      <c r="AP1193" s="4">
        <f t="shared" si="474"/>
        <v>10005.527934000002</v>
      </c>
      <c r="AU1193" s="4">
        <f t="shared" si="475"/>
        <v>0</v>
      </c>
      <c r="AV1193" s="4">
        <v>0</v>
      </c>
      <c r="AW1193" s="4">
        <v>0</v>
      </c>
      <c r="AX1193" s="4">
        <v>0</v>
      </c>
      <c r="AY1193" s="4">
        <v>361</v>
      </c>
      <c r="AZ1193" s="4">
        <f t="shared" si="476"/>
        <v>361</v>
      </c>
      <c r="BA1193" s="4">
        <v>0</v>
      </c>
      <c r="BB1193" s="4">
        <v>0</v>
      </c>
      <c r="BC1193" s="4">
        <v>0</v>
      </c>
      <c r="BD1193" s="4">
        <v>30</v>
      </c>
      <c r="BE1193" s="4">
        <f t="shared" si="477"/>
        <v>30</v>
      </c>
      <c r="BF1193" s="4">
        <v>0</v>
      </c>
      <c r="BG1193" s="4">
        <v>800</v>
      </c>
      <c r="BH1193" s="4">
        <v>1001</v>
      </c>
      <c r="BI1193" s="4">
        <v>0</v>
      </c>
      <c r="BJ1193" s="4">
        <f t="shared" si="478"/>
        <v>1801</v>
      </c>
      <c r="BK1193" s="4">
        <v>3</v>
      </c>
      <c r="BL1193" s="4">
        <v>19</v>
      </c>
      <c r="BM1193" s="4">
        <v>26</v>
      </c>
      <c r="BN1193" s="4">
        <v>54</v>
      </c>
      <c r="BO1193" s="4">
        <f t="shared" si="479"/>
        <v>102</v>
      </c>
      <c r="BP1193" s="4">
        <v>7</v>
      </c>
      <c r="BQ1193" s="4">
        <v>51</v>
      </c>
      <c r="BR1193" s="4">
        <v>257</v>
      </c>
      <c r="BS1193" s="4">
        <v>171</v>
      </c>
      <c r="BT1193" s="4">
        <f t="shared" si="480"/>
        <v>486</v>
      </c>
      <c r="BU1193" s="4">
        <v>30</v>
      </c>
      <c r="BV1193" s="4">
        <v>17</v>
      </c>
      <c r="BW1193" s="4">
        <v>0</v>
      </c>
      <c r="BX1193" s="4">
        <v>530</v>
      </c>
      <c r="BY1193" s="4">
        <f t="shared" si="481"/>
        <v>577</v>
      </c>
      <c r="BZ1193" s="4">
        <f t="shared" si="482"/>
        <v>15603</v>
      </c>
      <c r="CA1193" s="4">
        <f t="shared" si="483"/>
        <v>10514</v>
      </c>
      <c r="CB1193" s="4">
        <f t="shared" si="484"/>
        <v>10773</v>
      </c>
      <c r="CC1193" s="4">
        <f t="shared" si="485"/>
        <v>1146</v>
      </c>
      <c r="CD1193" s="4">
        <f t="shared" si="486"/>
        <v>38036</v>
      </c>
      <c r="CE1193" s="4">
        <f t="shared" si="487"/>
        <v>40</v>
      </c>
      <c r="CF1193" s="4">
        <f t="shared" si="488"/>
        <v>887</v>
      </c>
      <c r="CG1193" s="4">
        <f t="shared" si="489"/>
        <v>1284</v>
      </c>
      <c r="CH1193" s="4">
        <f t="shared" si="490"/>
        <v>1146</v>
      </c>
      <c r="CI1193" s="4">
        <f t="shared" si="491"/>
        <v>3357</v>
      </c>
      <c r="CJ1193" s="4">
        <v>4143</v>
      </c>
      <c r="CK1193" s="4">
        <v>7774</v>
      </c>
      <c r="CL1193" s="4">
        <v>761</v>
      </c>
      <c r="CM1193" s="4">
        <v>0</v>
      </c>
      <c r="CN1193" s="4">
        <v>2428</v>
      </c>
      <c r="CO1193" s="4">
        <f t="shared" si="466"/>
        <v>15106</v>
      </c>
    </row>
    <row r="1194" spans="1:93">
      <c r="A1194" s="2">
        <v>2014</v>
      </c>
      <c r="B1194" s="3" t="s">
        <v>97</v>
      </c>
      <c r="C1194" s="4">
        <v>4919</v>
      </c>
      <c r="D1194" s="4">
        <v>996</v>
      </c>
      <c r="E1194" s="4">
        <v>733</v>
      </c>
      <c r="F1194" s="4">
        <v>0</v>
      </c>
      <c r="G1194" s="4">
        <f t="shared" si="467"/>
        <v>6648</v>
      </c>
      <c r="H1194" s="4">
        <v>1079</v>
      </c>
      <c r="I1194" s="4">
        <v>10</v>
      </c>
      <c r="J1194" s="4">
        <v>4539</v>
      </c>
      <c r="K1194" s="4">
        <v>210.33935815999996</v>
      </c>
      <c r="L1194" s="4">
        <f t="shared" si="468"/>
        <v>5838.3393581600003</v>
      </c>
      <c r="M1194" s="4">
        <v>355</v>
      </c>
      <c r="N1194" s="4">
        <v>0</v>
      </c>
      <c r="O1194" s="4">
        <v>0</v>
      </c>
      <c r="P1194" s="4">
        <v>0</v>
      </c>
      <c r="Q1194" s="4">
        <f t="shared" si="469"/>
        <v>355</v>
      </c>
      <c r="R1194" s="4">
        <v>825</v>
      </c>
      <c r="S1194" s="4">
        <v>29</v>
      </c>
      <c r="T1194" s="4">
        <v>1</v>
      </c>
      <c r="U1194" s="4">
        <v>0</v>
      </c>
      <c r="V1194" s="4">
        <f t="shared" si="470"/>
        <v>855</v>
      </c>
      <c r="W1194" s="4">
        <v>6359</v>
      </c>
      <c r="X1194" s="4">
        <v>5542</v>
      </c>
      <c r="Y1194" s="4">
        <v>143</v>
      </c>
      <c r="Z1194" s="4">
        <v>0</v>
      </c>
      <c r="AA1194" s="4">
        <f t="shared" si="471"/>
        <v>12044</v>
      </c>
      <c r="AB1194" s="4">
        <v>1321</v>
      </c>
      <c r="AC1194" s="4">
        <v>1</v>
      </c>
      <c r="AD1194" s="4">
        <v>3</v>
      </c>
      <c r="AE1194" s="4">
        <v>106.8836795</v>
      </c>
      <c r="AF1194" s="4">
        <f t="shared" si="472"/>
        <v>1431.8836795</v>
      </c>
      <c r="AG1194" s="4">
        <v>654</v>
      </c>
      <c r="AH1194" s="4">
        <v>51</v>
      </c>
      <c r="AI1194" s="4">
        <v>2157</v>
      </c>
      <c r="AJ1194" s="4">
        <v>1794</v>
      </c>
      <c r="AK1194" s="4">
        <f t="shared" si="473"/>
        <v>4656</v>
      </c>
      <c r="AL1194" s="4">
        <v>13082</v>
      </c>
      <c r="AM1194" s="4">
        <v>1297</v>
      </c>
      <c r="AN1194" s="4">
        <v>9224</v>
      </c>
      <c r="AO1194" s="4">
        <v>898.34501213999999</v>
      </c>
      <c r="AP1194" s="4">
        <f t="shared" si="474"/>
        <v>24501.345012139998</v>
      </c>
      <c r="AU1194" s="4">
        <f t="shared" si="475"/>
        <v>0</v>
      </c>
      <c r="AV1194" s="4">
        <v>0</v>
      </c>
      <c r="AW1194" s="4">
        <v>0</v>
      </c>
      <c r="AX1194" s="4">
        <v>0</v>
      </c>
      <c r="AY1194" s="4">
        <v>210</v>
      </c>
      <c r="AZ1194" s="4">
        <f t="shared" si="476"/>
        <v>210</v>
      </c>
      <c r="BA1194" s="4">
        <v>0</v>
      </c>
      <c r="BB1194" s="4">
        <v>0</v>
      </c>
      <c r="BC1194" s="4">
        <v>0</v>
      </c>
      <c r="BD1194" s="4">
        <v>106.8836795</v>
      </c>
      <c r="BE1194" s="4">
        <f t="shared" si="477"/>
        <v>106.8836795</v>
      </c>
      <c r="BF1194" s="4">
        <v>0</v>
      </c>
      <c r="BG1194" s="4">
        <v>0</v>
      </c>
      <c r="BH1194" s="4">
        <v>0</v>
      </c>
      <c r="BI1194" s="4">
        <v>1793.6294706400004</v>
      </c>
      <c r="BJ1194" s="4">
        <f t="shared" si="478"/>
        <v>1793.6294706400004</v>
      </c>
      <c r="BK1194" s="4">
        <v>0</v>
      </c>
      <c r="BL1194" s="4">
        <v>0</v>
      </c>
      <c r="BM1194" s="4">
        <v>0</v>
      </c>
      <c r="BN1194" s="4">
        <v>182</v>
      </c>
      <c r="BO1194" s="4">
        <f t="shared" si="479"/>
        <v>182</v>
      </c>
      <c r="BP1194" s="4">
        <v>0</v>
      </c>
      <c r="BQ1194" s="4">
        <v>0</v>
      </c>
      <c r="BR1194" s="4">
        <v>0</v>
      </c>
      <c r="BS1194" s="4">
        <v>157</v>
      </c>
      <c r="BT1194" s="4">
        <f t="shared" si="480"/>
        <v>157</v>
      </c>
      <c r="BU1194" s="4">
        <v>0</v>
      </c>
      <c r="BV1194" s="4">
        <v>0</v>
      </c>
      <c r="BW1194" s="4">
        <v>0</v>
      </c>
      <c r="BX1194" s="4">
        <v>560</v>
      </c>
      <c r="BY1194" s="4">
        <f t="shared" si="481"/>
        <v>560</v>
      </c>
      <c r="BZ1194" s="4">
        <f t="shared" si="482"/>
        <v>28594</v>
      </c>
      <c r="CA1194" s="4">
        <f t="shared" si="483"/>
        <v>7926</v>
      </c>
      <c r="CB1194" s="4">
        <f t="shared" si="484"/>
        <v>16800</v>
      </c>
      <c r="CC1194" s="4">
        <f t="shared" si="485"/>
        <v>3009.5680498000002</v>
      </c>
      <c r="CD1194" s="4">
        <f t="shared" si="486"/>
        <v>56329.5680498</v>
      </c>
      <c r="CE1194" s="4">
        <f t="shared" si="487"/>
        <v>0</v>
      </c>
      <c r="CF1194" s="4">
        <f t="shared" si="488"/>
        <v>0</v>
      </c>
      <c r="CG1194" s="4">
        <f t="shared" si="489"/>
        <v>0</v>
      </c>
      <c r="CH1194" s="4">
        <f t="shared" si="490"/>
        <v>3009.5131501400001</v>
      </c>
      <c r="CI1194" s="4">
        <f t="shared" si="491"/>
        <v>3009.5131501400001</v>
      </c>
      <c r="CJ1194" s="4">
        <v>4040.78943220976</v>
      </c>
      <c r="CK1194" s="4">
        <v>13200.75661572</v>
      </c>
      <c r="CL1194" s="4">
        <v>2049.0512199999998</v>
      </c>
      <c r="CM1194" s="4">
        <v>0</v>
      </c>
      <c r="CN1194" s="4">
        <v>2450.69972625843</v>
      </c>
      <c r="CO1194" s="4">
        <f t="shared" si="466"/>
        <v>21741.296994188193</v>
      </c>
    </row>
    <row r="1195" spans="1:93">
      <c r="A1195" s="2">
        <v>2014</v>
      </c>
      <c r="B1195" s="3" t="s">
        <v>98</v>
      </c>
      <c r="C1195" s="4">
        <v>185.3</v>
      </c>
      <c r="D1195" s="4">
        <v>1704</v>
      </c>
      <c r="E1195" s="4">
        <v>11288</v>
      </c>
      <c r="F1195" s="4">
        <v>0</v>
      </c>
      <c r="G1195" s="4">
        <f t="shared" si="467"/>
        <v>13177.3</v>
      </c>
      <c r="H1195" s="4">
        <v>1423.5</v>
      </c>
      <c r="I1195" s="4">
        <v>109.4</v>
      </c>
      <c r="J1195" s="4">
        <v>398.3</v>
      </c>
      <c r="K1195" s="4">
        <v>179.8</v>
      </c>
      <c r="L1195" s="4">
        <f t="shared" si="468"/>
        <v>2111</v>
      </c>
      <c r="M1195" s="4">
        <v>55.5</v>
      </c>
      <c r="N1195" s="4">
        <v>59.9</v>
      </c>
      <c r="O1195" s="4">
        <v>43.8</v>
      </c>
      <c r="P1195" s="4">
        <v>0</v>
      </c>
      <c r="Q1195" s="4">
        <f t="shared" si="469"/>
        <v>159.19999999999999</v>
      </c>
      <c r="R1195" s="4">
        <v>91.3</v>
      </c>
      <c r="S1195" s="4">
        <v>13.4</v>
      </c>
      <c r="T1195" s="4">
        <v>5.8</v>
      </c>
      <c r="U1195" s="4">
        <v>0</v>
      </c>
      <c r="V1195" s="4">
        <f t="shared" si="470"/>
        <v>110.5</v>
      </c>
      <c r="W1195" s="4">
        <v>2422.9</v>
      </c>
      <c r="X1195" s="4">
        <v>9269.7999999999993</v>
      </c>
      <c r="Y1195" s="4">
        <v>1995.3</v>
      </c>
      <c r="Z1195" s="4">
        <v>0</v>
      </c>
      <c r="AA1195" s="4">
        <f t="shared" si="471"/>
        <v>13687.999999999998</v>
      </c>
      <c r="AB1195" s="4">
        <v>2051.8000000000002</v>
      </c>
      <c r="AC1195" s="4">
        <v>89.3</v>
      </c>
      <c r="AD1195" s="4">
        <v>51.8</v>
      </c>
      <c r="AE1195" s="4">
        <v>0</v>
      </c>
      <c r="AF1195" s="4">
        <f t="shared" si="472"/>
        <v>2192.9000000000005</v>
      </c>
      <c r="AG1195" s="4">
        <v>95</v>
      </c>
      <c r="AH1195" s="4">
        <v>1389</v>
      </c>
      <c r="AI1195" s="4">
        <v>2172</v>
      </c>
      <c r="AJ1195" s="4">
        <v>84</v>
      </c>
      <c r="AK1195" s="4">
        <f t="shared" si="473"/>
        <v>3740</v>
      </c>
      <c r="AL1195" s="4">
        <v>3159.6</v>
      </c>
      <c r="AM1195" s="4">
        <v>5517.3</v>
      </c>
      <c r="AN1195" s="4">
        <v>5733.6</v>
      </c>
      <c r="AO1195" s="4">
        <v>66.599999999999994</v>
      </c>
      <c r="AP1195" s="4">
        <f t="shared" si="474"/>
        <v>14477.1</v>
      </c>
      <c r="AU1195" s="4">
        <f t="shared" si="475"/>
        <v>0</v>
      </c>
      <c r="AV1195" s="4">
        <v>147.9</v>
      </c>
      <c r="AW1195" s="4">
        <v>0</v>
      </c>
      <c r="AX1195" s="4">
        <v>0</v>
      </c>
      <c r="AY1195" s="4">
        <v>179.8</v>
      </c>
      <c r="AZ1195" s="4">
        <f t="shared" si="476"/>
        <v>327.70000000000005</v>
      </c>
      <c r="BA1195" s="4">
        <v>39</v>
      </c>
      <c r="BB1195" s="4">
        <v>0</v>
      </c>
      <c r="BC1195" s="4">
        <v>0</v>
      </c>
      <c r="BD1195" s="4">
        <v>0</v>
      </c>
      <c r="BE1195" s="4">
        <f t="shared" si="477"/>
        <v>39</v>
      </c>
      <c r="BF1195" s="4">
        <v>0</v>
      </c>
      <c r="BG1195" s="4">
        <v>1318</v>
      </c>
      <c r="BH1195" s="4">
        <v>22</v>
      </c>
      <c r="BI1195" s="4">
        <v>71</v>
      </c>
      <c r="BJ1195" s="4">
        <f t="shared" si="478"/>
        <v>1411</v>
      </c>
      <c r="BK1195" s="4">
        <v>0</v>
      </c>
      <c r="BL1195" s="4">
        <v>0</v>
      </c>
      <c r="BM1195" s="4">
        <v>59</v>
      </c>
      <c r="BN1195" s="4">
        <v>18</v>
      </c>
      <c r="BO1195" s="4">
        <f t="shared" si="479"/>
        <v>77</v>
      </c>
      <c r="BP1195" s="4">
        <v>4.8</v>
      </c>
      <c r="BQ1195" s="4">
        <v>10.199999999999999</v>
      </c>
      <c r="BR1195" s="4">
        <v>48</v>
      </c>
      <c r="BS1195" s="4">
        <v>17.8</v>
      </c>
      <c r="BT1195" s="4">
        <f t="shared" si="480"/>
        <v>80.8</v>
      </c>
      <c r="BU1195" s="4">
        <v>65</v>
      </c>
      <c r="BV1195" s="4">
        <v>3.1</v>
      </c>
      <c r="BW1195" s="4">
        <v>24.3</v>
      </c>
      <c r="BX1195" s="4">
        <v>30.8</v>
      </c>
      <c r="BY1195" s="4">
        <f t="shared" si="481"/>
        <v>123.19999999999999</v>
      </c>
      <c r="BZ1195" s="4">
        <f t="shared" si="482"/>
        <v>9484.9</v>
      </c>
      <c r="CA1195" s="4">
        <f t="shared" si="483"/>
        <v>18152.099999999999</v>
      </c>
      <c r="CB1195" s="4">
        <f t="shared" si="484"/>
        <v>21688.6</v>
      </c>
      <c r="CC1195" s="4">
        <f t="shared" si="485"/>
        <v>330.4</v>
      </c>
      <c r="CD1195" s="4">
        <f t="shared" si="486"/>
        <v>49656</v>
      </c>
      <c r="CE1195" s="4">
        <f t="shared" si="487"/>
        <v>256.70000000000005</v>
      </c>
      <c r="CF1195" s="4">
        <f t="shared" si="488"/>
        <v>1331.3</v>
      </c>
      <c r="CG1195" s="4">
        <f t="shared" si="489"/>
        <v>153.30000000000001</v>
      </c>
      <c r="CH1195" s="4">
        <f t="shared" si="490"/>
        <v>317.40000000000003</v>
      </c>
      <c r="CI1195" s="4">
        <f t="shared" si="491"/>
        <v>2058.6999999999998</v>
      </c>
      <c r="CJ1195" s="4">
        <v>1862</v>
      </c>
      <c r="CK1195" s="4">
        <v>5527</v>
      </c>
      <c r="CL1195" s="4">
        <v>137</v>
      </c>
      <c r="CM1195" s="4">
        <v>0</v>
      </c>
      <c r="CN1195" s="4">
        <v>1409</v>
      </c>
      <c r="CO1195" s="4">
        <f t="shared" si="466"/>
        <v>8935</v>
      </c>
    </row>
    <row r="1196" spans="1:93">
      <c r="A1196" s="2">
        <v>2014</v>
      </c>
      <c r="B1196" s="3" t="s">
        <v>99</v>
      </c>
      <c r="C1196" s="4">
        <v>8430</v>
      </c>
      <c r="D1196" s="4">
        <v>737</v>
      </c>
      <c r="E1196" s="4">
        <v>43</v>
      </c>
      <c r="F1196" s="4">
        <v>3</v>
      </c>
      <c r="G1196" s="4">
        <f t="shared" si="467"/>
        <v>9213</v>
      </c>
      <c r="H1196" s="4">
        <v>1381</v>
      </c>
      <c r="I1196" s="4">
        <v>5</v>
      </c>
      <c r="J1196" s="4">
        <v>39</v>
      </c>
      <c r="K1196" s="4">
        <v>149</v>
      </c>
      <c r="L1196" s="4">
        <f t="shared" si="468"/>
        <v>1574</v>
      </c>
      <c r="M1196" s="4">
        <v>84</v>
      </c>
      <c r="N1196" s="4">
        <v>214</v>
      </c>
      <c r="O1196" s="4">
        <v>0</v>
      </c>
      <c r="P1196" s="4">
        <v>0</v>
      </c>
      <c r="Q1196" s="4">
        <f t="shared" si="469"/>
        <v>298</v>
      </c>
      <c r="R1196" s="4">
        <v>225</v>
      </c>
      <c r="S1196" s="4">
        <v>0</v>
      </c>
      <c r="T1196" s="4">
        <v>2</v>
      </c>
      <c r="U1196" s="4">
        <v>0</v>
      </c>
      <c r="V1196" s="4">
        <f t="shared" si="470"/>
        <v>227</v>
      </c>
      <c r="W1196" s="4">
        <v>4453</v>
      </c>
      <c r="X1196" s="4">
        <v>5143</v>
      </c>
      <c r="Y1196" s="4">
        <v>154</v>
      </c>
      <c r="Z1196" s="4">
        <v>0</v>
      </c>
      <c r="AA1196" s="4">
        <f t="shared" si="471"/>
        <v>9750</v>
      </c>
      <c r="AB1196" s="4">
        <v>480</v>
      </c>
      <c r="AC1196" s="4">
        <v>5</v>
      </c>
      <c r="AD1196" s="4">
        <v>14</v>
      </c>
      <c r="AE1196" s="4">
        <v>19</v>
      </c>
      <c r="AF1196" s="4">
        <f t="shared" si="472"/>
        <v>518</v>
      </c>
      <c r="AG1196" s="4">
        <v>148</v>
      </c>
      <c r="AH1196" s="4">
        <v>277</v>
      </c>
      <c r="AI1196" s="4">
        <v>2684</v>
      </c>
      <c r="AJ1196" s="4">
        <v>301</v>
      </c>
      <c r="AK1196" s="4">
        <f t="shared" si="473"/>
        <v>3410</v>
      </c>
      <c r="AL1196" s="4">
        <v>4147</v>
      </c>
      <c r="AM1196" s="4">
        <v>2557</v>
      </c>
      <c r="AN1196" s="4">
        <v>1450.3669999999984</v>
      </c>
      <c r="AO1196" s="4">
        <v>307</v>
      </c>
      <c r="AP1196" s="4">
        <f t="shared" si="474"/>
        <v>8461.3669999999984</v>
      </c>
      <c r="AU1196" s="4">
        <f t="shared" si="475"/>
        <v>0</v>
      </c>
      <c r="AV1196" s="4">
        <v>0</v>
      </c>
      <c r="AW1196" s="4">
        <v>0</v>
      </c>
      <c r="AX1196" s="4">
        <v>0</v>
      </c>
      <c r="AY1196" s="4">
        <v>149</v>
      </c>
      <c r="AZ1196" s="4">
        <f t="shared" si="476"/>
        <v>149</v>
      </c>
      <c r="BA1196" s="4">
        <v>0</v>
      </c>
      <c r="BB1196" s="4">
        <v>0</v>
      </c>
      <c r="BC1196" s="4">
        <v>0</v>
      </c>
      <c r="BD1196" s="4">
        <v>19</v>
      </c>
      <c r="BE1196" s="4">
        <f t="shared" si="477"/>
        <v>19</v>
      </c>
      <c r="BF1196" s="4">
        <v>0</v>
      </c>
      <c r="BG1196" s="4">
        <v>0</v>
      </c>
      <c r="BH1196" s="4">
        <v>0</v>
      </c>
      <c r="BI1196" s="4">
        <v>307</v>
      </c>
      <c r="BJ1196" s="4">
        <f t="shared" si="478"/>
        <v>307</v>
      </c>
      <c r="BK1196" s="4">
        <v>0</v>
      </c>
      <c r="BL1196" s="4">
        <v>0</v>
      </c>
      <c r="BM1196" s="4">
        <v>0</v>
      </c>
      <c r="BN1196" s="4">
        <v>2</v>
      </c>
      <c r="BO1196" s="4">
        <f t="shared" si="479"/>
        <v>2</v>
      </c>
      <c r="BP1196" s="4">
        <v>0</v>
      </c>
      <c r="BQ1196" s="4">
        <v>0</v>
      </c>
      <c r="BR1196" s="4">
        <v>0</v>
      </c>
      <c r="BS1196" s="4">
        <v>20</v>
      </c>
      <c r="BT1196" s="4">
        <f t="shared" si="480"/>
        <v>20</v>
      </c>
      <c r="BU1196" s="4">
        <v>0</v>
      </c>
      <c r="BV1196" s="4">
        <v>0</v>
      </c>
      <c r="BW1196" s="4">
        <v>0</v>
      </c>
      <c r="BX1196" s="4">
        <v>282</v>
      </c>
      <c r="BY1196" s="4">
        <f t="shared" si="481"/>
        <v>282</v>
      </c>
      <c r="BZ1196" s="4">
        <f t="shared" si="482"/>
        <v>19348</v>
      </c>
      <c r="CA1196" s="4">
        <f t="shared" si="483"/>
        <v>8938</v>
      </c>
      <c r="CB1196" s="4">
        <f t="shared" si="484"/>
        <v>4386.3669999999984</v>
      </c>
      <c r="CC1196" s="4">
        <f t="shared" si="485"/>
        <v>779</v>
      </c>
      <c r="CD1196" s="4">
        <f t="shared" si="486"/>
        <v>33451.366999999998</v>
      </c>
      <c r="CE1196" s="4">
        <f t="shared" si="487"/>
        <v>0</v>
      </c>
      <c r="CF1196" s="4">
        <f t="shared" si="488"/>
        <v>0</v>
      </c>
      <c r="CG1196" s="4">
        <f t="shared" si="489"/>
        <v>0</v>
      </c>
      <c r="CH1196" s="4">
        <f t="shared" si="490"/>
        <v>779</v>
      </c>
      <c r="CI1196" s="4">
        <f t="shared" si="491"/>
        <v>779</v>
      </c>
      <c r="CJ1196" s="4">
        <v>5043</v>
      </c>
      <c r="CK1196" s="4">
        <v>9660</v>
      </c>
      <c r="CL1196" s="4">
        <v>1278</v>
      </c>
      <c r="CM1196" s="4">
        <v>43</v>
      </c>
      <c r="CN1196" s="4">
        <v>3251</v>
      </c>
      <c r="CO1196" s="4">
        <f t="shared" si="466"/>
        <v>19275</v>
      </c>
    </row>
    <row r="1197" spans="1:93">
      <c r="A1197" s="2">
        <v>2014</v>
      </c>
      <c r="B1197" s="3" t="s">
        <v>100</v>
      </c>
      <c r="C1197" s="4">
        <v>2059</v>
      </c>
      <c r="D1197" s="4">
        <v>639</v>
      </c>
      <c r="E1197" s="4">
        <v>324</v>
      </c>
      <c r="F1197" s="4">
        <v>0</v>
      </c>
      <c r="G1197" s="4">
        <f t="shared" si="467"/>
        <v>3022</v>
      </c>
      <c r="H1197" s="4">
        <v>813</v>
      </c>
      <c r="I1197" s="4">
        <v>202</v>
      </c>
      <c r="J1197" s="4">
        <v>2403</v>
      </c>
      <c r="K1197" s="4">
        <v>7</v>
      </c>
      <c r="L1197" s="4">
        <f t="shared" si="468"/>
        <v>3425</v>
      </c>
      <c r="M1197" s="4">
        <v>34</v>
      </c>
      <c r="N1197" s="4">
        <v>986</v>
      </c>
      <c r="O1197" s="4">
        <v>4</v>
      </c>
      <c r="P1197" s="4">
        <v>0</v>
      </c>
      <c r="Q1197" s="4">
        <f t="shared" si="469"/>
        <v>1024</v>
      </c>
      <c r="R1197" s="4">
        <v>0</v>
      </c>
      <c r="S1197" s="4">
        <v>0</v>
      </c>
      <c r="T1197" s="4">
        <v>0</v>
      </c>
      <c r="U1197" s="4">
        <v>0</v>
      </c>
      <c r="V1197" s="4">
        <f t="shared" si="470"/>
        <v>0</v>
      </c>
      <c r="W1197" s="4">
        <v>475</v>
      </c>
      <c r="X1197" s="4">
        <v>3312</v>
      </c>
      <c r="Y1197" s="4">
        <v>781</v>
      </c>
      <c r="Z1197" s="4">
        <v>0</v>
      </c>
      <c r="AA1197" s="4">
        <f t="shared" si="471"/>
        <v>4568</v>
      </c>
      <c r="AB1197" s="4">
        <v>357</v>
      </c>
      <c r="AC1197" s="4">
        <v>1</v>
      </c>
      <c r="AD1197" s="4">
        <v>20</v>
      </c>
      <c r="AE1197" s="4">
        <v>0</v>
      </c>
      <c r="AF1197" s="4">
        <f t="shared" si="472"/>
        <v>378</v>
      </c>
      <c r="AG1197" s="4">
        <v>0</v>
      </c>
      <c r="AH1197" s="4">
        <v>625</v>
      </c>
      <c r="AI1197" s="4">
        <v>682</v>
      </c>
      <c r="AJ1197" s="4">
        <v>12</v>
      </c>
      <c r="AK1197" s="4">
        <f t="shared" si="473"/>
        <v>1319</v>
      </c>
      <c r="AL1197" s="4">
        <v>1277</v>
      </c>
      <c r="AM1197" s="4">
        <v>1775</v>
      </c>
      <c r="AN1197" s="4">
        <v>1448</v>
      </c>
      <c r="AO1197" s="4">
        <v>231</v>
      </c>
      <c r="AP1197" s="4">
        <f t="shared" si="474"/>
        <v>4731</v>
      </c>
      <c r="AU1197" s="4">
        <f t="shared" si="475"/>
        <v>0</v>
      </c>
      <c r="AV1197" s="4">
        <v>18</v>
      </c>
      <c r="AW1197" s="4">
        <v>4</v>
      </c>
      <c r="AX1197" s="4">
        <v>96</v>
      </c>
      <c r="AY1197" s="4">
        <v>7</v>
      </c>
      <c r="AZ1197" s="4">
        <f t="shared" si="476"/>
        <v>125</v>
      </c>
      <c r="BA1197" s="4">
        <v>2</v>
      </c>
      <c r="BB1197" s="4">
        <v>0</v>
      </c>
      <c r="BC1197" s="4">
        <v>1</v>
      </c>
      <c r="BD1197" s="4">
        <v>0</v>
      </c>
      <c r="BE1197" s="4">
        <f t="shared" si="477"/>
        <v>3</v>
      </c>
      <c r="BF1197" s="4">
        <v>0</v>
      </c>
      <c r="BG1197" s="4">
        <v>356</v>
      </c>
      <c r="BH1197" s="4">
        <v>300</v>
      </c>
      <c r="BI1197" s="4">
        <v>12</v>
      </c>
      <c r="BJ1197" s="4">
        <f t="shared" si="478"/>
        <v>668</v>
      </c>
      <c r="BK1197" s="4">
        <v>0</v>
      </c>
      <c r="BL1197" s="4">
        <v>0</v>
      </c>
      <c r="BM1197" s="4">
        <v>0</v>
      </c>
      <c r="BN1197" s="4">
        <v>0</v>
      </c>
      <c r="BO1197" s="4">
        <f t="shared" si="479"/>
        <v>0</v>
      </c>
      <c r="BP1197" s="4">
        <v>0</v>
      </c>
      <c r="BQ1197" s="4">
        <v>10</v>
      </c>
      <c r="BR1197" s="4">
        <v>6</v>
      </c>
      <c r="BS1197" s="4">
        <v>1</v>
      </c>
      <c r="BT1197" s="4">
        <f t="shared" si="480"/>
        <v>17</v>
      </c>
      <c r="BU1197" s="4">
        <v>15</v>
      </c>
      <c r="BV1197" s="4">
        <v>18</v>
      </c>
      <c r="BW1197" s="4">
        <v>74</v>
      </c>
      <c r="BX1197" s="4">
        <v>230</v>
      </c>
      <c r="BY1197" s="4">
        <f t="shared" si="481"/>
        <v>337</v>
      </c>
      <c r="BZ1197" s="4">
        <f t="shared" si="482"/>
        <v>5015</v>
      </c>
      <c r="CA1197" s="4">
        <f t="shared" si="483"/>
        <v>7540</v>
      </c>
      <c r="CB1197" s="4">
        <f t="shared" si="484"/>
        <v>5662</v>
      </c>
      <c r="CC1197" s="4">
        <f t="shared" si="485"/>
        <v>250</v>
      </c>
      <c r="CD1197" s="4">
        <f t="shared" si="486"/>
        <v>18467</v>
      </c>
      <c r="CE1197" s="4">
        <f t="shared" si="487"/>
        <v>35</v>
      </c>
      <c r="CF1197" s="4">
        <f t="shared" si="488"/>
        <v>388</v>
      </c>
      <c r="CG1197" s="4">
        <f t="shared" si="489"/>
        <v>477</v>
      </c>
      <c r="CH1197" s="4">
        <f t="shared" si="490"/>
        <v>250</v>
      </c>
      <c r="CI1197" s="4">
        <f t="shared" si="491"/>
        <v>1150</v>
      </c>
      <c r="CJ1197" s="4">
        <v>2201</v>
      </c>
      <c r="CK1197" s="4">
        <v>1667</v>
      </c>
      <c r="CL1197" s="4">
        <v>677</v>
      </c>
      <c r="CM1197" s="4">
        <v>128</v>
      </c>
      <c r="CN1197" s="4">
        <v>730</v>
      </c>
      <c r="CO1197" s="4">
        <f t="shared" si="466"/>
        <v>5403</v>
      </c>
    </row>
    <row r="1198" spans="1:93">
      <c r="A1198" s="2">
        <v>2014</v>
      </c>
      <c r="B1198" s="3" t="s">
        <v>101</v>
      </c>
      <c r="C1198" s="4">
        <v>2922</v>
      </c>
      <c r="D1198" s="4">
        <v>943</v>
      </c>
      <c r="E1198" s="4">
        <v>1426</v>
      </c>
      <c r="F1198" s="4">
        <v>0</v>
      </c>
      <c r="G1198" s="4">
        <f t="shared" si="467"/>
        <v>5291</v>
      </c>
      <c r="H1198" s="4">
        <v>838</v>
      </c>
      <c r="I1198" s="4">
        <v>3</v>
      </c>
      <c r="J1198" s="4">
        <v>267</v>
      </c>
      <c r="K1198" s="4">
        <v>0</v>
      </c>
      <c r="L1198" s="4">
        <f t="shared" si="468"/>
        <v>1108</v>
      </c>
      <c r="M1198" s="4">
        <v>10</v>
      </c>
      <c r="N1198" s="4">
        <v>102</v>
      </c>
      <c r="O1198" s="4">
        <v>0</v>
      </c>
      <c r="P1198" s="4">
        <v>0</v>
      </c>
      <c r="Q1198" s="4">
        <f t="shared" si="469"/>
        <v>112</v>
      </c>
      <c r="R1198" s="4">
        <v>25</v>
      </c>
      <c r="S1198" s="4">
        <v>0</v>
      </c>
      <c r="T1198" s="4">
        <v>32</v>
      </c>
      <c r="U1198" s="4">
        <v>0</v>
      </c>
      <c r="V1198" s="4">
        <f t="shared" si="470"/>
        <v>57</v>
      </c>
      <c r="W1198" s="4">
        <v>1804</v>
      </c>
      <c r="X1198" s="4">
        <v>4243</v>
      </c>
      <c r="Y1198" s="4">
        <v>2252</v>
      </c>
      <c r="Z1198" s="4">
        <v>0</v>
      </c>
      <c r="AA1198" s="4">
        <f t="shared" si="471"/>
        <v>8299</v>
      </c>
      <c r="AB1198" s="4">
        <v>604</v>
      </c>
      <c r="AC1198" s="4">
        <v>3</v>
      </c>
      <c r="AD1198" s="4">
        <v>30</v>
      </c>
      <c r="AE1198" s="4">
        <v>0</v>
      </c>
      <c r="AF1198" s="4">
        <f t="shared" si="472"/>
        <v>637</v>
      </c>
      <c r="AG1198" s="4">
        <v>14</v>
      </c>
      <c r="AH1198" s="4">
        <v>87</v>
      </c>
      <c r="AI1198" s="4">
        <v>1878</v>
      </c>
      <c r="AJ1198" s="4">
        <v>0</v>
      </c>
      <c r="AK1198" s="4">
        <f t="shared" si="473"/>
        <v>1979</v>
      </c>
      <c r="AL1198" s="4">
        <v>2132</v>
      </c>
      <c r="AM1198" s="4">
        <v>1827</v>
      </c>
      <c r="AN1198" s="4">
        <v>1716</v>
      </c>
      <c r="AO1198" s="4">
        <v>0</v>
      </c>
      <c r="AP1198" s="4">
        <f t="shared" si="474"/>
        <v>5675</v>
      </c>
      <c r="AU1198" s="4">
        <f t="shared" si="475"/>
        <v>0</v>
      </c>
      <c r="AV1198" s="4">
        <v>0</v>
      </c>
      <c r="AW1198" s="4">
        <v>0</v>
      </c>
      <c r="AX1198" s="4">
        <v>0</v>
      </c>
      <c r="AY1198" s="4">
        <v>0</v>
      </c>
      <c r="AZ1198" s="4">
        <f t="shared" si="476"/>
        <v>0</v>
      </c>
      <c r="BA1198" s="4">
        <v>0</v>
      </c>
      <c r="BB1198" s="4">
        <v>0</v>
      </c>
      <c r="BC1198" s="4">
        <v>0</v>
      </c>
      <c r="BD1198" s="4">
        <v>0</v>
      </c>
      <c r="BE1198" s="4">
        <f t="shared" si="477"/>
        <v>0</v>
      </c>
      <c r="BF1198" s="4">
        <v>0</v>
      </c>
      <c r="BG1198" s="4">
        <v>0</v>
      </c>
      <c r="BH1198" s="4">
        <v>0</v>
      </c>
      <c r="BI1198" s="4">
        <v>0</v>
      </c>
      <c r="BJ1198" s="4">
        <f t="shared" si="478"/>
        <v>0</v>
      </c>
      <c r="BK1198" s="4">
        <v>0</v>
      </c>
      <c r="BL1198" s="4">
        <v>0</v>
      </c>
      <c r="BM1198" s="4">
        <v>0</v>
      </c>
      <c r="BN1198" s="4">
        <v>0</v>
      </c>
      <c r="BO1198" s="4">
        <f t="shared" si="479"/>
        <v>0</v>
      </c>
      <c r="BP1198" s="4">
        <v>0</v>
      </c>
      <c r="BQ1198" s="4">
        <v>0</v>
      </c>
      <c r="BR1198" s="4">
        <v>0</v>
      </c>
      <c r="BS1198" s="4">
        <v>0</v>
      </c>
      <c r="BT1198" s="4">
        <f t="shared" si="480"/>
        <v>0</v>
      </c>
      <c r="BU1198" s="4">
        <v>21</v>
      </c>
      <c r="BV1198" s="4">
        <v>19</v>
      </c>
      <c r="BW1198" s="4">
        <v>24</v>
      </c>
      <c r="BX1198" s="4">
        <v>0</v>
      </c>
      <c r="BY1198" s="4">
        <f t="shared" si="481"/>
        <v>64</v>
      </c>
      <c r="BZ1198" s="4">
        <f t="shared" si="482"/>
        <v>8349</v>
      </c>
      <c r="CA1198" s="4">
        <f t="shared" si="483"/>
        <v>7208</v>
      </c>
      <c r="CB1198" s="4">
        <f t="shared" si="484"/>
        <v>7601</v>
      </c>
      <c r="CC1198" s="4">
        <f t="shared" si="485"/>
        <v>0</v>
      </c>
      <c r="CD1198" s="4">
        <f t="shared" si="486"/>
        <v>23158</v>
      </c>
      <c r="CE1198" s="4">
        <f t="shared" si="487"/>
        <v>21</v>
      </c>
      <c r="CF1198" s="4">
        <f t="shared" si="488"/>
        <v>19</v>
      </c>
      <c r="CG1198" s="4">
        <f t="shared" si="489"/>
        <v>24</v>
      </c>
      <c r="CH1198" s="4">
        <f t="shared" si="490"/>
        <v>0</v>
      </c>
      <c r="CI1198" s="4">
        <f t="shared" si="491"/>
        <v>64</v>
      </c>
      <c r="CJ1198" s="4">
        <v>1925</v>
      </c>
      <c r="CK1198" s="4">
        <v>5404</v>
      </c>
      <c r="CL1198" s="4">
        <v>396</v>
      </c>
      <c r="CM1198" s="4">
        <v>0</v>
      </c>
      <c r="CN1198" s="4">
        <v>278</v>
      </c>
      <c r="CO1198" s="4">
        <f t="shared" si="466"/>
        <v>8003</v>
      </c>
    </row>
    <row r="1199" spans="1:93">
      <c r="A1199" s="2">
        <v>2014</v>
      </c>
      <c r="B1199" s="3" t="s">
        <v>102</v>
      </c>
      <c r="C1199" s="4">
        <v>721</v>
      </c>
      <c r="D1199" s="4">
        <v>163</v>
      </c>
      <c r="E1199" s="4">
        <v>86</v>
      </c>
      <c r="F1199" s="4">
        <v>0</v>
      </c>
      <c r="G1199" s="4">
        <f t="shared" si="467"/>
        <v>970</v>
      </c>
      <c r="H1199" s="4">
        <v>209</v>
      </c>
      <c r="I1199" s="4">
        <v>50</v>
      </c>
      <c r="J1199" s="4">
        <v>383</v>
      </c>
      <c r="K1199" s="4">
        <v>0</v>
      </c>
      <c r="L1199" s="4">
        <f t="shared" si="468"/>
        <v>642</v>
      </c>
      <c r="M1199" s="4">
        <v>11</v>
      </c>
      <c r="N1199" s="4">
        <v>18</v>
      </c>
      <c r="O1199" s="4">
        <v>0</v>
      </c>
      <c r="P1199" s="4">
        <v>0</v>
      </c>
      <c r="Q1199" s="4">
        <f t="shared" si="469"/>
        <v>29</v>
      </c>
      <c r="R1199" s="4">
        <v>0</v>
      </c>
      <c r="S1199" s="4">
        <v>0</v>
      </c>
      <c r="T1199" s="4">
        <v>0</v>
      </c>
      <c r="U1199" s="4">
        <v>0</v>
      </c>
      <c r="V1199" s="4">
        <f t="shared" si="470"/>
        <v>0</v>
      </c>
      <c r="W1199" s="4">
        <v>255</v>
      </c>
      <c r="X1199" s="4">
        <v>714</v>
      </c>
      <c r="Y1199" s="4">
        <v>86</v>
      </c>
      <c r="Z1199" s="4">
        <v>0</v>
      </c>
      <c r="AA1199" s="4">
        <f t="shared" si="471"/>
        <v>1055</v>
      </c>
      <c r="AB1199" s="4">
        <v>182</v>
      </c>
      <c r="AC1199" s="4">
        <v>1</v>
      </c>
      <c r="AD1199" s="4">
        <v>12</v>
      </c>
      <c r="AE1199" s="4">
        <v>0</v>
      </c>
      <c r="AF1199" s="4">
        <f t="shared" si="472"/>
        <v>195</v>
      </c>
      <c r="AG1199" s="4">
        <v>8</v>
      </c>
      <c r="AH1199" s="4">
        <v>430</v>
      </c>
      <c r="AI1199" s="4">
        <v>268</v>
      </c>
      <c r="AJ1199" s="4">
        <v>0</v>
      </c>
      <c r="AK1199" s="4">
        <f t="shared" si="473"/>
        <v>706</v>
      </c>
      <c r="AL1199" s="4">
        <v>655</v>
      </c>
      <c r="AM1199" s="4">
        <v>773</v>
      </c>
      <c r="AN1199" s="4">
        <v>1163</v>
      </c>
      <c r="AO1199" s="4">
        <v>0</v>
      </c>
      <c r="AP1199" s="4">
        <f t="shared" si="474"/>
        <v>2591</v>
      </c>
      <c r="AU1199" s="4">
        <f t="shared" si="475"/>
        <v>0</v>
      </c>
      <c r="AV1199" s="4">
        <v>0</v>
      </c>
      <c r="AW1199" s="4">
        <v>0</v>
      </c>
      <c r="AX1199" s="4">
        <v>0</v>
      </c>
      <c r="AY1199" s="4">
        <v>0</v>
      </c>
      <c r="AZ1199" s="4">
        <f t="shared" si="476"/>
        <v>0</v>
      </c>
      <c r="BA1199" s="4">
        <v>0</v>
      </c>
      <c r="BB1199" s="4">
        <v>0</v>
      </c>
      <c r="BC1199" s="4">
        <v>0</v>
      </c>
      <c r="BD1199" s="4">
        <v>0</v>
      </c>
      <c r="BE1199" s="4">
        <f t="shared" si="477"/>
        <v>0</v>
      </c>
      <c r="BF1199" s="4">
        <v>0</v>
      </c>
      <c r="BG1199" s="4">
        <v>0</v>
      </c>
      <c r="BH1199" s="4">
        <v>0</v>
      </c>
      <c r="BI1199" s="4">
        <v>0</v>
      </c>
      <c r="BJ1199" s="4">
        <f t="shared" si="478"/>
        <v>0</v>
      </c>
      <c r="BK1199" s="4">
        <v>0</v>
      </c>
      <c r="BL1199" s="4">
        <v>0</v>
      </c>
      <c r="BM1199" s="4">
        <v>0</v>
      </c>
      <c r="BN1199" s="4">
        <v>0</v>
      </c>
      <c r="BO1199" s="4">
        <f t="shared" si="479"/>
        <v>0</v>
      </c>
      <c r="BP1199" s="4">
        <v>0</v>
      </c>
      <c r="BQ1199" s="4">
        <v>0</v>
      </c>
      <c r="BR1199" s="4">
        <v>0</v>
      </c>
      <c r="BS1199" s="4">
        <v>0</v>
      </c>
      <c r="BT1199" s="4">
        <f t="shared" si="480"/>
        <v>0</v>
      </c>
      <c r="BU1199" s="4">
        <v>0</v>
      </c>
      <c r="BV1199" s="4">
        <v>0</v>
      </c>
      <c r="BW1199" s="4">
        <v>0</v>
      </c>
      <c r="BX1199" s="4">
        <v>0</v>
      </c>
      <c r="BY1199" s="4">
        <f t="shared" si="481"/>
        <v>0</v>
      </c>
      <c r="BZ1199" s="4">
        <f t="shared" si="482"/>
        <v>2041</v>
      </c>
      <c r="CA1199" s="4">
        <f t="shared" si="483"/>
        <v>2149</v>
      </c>
      <c r="CB1199" s="4">
        <f t="shared" si="484"/>
        <v>1998</v>
      </c>
      <c r="CC1199" s="4">
        <f t="shared" si="485"/>
        <v>0</v>
      </c>
      <c r="CD1199" s="4">
        <f t="shared" si="486"/>
        <v>6188</v>
      </c>
      <c r="CE1199" s="4">
        <f t="shared" si="487"/>
        <v>0</v>
      </c>
      <c r="CF1199" s="4">
        <f t="shared" si="488"/>
        <v>0</v>
      </c>
      <c r="CG1199" s="4">
        <f t="shared" si="489"/>
        <v>0</v>
      </c>
      <c r="CH1199" s="4">
        <f t="shared" si="490"/>
        <v>0</v>
      </c>
      <c r="CI1199" s="4">
        <f t="shared" si="491"/>
        <v>0</v>
      </c>
      <c r="CJ1199" s="4">
        <v>63.16237421999999</v>
      </c>
      <c r="CK1199" s="4">
        <v>1063.28440843</v>
      </c>
      <c r="CL1199" s="4">
        <v>147.54759052</v>
      </c>
      <c r="CM1199" s="4">
        <v>57.146540409999993</v>
      </c>
      <c r="CN1199" s="4">
        <v>745.90325931000007</v>
      </c>
      <c r="CO1199" s="4">
        <f t="shared" si="466"/>
        <v>2077.04417289</v>
      </c>
    </row>
    <row r="1200" spans="1:93">
      <c r="A1200" s="2">
        <v>2014</v>
      </c>
      <c r="B1200" s="3" t="s">
        <v>103</v>
      </c>
      <c r="C1200" s="4">
        <v>1141.8</v>
      </c>
      <c r="D1200" s="4">
        <v>302.7</v>
      </c>
      <c r="E1200" s="4">
        <v>55.5</v>
      </c>
      <c r="F1200" s="4">
        <v>0</v>
      </c>
      <c r="G1200" s="4">
        <f t="shared" si="467"/>
        <v>1500</v>
      </c>
      <c r="H1200" s="4">
        <v>689.9</v>
      </c>
      <c r="I1200" s="4">
        <v>332.2</v>
      </c>
      <c r="J1200" s="4">
        <v>1454.7</v>
      </c>
      <c r="K1200" s="4">
        <v>0</v>
      </c>
      <c r="L1200" s="4">
        <f t="shared" si="468"/>
        <v>2476.8000000000002</v>
      </c>
      <c r="M1200" s="4">
        <v>10</v>
      </c>
      <c r="N1200" s="4">
        <v>30.3</v>
      </c>
      <c r="O1200" s="4">
        <v>0</v>
      </c>
      <c r="P1200" s="4">
        <v>0</v>
      </c>
      <c r="Q1200" s="4">
        <f t="shared" si="469"/>
        <v>40.299999999999997</v>
      </c>
      <c r="R1200" s="4">
        <v>7.3</v>
      </c>
      <c r="S1200" s="4">
        <v>2.9</v>
      </c>
      <c r="T1200" s="4">
        <v>0</v>
      </c>
      <c r="U1200" s="4">
        <v>0</v>
      </c>
      <c r="V1200" s="4">
        <f t="shared" si="470"/>
        <v>10.199999999999999</v>
      </c>
      <c r="W1200" s="4">
        <v>817.2</v>
      </c>
      <c r="X1200" s="4">
        <v>1006.2</v>
      </c>
      <c r="Y1200" s="4">
        <v>33.5</v>
      </c>
      <c r="Z1200" s="4">
        <v>0</v>
      </c>
      <c r="AA1200" s="4">
        <f t="shared" si="471"/>
        <v>1856.9</v>
      </c>
      <c r="AB1200" s="4">
        <v>233</v>
      </c>
      <c r="AC1200" s="4">
        <v>2</v>
      </c>
      <c r="AD1200" s="4">
        <v>23.5</v>
      </c>
      <c r="AE1200" s="4">
        <v>0</v>
      </c>
      <c r="AF1200" s="4">
        <f t="shared" si="472"/>
        <v>258.5</v>
      </c>
      <c r="AG1200" s="4">
        <v>3.9</v>
      </c>
      <c r="AH1200" s="4">
        <v>349.5</v>
      </c>
      <c r="AI1200" s="4">
        <v>451.3</v>
      </c>
      <c r="AJ1200" s="4">
        <v>0</v>
      </c>
      <c r="AK1200" s="4">
        <f t="shared" si="473"/>
        <v>804.7</v>
      </c>
      <c r="AL1200" s="4">
        <v>888.4</v>
      </c>
      <c r="AM1200" s="4">
        <v>885.2</v>
      </c>
      <c r="AN1200" s="4">
        <v>1819.9</v>
      </c>
      <c r="AO1200" s="4">
        <v>0</v>
      </c>
      <c r="AP1200" s="4">
        <f t="shared" si="474"/>
        <v>3593.5</v>
      </c>
      <c r="AU1200" s="4">
        <f t="shared" si="475"/>
        <v>0</v>
      </c>
      <c r="AV1200" s="4">
        <v>15.2</v>
      </c>
      <c r="AW1200" s="4">
        <v>3.9</v>
      </c>
      <c r="AX1200" s="4">
        <v>202.7</v>
      </c>
      <c r="AY1200" s="4">
        <v>0</v>
      </c>
      <c r="AZ1200" s="4">
        <f t="shared" si="476"/>
        <v>221.79999999999998</v>
      </c>
      <c r="BA1200" s="4">
        <v>0.5</v>
      </c>
      <c r="BB1200" s="4">
        <v>0</v>
      </c>
      <c r="BC1200" s="4">
        <v>0.2</v>
      </c>
      <c r="BD1200" s="4">
        <v>0</v>
      </c>
      <c r="BE1200" s="4">
        <f t="shared" si="477"/>
        <v>0.7</v>
      </c>
      <c r="BF1200" s="4">
        <v>0</v>
      </c>
      <c r="BG1200" s="4">
        <v>349.2</v>
      </c>
      <c r="BH1200" s="4">
        <v>361.2</v>
      </c>
      <c r="BI1200" s="4">
        <v>0</v>
      </c>
      <c r="BJ1200" s="4">
        <f t="shared" si="478"/>
        <v>710.4</v>
      </c>
      <c r="BK1200" s="4">
        <v>0</v>
      </c>
      <c r="BL1200" s="4">
        <v>0</v>
      </c>
      <c r="BM1200" s="4">
        <v>0</v>
      </c>
      <c r="BN1200" s="4">
        <v>0</v>
      </c>
      <c r="BO1200" s="4">
        <f t="shared" si="479"/>
        <v>0</v>
      </c>
      <c r="BP1200" s="4">
        <v>0</v>
      </c>
      <c r="BQ1200" s="4">
        <v>0</v>
      </c>
      <c r="BR1200" s="4">
        <v>0</v>
      </c>
      <c r="BS1200" s="4">
        <v>0</v>
      </c>
      <c r="BT1200" s="4">
        <f t="shared" si="480"/>
        <v>0</v>
      </c>
      <c r="BU1200" s="4">
        <v>2.9</v>
      </c>
      <c r="BV1200" s="4">
        <v>19.399999999999999</v>
      </c>
      <c r="BW1200" s="4">
        <v>29.8</v>
      </c>
      <c r="BX1200" s="4">
        <v>0</v>
      </c>
      <c r="BY1200" s="4">
        <f t="shared" si="481"/>
        <v>52.099999999999994</v>
      </c>
      <c r="BZ1200" s="4">
        <f t="shared" si="482"/>
        <v>3791.5</v>
      </c>
      <c r="CA1200" s="4">
        <f t="shared" si="483"/>
        <v>2911</v>
      </c>
      <c r="CB1200" s="4">
        <f t="shared" si="484"/>
        <v>3838.4</v>
      </c>
      <c r="CC1200" s="4">
        <f t="shared" si="485"/>
        <v>0</v>
      </c>
      <c r="CD1200" s="4">
        <f t="shared" si="486"/>
        <v>10540.9</v>
      </c>
      <c r="CE1200" s="4">
        <f t="shared" si="487"/>
        <v>18.599999999999998</v>
      </c>
      <c r="CF1200" s="4">
        <f t="shared" si="488"/>
        <v>372.49999999999994</v>
      </c>
      <c r="CG1200" s="4">
        <f t="shared" si="489"/>
        <v>593.89999999999986</v>
      </c>
      <c r="CH1200" s="4">
        <f t="shared" si="490"/>
        <v>0</v>
      </c>
      <c r="CI1200" s="4">
        <f t="shared" si="491"/>
        <v>984.99999999999977</v>
      </c>
      <c r="CJ1200" s="4">
        <v>1524.79</v>
      </c>
      <c r="CK1200" s="4">
        <v>2060.75</v>
      </c>
      <c r="CL1200" s="4">
        <v>306.58999999999997</v>
      </c>
      <c r="CM1200" s="4">
        <v>1</v>
      </c>
      <c r="CN1200" s="4">
        <v>224.3</v>
      </c>
      <c r="CO1200" s="4">
        <f t="shared" si="466"/>
        <v>4117.43</v>
      </c>
    </row>
    <row r="1201" spans="1:93">
      <c r="A1201" s="2">
        <v>2014</v>
      </c>
      <c r="B1201" s="3" t="s">
        <v>104</v>
      </c>
      <c r="C1201" s="4">
        <v>1298</v>
      </c>
      <c r="D1201" s="4">
        <v>257</v>
      </c>
      <c r="E1201" s="4">
        <v>291</v>
      </c>
      <c r="F1201" s="4">
        <v>0</v>
      </c>
      <c r="G1201" s="4">
        <f t="shared" si="467"/>
        <v>1846</v>
      </c>
      <c r="H1201" s="4">
        <v>484</v>
      </c>
      <c r="I1201" s="4">
        <v>3</v>
      </c>
      <c r="J1201" s="4">
        <v>271</v>
      </c>
      <c r="K1201" s="4">
        <v>7</v>
      </c>
      <c r="L1201" s="4">
        <f t="shared" si="468"/>
        <v>765</v>
      </c>
      <c r="M1201" s="4">
        <v>25</v>
      </c>
      <c r="N1201" s="4">
        <v>25</v>
      </c>
      <c r="O1201" s="4">
        <v>0</v>
      </c>
      <c r="P1201" s="4">
        <v>0</v>
      </c>
      <c r="Q1201" s="4">
        <f t="shared" si="469"/>
        <v>50</v>
      </c>
      <c r="R1201" s="4">
        <v>0</v>
      </c>
      <c r="S1201" s="4">
        <v>0</v>
      </c>
      <c r="T1201" s="4">
        <v>0</v>
      </c>
      <c r="U1201" s="4">
        <v>0</v>
      </c>
      <c r="V1201" s="4">
        <f t="shared" si="470"/>
        <v>0</v>
      </c>
      <c r="W1201" s="4">
        <v>521</v>
      </c>
      <c r="X1201" s="4">
        <v>1363</v>
      </c>
      <c r="Y1201" s="4">
        <v>143</v>
      </c>
      <c r="Z1201" s="4">
        <v>0</v>
      </c>
      <c r="AA1201" s="4">
        <f t="shared" si="471"/>
        <v>2027</v>
      </c>
      <c r="AB1201" s="4">
        <v>251</v>
      </c>
      <c r="AC1201" s="4">
        <v>2</v>
      </c>
      <c r="AD1201" s="4">
        <v>29</v>
      </c>
      <c r="AE1201" s="4">
        <v>4</v>
      </c>
      <c r="AF1201" s="4">
        <f t="shared" si="472"/>
        <v>286</v>
      </c>
      <c r="AG1201" s="4">
        <v>0</v>
      </c>
      <c r="AH1201" s="4">
        <v>331</v>
      </c>
      <c r="AI1201" s="4">
        <v>196</v>
      </c>
      <c r="AJ1201" s="4">
        <v>6</v>
      </c>
      <c r="AK1201" s="4">
        <f t="shared" si="473"/>
        <v>533</v>
      </c>
      <c r="AL1201" s="4">
        <v>546</v>
      </c>
      <c r="AM1201" s="4">
        <v>878</v>
      </c>
      <c r="AN1201" s="4">
        <v>2476</v>
      </c>
      <c r="AO1201" s="4">
        <v>9</v>
      </c>
      <c r="AP1201" s="4">
        <f t="shared" si="474"/>
        <v>3909</v>
      </c>
      <c r="AU1201" s="4">
        <f t="shared" si="475"/>
        <v>0</v>
      </c>
      <c r="AV1201" s="4">
        <v>0</v>
      </c>
      <c r="AW1201" s="4">
        <v>0</v>
      </c>
      <c r="AX1201" s="4">
        <v>3</v>
      </c>
      <c r="AY1201" s="4">
        <v>7</v>
      </c>
      <c r="AZ1201" s="4">
        <f t="shared" si="476"/>
        <v>10</v>
      </c>
      <c r="BA1201" s="4">
        <v>0</v>
      </c>
      <c r="BB1201" s="4">
        <v>0</v>
      </c>
      <c r="BC1201" s="4">
        <v>0</v>
      </c>
      <c r="BD1201" s="4">
        <v>4</v>
      </c>
      <c r="BE1201" s="4">
        <f t="shared" si="477"/>
        <v>4</v>
      </c>
      <c r="BF1201" s="4">
        <v>0</v>
      </c>
      <c r="BG1201" s="4">
        <v>0</v>
      </c>
      <c r="BH1201" s="4">
        <v>0</v>
      </c>
      <c r="BI1201" s="4">
        <v>0</v>
      </c>
      <c r="BJ1201" s="4">
        <f t="shared" si="478"/>
        <v>0</v>
      </c>
      <c r="BK1201" s="4">
        <v>0</v>
      </c>
      <c r="BL1201" s="4">
        <v>0</v>
      </c>
      <c r="BM1201" s="4">
        <v>0</v>
      </c>
      <c r="BN1201" s="4">
        <v>0</v>
      </c>
      <c r="BO1201" s="4">
        <f t="shared" si="479"/>
        <v>0</v>
      </c>
      <c r="BP1201" s="4">
        <v>0</v>
      </c>
      <c r="BQ1201" s="4">
        <v>0</v>
      </c>
      <c r="BR1201" s="4">
        <v>0</v>
      </c>
      <c r="BS1201" s="4">
        <v>1</v>
      </c>
      <c r="BT1201" s="4">
        <f t="shared" si="480"/>
        <v>1</v>
      </c>
      <c r="BU1201" s="4">
        <v>0</v>
      </c>
      <c r="BV1201" s="4">
        <v>7</v>
      </c>
      <c r="BW1201" s="4">
        <v>4</v>
      </c>
      <c r="BX1201" s="4">
        <v>8</v>
      </c>
      <c r="BY1201" s="4">
        <f t="shared" si="481"/>
        <v>19</v>
      </c>
      <c r="BZ1201" s="4">
        <f t="shared" si="482"/>
        <v>3125</v>
      </c>
      <c r="CA1201" s="4">
        <f t="shared" si="483"/>
        <v>2859</v>
      </c>
      <c r="CB1201" s="4">
        <f t="shared" si="484"/>
        <v>3406</v>
      </c>
      <c r="CC1201" s="4">
        <f t="shared" si="485"/>
        <v>26</v>
      </c>
      <c r="CD1201" s="4">
        <f t="shared" si="486"/>
        <v>9416</v>
      </c>
      <c r="CE1201" s="4">
        <f t="shared" si="487"/>
        <v>0</v>
      </c>
      <c r="CF1201" s="4">
        <f t="shared" si="488"/>
        <v>7</v>
      </c>
      <c r="CG1201" s="4">
        <f t="shared" si="489"/>
        <v>7</v>
      </c>
      <c r="CH1201" s="4">
        <f t="shared" si="490"/>
        <v>20</v>
      </c>
      <c r="CI1201" s="4">
        <f t="shared" si="491"/>
        <v>34</v>
      </c>
      <c r="CJ1201" s="4">
        <v>968</v>
      </c>
      <c r="CK1201" s="4">
        <v>0</v>
      </c>
      <c r="CL1201" s="4">
        <v>0</v>
      </c>
      <c r="CM1201" s="4">
        <v>719</v>
      </c>
      <c r="CN1201" s="4">
        <v>1380</v>
      </c>
      <c r="CO1201" s="4">
        <f t="shared" si="466"/>
        <v>3067</v>
      </c>
    </row>
    <row r="1202" spans="1:93">
      <c r="A1202" s="2">
        <v>2014</v>
      </c>
      <c r="B1202" s="3" t="s">
        <v>105</v>
      </c>
      <c r="C1202" s="4">
        <v>0</v>
      </c>
      <c r="D1202" s="4">
        <v>186</v>
      </c>
      <c r="E1202" s="4">
        <v>954</v>
      </c>
      <c r="F1202" s="4">
        <v>1</v>
      </c>
      <c r="G1202" s="4">
        <f t="shared" si="467"/>
        <v>1141</v>
      </c>
      <c r="H1202" s="4">
        <v>109</v>
      </c>
      <c r="I1202" s="4">
        <v>0</v>
      </c>
      <c r="J1202" s="4">
        <v>3</v>
      </c>
      <c r="K1202" s="4">
        <v>15</v>
      </c>
      <c r="L1202" s="4">
        <f t="shared" si="468"/>
        <v>127</v>
      </c>
      <c r="M1202" s="4">
        <v>34</v>
      </c>
      <c r="N1202" s="4">
        <v>29</v>
      </c>
      <c r="O1202" s="4">
        <v>0</v>
      </c>
      <c r="P1202" s="4">
        <v>0</v>
      </c>
      <c r="Q1202" s="4">
        <f t="shared" si="469"/>
        <v>63</v>
      </c>
      <c r="R1202" s="4">
        <v>16</v>
      </c>
      <c r="S1202" s="4">
        <v>0</v>
      </c>
      <c r="T1202" s="4">
        <v>0</v>
      </c>
      <c r="U1202" s="4">
        <v>0</v>
      </c>
      <c r="V1202" s="4">
        <f t="shared" si="470"/>
        <v>16</v>
      </c>
      <c r="W1202" s="4">
        <v>491</v>
      </c>
      <c r="X1202" s="4">
        <v>660</v>
      </c>
      <c r="Y1202" s="4">
        <v>175</v>
      </c>
      <c r="Z1202" s="4">
        <v>0</v>
      </c>
      <c r="AA1202" s="4">
        <f t="shared" si="471"/>
        <v>1326</v>
      </c>
      <c r="AB1202" s="4">
        <v>99</v>
      </c>
      <c r="AC1202" s="4">
        <v>0</v>
      </c>
      <c r="AD1202" s="4">
        <v>5</v>
      </c>
      <c r="AE1202" s="4">
        <v>1</v>
      </c>
      <c r="AF1202" s="4">
        <f t="shared" si="472"/>
        <v>105</v>
      </c>
      <c r="AG1202" s="4">
        <v>1</v>
      </c>
      <c r="AH1202" s="4">
        <v>215</v>
      </c>
      <c r="AI1202" s="4">
        <v>286</v>
      </c>
      <c r="AJ1202" s="4">
        <v>0</v>
      </c>
      <c r="AK1202" s="4">
        <f t="shared" si="473"/>
        <v>502</v>
      </c>
      <c r="AL1202" s="4">
        <v>501</v>
      </c>
      <c r="AM1202" s="4">
        <v>611</v>
      </c>
      <c r="AN1202" s="4">
        <v>708</v>
      </c>
      <c r="AO1202" s="4">
        <v>46</v>
      </c>
      <c r="AP1202" s="4">
        <f t="shared" si="474"/>
        <v>1866</v>
      </c>
      <c r="AU1202" s="4">
        <f t="shared" si="475"/>
        <v>0</v>
      </c>
      <c r="AV1202" s="4">
        <v>0</v>
      </c>
      <c r="AW1202" s="4">
        <v>0</v>
      </c>
      <c r="AX1202" s="4">
        <v>0</v>
      </c>
      <c r="AY1202" s="4">
        <v>15</v>
      </c>
      <c r="AZ1202" s="4">
        <f t="shared" si="476"/>
        <v>15</v>
      </c>
      <c r="BA1202" s="4">
        <v>0</v>
      </c>
      <c r="BB1202" s="4">
        <v>0</v>
      </c>
      <c r="BC1202" s="4">
        <v>0</v>
      </c>
      <c r="BD1202" s="4">
        <v>1</v>
      </c>
      <c r="BE1202" s="4">
        <f t="shared" si="477"/>
        <v>1</v>
      </c>
      <c r="BF1202" s="4">
        <v>0</v>
      </c>
      <c r="BG1202" s="4">
        <v>10</v>
      </c>
      <c r="BH1202" s="4">
        <v>195</v>
      </c>
      <c r="BI1202" s="4">
        <v>0</v>
      </c>
      <c r="BJ1202" s="4">
        <f t="shared" si="478"/>
        <v>205</v>
      </c>
      <c r="BK1202" s="4">
        <v>0</v>
      </c>
      <c r="BL1202" s="4">
        <v>0</v>
      </c>
      <c r="BM1202" s="4">
        <v>0</v>
      </c>
      <c r="BN1202" s="4">
        <v>0</v>
      </c>
      <c r="BO1202" s="4">
        <f t="shared" si="479"/>
        <v>0</v>
      </c>
      <c r="BP1202" s="4">
        <v>0</v>
      </c>
      <c r="BQ1202" s="4">
        <v>0</v>
      </c>
      <c r="BR1202" s="4">
        <v>0</v>
      </c>
      <c r="BS1202" s="4">
        <v>10</v>
      </c>
      <c r="BT1202" s="4">
        <f t="shared" si="480"/>
        <v>10</v>
      </c>
      <c r="BU1202" s="4">
        <v>0</v>
      </c>
      <c r="BV1202" s="4">
        <v>8</v>
      </c>
      <c r="BW1202" s="4">
        <v>0</v>
      </c>
      <c r="BX1202" s="4">
        <v>37</v>
      </c>
      <c r="BY1202" s="4">
        <f t="shared" si="481"/>
        <v>45</v>
      </c>
      <c r="BZ1202" s="4">
        <f t="shared" si="482"/>
        <v>1251</v>
      </c>
      <c r="CA1202" s="4">
        <f t="shared" si="483"/>
        <v>1701</v>
      </c>
      <c r="CB1202" s="4">
        <f t="shared" si="484"/>
        <v>2131</v>
      </c>
      <c r="CC1202" s="4">
        <f t="shared" si="485"/>
        <v>63</v>
      </c>
      <c r="CD1202" s="4">
        <f t="shared" si="486"/>
        <v>5146</v>
      </c>
      <c r="CE1202" s="4">
        <f t="shared" si="487"/>
        <v>0</v>
      </c>
      <c r="CF1202" s="4">
        <f t="shared" si="488"/>
        <v>18</v>
      </c>
      <c r="CG1202" s="4">
        <f t="shared" si="489"/>
        <v>195</v>
      </c>
      <c r="CH1202" s="4">
        <f t="shared" si="490"/>
        <v>63</v>
      </c>
      <c r="CI1202" s="4">
        <f t="shared" si="491"/>
        <v>276</v>
      </c>
      <c r="CJ1202" s="4">
        <v>0</v>
      </c>
      <c r="CK1202" s="4">
        <v>0</v>
      </c>
      <c r="CL1202" s="4">
        <v>550</v>
      </c>
      <c r="CM1202" s="4">
        <v>4</v>
      </c>
      <c r="CN1202" s="4">
        <v>1620</v>
      </c>
      <c r="CO1202" s="4">
        <f t="shared" si="466"/>
        <v>2174</v>
      </c>
    </row>
    <row r="1203" spans="1:93">
      <c r="A1203" s="2">
        <v>2014</v>
      </c>
      <c r="B1203" s="3" t="s">
        <v>106</v>
      </c>
      <c r="C1203" s="4">
        <v>11713</v>
      </c>
      <c r="D1203" s="4">
        <v>782</v>
      </c>
      <c r="E1203" s="4">
        <v>19</v>
      </c>
      <c r="F1203" s="4">
        <v>0</v>
      </c>
      <c r="G1203" s="4">
        <f t="shared" si="467"/>
        <v>12514</v>
      </c>
      <c r="H1203" s="4">
        <v>2305</v>
      </c>
      <c r="I1203" s="4">
        <v>20</v>
      </c>
      <c r="J1203" s="4">
        <v>1782</v>
      </c>
      <c r="K1203" s="4">
        <v>0</v>
      </c>
      <c r="L1203" s="4">
        <f t="shared" si="468"/>
        <v>4107</v>
      </c>
      <c r="M1203" s="4">
        <v>65</v>
      </c>
      <c r="N1203" s="4">
        <v>60</v>
      </c>
      <c r="O1203" s="4">
        <v>0</v>
      </c>
      <c r="P1203" s="4">
        <v>0</v>
      </c>
      <c r="Q1203" s="4">
        <f t="shared" si="469"/>
        <v>125</v>
      </c>
      <c r="R1203" s="4">
        <v>198</v>
      </c>
      <c r="S1203" s="4">
        <v>97</v>
      </c>
      <c r="T1203" s="4">
        <v>0</v>
      </c>
      <c r="U1203" s="4">
        <v>0</v>
      </c>
      <c r="V1203" s="4">
        <f t="shared" si="470"/>
        <v>295</v>
      </c>
      <c r="W1203" s="4">
        <v>3961</v>
      </c>
      <c r="X1203" s="4">
        <v>6920</v>
      </c>
      <c r="Y1203" s="4">
        <v>1043</v>
      </c>
      <c r="Z1203" s="4">
        <v>0</v>
      </c>
      <c r="AA1203" s="4">
        <f t="shared" si="471"/>
        <v>11924</v>
      </c>
      <c r="AB1203" s="4">
        <v>1555</v>
      </c>
      <c r="AC1203" s="4">
        <v>8</v>
      </c>
      <c r="AD1203" s="4">
        <v>49</v>
      </c>
      <c r="AE1203" s="4">
        <v>0</v>
      </c>
      <c r="AF1203" s="4">
        <f t="shared" si="472"/>
        <v>1612</v>
      </c>
      <c r="AG1203" s="4">
        <v>1389</v>
      </c>
      <c r="AH1203" s="4">
        <v>1468</v>
      </c>
      <c r="AI1203" s="4">
        <v>1273</v>
      </c>
      <c r="AJ1203" s="4">
        <v>1139</v>
      </c>
      <c r="AK1203" s="4">
        <f t="shared" si="473"/>
        <v>5269</v>
      </c>
      <c r="AL1203" s="4">
        <v>9917</v>
      </c>
      <c r="AM1203" s="4">
        <v>4017</v>
      </c>
      <c r="AN1203" s="4">
        <v>3064</v>
      </c>
      <c r="AO1203" s="4">
        <v>311</v>
      </c>
      <c r="AP1203" s="4">
        <f t="shared" si="474"/>
        <v>17309</v>
      </c>
      <c r="AU1203" s="4">
        <f t="shared" si="475"/>
        <v>0</v>
      </c>
      <c r="AV1203" s="4">
        <v>0</v>
      </c>
      <c r="AW1203" s="4">
        <v>0</v>
      </c>
      <c r="AX1203" s="4">
        <v>0</v>
      </c>
      <c r="AY1203" s="4">
        <v>0</v>
      </c>
      <c r="AZ1203" s="4">
        <f t="shared" si="476"/>
        <v>0</v>
      </c>
      <c r="BA1203" s="4">
        <v>8</v>
      </c>
      <c r="BB1203" s="4">
        <v>0</v>
      </c>
      <c r="BC1203" s="4">
        <v>0</v>
      </c>
      <c r="BD1203" s="4">
        <v>0</v>
      </c>
      <c r="BE1203" s="4">
        <f t="shared" si="477"/>
        <v>8</v>
      </c>
      <c r="BF1203" s="4">
        <v>1125</v>
      </c>
      <c r="BG1203" s="4">
        <v>1445</v>
      </c>
      <c r="BH1203" s="4">
        <v>565</v>
      </c>
      <c r="BI1203" s="4">
        <v>1139</v>
      </c>
      <c r="BJ1203" s="4">
        <f t="shared" si="478"/>
        <v>4274</v>
      </c>
      <c r="BK1203" s="4">
        <v>0</v>
      </c>
      <c r="BL1203" s="4">
        <v>0</v>
      </c>
      <c r="BM1203" s="4">
        <v>0</v>
      </c>
      <c r="BN1203" s="4">
        <v>0</v>
      </c>
      <c r="BO1203" s="4">
        <f t="shared" si="479"/>
        <v>0</v>
      </c>
      <c r="BP1203" s="4">
        <v>62</v>
      </c>
      <c r="BQ1203" s="4">
        <v>270</v>
      </c>
      <c r="BR1203" s="4">
        <v>31</v>
      </c>
      <c r="BS1203" s="4">
        <v>207</v>
      </c>
      <c r="BT1203" s="4">
        <f t="shared" si="480"/>
        <v>570</v>
      </c>
      <c r="BU1203" s="4">
        <v>148</v>
      </c>
      <c r="BV1203" s="4">
        <v>72</v>
      </c>
      <c r="BW1203" s="4">
        <v>42</v>
      </c>
      <c r="BX1203" s="4">
        <v>104</v>
      </c>
      <c r="BY1203" s="4">
        <f t="shared" si="481"/>
        <v>366</v>
      </c>
      <c r="BZ1203" s="4">
        <f t="shared" si="482"/>
        <v>31103</v>
      </c>
      <c r="CA1203" s="4">
        <f t="shared" si="483"/>
        <v>13372</v>
      </c>
      <c r="CB1203" s="4">
        <f t="shared" si="484"/>
        <v>7230</v>
      </c>
      <c r="CC1203" s="4">
        <f t="shared" si="485"/>
        <v>1450</v>
      </c>
      <c r="CD1203" s="4">
        <f t="shared" si="486"/>
        <v>53155</v>
      </c>
      <c r="CE1203" s="4">
        <f t="shared" si="487"/>
        <v>1343</v>
      </c>
      <c r="CF1203" s="4">
        <f t="shared" si="488"/>
        <v>1787</v>
      </c>
      <c r="CG1203" s="4">
        <f t="shared" si="489"/>
        <v>638</v>
      </c>
      <c r="CH1203" s="4">
        <f t="shared" si="490"/>
        <v>1450</v>
      </c>
      <c r="CI1203" s="4">
        <f t="shared" si="491"/>
        <v>5218</v>
      </c>
      <c r="CJ1203" s="4">
        <v>8849</v>
      </c>
      <c r="CK1203" s="4">
        <v>12312</v>
      </c>
      <c r="CL1203" s="4">
        <v>2299</v>
      </c>
      <c r="CM1203" s="4">
        <v>981</v>
      </c>
      <c r="CN1203" s="4">
        <v>6982</v>
      </c>
      <c r="CO1203" s="4">
        <f t="shared" si="466"/>
        <v>31423</v>
      </c>
    </row>
    <row r="1204" spans="1:93">
      <c r="A1204" s="2">
        <v>2014</v>
      </c>
      <c r="B1204" s="3" t="s">
        <v>107</v>
      </c>
      <c r="C1204" s="4">
        <v>2556</v>
      </c>
      <c r="D1204" s="4">
        <v>414</v>
      </c>
      <c r="E1204" s="4">
        <v>2</v>
      </c>
      <c r="F1204" s="4">
        <v>0</v>
      </c>
      <c r="G1204" s="4">
        <f t="shared" si="467"/>
        <v>2972</v>
      </c>
      <c r="H1204" s="4">
        <v>796</v>
      </c>
      <c r="I1204" s="4">
        <v>593</v>
      </c>
      <c r="J1204" s="4">
        <v>1416</v>
      </c>
      <c r="K1204" s="4">
        <v>0</v>
      </c>
      <c r="L1204" s="4">
        <f t="shared" si="468"/>
        <v>2805</v>
      </c>
      <c r="M1204" s="4">
        <v>0.2</v>
      </c>
      <c r="N1204" s="4">
        <v>96.1</v>
      </c>
      <c r="O1204" s="4">
        <v>0</v>
      </c>
      <c r="P1204" s="4">
        <v>0</v>
      </c>
      <c r="Q1204" s="4">
        <f t="shared" si="469"/>
        <v>96.3</v>
      </c>
      <c r="R1204" s="4">
        <v>1</v>
      </c>
      <c r="S1204" s="4">
        <v>0</v>
      </c>
      <c r="T1204" s="4">
        <v>0</v>
      </c>
      <c r="U1204" s="4">
        <v>0</v>
      </c>
      <c r="V1204" s="4">
        <f t="shared" si="470"/>
        <v>1</v>
      </c>
      <c r="W1204" s="4">
        <v>874</v>
      </c>
      <c r="X1204" s="4">
        <v>3063</v>
      </c>
      <c r="Y1204" s="4">
        <v>235</v>
      </c>
      <c r="Z1204" s="4">
        <v>0</v>
      </c>
      <c r="AA1204" s="4">
        <f t="shared" si="471"/>
        <v>4172</v>
      </c>
      <c r="AB1204" s="4">
        <v>271</v>
      </c>
      <c r="AC1204" s="4">
        <v>0</v>
      </c>
      <c r="AD1204" s="4">
        <v>29</v>
      </c>
      <c r="AE1204" s="4">
        <v>0</v>
      </c>
      <c r="AF1204" s="4">
        <f t="shared" si="472"/>
        <v>300</v>
      </c>
      <c r="AG1204" s="4">
        <v>0</v>
      </c>
      <c r="AH1204" s="4">
        <v>407</v>
      </c>
      <c r="AI1204" s="4">
        <v>457</v>
      </c>
      <c r="AJ1204" s="4">
        <v>0</v>
      </c>
      <c r="AK1204" s="4">
        <f t="shared" si="473"/>
        <v>864</v>
      </c>
      <c r="AL1204" s="4">
        <v>1407</v>
      </c>
      <c r="AM1204" s="4">
        <v>1455</v>
      </c>
      <c r="AN1204" s="4">
        <v>2021</v>
      </c>
      <c r="AO1204" s="4">
        <v>0</v>
      </c>
      <c r="AP1204" s="4">
        <f t="shared" si="474"/>
        <v>4883</v>
      </c>
      <c r="AU1204" s="4">
        <f t="shared" si="475"/>
        <v>0</v>
      </c>
      <c r="AV1204" s="4">
        <v>0</v>
      </c>
      <c r="AW1204" s="4">
        <v>163</v>
      </c>
      <c r="AX1204" s="4">
        <v>41</v>
      </c>
      <c r="AY1204" s="4">
        <v>44</v>
      </c>
      <c r="AZ1204" s="4">
        <f t="shared" si="476"/>
        <v>248</v>
      </c>
      <c r="BA1204" s="4">
        <v>0</v>
      </c>
      <c r="BB1204" s="4">
        <v>0</v>
      </c>
      <c r="BC1204" s="4">
        <v>2</v>
      </c>
      <c r="BD1204" s="4">
        <v>11</v>
      </c>
      <c r="BE1204" s="4">
        <f t="shared" si="477"/>
        <v>13</v>
      </c>
      <c r="BF1204" s="4">
        <v>0</v>
      </c>
      <c r="BG1204" s="4">
        <v>372</v>
      </c>
      <c r="BH1204" s="4">
        <v>98</v>
      </c>
      <c r="BI1204" s="4">
        <v>18</v>
      </c>
      <c r="BJ1204" s="4">
        <f t="shared" si="478"/>
        <v>488</v>
      </c>
      <c r="BK1204" s="4">
        <v>0</v>
      </c>
      <c r="BL1204" s="4">
        <v>0</v>
      </c>
      <c r="BM1204" s="4">
        <v>0</v>
      </c>
      <c r="BN1204" s="4">
        <v>0</v>
      </c>
      <c r="BO1204" s="4">
        <f t="shared" si="479"/>
        <v>0</v>
      </c>
      <c r="BP1204" s="4">
        <v>0</v>
      </c>
      <c r="BQ1204" s="4">
        <v>8</v>
      </c>
      <c r="BR1204" s="4">
        <v>4</v>
      </c>
      <c r="BS1204" s="4">
        <v>5</v>
      </c>
      <c r="BT1204" s="4">
        <f t="shared" si="480"/>
        <v>17</v>
      </c>
      <c r="BU1204" s="4">
        <v>0</v>
      </c>
      <c r="BV1204" s="4">
        <v>45</v>
      </c>
      <c r="BW1204" s="4">
        <v>29</v>
      </c>
      <c r="BX1204" s="4">
        <v>248</v>
      </c>
      <c r="BY1204" s="4">
        <f t="shared" si="481"/>
        <v>322</v>
      </c>
      <c r="BZ1204" s="4">
        <f t="shared" si="482"/>
        <v>5905.2</v>
      </c>
      <c r="CA1204" s="4">
        <f t="shared" si="483"/>
        <v>6028.1</v>
      </c>
      <c r="CB1204" s="4">
        <f t="shared" si="484"/>
        <v>4160</v>
      </c>
      <c r="CC1204" s="4">
        <f t="shared" si="485"/>
        <v>0</v>
      </c>
      <c r="CD1204" s="4">
        <f t="shared" si="486"/>
        <v>16093.3</v>
      </c>
      <c r="CE1204" s="4">
        <f t="shared" si="487"/>
        <v>0</v>
      </c>
      <c r="CF1204" s="4">
        <f t="shared" si="488"/>
        <v>588</v>
      </c>
      <c r="CG1204" s="4">
        <f t="shared" si="489"/>
        <v>174</v>
      </c>
      <c r="CH1204" s="4">
        <f t="shared" si="490"/>
        <v>326</v>
      </c>
      <c r="CI1204" s="4">
        <f t="shared" si="491"/>
        <v>1088</v>
      </c>
      <c r="CJ1204" s="4">
        <v>2514</v>
      </c>
      <c r="CK1204" s="4">
        <v>1255</v>
      </c>
      <c r="CL1204" s="4">
        <v>197</v>
      </c>
      <c r="CM1204" s="4">
        <v>67</v>
      </c>
      <c r="CN1204" s="4">
        <v>2008</v>
      </c>
      <c r="CO1204" s="4">
        <f t="shared" si="466"/>
        <v>6041</v>
      </c>
    </row>
    <row r="1205" spans="1:93">
      <c r="A1205" s="2">
        <v>2014</v>
      </c>
      <c r="B1205" s="3" t="s">
        <v>108</v>
      </c>
      <c r="C1205" s="4">
        <v>19279</v>
      </c>
      <c r="D1205" s="4">
        <v>3927</v>
      </c>
      <c r="E1205" s="4">
        <v>3310</v>
      </c>
      <c r="F1205" s="4">
        <v>17</v>
      </c>
      <c r="G1205" s="4">
        <f t="shared" si="467"/>
        <v>26533</v>
      </c>
      <c r="H1205" s="4">
        <v>3004</v>
      </c>
      <c r="I1205" s="4">
        <v>311</v>
      </c>
      <c r="J1205" s="4">
        <v>6244</v>
      </c>
      <c r="K1205" s="4">
        <v>941</v>
      </c>
      <c r="L1205" s="4">
        <f t="shared" si="468"/>
        <v>10500</v>
      </c>
      <c r="M1205" s="4">
        <v>0</v>
      </c>
      <c r="N1205" s="4">
        <v>3168</v>
      </c>
      <c r="O1205" s="4">
        <v>0</v>
      </c>
      <c r="P1205" s="4">
        <v>0</v>
      </c>
      <c r="Q1205" s="4">
        <f t="shared" si="469"/>
        <v>3168</v>
      </c>
      <c r="R1205" s="4">
        <v>1246</v>
      </c>
      <c r="S1205" s="4">
        <v>0</v>
      </c>
      <c r="T1205" s="4">
        <v>0</v>
      </c>
      <c r="U1205" s="4">
        <v>0</v>
      </c>
      <c r="V1205" s="4">
        <f t="shared" si="470"/>
        <v>1246</v>
      </c>
      <c r="W1205" s="4">
        <v>10981</v>
      </c>
      <c r="X1205" s="4">
        <v>24237</v>
      </c>
      <c r="Y1205" s="4">
        <v>4754</v>
      </c>
      <c r="Z1205" s="4">
        <v>0</v>
      </c>
      <c r="AA1205" s="4">
        <f t="shared" si="471"/>
        <v>39972</v>
      </c>
      <c r="AB1205" s="4">
        <v>2747</v>
      </c>
      <c r="AC1205" s="4">
        <v>86</v>
      </c>
      <c r="AD1205" s="4">
        <v>68</v>
      </c>
      <c r="AE1205" s="4">
        <v>231</v>
      </c>
      <c r="AF1205" s="4">
        <f t="shared" si="472"/>
        <v>3132</v>
      </c>
      <c r="AG1205" s="4">
        <v>119</v>
      </c>
      <c r="AH1205" s="4">
        <v>1722</v>
      </c>
      <c r="AI1205" s="4">
        <v>6188</v>
      </c>
      <c r="AJ1205" s="4">
        <v>920</v>
      </c>
      <c r="AK1205" s="4">
        <f t="shared" si="473"/>
        <v>8949</v>
      </c>
      <c r="AL1205" s="4">
        <v>23867</v>
      </c>
      <c r="AM1205" s="4">
        <v>7720</v>
      </c>
      <c r="AN1205" s="4">
        <v>11108</v>
      </c>
      <c r="AO1205" s="4">
        <v>1331</v>
      </c>
      <c r="AP1205" s="4">
        <f t="shared" si="474"/>
        <v>44026</v>
      </c>
      <c r="AU1205" s="4">
        <f t="shared" si="475"/>
        <v>0</v>
      </c>
      <c r="AV1205" s="4">
        <v>0</v>
      </c>
      <c r="AW1205" s="4">
        <v>0</v>
      </c>
      <c r="AX1205" s="4">
        <v>166</v>
      </c>
      <c r="AY1205" s="4">
        <v>941</v>
      </c>
      <c r="AZ1205" s="4">
        <f t="shared" si="476"/>
        <v>1107</v>
      </c>
      <c r="BA1205" s="4">
        <v>0</v>
      </c>
      <c r="BB1205" s="4">
        <v>0</v>
      </c>
      <c r="BC1205" s="4">
        <v>0</v>
      </c>
      <c r="BD1205" s="4">
        <v>231</v>
      </c>
      <c r="BE1205" s="4">
        <f t="shared" si="477"/>
        <v>231</v>
      </c>
      <c r="BF1205" s="4">
        <v>0</v>
      </c>
      <c r="BG1205" s="4">
        <v>1666</v>
      </c>
      <c r="BH1205" s="4">
        <v>1445</v>
      </c>
      <c r="BI1205" s="4">
        <v>920</v>
      </c>
      <c r="BJ1205" s="4">
        <f t="shared" si="478"/>
        <v>4031</v>
      </c>
      <c r="BK1205" s="4">
        <v>0</v>
      </c>
      <c r="BL1205" s="4">
        <v>3</v>
      </c>
      <c r="BM1205" s="4">
        <v>0</v>
      </c>
      <c r="BN1205" s="4">
        <v>114</v>
      </c>
      <c r="BO1205" s="4">
        <f t="shared" si="479"/>
        <v>117</v>
      </c>
      <c r="BP1205" s="4">
        <v>0</v>
      </c>
      <c r="BQ1205" s="4">
        <v>303</v>
      </c>
      <c r="BR1205" s="4">
        <v>266</v>
      </c>
      <c r="BS1205" s="4">
        <v>247</v>
      </c>
      <c r="BT1205" s="4">
        <f t="shared" si="480"/>
        <v>816</v>
      </c>
      <c r="BU1205" s="4">
        <v>0</v>
      </c>
      <c r="BV1205" s="4">
        <v>55</v>
      </c>
      <c r="BW1205" s="4">
        <v>407</v>
      </c>
      <c r="BX1205" s="4">
        <v>987</v>
      </c>
      <c r="BY1205" s="4">
        <f t="shared" si="481"/>
        <v>1449</v>
      </c>
      <c r="BZ1205" s="4">
        <f t="shared" si="482"/>
        <v>61243</v>
      </c>
      <c r="CA1205" s="4">
        <f t="shared" si="483"/>
        <v>41171</v>
      </c>
      <c r="CB1205" s="4">
        <f t="shared" si="484"/>
        <v>31672</v>
      </c>
      <c r="CC1205" s="4">
        <f t="shared" si="485"/>
        <v>3440</v>
      </c>
      <c r="CD1205" s="4">
        <f t="shared" si="486"/>
        <v>137526</v>
      </c>
      <c r="CE1205" s="4">
        <f t="shared" si="487"/>
        <v>0</v>
      </c>
      <c r="CF1205" s="4">
        <f t="shared" si="488"/>
        <v>2027</v>
      </c>
      <c r="CG1205" s="4">
        <f t="shared" si="489"/>
        <v>2284</v>
      </c>
      <c r="CH1205" s="4">
        <f t="shared" si="490"/>
        <v>3440</v>
      </c>
      <c r="CI1205" s="4">
        <f t="shared" si="491"/>
        <v>7751</v>
      </c>
      <c r="CJ1205" s="4">
        <v>11786</v>
      </c>
      <c r="CK1205" s="4">
        <v>42961</v>
      </c>
      <c r="CL1205" s="4">
        <v>6046</v>
      </c>
      <c r="CM1205" s="4">
        <v>17</v>
      </c>
      <c r="CN1205" s="4">
        <v>2826</v>
      </c>
      <c r="CO1205" s="4">
        <f t="shared" si="466"/>
        <v>63636</v>
      </c>
    </row>
    <row r="1206" spans="1:93">
      <c r="A1206" s="2">
        <v>2014</v>
      </c>
      <c r="B1206" s="3" t="s">
        <v>109</v>
      </c>
      <c r="C1206" s="4">
        <v>7767.7</v>
      </c>
      <c r="D1206" s="4">
        <v>1425</v>
      </c>
      <c r="E1206" s="4">
        <v>633</v>
      </c>
      <c r="F1206" s="4">
        <v>0</v>
      </c>
      <c r="G1206" s="4">
        <f t="shared" si="467"/>
        <v>9825.7000000000007</v>
      </c>
      <c r="H1206" s="4">
        <v>3589.1</v>
      </c>
      <c r="I1206" s="4">
        <v>50.099999999999994</v>
      </c>
      <c r="J1206" s="4">
        <v>2076.5099999999998</v>
      </c>
      <c r="K1206" s="4">
        <v>0</v>
      </c>
      <c r="L1206" s="4">
        <f t="shared" si="468"/>
        <v>5715.7099999999991</v>
      </c>
      <c r="M1206" s="4">
        <v>0</v>
      </c>
      <c r="N1206" s="4">
        <v>55.2</v>
      </c>
      <c r="O1206" s="4">
        <v>0</v>
      </c>
      <c r="P1206" s="4">
        <v>0</v>
      </c>
      <c r="Q1206" s="4">
        <f t="shared" si="469"/>
        <v>55.2</v>
      </c>
      <c r="R1206" s="4">
        <v>64.2</v>
      </c>
      <c r="S1206" s="4">
        <v>0.94</v>
      </c>
      <c r="T1206" s="4">
        <v>64.22</v>
      </c>
      <c r="U1206" s="4">
        <v>0</v>
      </c>
      <c r="V1206" s="4">
        <f t="shared" si="470"/>
        <v>129.36000000000001</v>
      </c>
      <c r="W1206" s="4">
        <v>3403.8</v>
      </c>
      <c r="X1206" s="4">
        <v>8432.7000000000007</v>
      </c>
      <c r="Y1206" s="4">
        <v>1466.6</v>
      </c>
      <c r="Z1206" s="4">
        <v>0</v>
      </c>
      <c r="AA1206" s="4">
        <f t="shared" si="471"/>
        <v>13303.1</v>
      </c>
      <c r="AB1206" s="4">
        <v>1694.1</v>
      </c>
      <c r="AC1206" s="4">
        <v>110</v>
      </c>
      <c r="AD1206" s="4">
        <v>180</v>
      </c>
      <c r="AE1206" s="4">
        <v>0</v>
      </c>
      <c r="AF1206" s="4">
        <f t="shared" si="472"/>
        <v>1984.1</v>
      </c>
      <c r="AG1206" s="4">
        <v>0</v>
      </c>
      <c r="AH1206" s="4">
        <v>1476</v>
      </c>
      <c r="AI1206" s="4">
        <v>3192</v>
      </c>
      <c r="AJ1206" s="4">
        <v>34</v>
      </c>
      <c r="AK1206" s="4">
        <f t="shared" si="473"/>
        <v>4702</v>
      </c>
      <c r="AL1206" s="4">
        <v>3714.8126999999999</v>
      </c>
      <c r="AM1206" s="4">
        <v>1225</v>
      </c>
      <c r="AN1206" s="4">
        <v>2245</v>
      </c>
      <c r="AO1206" s="4">
        <v>153</v>
      </c>
      <c r="AP1206" s="4">
        <f t="shared" si="474"/>
        <v>7337.8127000000004</v>
      </c>
      <c r="AU1206" s="4">
        <f t="shared" si="475"/>
        <v>0</v>
      </c>
      <c r="AV1206" s="4">
        <v>3</v>
      </c>
      <c r="AW1206" s="4">
        <v>0</v>
      </c>
      <c r="AX1206" s="4">
        <v>0</v>
      </c>
      <c r="AY1206" s="4">
        <v>0</v>
      </c>
      <c r="AZ1206" s="4">
        <f t="shared" si="476"/>
        <v>3</v>
      </c>
      <c r="BA1206" s="4">
        <v>3.2</v>
      </c>
      <c r="BB1206" s="4">
        <v>0</v>
      </c>
      <c r="BC1206" s="4">
        <v>0</v>
      </c>
      <c r="BD1206" s="4">
        <v>0</v>
      </c>
      <c r="BE1206" s="4">
        <f t="shared" si="477"/>
        <v>3.2</v>
      </c>
      <c r="BF1206" s="4">
        <v>0</v>
      </c>
      <c r="BG1206" s="4">
        <v>1321</v>
      </c>
      <c r="BH1206" s="4">
        <v>1491</v>
      </c>
      <c r="BI1206" s="4">
        <v>34</v>
      </c>
      <c r="BJ1206" s="4">
        <f t="shared" si="478"/>
        <v>2846</v>
      </c>
      <c r="BK1206" s="4">
        <v>0</v>
      </c>
      <c r="BL1206" s="4">
        <v>0</v>
      </c>
      <c r="BM1206" s="4">
        <v>0</v>
      </c>
      <c r="BN1206" s="4">
        <v>0</v>
      </c>
      <c r="BO1206" s="4">
        <f t="shared" si="479"/>
        <v>0</v>
      </c>
      <c r="BP1206" s="4">
        <v>5.8</v>
      </c>
      <c r="BQ1206" s="4">
        <v>0</v>
      </c>
      <c r="BR1206" s="4">
        <v>0</v>
      </c>
      <c r="BS1206" s="4">
        <v>0</v>
      </c>
      <c r="BT1206" s="4">
        <f t="shared" si="480"/>
        <v>5.8</v>
      </c>
      <c r="BU1206" s="4">
        <v>1.5</v>
      </c>
      <c r="BV1206" s="4">
        <v>0</v>
      </c>
      <c r="BW1206" s="4">
        <v>0</v>
      </c>
      <c r="BX1206" s="4">
        <v>153</v>
      </c>
      <c r="BY1206" s="4">
        <f t="shared" si="481"/>
        <v>154.5</v>
      </c>
      <c r="BZ1206" s="4">
        <f t="shared" si="482"/>
        <v>20233.712699999996</v>
      </c>
      <c r="CA1206" s="4">
        <f t="shared" si="483"/>
        <v>12774.94</v>
      </c>
      <c r="CB1206" s="4">
        <f t="shared" si="484"/>
        <v>9857.33</v>
      </c>
      <c r="CC1206" s="4">
        <f t="shared" si="485"/>
        <v>187</v>
      </c>
      <c r="CD1206" s="4">
        <f t="shared" si="486"/>
        <v>43052.9827</v>
      </c>
      <c r="CE1206" s="4">
        <f t="shared" si="487"/>
        <v>13.5</v>
      </c>
      <c r="CF1206" s="4">
        <f t="shared" si="488"/>
        <v>1321</v>
      </c>
      <c r="CG1206" s="4">
        <f t="shared" si="489"/>
        <v>1491</v>
      </c>
      <c r="CH1206" s="4">
        <f t="shared" si="490"/>
        <v>187</v>
      </c>
      <c r="CI1206" s="4">
        <f t="shared" si="491"/>
        <v>3012.5</v>
      </c>
      <c r="CJ1206" s="4">
        <v>5294</v>
      </c>
      <c r="CK1206" s="4">
        <v>10953</v>
      </c>
      <c r="CL1206" s="4">
        <v>1192</v>
      </c>
      <c r="CM1206" s="4">
        <v>0</v>
      </c>
      <c r="CN1206" s="4">
        <v>3101</v>
      </c>
      <c r="CO1206" s="4">
        <f t="shared" si="466"/>
        <v>20540</v>
      </c>
    </row>
    <row r="1207" spans="1:93">
      <c r="A1207" s="2">
        <v>2014</v>
      </c>
      <c r="B1207" s="3" t="s">
        <v>110</v>
      </c>
      <c r="C1207" s="4">
        <v>841</v>
      </c>
      <c r="D1207" s="4">
        <v>127</v>
      </c>
      <c r="E1207" s="4">
        <v>74</v>
      </c>
      <c r="F1207" s="4">
        <v>0</v>
      </c>
      <c r="G1207" s="4">
        <f t="shared" si="467"/>
        <v>1042</v>
      </c>
      <c r="H1207" s="4">
        <v>441</v>
      </c>
      <c r="I1207" s="4">
        <v>118</v>
      </c>
      <c r="J1207" s="4">
        <v>563</v>
      </c>
      <c r="K1207" s="4">
        <v>16</v>
      </c>
      <c r="L1207" s="4">
        <f t="shared" si="468"/>
        <v>1138</v>
      </c>
      <c r="M1207" s="4">
        <v>0</v>
      </c>
      <c r="N1207" s="4">
        <v>0</v>
      </c>
      <c r="O1207" s="4">
        <v>5</v>
      </c>
      <c r="P1207" s="4">
        <v>0</v>
      </c>
      <c r="Q1207" s="4">
        <f t="shared" si="469"/>
        <v>5</v>
      </c>
      <c r="R1207" s="4">
        <v>0</v>
      </c>
      <c r="S1207" s="4">
        <v>0</v>
      </c>
      <c r="T1207" s="4">
        <v>0</v>
      </c>
      <c r="U1207" s="4">
        <v>0</v>
      </c>
      <c r="V1207" s="4">
        <f t="shared" si="470"/>
        <v>0</v>
      </c>
      <c r="W1207" s="4">
        <v>355</v>
      </c>
      <c r="X1207" s="4">
        <v>421</v>
      </c>
      <c r="Y1207" s="4">
        <v>6</v>
      </c>
      <c r="Z1207" s="4">
        <v>0</v>
      </c>
      <c r="AA1207" s="4">
        <f t="shared" si="471"/>
        <v>782</v>
      </c>
      <c r="AB1207" s="4">
        <v>86</v>
      </c>
      <c r="AC1207" s="4">
        <v>3</v>
      </c>
      <c r="AD1207" s="4">
        <v>14</v>
      </c>
      <c r="AE1207" s="4">
        <v>0</v>
      </c>
      <c r="AF1207" s="4">
        <f t="shared" si="472"/>
        <v>103</v>
      </c>
      <c r="AG1207" s="4">
        <v>680</v>
      </c>
      <c r="AH1207" s="4">
        <v>306</v>
      </c>
      <c r="AI1207" s="4">
        <v>266</v>
      </c>
      <c r="AJ1207" s="4">
        <v>0</v>
      </c>
      <c r="AK1207" s="4">
        <f t="shared" si="473"/>
        <v>1252</v>
      </c>
      <c r="AL1207" s="4">
        <v>834</v>
      </c>
      <c r="AM1207" s="4">
        <v>548</v>
      </c>
      <c r="AN1207" s="4">
        <v>888</v>
      </c>
      <c r="AO1207" s="4">
        <v>0</v>
      </c>
      <c r="AP1207" s="4">
        <f t="shared" si="474"/>
        <v>2270</v>
      </c>
      <c r="AU1207" s="4">
        <f t="shared" si="475"/>
        <v>0</v>
      </c>
      <c r="AV1207" s="4">
        <v>49</v>
      </c>
      <c r="AW1207" s="4">
        <v>0</v>
      </c>
      <c r="AX1207" s="4">
        <v>15</v>
      </c>
      <c r="AY1207" s="4">
        <v>16</v>
      </c>
      <c r="AZ1207" s="4">
        <f t="shared" si="476"/>
        <v>80</v>
      </c>
      <c r="BA1207" s="4">
        <v>2</v>
      </c>
      <c r="BB1207" s="4">
        <v>0</v>
      </c>
      <c r="BC1207" s="4">
        <v>3</v>
      </c>
      <c r="BD1207" s="4">
        <v>0</v>
      </c>
      <c r="BE1207" s="4">
        <f t="shared" si="477"/>
        <v>5</v>
      </c>
      <c r="BF1207" s="4">
        <v>457</v>
      </c>
      <c r="BG1207" s="4">
        <v>241</v>
      </c>
      <c r="BH1207" s="4">
        <v>96</v>
      </c>
      <c r="BI1207" s="4">
        <v>0</v>
      </c>
      <c r="BJ1207" s="4">
        <f t="shared" si="478"/>
        <v>794</v>
      </c>
      <c r="BK1207" s="4">
        <v>0</v>
      </c>
      <c r="BL1207" s="4">
        <v>0</v>
      </c>
      <c r="BM1207" s="4">
        <v>0</v>
      </c>
      <c r="BN1207" s="4">
        <v>0</v>
      </c>
      <c r="BO1207" s="4">
        <f t="shared" si="479"/>
        <v>0</v>
      </c>
      <c r="BP1207" s="4">
        <v>3</v>
      </c>
      <c r="BQ1207" s="4">
        <v>2</v>
      </c>
      <c r="BR1207" s="4">
        <v>33</v>
      </c>
      <c r="BS1207" s="4">
        <v>0</v>
      </c>
      <c r="BT1207" s="4">
        <f t="shared" si="480"/>
        <v>38</v>
      </c>
      <c r="BU1207" s="4">
        <v>30</v>
      </c>
      <c r="BV1207" s="4">
        <v>1</v>
      </c>
      <c r="BW1207" s="4">
        <v>9</v>
      </c>
      <c r="BX1207" s="4">
        <v>0</v>
      </c>
      <c r="BY1207" s="4">
        <f t="shared" si="481"/>
        <v>40</v>
      </c>
      <c r="BZ1207" s="4">
        <f t="shared" si="482"/>
        <v>3237</v>
      </c>
      <c r="CA1207" s="4">
        <f t="shared" si="483"/>
        <v>1523</v>
      </c>
      <c r="CB1207" s="4">
        <f t="shared" si="484"/>
        <v>1816</v>
      </c>
      <c r="CC1207" s="4">
        <f t="shared" si="485"/>
        <v>16</v>
      </c>
      <c r="CD1207" s="4">
        <f t="shared" si="486"/>
        <v>6592</v>
      </c>
      <c r="CE1207" s="4">
        <f t="shared" si="487"/>
        <v>541</v>
      </c>
      <c r="CF1207" s="4">
        <f t="shared" si="488"/>
        <v>244</v>
      </c>
      <c r="CG1207" s="4">
        <f t="shared" si="489"/>
        <v>156</v>
      </c>
      <c r="CH1207" s="4">
        <f t="shared" si="490"/>
        <v>16</v>
      </c>
      <c r="CI1207" s="4">
        <f t="shared" si="491"/>
        <v>957</v>
      </c>
      <c r="CJ1207" s="4">
        <v>1350</v>
      </c>
      <c r="CK1207" s="4">
        <v>514</v>
      </c>
      <c r="CL1207" s="4">
        <v>239</v>
      </c>
      <c r="CM1207" s="4">
        <v>4</v>
      </c>
      <c r="CN1207" s="4">
        <v>820</v>
      </c>
      <c r="CO1207" s="4">
        <f t="shared" si="466"/>
        <v>2927</v>
      </c>
    </row>
    <row r="1208" spans="1:93">
      <c r="A1208" s="2">
        <v>2014</v>
      </c>
      <c r="B1208" s="3" t="s">
        <v>111</v>
      </c>
      <c r="C1208" s="4">
        <v>7127.7435939999996</v>
      </c>
      <c r="D1208" s="4">
        <v>1912.4381840000001</v>
      </c>
      <c r="E1208" s="4">
        <v>1045.2040500000001</v>
      </c>
      <c r="F1208" s="4">
        <v>201.26725400000001</v>
      </c>
      <c r="G1208" s="4">
        <f t="shared" si="467"/>
        <v>10286.653082000001</v>
      </c>
      <c r="H1208" s="4">
        <v>2304.9285559999998</v>
      </c>
      <c r="I1208" s="4">
        <v>21.316973000000001</v>
      </c>
      <c r="J1208" s="4">
        <v>25.875430999999999</v>
      </c>
      <c r="K1208" s="4">
        <v>207.93927299999999</v>
      </c>
      <c r="L1208" s="4">
        <f t="shared" si="468"/>
        <v>2560.0602329999997</v>
      </c>
      <c r="M1208" s="4">
        <v>151.62163799999999</v>
      </c>
      <c r="N1208" s="4">
        <v>587.67870300000004</v>
      </c>
      <c r="O1208" s="4">
        <v>0</v>
      </c>
      <c r="P1208" s="4">
        <v>0</v>
      </c>
      <c r="Q1208" s="4">
        <f t="shared" si="469"/>
        <v>739.300341</v>
      </c>
      <c r="R1208" s="4">
        <v>61.554130000000001</v>
      </c>
      <c r="S1208" s="4">
        <v>0</v>
      </c>
      <c r="T1208" s="4">
        <v>0</v>
      </c>
      <c r="U1208" s="4">
        <v>0</v>
      </c>
      <c r="V1208" s="4">
        <f t="shared" si="470"/>
        <v>61.554130000000001</v>
      </c>
      <c r="W1208" s="4">
        <v>13570.506283000001</v>
      </c>
      <c r="X1208" s="4">
        <v>6317.2138839999998</v>
      </c>
      <c r="Y1208" s="4">
        <v>2053.1486070000001</v>
      </c>
      <c r="Z1208" s="4">
        <v>0</v>
      </c>
      <c r="AA1208" s="4">
        <f t="shared" si="471"/>
        <v>21940.868773999999</v>
      </c>
      <c r="AB1208" s="4">
        <v>1740.814785</v>
      </c>
      <c r="AC1208" s="4">
        <v>12.865818000000001</v>
      </c>
      <c r="AD1208" s="4">
        <v>81.707341999999997</v>
      </c>
      <c r="AE1208" s="4">
        <v>19.831064999999999</v>
      </c>
      <c r="AF1208" s="4">
        <f t="shared" si="472"/>
        <v>1855.21901</v>
      </c>
      <c r="AG1208" s="4">
        <v>12.542291000000001</v>
      </c>
      <c r="AH1208" s="4">
        <v>1526.649917</v>
      </c>
      <c r="AI1208" s="4">
        <v>1354.323887</v>
      </c>
      <c r="AJ1208" s="4">
        <v>210.34347500000001</v>
      </c>
      <c r="AK1208" s="4">
        <f t="shared" si="473"/>
        <v>3103.8595700000001</v>
      </c>
      <c r="AL1208" s="4">
        <v>3932.1120879999999</v>
      </c>
      <c r="AM1208" s="4">
        <v>2667.6665469999998</v>
      </c>
      <c r="AN1208" s="4">
        <v>12580.460806999999</v>
      </c>
      <c r="AO1208" s="4">
        <v>1493.7734270000001</v>
      </c>
      <c r="AP1208" s="4">
        <f t="shared" si="474"/>
        <v>20674.012868999998</v>
      </c>
      <c r="AU1208" s="4">
        <f t="shared" si="475"/>
        <v>0</v>
      </c>
      <c r="AV1208" s="4">
        <v>0</v>
      </c>
      <c r="AW1208" s="4">
        <v>0</v>
      </c>
      <c r="AX1208" s="4">
        <v>0</v>
      </c>
      <c r="AY1208" s="4">
        <v>207.93927299999999</v>
      </c>
      <c r="AZ1208" s="4">
        <f t="shared" si="476"/>
        <v>207.93927299999999</v>
      </c>
      <c r="BA1208" s="4">
        <v>0</v>
      </c>
      <c r="BB1208" s="4">
        <v>0</v>
      </c>
      <c r="BC1208" s="4">
        <v>0</v>
      </c>
      <c r="BD1208" s="4">
        <v>19.831064999999999</v>
      </c>
      <c r="BE1208" s="4">
        <f t="shared" si="477"/>
        <v>19.831064999999999</v>
      </c>
      <c r="BF1208" s="4">
        <v>0</v>
      </c>
      <c r="BG1208" s="4">
        <v>1298.131392</v>
      </c>
      <c r="BH1208" s="4">
        <v>719.47497299999998</v>
      </c>
      <c r="BI1208" s="4">
        <v>210.34347500000001</v>
      </c>
      <c r="BJ1208" s="4">
        <f t="shared" si="478"/>
        <v>2227.9498400000002</v>
      </c>
      <c r="BK1208" s="4">
        <v>0</v>
      </c>
      <c r="BL1208" s="4">
        <v>0</v>
      </c>
      <c r="BM1208" s="4">
        <v>0</v>
      </c>
      <c r="BN1208" s="4">
        <v>0</v>
      </c>
      <c r="BO1208" s="4">
        <f t="shared" si="479"/>
        <v>0</v>
      </c>
      <c r="BP1208" s="4">
        <v>0</v>
      </c>
      <c r="BQ1208" s="4">
        <v>0</v>
      </c>
      <c r="BR1208" s="4">
        <v>0</v>
      </c>
      <c r="BS1208" s="4">
        <v>0</v>
      </c>
      <c r="BT1208" s="4">
        <f t="shared" si="480"/>
        <v>0</v>
      </c>
      <c r="BU1208" s="4">
        <v>0</v>
      </c>
      <c r="BV1208" s="4">
        <v>4.5859079999999999</v>
      </c>
      <c r="BW1208" s="4">
        <v>178.00297499999999</v>
      </c>
      <c r="BX1208" s="4">
        <v>509.35721799999999</v>
      </c>
      <c r="BY1208" s="4">
        <f t="shared" si="481"/>
        <v>691.946101</v>
      </c>
      <c r="BZ1208" s="4">
        <f t="shared" si="482"/>
        <v>28901.823365000004</v>
      </c>
      <c r="CA1208" s="4">
        <f t="shared" si="483"/>
        <v>13045.830026</v>
      </c>
      <c r="CB1208" s="4">
        <f t="shared" si="484"/>
        <v>17140.720123999999</v>
      </c>
      <c r="CC1208" s="4">
        <f t="shared" si="485"/>
        <v>2133.1544940000003</v>
      </c>
      <c r="CD1208" s="4">
        <f t="shared" si="486"/>
        <v>61221.528009000001</v>
      </c>
      <c r="CE1208" s="4">
        <f t="shared" si="487"/>
        <v>0</v>
      </c>
      <c r="CF1208" s="4">
        <f t="shared" si="488"/>
        <v>1302.7173</v>
      </c>
      <c r="CG1208" s="4">
        <f t="shared" si="489"/>
        <v>897.47794799999997</v>
      </c>
      <c r="CH1208" s="4">
        <f t="shared" si="490"/>
        <v>947.47103100000004</v>
      </c>
      <c r="CI1208" s="4">
        <f t="shared" si="491"/>
        <v>3147.666279</v>
      </c>
      <c r="CJ1208" s="4">
        <v>9165.7999999999993</v>
      </c>
      <c r="CK1208" s="4">
        <v>8064.9</v>
      </c>
      <c r="CL1208" s="4">
        <v>-11.4</v>
      </c>
      <c r="CM1208" s="4">
        <v>0</v>
      </c>
      <c r="CN1208" s="4">
        <v>12013.8</v>
      </c>
      <c r="CO1208" s="4">
        <f t="shared" si="466"/>
        <v>29233.099999999995</v>
      </c>
    </row>
    <row r="1209" spans="1:93">
      <c r="A1209" s="2">
        <v>2014</v>
      </c>
      <c r="B1209" s="3" t="s">
        <v>112</v>
      </c>
      <c r="C1209" s="4">
        <v>2082</v>
      </c>
      <c r="D1209" s="4">
        <v>588</v>
      </c>
      <c r="E1209" s="4">
        <v>821</v>
      </c>
      <c r="F1209" s="4">
        <v>0</v>
      </c>
      <c r="G1209" s="4">
        <f t="shared" si="467"/>
        <v>3491</v>
      </c>
      <c r="H1209" s="4">
        <v>861</v>
      </c>
      <c r="I1209" s="4">
        <v>867</v>
      </c>
      <c r="J1209" s="4">
        <v>3513</v>
      </c>
      <c r="K1209" s="4">
        <v>75</v>
      </c>
      <c r="L1209" s="4">
        <f t="shared" si="468"/>
        <v>5316</v>
      </c>
      <c r="M1209" s="4">
        <v>39</v>
      </c>
      <c r="N1209" s="4">
        <v>70</v>
      </c>
      <c r="O1209" s="4">
        <v>0</v>
      </c>
      <c r="P1209" s="4">
        <v>0</v>
      </c>
      <c r="Q1209" s="4">
        <f t="shared" si="469"/>
        <v>109</v>
      </c>
      <c r="R1209" s="4">
        <v>39</v>
      </c>
      <c r="S1209" s="4">
        <v>63</v>
      </c>
      <c r="T1209" s="4">
        <v>0</v>
      </c>
      <c r="U1209" s="4">
        <v>0</v>
      </c>
      <c r="V1209" s="4">
        <f t="shared" si="470"/>
        <v>102</v>
      </c>
      <c r="W1209" s="4">
        <v>1533</v>
      </c>
      <c r="X1209" s="4">
        <v>3230</v>
      </c>
      <c r="Y1209" s="4">
        <v>712</v>
      </c>
      <c r="Z1209" s="4">
        <v>0</v>
      </c>
      <c r="AA1209" s="4">
        <f t="shared" si="471"/>
        <v>5475</v>
      </c>
      <c r="AB1209" s="4">
        <v>474</v>
      </c>
      <c r="AC1209" s="4">
        <v>2</v>
      </c>
      <c r="AD1209" s="4">
        <v>104</v>
      </c>
      <c r="AE1209" s="4">
        <v>0</v>
      </c>
      <c r="AF1209" s="4">
        <f t="shared" si="472"/>
        <v>580</v>
      </c>
      <c r="AG1209" s="4">
        <v>0</v>
      </c>
      <c r="AH1209" s="4">
        <v>696</v>
      </c>
      <c r="AI1209" s="4">
        <v>648</v>
      </c>
      <c r="AJ1209" s="4">
        <v>0</v>
      </c>
      <c r="AK1209" s="4">
        <f t="shared" si="473"/>
        <v>1344</v>
      </c>
      <c r="AL1209" s="4">
        <v>1756</v>
      </c>
      <c r="AM1209" s="4">
        <v>2007</v>
      </c>
      <c r="AN1209" s="4">
        <v>2024</v>
      </c>
      <c r="AO1209" s="4">
        <v>97</v>
      </c>
      <c r="AP1209" s="4">
        <f t="shared" si="474"/>
        <v>5884</v>
      </c>
      <c r="AU1209" s="4">
        <f t="shared" si="475"/>
        <v>0</v>
      </c>
      <c r="AV1209" s="4">
        <v>0</v>
      </c>
      <c r="AW1209" s="4">
        <v>0</v>
      </c>
      <c r="AX1209" s="4">
        <v>198</v>
      </c>
      <c r="AY1209" s="4">
        <v>75</v>
      </c>
      <c r="AZ1209" s="4">
        <f t="shared" si="476"/>
        <v>273</v>
      </c>
      <c r="BA1209" s="4">
        <v>0</v>
      </c>
      <c r="BB1209" s="4">
        <v>0</v>
      </c>
      <c r="BC1209" s="4">
        <v>0</v>
      </c>
      <c r="BD1209" s="4">
        <v>0</v>
      </c>
      <c r="BE1209" s="4">
        <f t="shared" si="477"/>
        <v>0</v>
      </c>
      <c r="BF1209" s="4">
        <v>0</v>
      </c>
      <c r="BG1209" s="4">
        <v>651</v>
      </c>
      <c r="BH1209" s="4">
        <v>333</v>
      </c>
      <c r="BI1209" s="4">
        <v>0</v>
      </c>
      <c r="BJ1209" s="4">
        <f t="shared" si="478"/>
        <v>984</v>
      </c>
      <c r="BK1209" s="4">
        <v>0</v>
      </c>
      <c r="BL1209" s="4">
        <v>0</v>
      </c>
      <c r="BM1209" s="4">
        <v>0</v>
      </c>
      <c r="BN1209" s="4">
        <v>0</v>
      </c>
      <c r="BO1209" s="4">
        <f t="shared" si="479"/>
        <v>0</v>
      </c>
      <c r="BP1209" s="4">
        <v>1</v>
      </c>
      <c r="BQ1209" s="4">
        <v>0</v>
      </c>
      <c r="BR1209" s="4">
        <v>16</v>
      </c>
      <c r="BS1209" s="4">
        <v>34</v>
      </c>
      <c r="BT1209" s="4">
        <f t="shared" si="480"/>
        <v>51</v>
      </c>
      <c r="BU1209" s="4">
        <v>3</v>
      </c>
      <c r="BV1209" s="4">
        <v>41</v>
      </c>
      <c r="BW1209" s="4">
        <v>140</v>
      </c>
      <c r="BX1209" s="4">
        <v>9</v>
      </c>
      <c r="BY1209" s="4">
        <f t="shared" si="481"/>
        <v>193</v>
      </c>
      <c r="BZ1209" s="4">
        <f t="shared" si="482"/>
        <v>6784</v>
      </c>
      <c r="CA1209" s="4">
        <f t="shared" si="483"/>
        <v>7523</v>
      </c>
      <c r="CB1209" s="4">
        <f t="shared" si="484"/>
        <v>7822</v>
      </c>
      <c r="CC1209" s="4">
        <f t="shared" si="485"/>
        <v>172</v>
      </c>
      <c r="CD1209" s="4">
        <f t="shared" si="486"/>
        <v>22301</v>
      </c>
      <c r="CE1209" s="4">
        <f t="shared" si="487"/>
        <v>4</v>
      </c>
      <c r="CF1209" s="4">
        <f t="shared" si="488"/>
        <v>692</v>
      </c>
      <c r="CG1209" s="4">
        <f t="shared" si="489"/>
        <v>687</v>
      </c>
      <c r="CH1209" s="4">
        <f t="shared" si="490"/>
        <v>118</v>
      </c>
      <c r="CI1209" s="4">
        <f t="shared" si="491"/>
        <v>1501</v>
      </c>
      <c r="CJ1209" s="4">
        <v>2156</v>
      </c>
      <c r="CK1209" s="4">
        <v>2085</v>
      </c>
      <c r="CL1209" s="4">
        <v>307</v>
      </c>
      <c r="CM1209" s="4">
        <v>15</v>
      </c>
      <c r="CN1209" s="4">
        <v>1065</v>
      </c>
      <c r="CO1209" s="4">
        <f t="shared" si="466"/>
        <v>5628</v>
      </c>
    </row>
    <row r="1210" spans="1:93">
      <c r="A1210" s="2">
        <v>2014</v>
      </c>
      <c r="B1210" s="3" t="s">
        <v>113</v>
      </c>
      <c r="C1210" s="4">
        <v>3355.990534</v>
      </c>
      <c r="D1210" s="4">
        <v>593.018732</v>
      </c>
      <c r="E1210" s="4">
        <v>182.21254300000001</v>
      </c>
      <c r="F1210" s="4">
        <v>0</v>
      </c>
      <c r="G1210" s="4">
        <f t="shared" si="467"/>
        <v>4131.2218089999997</v>
      </c>
      <c r="H1210" s="4">
        <v>346.99507</v>
      </c>
      <c r="I1210" s="4">
        <v>39.564995000000003</v>
      </c>
      <c r="J1210" s="4">
        <v>37.473771999999997</v>
      </c>
      <c r="K1210" s="4">
        <v>0</v>
      </c>
      <c r="L1210" s="4">
        <f t="shared" si="468"/>
        <v>424.03383700000001</v>
      </c>
      <c r="M1210" s="4">
        <v>90</v>
      </c>
      <c r="N1210" s="4">
        <v>80</v>
      </c>
      <c r="O1210" s="4">
        <v>2</v>
      </c>
      <c r="P1210" s="4">
        <v>0</v>
      </c>
      <c r="Q1210" s="4">
        <f t="shared" si="469"/>
        <v>172</v>
      </c>
      <c r="R1210" s="4">
        <v>0</v>
      </c>
      <c r="S1210" s="4">
        <v>6</v>
      </c>
      <c r="T1210" s="4">
        <v>0</v>
      </c>
      <c r="U1210" s="4">
        <v>0</v>
      </c>
      <c r="V1210" s="4">
        <f t="shared" si="470"/>
        <v>6</v>
      </c>
      <c r="W1210" s="4">
        <v>1342</v>
      </c>
      <c r="X1210" s="4">
        <v>4623</v>
      </c>
      <c r="Y1210" s="4">
        <v>791</v>
      </c>
      <c r="Z1210" s="4">
        <v>0</v>
      </c>
      <c r="AA1210" s="4">
        <f t="shared" si="471"/>
        <v>6756</v>
      </c>
      <c r="AB1210" s="4">
        <v>885.31661199999996</v>
      </c>
      <c r="AC1210" s="4">
        <v>18.397147</v>
      </c>
      <c r="AD1210" s="4">
        <v>19.920909999999999</v>
      </c>
      <c r="AE1210" s="4">
        <v>2.4840360000000001</v>
      </c>
      <c r="AF1210" s="4">
        <f t="shared" si="472"/>
        <v>926.11870499999998</v>
      </c>
      <c r="AG1210" s="4">
        <v>2.528689</v>
      </c>
      <c r="AH1210" s="4">
        <v>48.320182000000003</v>
      </c>
      <c r="AI1210" s="4">
        <v>1800.5170950000002</v>
      </c>
      <c r="AJ1210" s="4">
        <v>26.748396</v>
      </c>
      <c r="AK1210" s="4">
        <f t="shared" si="473"/>
        <v>1878.114362</v>
      </c>
      <c r="AL1210" s="4">
        <v>1907.0139590000008</v>
      </c>
      <c r="AM1210" s="4">
        <v>2693.6661039999999</v>
      </c>
      <c r="AN1210" s="4">
        <v>13357.907764999998</v>
      </c>
      <c r="AO1210" s="4">
        <v>131.25621599999999</v>
      </c>
      <c r="AP1210" s="4">
        <f t="shared" si="474"/>
        <v>18089.844044000001</v>
      </c>
      <c r="AU1210" s="4">
        <f t="shared" si="475"/>
        <v>0</v>
      </c>
      <c r="AV1210" s="4">
        <v>0</v>
      </c>
      <c r="AW1210" s="4">
        <v>0</v>
      </c>
      <c r="AX1210" s="4">
        <v>0</v>
      </c>
      <c r="AY1210" s="4">
        <v>0</v>
      </c>
      <c r="AZ1210" s="4">
        <f t="shared" si="476"/>
        <v>0</v>
      </c>
      <c r="BA1210" s="4">
        <v>0</v>
      </c>
      <c r="BB1210" s="4">
        <v>0</v>
      </c>
      <c r="BC1210" s="4">
        <v>0</v>
      </c>
      <c r="BD1210" s="4">
        <v>2.4840360000000001</v>
      </c>
      <c r="BE1210" s="4">
        <f t="shared" si="477"/>
        <v>2.4840360000000001</v>
      </c>
      <c r="BF1210" s="4">
        <v>0</v>
      </c>
      <c r="BG1210" s="4">
        <v>0.59731800000000002</v>
      </c>
      <c r="BH1210" s="4">
        <v>0</v>
      </c>
      <c r="BI1210" s="4">
        <v>26.748396</v>
      </c>
      <c r="BJ1210" s="4">
        <f t="shared" si="478"/>
        <v>27.345714000000001</v>
      </c>
      <c r="BK1210" s="4">
        <v>0</v>
      </c>
      <c r="BL1210" s="4">
        <v>0</v>
      </c>
      <c r="BM1210" s="4">
        <v>0</v>
      </c>
      <c r="BN1210" s="4">
        <v>0</v>
      </c>
      <c r="BO1210" s="4">
        <f t="shared" si="479"/>
        <v>0</v>
      </c>
      <c r="BP1210" s="4">
        <v>0</v>
      </c>
      <c r="BQ1210" s="4">
        <v>0</v>
      </c>
      <c r="BR1210" s="4">
        <v>0</v>
      </c>
      <c r="BS1210" s="4">
        <v>40.236314</v>
      </c>
      <c r="BT1210" s="4">
        <f t="shared" si="480"/>
        <v>40.236314</v>
      </c>
      <c r="BU1210" s="4">
        <v>0</v>
      </c>
      <c r="BV1210" s="4">
        <v>19.057089000000001</v>
      </c>
      <c r="BW1210" s="4">
        <v>0</v>
      </c>
      <c r="BX1210" s="4">
        <v>91.019902000000002</v>
      </c>
      <c r="BY1210" s="4">
        <f t="shared" si="481"/>
        <v>110.07699100000001</v>
      </c>
      <c r="BZ1210" s="4">
        <f t="shared" si="482"/>
        <v>7929.8448639999997</v>
      </c>
      <c r="CA1210" s="4">
        <f t="shared" si="483"/>
        <v>8101.9671600000001</v>
      </c>
      <c r="CB1210" s="4">
        <f t="shared" si="484"/>
        <v>16191.032084999999</v>
      </c>
      <c r="CC1210" s="4">
        <f t="shared" si="485"/>
        <v>160.48864799999998</v>
      </c>
      <c r="CD1210" s="4">
        <f t="shared" si="486"/>
        <v>32383.332756999996</v>
      </c>
      <c r="CE1210" s="4">
        <f t="shared" si="487"/>
        <v>0</v>
      </c>
      <c r="CF1210" s="4">
        <f t="shared" si="488"/>
        <v>19.654407000000003</v>
      </c>
      <c r="CG1210" s="4">
        <f t="shared" si="489"/>
        <v>0</v>
      </c>
      <c r="CH1210" s="4">
        <f t="shared" si="490"/>
        <v>160.48864800000001</v>
      </c>
      <c r="CI1210" s="4">
        <f t="shared" si="491"/>
        <v>180.143055</v>
      </c>
      <c r="CJ1210" s="4">
        <v>0</v>
      </c>
      <c r="CK1210" s="4">
        <v>6603.9</v>
      </c>
      <c r="CL1210" s="4">
        <v>488.2</v>
      </c>
      <c r="CM1210" s="4">
        <v>0</v>
      </c>
      <c r="CN1210" s="4">
        <v>520.00000000000068</v>
      </c>
      <c r="CO1210" s="4">
        <f t="shared" si="466"/>
        <v>7612.1</v>
      </c>
    </row>
    <row r="1211" spans="1:93">
      <c r="A1211" s="2">
        <v>2014</v>
      </c>
      <c r="B1211" s="3" t="s">
        <v>114</v>
      </c>
      <c r="C1211" s="4">
        <v>9847</v>
      </c>
      <c r="D1211" s="4">
        <v>2386</v>
      </c>
      <c r="E1211" s="4">
        <v>614</v>
      </c>
      <c r="F1211" s="4">
        <v>0</v>
      </c>
      <c r="G1211" s="4">
        <f t="shared" si="467"/>
        <v>12847</v>
      </c>
      <c r="H1211" s="4">
        <v>1621</v>
      </c>
      <c r="I1211" s="4">
        <v>0</v>
      </c>
      <c r="J1211" s="4">
        <v>106</v>
      </c>
      <c r="K1211" s="4">
        <v>210</v>
      </c>
      <c r="L1211" s="4">
        <f t="shared" si="468"/>
        <v>1937</v>
      </c>
      <c r="M1211" s="4">
        <v>205</v>
      </c>
      <c r="N1211" s="4">
        <v>329</v>
      </c>
      <c r="O1211" s="4">
        <v>2</v>
      </c>
      <c r="P1211" s="4">
        <v>0</v>
      </c>
      <c r="Q1211" s="4">
        <f t="shared" si="469"/>
        <v>536</v>
      </c>
      <c r="R1211" s="4">
        <v>139</v>
      </c>
      <c r="S1211" s="4">
        <v>341</v>
      </c>
      <c r="T1211" s="4">
        <v>0</v>
      </c>
      <c r="U1211" s="4">
        <v>0</v>
      </c>
      <c r="V1211" s="4">
        <f t="shared" si="470"/>
        <v>480</v>
      </c>
      <c r="W1211" s="4">
        <v>8298</v>
      </c>
      <c r="X1211" s="4">
        <v>12997</v>
      </c>
      <c r="Y1211" s="4">
        <v>2849</v>
      </c>
      <c r="Z1211" s="4">
        <v>0</v>
      </c>
      <c r="AA1211" s="4">
        <f t="shared" si="471"/>
        <v>24144</v>
      </c>
      <c r="AB1211" s="4">
        <v>2241</v>
      </c>
      <c r="AC1211" s="4">
        <v>18</v>
      </c>
      <c r="AD1211" s="4">
        <v>100</v>
      </c>
      <c r="AE1211" s="4">
        <v>0</v>
      </c>
      <c r="AF1211" s="4">
        <f t="shared" si="472"/>
        <v>2359</v>
      </c>
      <c r="AG1211" s="4">
        <v>6</v>
      </c>
      <c r="AH1211" s="4">
        <v>2278</v>
      </c>
      <c r="AI1211" s="4">
        <v>4191</v>
      </c>
      <c r="AJ1211" s="4">
        <v>245</v>
      </c>
      <c r="AK1211" s="4">
        <f t="shared" si="473"/>
        <v>6720</v>
      </c>
      <c r="AL1211" s="4">
        <v>6038</v>
      </c>
      <c r="AM1211" s="4">
        <v>4400</v>
      </c>
      <c r="AN1211" s="4">
        <v>7865</v>
      </c>
      <c r="AO1211" s="4">
        <v>810</v>
      </c>
      <c r="AP1211" s="4">
        <f t="shared" si="474"/>
        <v>19113</v>
      </c>
      <c r="AU1211" s="4">
        <f t="shared" si="475"/>
        <v>0</v>
      </c>
      <c r="AV1211" s="4">
        <v>0</v>
      </c>
      <c r="AW1211" s="4">
        <v>0</v>
      </c>
      <c r="AX1211" s="4">
        <v>0</v>
      </c>
      <c r="AY1211" s="4">
        <v>210</v>
      </c>
      <c r="AZ1211" s="4">
        <f t="shared" si="476"/>
        <v>210</v>
      </c>
      <c r="BA1211" s="4">
        <v>0</v>
      </c>
      <c r="BB1211" s="4">
        <v>0</v>
      </c>
      <c r="BC1211" s="4">
        <v>0</v>
      </c>
      <c r="BD1211" s="4">
        <v>0</v>
      </c>
      <c r="BE1211" s="4">
        <f t="shared" si="477"/>
        <v>0</v>
      </c>
      <c r="BF1211" s="4">
        <v>0</v>
      </c>
      <c r="BG1211" s="4">
        <v>0</v>
      </c>
      <c r="BH1211" s="4">
        <v>0</v>
      </c>
      <c r="BI1211" s="4">
        <v>245</v>
      </c>
      <c r="BJ1211" s="4">
        <f t="shared" si="478"/>
        <v>245</v>
      </c>
      <c r="BK1211" s="4">
        <v>0</v>
      </c>
      <c r="BL1211" s="4">
        <v>0</v>
      </c>
      <c r="BM1211" s="4">
        <v>0</v>
      </c>
      <c r="BN1211" s="4">
        <v>0</v>
      </c>
      <c r="BO1211" s="4">
        <f t="shared" si="479"/>
        <v>0</v>
      </c>
      <c r="BP1211" s="4">
        <v>0</v>
      </c>
      <c r="BQ1211" s="4">
        <v>0</v>
      </c>
      <c r="BR1211" s="4">
        <v>0</v>
      </c>
      <c r="BS1211" s="4">
        <v>0</v>
      </c>
      <c r="BT1211" s="4">
        <f t="shared" si="480"/>
        <v>0</v>
      </c>
      <c r="BU1211" s="4">
        <v>0</v>
      </c>
      <c r="BV1211" s="4">
        <v>0</v>
      </c>
      <c r="BW1211" s="4">
        <v>0</v>
      </c>
      <c r="BX1211" s="4">
        <v>810</v>
      </c>
      <c r="BY1211" s="4">
        <f t="shared" si="481"/>
        <v>810</v>
      </c>
      <c r="BZ1211" s="4">
        <f t="shared" si="482"/>
        <v>28395</v>
      </c>
      <c r="CA1211" s="4">
        <f t="shared" si="483"/>
        <v>22749</v>
      </c>
      <c r="CB1211" s="4">
        <f t="shared" si="484"/>
        <v>15727</v>
      </c>
      <c r="CC1211" s="4">
        <f t="shared" si="485"/>
        <v>1265</v>
      </c>
      <c r="CD1211" s="4">
        <f t="shared" si="486"/>
        <v>68136</v>
      </c>
      <c r="CE1211" s="4">
        <f t="shared" si="487"/>
        <v>0</v>
      </c>
      <c r="CF1211" s="4">
        <f t="shared" si="488"/>
        <v>0</v>
      </c>
      <c r="CG1211" s="4">
        <f t="shared" si="489"/>
        <v>0</v>
      </c>
      <c r="CH1211" s="4">
        <f t="shared" si="490"/>
        <v>1265</v>
      </c>
      <c r="CI1211" s="4">
        <f t="shared" si="491"/>
        <v>1265</v>
      </c>
      <c r="CJ1211" s="4">
        <v>9130</v>
      </c>
      <c r="CK1211" s="4">
        <v>11437</v>
      </c>
      <c r="CL1211" s="4">
        <v>2502</v>
      </c>
      <c r="CM1211" s="4">
        <v>90</v>
      </c>
      <c r="CN1211" s="4">
        <v>5448</v>
      </c>
      <c r="CO1211" s="4">
        <f t="shared" si="466"/>
        <v>28607</v>
      </c>
    </row>
    <row r="1212" spans="1:93">
      <c r="A1212" s="2">
        <v>2014</v>
      </c>
      <c r="B1212" s="3" t="s">
        <v>127</v>
      </c>
      <c r="G1212" s="4">
        <f t="shared" si="467"/>
        <v>0</v>
      </c>
      <c r="L1212" s="4">
        <f t="shared" si="468"/>
        <v>0</v>
      </c>
      <c r="Q1212" s="4">
        <f t="shared" si="469"/>
        <v>0</v>
      </c>
      <c r="V1212" s="4">
        <f t="shared" si="470"/>
        <v>0</v>
      </c>
      <c r="AA1212" s="4">
        <f t="shared" si="471"/>
        <v>0</v>
      </c>
      <c r="AF1212" s="4">
        <f t="shared" si="472"/>
        <v>0</v>
      </c>
      <c r="AK1212" s="4">
        <f t="shared" si="473"/>
        <v>0</v>
      </c>
      <c r="AP1212" s="4">
        <f t="shared" si="474"/>
        <v>0</v>
      </c>
      <c r="AU1212" s="4">
        <f t="shared" si="475"/>
        <v>0</v>
      </c>
      <c r="AZ1212" s="4">
        <f t="shared" si="476"/>
        <v>0</v>
      </c>
      <c r="BE1212" s="4">
        <f t="shared" si="477"/>
        <v>0</v>
      </c>
      <c r="BJ1212" s="4">
        <f t="shared" si="478"/>
        <v>0</v>
      </c>
      <c r="BO1212" s="4">
        <f t="shared" si="479"/>
        <v>0</v>
      </c>
      <c r="BT1212" s="4">
        <f t="shared" si="480"/>
        <v>0</v>
      </c>
      <c r="BY1212" s="4">
        <f t="shared" si="481"/>
        <v>0</v>
      </c>
      <c r="BZ1212" s="4">
        <f t="shared" si="482"/>
        <v>0</v>
      </c>
      <c r="CA1212" s="4">
        <f t="shared" si="483"/>
        <v>0</v>
      </c>
      <c r="CB1212" s="4">
        <f t="shared" si="484"/>
        <v>0</v>
      </c>
      <c r="CC1212" s="4">
        <f t="shared" si="485"/>
        <v>0</v>
      </c>
      <c r="CD1212" s="4">
        <f t="shared" si="486"/>
        <v>0</v>
      </c>
      <c r="CE1212" s="4">
        <f t="shared" si="487"/>
        <v>0</v>
      </c>
      <c r="CF1212" s="4">
        <f t="shared" si="488"/>
        <v>0</v>
      </c>
      <c r="CG1212" s="4">
        <f t="shared" si="489"/>
        <v>0</v>
      </c>
      <c r="CH1212" s="4">
        <f t="shared" si="490"/>
        <v>0</v>
      </c>
      <c r="CI1212" s="4">
        <f t="shared" si="491"/>
        <v>0</v>
      </c>
      <c r="CO1212" s="4">
        <f t="shared" si="466"/>
        <v>0</v>
      </c>
    </row>
    <row r="1213" spans="1:93">
      <c r="A1213" s="2">
        <v>2014</v>
      </c>
      <c r="B1213" s="3" t="s">
        <v>115</v>
      </c>
      <c r="C1213" s="4">
        <v>960</v>
      </c>
      <c r="D1213" s="4">
        <v>204</v>
      </c>
      <c r="E1213" s="4">
        <v>34</v>
      </c>
      <c r="F1213" s="4">
        <v>2</v>
      </c>
      <c r="G1213" s="4">
        <f t="shared" si="467"/>
        <v>1200</v>
      </c>
      <c r="H1213" s="4">
        <v>179</v>
      </c>
      <c r="I1213" s="4">
        <v>5</v>
      </c>
      <c r="J1213" s="4">
        <v>877</v>
      </c>
      <c r="K1213" s="4">
        <v>15</v>
      </c>
      <c r="L1213" s="4">
        <f t="shared" si="468"/>
        <v>1076</v>
      </c>
      <c r="M1213" s="4">
        <v>0</v>
      </c>
      <c r="N1213" s="4">
        <v>36</v>
      </c>
      <c r="O1213" s="4">
        <v>0</v>
      </c>
      <c r="P1213" s="4">
        <v>0</v>
      </c>
      <c r="Q1213" s="4">
        <f t="shared" si="469"/>
        <v>36</v>
      </c>
      <c r="R1213" s="4">
        <v>30</v>
      </c>
      <c r="S1213" s="4">
        <v>40</v>
      </c>
      <c r="T1213" s="4">
        <v>0</v>
      </c>
      <c r="U1213" s="4">
        <v>0</v>
      </c>
      <c r="V1213" s="4">
        <f t="shared" si="470"/>
        <v>70</v>
      </c>
      <c r="W1213" s="4">
        <v>998</v>
      </c>
      <c r="X1213" s="4">
        <v>1190</v>
      </c>
      <c r="Y1213" s="4">
        <v>31</v>
      </c>
      <c r="Z1213" s="4">
        <v>0</v>
      </c>
      <c r="AA1213" s="4">
        <f t="shared" si="471"/>
        <v>2219</v>
      </c>
      <c r="AB1213" s="4">
        <v>188</v>
      </c>
      <c r="AC1213" s="4">
        <v>2</v>
      </c>
      <c r="AD1213" s="4">
        <v>16</v>
      </c>
      <c r="AE1213" s="4">
        <v>0</v>
      </c>
      <c r="AF1213" s="4">
        <f t="shared" si="472"/>
        <v>206</v>
      </c>
      <c r="AG1213" s="4">
        <v>0</v>
      </c>
      <c r="AH1213" s="4">
        <v>284</v>
      </c>
      <c r="AI1213" s="4">
        <v>189</v>
      </c>
      <c r="AJ1213" s="4">
        <v>92</v>
      </c>
      <c r="AK1213" s="4">
        <f t="shared" si="473"/>
        <v>565</v>
      </c>
      <c r="AL1213" s="4">
        <v>981</v>
      </c>
      <c r="AM1213" s="4">
        <v>915</v>
      </c>
      <c r="AN1213" s="4">
        <v>1643</v>
      </c>
      <c r="AO1213" s="4">
        <v>33</v>
      </c>
      <c r="AP1213" s="4">
        <f t="shared" si="474"/>
        <v>3572</v>
      </c>
      <c r="AU1213" s="4">
        <f t="shared" si="475"/>
        <v>0</v>
      </c>
      <c r="AV1213" s="4">
        <v>1</v>
      </c>
      <c r="AW1213" s="4">
        <v>0</v>
      </c>
      <c r="AX1213" s="4">
        <v>33</v>
      </c>
      <c r="AY1213" s="4">
        <v>15</v>
      </c>
      <c r="AZ1213" s="4">
        <f t="shared" si="476"/>
        <v>49</v>
      </c>
      <c r="BA1213" s="4">
        <v>0</v>
      </c>
      <c r="BB1213" s="4">
        <v>0</v>
      </c>
      <c r="BC1213" s="4">
        <v>6</v>
      </c>
      <c r="BD1213" s="4">
        <v>0</v>
      </c>
      <c r="BE1213" s="4">
        <f t="shared" si="477"/>
        <v>6</v>
      </c>
      <c r="BF1213" s="4">
        <v>0</v>
      </c>
      <c r="BG1213" s="4">
        <v>228</v>
      </c>
      <c r="BH1213" s="4">
        <v>8</v>
      </c>
      <c r="BI1213" s="4">
        <v>92</v>
      </c>
      <c r="BJ1213" s="4">
        <f t="shared" si="478"/>
        <v>328</v>
      </c>
      <c r="BK1213" s="4">
        <v>0</v>
      </c>
      <c r="BL1213" s="4">
        <v>0</v>
      </c>
      <c r="BM1213" s="4">
        <v>0</v>
      </c>
      <c r="BN1213" s="4">
        <v>3</v>
      </c>
      <c r="BO1213" s="4">
        <f t="shared" si="479"/>
        <v>3</v>
      </c>
      <c r="BP1213" s="4">
        <v>0</v>
      </c>
      <c r="BQ1213" s="4">
        <v>4</v>
      </c>
      <c r="BR1213" s="4">
        <v>8</v>
      </c>
      <c r="BS1213" s="4">
        <v>2</v>
      </c>
      <c r="BT1213" s="4">
        <f t="shared" si="480"/>
        <v>14</v>
      </c>
      <c r="BU1213" s="4">
        <v>10</v>
      </c>
      <c r="BV1213" s="4">
        <v>60</v>
      </c>
      <c r="BW1213" s="4">
        <v>49</v>
      </c>
      <c r="BX1213" s="4">
        <v>29</v>
      </c>
      <c r="BY1213" s="4">
        <f t="shared" si="481"/>
        <v>148</v>
      </c>
      <c r="BZ1213" s="4">
        <f t="shared" si="482"/>
        <v>3336</v>
      </c>
      <c r="CA1213" s="4">
        <f t="shared" si="483"/>
        <v>2676</v>
      </c>
      <c r="CB1213" s="4">
        <f t="shared" si="484"/>
        <v>2790</v>
      </c>
      <c r="CC1213" s="4">
        <f t="shared" si="485"/>
        <v>142</v>
      </c>
      <c r="CD1213" s="4">
        <f t="shared" si="486"/>
        <v>8944</v>
      </c>
      <c r="CE1213" s="4">
        <f t="shared" si="487"/>
        <v>11</v>
      </c>
      <c r="CF1213" s="4">
        <f t="shared" si="488"/>
        <v>292</v>
      </c>
      <c r="CG1213" s="4">
        <f t="shared" si="489"/>
        <v>104</v>
      </c>
      <c r="CH1213" s="4">
        <f t="shared" si="490"/>
        <v>141</v>
      </c>
      <c r="CI1213" s="4">
        <f t="shared" si="491"/>
        <v>548</v>
      </c>
      <c r="CJ1213" s="4">
        <v>916</v>
      </c>
      <c r="CK1213" s="4">
        <v>1116</v>
      </c>
      <c r="CL1213" s="4">
        <v>114</v>
      </c>
      <c r="CM1213" s="4">
        <v>1</v>
      </c>
      <c r="CN1213" s="4">
        <v>1283</v>
      </c>
      <c r="CO1213" s="4">
        <f t="shared" si="466"/>
        <v>3430</v>
      </c>
    </row>
    <row r="1214" spans="1:93">
      <c r="A1214" s="2">
        <v>2014</v>
      </c>
      <c r="B1214" s="3" t="s">
        <v>116</v>
      </c>
      <c r="C1214" s="4">
        <v>2416</v>
      </c>
      <c r="D1214" s="4">
        <v>901</v>
      </c>
      <c r="E1214" s="4">
        <v>735</v>
      </c>
      <c r="F1214" s="4">
        <v>0</v>
      </c>
      <c r="G1214" s="4">
        <f t="shared" si="467"/>
        <v>4052</v>
      </c>
      <c r="H1214" s="4">
        <v>628</v>
      </c>
      <c r="I1214" s="4">
        <v>726</v>
      </c>
      <c r="J1214" s="4">
        <v>3794</v>
      </c>
      <c r="K1214" s="4">
        <v>48</v>
      </c>
      <c r="L1214" s="4">
        <f t="shared" si="468"/>
        <v>5196</v>
      </c>
      <c r="M1214" s="4">
        <v>2</v>
      </c>
      <c r="N1214" s="4">
        <v>28</v>
      </c>
      <c r="O1214" s="4">
        <v>0</v>
      </c>
      <c r="P1214" s="4">
        <v>0</v>
      </c>
      <c r="Q1214" s="4">
        <f t="shared" si="469"/>
        <v>30</v>
      </c>
      <c r="R1214" s="4">
        <v>26</v>
      </c>
      <c r="S1214" s="4">
        <v>33</v>
      </c>
      <c r="T1214" s="4">
        <v>0</v>
      </c>
      <c r="U1214" s="4">
        <v>0</v>
      </c>
      <c r="V1214" s="4">
        <f t="shared" si="470"/>
        <v>59</v>
      </c>
      <c r="W1214" s="4">
        <v>746</v>
      </c>
      <c r="X1214" s="4">
        <v>3909</v>
      </c>
      <c r="Y1214" s="4">
        <v>773</v>
      </c>
      <c r="Z1214" s="4">
        <v>0</v>
      </c>
      <c r="AA1214" s="4">
        <f t="shared" si="471"/>
        <v>5428</v>
      </c>
      <c r="AB1214" s="4">
        <v>512</v>
      </c>
      <c r="AC1214" s="4">
        <v>6</v>
      </c>
      <c r="AD1214" s="4">
        <v>101</v>
      </c>
      <c r="AE1214" s="4">
        <v>0</v>
      </c>
      <c r="AF1214" s="4">
        <f t="shared" si="472"/>
        <v>619</v>
      </c>
      <c r="AG1214" s="4">
        <v>60</v>
      </c>
      <c r="AH1214" s="4">
        <v>644</v>
      </c>
      <c r="AI1214" s="4">
        <v>720</v>
      </c>
      <c r="AJ1214" s="4">
        <v>5</v>
      </c>
      <c r="AK1214" s="4">
        <f t="shared" si="473"/>
        <v>1429</v>
      </c>
      <c r="AL1214" s="4">
        <v>1939</v>
      </c>
      <c r="AM1214" s="4">
        <v>1295</v>
      </c>
      <c r="AN1214" s="4">
        <v>1993</v>
      </c>
      <c r="AO1214" s="4">
        <v>0</v>
      </c>
      <c r="AP1214" s="4">
        <f t="shared" si="474"/>
        <v>5227</v>
      </c>
      <c r="AU1214" s="4">
        <f t="shared" si="475"/>
        <v>0</v>
      </c>
      <c r="AV1214" s="4">
        <v>18</v>
      </c>
      <c r="AW1214" s="4">
        <v>2</v>
      </c>
      <c r="AX1214" s="4">
        <v>232</v>
      </c>
      <c r="AY1214" s="4">
        <v>48</v>
      </c>
      <c r="AZ1214" s="4">
        <f t="shared" si="476"/>
        <v>300</v>
      </c>
      <c r="BA1214" s="4">
        <v>4</v>
      </c>
      <c r="BB1214" s="4">
        <v>0</v>
      </c>
      <c r="BC1214" s="4">
        <v>1</v>
      </c>
      <c r="BD1214" s="4">
        <v>0</v>
      </c>
      <c r="BE1214" s="4">
        <f t="shared" si="477"/>
        <v>5</v>
      </c>
      <c r="BF1214" s="4">
        <v>0</v>
      </c>
      <c r="BG1214" s="4">
        <v>0</v>
      </c>
      <c r="BH1214" s="4">
        <v>33</v>
      </c>
      <c r="BI1214" s="4">
        <v>0</v>
      </c>
      <c r="BJ1214" s="4">
        <f t="shared" si="478"/>
        <v>33</v>
      </c>
      <c r="BK1214" s="4">
        <v>0</v>
      </c>
      <c r="BL1214" s="4">
        <v>0</v>
      </c>
      <c r="BM1214" s="4">
        <v>0</v>
      </c>
      <c r="BN1214" s="4">
        <v>0</v>
      </c>
      <c r="BO1214" s="4">
        <f t="shared" si="479"/>
        <v>0</v>
      </c>
      <c r="BP1214" s="4">
        <v>0</v>
      </c>
      <c r="BQ1214" s="4">
        <v>1</v>
      </c>
      <c r="BR1214" s="4">
        <v>5</v>
      </c>
      <c r="BS1214" s="4">
        <v>0</v>
      </c>
      <c r="BT1214" s="4">
        <f t="shared" si="480"/>
        <v>6</v>
      </c>
      <c r="BU1214" s="4">
        <v>16</v>
      </c>
      <c r="BV1214" s="4">
        <v>16</v>
      </c>
      <c r="BW1214" s="4">
        <v>76</v>
      </c>
      <c r="BX1214" s="4">
        <v>5</v>
      </c>
      <c r="BY1214" s="4">
        <f t="shared" si="481"/>
        <v>113</v>
      </c>
      <c r="BZ1214" s="4">
        <f t="shared" si="482"/>
        <v>6329</v>
      </c>
      <c r="CA1214" s="4">
        <f t="shared" si="483"/>
        <v>7542</v>
      </c>
      <c r="CB1214" s="4">
        <f t="shared" si="484"/>
        <v>8116</v>
      </c>
      <c r="CC1214" s="4">
        <f t="shared" si="485"/>
        <v>53</v>
      </c>
      <c r="CD1214" s="4">
        <f t="shared" si="486"/>
        <v>22040</v>
      </c>
      <c r="CE1214" s="4">
        <f t="shared" si="487"/>
        <v>38</v>
      </c>
      <c r="CF1214" s="4">
        <f t="shared" si="488"/>
        <v>19</v>
      </c>
      <c r="CG1214" s="4">
        <f t="shared" si="489"/>
        <v>347</v>
      </c>
      <c r="CH1214" s="4">
        <f t="shared" si="490"/>
        <v>53</v>
      </c>
      <c r="CI1214" s="4">
        <f t="shared" si="491"/>
        <v>457</v>
      </c>
      <c r="CJ1214" s="4">
        <v>2517</v>
      </c>
      <c r="CK1214" s="4">
        <v>2921</v>
      </c>
      <c r="CL1214" s="4">
        <v>288</v>
      </c>
      <c r="CM1214" s="4">
        <v>0</v>
      </c>
      <c r="CN1214" s="4">
        <v>826</v>
      </c>
      <c r="CO1214" s="4">
        <f t="shared" si="466"/>
        <v>6552</v>
      </c>
    </row>
    <row r="1215" spans="1:93">
      <c r="A1215" s="2">
        <v>2014</v>
      </c>
      <c r="B1215" s="3" t="s">
        <v>117</v>
      </c>
      <c r="C1215" s="4">
        <v>402</v>
      </c>
      <c r="D1215" s="4">
        <v>168</v>
      </c>
      <c r="E1215" s="4">
        <v>5</v>
      </c>
      <c r="F1215" s="4">
        <v>0</v>
      </c>
      <c r="G1215" s="4">
        <f t="shared" si="467"/>
        <v>575</v>
      </c>
      <c r="H1215" s="4">
        <v>215</v>
      </c>
      <c r="I1215" s="4">
        <v>68</v>
      </c>
      <c r="J1215" s="4">
        <v>563</v>
      </c>
      <c r="K1215" s="4">
        <v>19</v>
      </c>
      <c r="L1215" s="4">
        <f t="shared" si="468"/>
        <v>865</v>
      </c>
      <c r="M1215" s="4">
        <v>8</v>
      </c>
      <c r="N1215" s="4">
        <v>13</v>
      </c>
      <c r="O1215" s="4">
        <v>0</v>
      </c>
      <c r="P1215" s="4">
        <v>0</v>
      </c>
      <c r="Q1215" s="4">
        <f t="shared" si="469"/>
        <v>21</v>
      </c>
      <c r="R1215" s="4">
        <v>0</v>
      </c>
      <c r="S1215" s="4">
        <v>0</v>
      </c>
      <c r="T1215" s="4">
        <v>0</v>
      </c>
      <c r="U1215" s="4">
        <v>0</v>
      </c>
      <c r="V1215" s="4">
        <f t="shared" si="470"/>
        <v>0</v>
      </c>
      <c r="W1215" s="4">
        <v>312</v>
      </c>
      <c r="X1215" s="4">
        <v>511</v>
      </c>
      <c r="Y1215" s="4">
        <v>0</v>
      </c>
      <c r="Z1215" s="4">
        <v>0</v>
      </c>
      <c r="AA1215" s="4">
        <f t="shared" si="471"/>
        <v>823</v>
      </c>
      <c r="AB1215" s="4">
        <v>92</v>
      </c>
      <c r="AC1215" s="4">
        <v>9</v>
      </c>
      <c r="AD1215" s="4">
        <v>8</v>
      </c>
      <c r="AE1215" s="4">
        <v>0</v>
      </c>
      <c r="AF1215" s="4">
        <f t="shared" si="472"/>
        <v>109</v>
      </c>
      <c r="AG1215" s="4">
        <v>9</v>
      </c>
      <c r="AH1215" s="4">
        <v>366</v>
      </c>
      <c r="AI1215" s="4">
        <v>218</v>
      </c>
      <c r="AJ1215" s="4">
        <v>0</v>
      </c>
      <c r="AK1215" s="4">
        <f t="shared" si="473"/>
        <v>593</v>
      </c>
      <c r="AL1215" s="4">
        <v>405</v>
      </c>
      <c r="AM1215" s="4">
        <v>283</v>
      </c>
      <c r="AN1215" s="4">
        <v>432</v>
      </c>
      <c r="AO1215" s="4">
        <v>2</v>
      </c>
      <c r="AP1215" s="4">
        <f t="shared" si="474"/>
        <v>1122</v>
      </c>
      <c r="AU1215" s="4">
        <f t="shared" si="475"/>
        <v>0</v>
      </c>
      <c r="AV1215" s="4">
        <v>0</v>
      </c>
      <c r="AW1215" s="4">
        <v>0</v>
      </c>
      <c r="AX1215" s="4">
        <v>20</v>
      </c>
      <c r="AY1215" s="4">
        <v>19</v>
      </c>
      <c r="AZ1215" s="4">
        <f t="shared" si="476"/>
        <v>39</v>
      </c>
      <c r="BA1215" s="4">
        <v>1</v>
      </c>
      <c r="BB1215" s="4">
        <v>0</v>
      </c>
      <c r="BC1215" s="4">
        <v>1</v>
      </c>
      <c r="BD1215" s="4">
        <v>0</v>
      </c>
      <c r="BE1215" s="4">
        <f t="shared" si="477"/>
        <v>2</v>
      </c>
      <c r="BF1215" s="4">
        <v>0</v>
      </c>
      <c r="BG1215" s="4">
        <v>0</v>
      </c>
      <c r="BH1215" s="4">
        <v>25</v>
      </c>
      <c r="BI1215" s="4">
        <v>0</v>
      </c>
      <c r="BJ1215" s="4">
        <f t="shared" si="478"/>
        <v>25</v>
      </c>
      <c r="BK1215" s="4">
        <v>0</v>
      </c>
      <c r="BL1215" s="4">
        <v>0</v>
      </c>
      <c r="BM1215" s="4">
        <v>0</v>
      </c>
      <c r="BN1215" s="4">
        <v>0</v>
      </c>
      <c r="BO1215" s="4">
        <f t="shared" si="479"/>
        <v>0</v>
      </c>
      <c r="BP1215" s="4">
        <v>0</v>
      </c>
      <c r="BQ1215" s="4">
        <v>0</v>
      </c>
      <c r="BR1215" s="4">
        <v>0</v>
      </c>
      <c r="BS1215" s="4">
        <v>0</v>
      </c>
      <c r="BT1215" s="4">
        <f t="shared" si="480"/>
        <v>0</v>
      </c>
      <c r="BU1215" s="4">
        <v>2</v>
      </c>
      <c r="BV1215" s="4">
        <v>38</v>
      </c>
      <c r="BW1215" s="4">
        <v>16</v>
      </c>
      <c r="BX1215" s="4">
        <v>2</v>
      </c>
      <c r="BY1215" s="4">
        <f t="shared" si="481"/>
        <v>58</v>
      </c>
      <c r="BZ1215" s="4">
        <f t="shared" si="482"/>
        <v>1443</v>
      </c>
      <c r="CA1215" s="4">
        <f t="shared" si="483"/>
        <v>1418</v>
      </c>
      <c r="CB1215" s="4">
        <f t="shared" si="484"/>
        <v>1226</v>
      </c>
      <c r="CC1215" s="4">
        <f t="shared" si="485"/>
        <v>21</v>
      </c>
      <c r="CD1215" s="4">
        <f t="shared" si="486"/>
        <v>4108</v>
      </c>
      <c r="CE1215" s="4">
        <f t="shared" si="487"/>
        <v>3</v>
      </c>
      <c r="CF1215" s="4">
        <f t="shared" si="488"/>
        <v>38</v>
      </c>
      <c r="CG1215" s="4">
        <f t="shared" si="489"/>
        <v>62</v>
      </c>
      <c r="CH1215" s="4">
        <f t="shared" si="490"/>
        <v>21</v>
      </c>
      <c r="CI1215" s="4">
        <f t="shared" si="491"/>
        <v>124</v>
      </c>
      <c r="CJ1215" s="4">
        <v>823</v>
      </c>
      <c r="CK1215" s="4">
        <v>0</v>
      </c>
      <c r="CL1215" s="4">
        <v>0</v>
      </c>
      <c r="CM1215" s="4">
        <v>1</v>
      </c>
      <c r="CN1215" s="4">
        <v>652</v>
      </c>
      <c r="CO1215" s="4">
        <f t="shared" si="466"/>
        <v>1476</v>
      </c>
    </row>
    <row r="1216" spans="1:93">
      <c r="A1216" s="2">
        <v>2014</v>
      </c>
      <c r="B1216" s="3" t="s">
        <v>118</v>
      </c>
      <c r="C1216" s="4">
        <v>4327</v>
      </c>
      <c r="D1216" s="4">
        <v>1207</v>
      </c>
      <c r="E1216" s="4">
        <v>70</v>
      </c>
      <c r="F1216" s="4">
        <v>0</v>
      </c>
      <c r="G1216" s="4">
        <f t="shared" si="467"/>
        <v>5604</v>
      </c>
      <c r="H1216" s="4">
        <v>1665</v>
      </c>
      <c r="I1216" s="4">
        <v>215</v>
      </c>
      <c r="J1216" s="4">
        <v>2332</v>
      </c>
      <c r="K1216" s="4">
        <v>159</v>
      </c>
      <c r="L1216" s="4">
        <f t="shared" si="468"/>
        <v>4371</v>
      </c>
      <c r="M1216" s="4">
        <v>20</v>
      </c>
      <c r="N1216" s="4">
        <v>82</v>
      </c>
      <c r="O1216" s="4">
        <v>0</v>
      </c>
      <c r="P1216" s="4">
        <v>0</v>
      </c>
      <c r="Q1216" s="4">
        <f t="shared" si="469"/>
        <v>102</v>
      </c>
      <c r="R1216" s="4">
        <v>0</v>
      </c>
      <c r="S1216" s="4">
        <v>0</v>
      </c>
      <c r="T1216" s="4">
        <v>0</v>
      </c>
      <c r="U1216" s="4">
        <v>0</v>
      </c>
      <c r="V1216" s="4">
        <f t="shared" si="470"/>
        <v>0</v>
      </c>
      <c r="W1216" s="4">
        <v>3071</v>
      </c>
      <c r="X1216" s="4">
        <v>5869</v>
      </c>
      <c r="Y1216" s="4">
        <v>452</v>
      </c>
      <c r="Z1216" s="4">
        <v>0</v>
      </c>
      <c r="AA1216" s="4">
        <f t="shared" si="471"/>
        <v>9392</v>
      </c>
      <c r="AB1216" s="4">
        <v>861</v>
      </c>
      <c r="AC1216" s="4">
        <v>0</v>
      </c>
      <c r="AD1216" s="4">
        <v>78</v>
      </c>
      <c r="AE1216" s="4">
        <v>0</v>
      </c>
      <c r="AF1216" s="4">
        <f t="shared" si="472"/>
        <v>939</v>
      </c>
      <c r="AG1216" s="4">
        <v>0</v>
      </c>
      <c r="AH1216" s="4">
        <v>1023</v>
      </c>
      <c r="AI1216" s="4">
        <v>731</v>
      </c>
      <c r="AJ1216" s="4">
        <v>0</v>
      </c>
      <c r="AK1216" s="4">
        <f t="shared" si="473"/>
        <v>1754</v>
      </c>
      <c r="AL1216" s="4">
        <v>2893</v>
      </c>
      <c r="AM1216" s="4">
        <v>3804</v>
      </c>
      <c r="AN1216" s="4">
        <v>1817</v>
      </c>
      <c r="AO1216" s="4">
        <v>26</v>
      </c>
      <c r="AP1216" s="4">
        <f t="shared" si="474"/>
        <v>8540</v>
      </c>
      <c r="AU1216" s="4">
        <f t="shared" si="475"/>
        <v>0</v>
      </c>
      <c r="AV1216" s="4">
        <v>116</v>
      </c>
      <c r="AW1216" s="4">
        <v>0</v>
      </c>
      <c r="AX1216" s="4">
        <v>35</v>
      </c>
      <c r="AY1216" s="4">
        <v>159</v>
      </c>
      <c r="AZ1216" s="4">
        <f t="shared" si="476"/>
        <v>310</v>
      </c>
      <c r="BA1216" s="4">
        <v>0</v>
      </c>
      <c r="BB1216" s="4">
        <v>0</v>
      </c>
      <c r="BC1216" s="4">
        <v>61</v>
      </c>
      <c r="BD1216" s="4">
        <v>0</v>
      </c>
      <c r="BE1216" s="4">
        <f t="shared" si="477"/>
        <v>61</v>
      </c>
      <c r="BF1216" s="4">
        <v>0</v>
      </c>
      <c r="BG1216" s="4">
        <v>1023</v>
      </c>
      <c r="BH1216" s="4">
        <v>239</v>
      </c>
      <c r="BI1216" s="4">
        <v>0</v>
      </c>
      <c r="BJ1216" s="4">
        <f t="shared" si="478"/>
        <v>1262</v>
      </c>
      <c r="BK1216" s="4">
        <v>0</v>
      </c>
      <c r="BL1216" s="4">
        <v>0</v>
      </c>
      <c r="BM1216" s="4">
        <v>0</v>
      </c>
      <c r="BN1216" s="4">
        <v>0</v>
      </c>
      <c r="BO1216" s="4">
        <f t="shared" si="479"/>
        <v>0</v>
      </c>
      <c r="BP1216" s="4">
        <v>5</v>
      </c>
      <c r="BQ1216" s="4">
        <v>0</v>
      </c>
      <c r="BR1216" s="4">
        <v>0</v>
      </c>
      <c r="BS1216" s="4">
        <v>0</v>
      </c>
      <c r="BT1216" s="4">
        <f t="shared" si="480"/>
        <v>5</v>
      </c>
      <c r="BU1216" s="4">
        <v>44</v>
      </c>
      <c r="BV1216" s="4">
        <v>3</v>
      </c>
      <c r="BW1216" s="4">
        <v>0</v>
      </c>
      <c r="BX1216" s="4">
        <v>26</v>
      </c>
      <c r="BY1216" s="4">
        <f t="shared" si="481"/>
        <v>73</v>
      </c>
      <c r="BZ1216" s="4">
        <f t="shared" si="482"/>
        <v>12837</v>
      </c>
      <c r="CA1216" s="4">
        <f t="shared" si="483"/>
        <v>12200</v>
      </c>
      <c r="CB1216" s="4">
        <f t="shared" si="484"/>
        <v>5480</v>
      </c>
      <c r="CC1216" s="4">
        <f t="shared" si="485"/>
        <v>185</v>
      </c>
      <c r="CD1216" s="4">
        <f t="shared" si="486"/>
        <v>30702</v>
      </c>
      <c r="CE1216" s="4">
        <f t="shared" si="487"/>
        <v>165</v>
      </c>
      <c r="CF1216" s="4">
        <f t="shared" si="488"/>
        <v>1026</v>
      </c>
      <c r="CG1216" s="4">
        <f t="shared" si="489"/>
        <v>335</v>
      </c>
      <c r="CH1216" s="4">
        <f t="shared" si="490"/>
        <v>185</v>
      </c>
      <c r="CI1216" s="4">
        <f t="shared" si="491"/>
        <v>1711</v>
      </c>
      <c r="CJ1216" s="4">
        <v>6866</v>
      </c>
      <c r="CK1216" s="4">
        <v>156</v>
      </c>
      <c r="CL1216" s="4">
        <v>949</v>
      </c>
      <c r="CM1216" s="4">
        <v>0</v>
      </c>
      <c r="CN1216" s="4">
        <v>3575</v>
      </c>
      <c r="CO1216" s="4">
        <f t="shared" ref="CO1216:CO1279" si="492">SUM(CJ1216:CN1216)</f>
        <v>11546</v>
      </c>
    </row>
    <row r="1217" spans="1:93">
      <c r="A1217" s="2">
        <v>2014</v>
      </c>
      <c r="B1217" s="3" t="s">
        <v>119</v>
      </c>
      <c r="C1217" s="4">
        <v>18367</v>
      </c>
      <c r="D1217" s="4">
        <v>4770</v>
      </c>
      <c r="E1217" s="4">
        <v>3925</v>
      </c>
      <c r="F1217" s="4">
        <v>2</v>
      </c>
      <c r="G1217" s="4">
        <f t="shared" si="467"/>
        <v>27064</v>
      </c>
      <c r="H1217" s="4">
        <v>6983</v>
      </c>
      <c r="I1217" s="4">
        <v>3959</v>
      </c>
      <c r="J1217" s="4">
        <v>4470</v>
      </c>
      <c r="K1217" s="4">
        <v>0</v>
      </c>
      <c r="L1217" s="4">
        <f t="shared" si="468"/>
        <v>15412</v>
      </c>
      <c r="M1217" s="4">
        <v>66</v>
      </c>
      <c r="N1217" s="4">
        <v>9</v>
      </c>
      <c r="O1217" s="4">
        <v>0</v>
      </c>
      <c r="P1217" s="4">
        <v>0</v>
      </c>
      <c r="Q1217" s="4">
        <f t="shared" si="469"/>
        <v>75</v>
      </c>
      <c r="R1217" s="4">
        <v>0</v>
      </c>
      <c r="S1217" s="4">
        <v>0</v>
      </c>
      <c r="T1217" s="4">
        <v>0</v>
      </c>
      <c r="U1217" s="4">
        <v>0</v>
      </c>
      <c r="V1217" s="4">
        <f t="shared" si="470"/>
        <v>0</v>
      </c>
      <c r="W1217" s="4">
        <v>10760</v>
      </c>
      <c r="X1217" s="4">
        <v>19693</v>
      </c>
      <c r="Y1217" s="4">
        <v>2771</v>
      </c>
      <c r="Z1217" s="4">
        <v>0</v>
      </c>
      <c r="AA1217" s="4">
        <f t="shared" si="471"/>
        <v>33224</v>
      </c>
      <c r="AB1217" s="4">
        <v>3277.2</v>
      </c>
      <c r="AC1217" s="4">
        <v>21.2</v>
      </c>
      <c r="AD1217" s="4">
        <v>104.6</v>
      </c>
      <c r="AE1217" s="4">
        <v>36.200000000000003</v>
      </c>
      <c r="AF1217" s="4">
        <f t="shared" si="472"/>
        <v>3439.1999999999994</v>
      </c>
      <c r="AG1217" s="4">
        <v>116</v>
      </c>
      <c r="AH1217" s="4">
        <v>4016</v>
      </c>
      <c r="AI1217" s="4">
        <v>4047</v>
      </c>
      <c r="AJ1217" s="4">
        <v>1701</v>
      </c>
      <c r="AK1217" s="4">
        <f t="shared" si="473"/>
        <v>9880</v>
      </c>
      <c r="AL1217" s="4">
        <v>12178.800000000003</v>
      </c>
      <c r="AM1217" s="4">
        <v>5975.7999999999993</v>
      </c>
      <c r="AN1217" s="4">
        <v>4579.3999999999996</v>
      </c>
      <c r="AO1217" s="4">
        <v>422</v>
      </c>
      <c r="AP1217" s="4">
        <f t="shared" si="474"/>
        <v>23156</v>
      </c>
      <c r="AU1217" s="4">
        <f t="shared" si="475"/>
        <v>0</v>
      </c>
      <c r="AV1217" s="4">
        <v>133</v>
      </c>
      <c r="AW1217" s="4">
        <v>78</v>
      </c>
      <c r="AX1217" s="4">
        <v>2577</v>
      </c>
      <c r="AY1217" s="4">
        <v>0</v>
      </c>
      <c r="AZ1217" s="4">
        <f t="shared" si="476"/>
        <v>2788</v>
      </c>
      <c r="BA1217" s="4">
        <v>28.5</v>
      </c>
      <c r="BB1217" s="4">
        <v>0</v>
      </c>
      <c r="BC1217" s="4">
        <v>0</v>
      </c>
      <c r="BD1217" s="4">
        <v>36.200000000000003</v>
      </c>
      <c r="BE1217" s="4">
        <f t="shared" si="477"/>
        <v>64.7</v>
      </c>
      <c r="BF1217" s="4">
        <v>0</v>
      </c>
      <c r="BG1217" s="4">
        <v>3389</v>
      </c>
      <c r="BH1217" s="4">
        <v>806</v>
      </c>
      <c r="BI1217" s="4">
        <v>1594</v>
      </c>
      <c r="BJ1217" s="4">
        <f t="shared" si="478"/>
        <v>5789</v>
      </c>
      <c r="BK1217" s="4">
        <v>0</v>
      </c>
      <c r="BL1217" s="4">
        <v>32</v>
      </c>
      <c r="BM1217" s="4">
        <v>4</v>
      </c>
      <c r="BN1217" s="4">
        <v>0</v>
      </c>
      <c r="BO1217" s="4">
        <f t="shared" si="479"/>
        <v>36</v>
      </c>
      <c r="BP1217" s="4">
        <v>3</v>
      </c>
      <c r="BQ1217" s="4">
        <v>0</v>
      </c>
      <c r="BR1217" s="4">
        <v>10</v>
      </c>
      <c r="BS1217" s="4">
        <v>0</v>
      </c>
      <c r="BT1217" s="4">
        <f t="shared" si="480"/>
        <v>13</v>
      </c>
      <c r="BU1217" s="4">
        <v>0</v>
      </c>
      <c r="BV1217" s="4">
        <v>0</v>
      </c>
      <c r="BW1217" s="4">
        <v>387</v>
      </c>
      <c r="BX1217" s="4">
        <v>0</v>
      </c>
      <c r="BY1217" s="4">
        <f t="shared" si="481"/>
        <v>387</v>
      </c>
      <c r="BZ1217" s="4">
        <f t="shared" si="482"/>
        <v>51748</v>
      </c>
      <c r="CA1217" s="4">
        <f t="shared" si="483"/>
        <v>38444</v>
      </c>
      <c r="CB1217" s="4">
        <f t="shared" si="484"/>
        <v>19897</v>
      </c>
      <c r="CC1217" s="4">
        <f t="shared" si="485"/>
        <v>2161.1999999999998</v>
      </c>
      <c r="CD1217" s="4">
        <f t="shared" si="486"/>
        <v>112250.2</v>
      </c>
      <c r="CE1217" s="4">
        <f t="shared" si="487"/>
        <v>164.5</v>
      </c>
      <c r="CF1217" s="4">
        <f t="shared" si="488"/>
        <v>3499</v>
      </c>
      <c r="CG1217" s="4">
        <f t="shared" si="489"/>
        <v>3784</v>
      </c>
      <c r="CH1217" s="4">
        <f t="shared" si="490"/>
        <v>1630.2</v>
      </c>
      <c r="CI1217" s="4">
        <f t="shared" si="491"/>
        <v>9077.7000000000007</v>
      </c>
      <c r="CJ1217" s="4">
        <v>27274</v>
      </c>
      <c r="CK1217" s="4">
        <v>0</v>
      </c>
      <c r="CL1217" s="4">
        <v>0</v>
      </c>
      <c r="CM1217" s="4">
        <v>0</v>
      </c>
      <c r="CN1217" s="4">
        <v>24366</v>
      </c>
      <c r="CO1217" s="4">
        <f t="shared" si="492"/>
        <v>51640</v>
      </c>
    </row>
    <row r="1218" spans="1:93">
      <c r="A1218" s="2">
        <v>2014</v>
      </c>
      <c r="B1218" s="3" t="s">
        <v>120</v>
      </c>
      <c r="C1218" s="4">
        <v>2654</v>
      </c>
      <c r="D1218" s="4">
        <v>419</v>
      </c>
      <c r="E1218" s="4">
        <v>60</v>
      </c>
      <c r="F1218" s="4">
        <v>0</v>
      </c>
      <c r="G1218" s="4">
        <f t="shared" ref="G1218:G1281" si="493">SUM(C1218:F1218)</f>
        <v>3133</v>
      </c>
      <c r="H1218" s="4">
        <v>803</v>
      </c>
      <c r="I1218" s="4">
        <v>10</v>
      </c>
      <c r="J1218" s="4">
        <v>730</v>
      </c>
      <c r="K1218" s="4">
        <v>0</v>
      </c>
      <c r="L1218" s="4">
        <f t="shared" ref="L1218:L1281" si="494">SUM(H1218:K1218)</f>
        <v>1543</v>
      </c>
      <c r="M1218" s="4">
        <v>15</v>
      </c>
      <c r="N1218" s="4">
        <v>44</v>
      </c>
      <c r="O1218" s="4">
        <v>3</v>
      </c>
      <c r="P1218" s="4">
        <v>0</v>
      </c>
      <c r="Q1218" s="4">
        <f t="shared" ref="Q1218:Q1281" si="495">SUM(M1218:P1218)</f>
        <v>62</v>
      </c>
      <c r="R1218" s="4">
        <v>5</v>
      </c>
      <c r="S1218" s="4">
        <v>0</v>
      </c>
      <c r="T1218" s="4">
        <v>0</v>
      </c>
      <c r="U1218" s="4">
        <v>0</v>
      </c>
      <c r="V1218" s="4">
        <f t="shared" ref="V1218:V1281" si="496">SUM(R1218:U1218)</f>
        <v>5</v>
      </c>
      <c r="W1218" s="4">
        <v>364</v>
      </c>
      <c r="X1218" s="4">
        <v>1593</v>
      </c>
      <c r="Y1218" s="4">
        <v>424</v>
      </c>
      <c r="Z1218" s="4">
        <v>0</v>
      </c>
      <c r="AA1218" s="4">
        <f t="shared" ref="AA1218:AA1281" si="497">SUM(W1218:Z1218)</f>
        <v>2381</v>
      </c>
      <c r="AB1218" s="4">
        <v>329</v>
      </c>
      <c r="AC1218" s="4">
        <v>5</v>
      </c>
      <c r="AD1218" s="4">
        <v>23</v>
      </c>
      <c r="AE1218" s="4">
        <v>0</v>
      </c>
      <c r="AF1218" s="4">
        <f t="shared" ref="AF1218:AF1281" si="498">SUM(AB1218:AE1218)</f>
        <v>357</v>
      </c>
      <c r="AG1218" s="4">
        <v>2</v>
      </c>
      <c r="AH1218" s="4">
        <v>345</v>
      </c>
      <c r="AI1218" s="4">
        <v>587</v>
      </c>
      <c r="AJ1218" s="4">
        <v>0</v>
      </c>
      <c r="AK1218" s="4">
        <f t="shared" ref="AK1218:AK1281" si="499">SUM(AG1218:AJ1218)</f>
        <v>934</v>
      </c>
      <c r="AL1218" s="4">
        <v>1211</v>
      </c>
      <c r="AM1218" s="4">
        <v>1081</v>
      </c>
      <c r="AN1218" s="4">
        <v>1477</v>
      </c>
      <c r="AO1218" s="4">
        <v>0</v>
      </c>
      <c r="AP1218" s="4">
        <f t="shared" ref="AP1218:AP1281" si="500">SUM(AL1218:AO1218)</f>
        <v>3769</v>
      </c>
      <c r="AU1218" s="4">
        <f t="shared" ref="AU1218:AU1281" si="501">SUM(AQ1218:AT1218)</f>
        <v>0</v>
      </c>
      <c r="AV1218" s="4">
        <v>0</v>
      </c>
      <c r="AW1218" s="4">
        <v>0</v>
      </c>
      <c r="AX1218" s="4">
        <v>0</v>
      </c>
      <c r="AY1218" s="4">
        <v>0</v>
      </c>
      <c r="AZ1218" s="4">
        <f t="shared" ref="AZ1218:AZ1281" si="502">SUM(AV1218:AY1218)</f>
        <v>0</v>
      </c>
      <c r="BA1218" s="4">
        <v>0</v>
      </c>
      <c r="BB1218" s="4">
        <v>0</v>
      </c>
      <c r="BC1218" s="4">
        <v>0</v>
      </c>
      <c r="BD1218" s="4">
        <v>0</v>
      </c>
      <c r="BE1218" s="4">
        <f t="shared" ref="BE1218:BE1281" si="503">SUM(BA1218:BD1218)</f>
        <v>0</v>
      </c>
      <c r="BF1218" s="4">
        <v>2</v>
      </c>
      <c r="BG1218" s="4">
        <v>306</v>
      </c>
      <c r="BH1218" s="4">
        <v>334</v>
      </c>
      <c r="BI1218" s="4">
        <v>0</v>
      </c>
      <c r="BJ1218" s="4">
        <f t="shared" ref="BJ1218:BJ1281" si="504">SUM(BF1218:BI1218)</f>
        <v>642</v>
      </c>
      <c r="BK1218" s="4">
        <v>0</v>
      </c>
      <c r="BL1218" s="4">
        <v>0</v>
      </c>
      <c r="BM1218" s="4">
        <v>0</v>
      </c>
      <c r="BN1218" s="4">
        <v>0</v>
      </c>
      <c r="BO1218" s="4">
        <f t="shared" ref="BO1218:BO1281" si="505">SUM(BK1218:BN1218)</f>
        <v>0</v>
      </c>
      <c r="BP1218" s="4">
        <v>0</v>
      </c>
      <c r="BQ1218" s="4">
        <v>0</v>
      </c>
      <c r="BR1218" s="4">
        <v>0</v>
      </c>
      <c r="BS1218" s="4">
        <v>0</v>
      </c>
      <c r="BT1218" s="4">
        <f t="shared" ref="BT1218:BT1281" si="506">SUM(BP1218:BS1218)</f>
        <v>0</v>
      </c>
      <c r="BU1218" s="4">
        <v>286</v>
      </c>
      <c r="BV1218" s="4">
        <v>20</v>
      </c>
      <c r="BW1218" s="4">
        <v>631</v>
      </c>
      <c r="BX1218" s="4">
        <v>0</v>
      </c>
      <c r="BY1218" s="4">
        <f t="shared" ref="BY1218:BY1281" si="507">SUM(BU1218:BX1218)</f>
        <v>937</v>
      </c>
      <c r="BZ1218" s="4">
        <f t="shared" ref="BZ1218:BZ1281" si="508">+C1218+H1218+M1218+R1218+W1218+AB1218+AG1218+AL1218</f>
        <v>5383</v>
      </c>
      <c r="CA1218" s="4">
        <f t="shared" ref="CA1218:CA1281" si="509">+D1218+I1218+N1218+S1218+X1218+AC1218+AH1218+AM1218</f>
        <v>3497</v>
      </c>
      <c r="CB1218" s="4">
        <f t="shared" ref="CB1218:CB1281" si="510">+E1218+J1218+O1218+T1218+Y1218+AD1218+AI1218+AN1218</f>
        <v>3304</v>
      </c>
      <c r="CC1218" s="4">
        <f t="shared" ref="CC1218:CC1281" si="511">+F1218+K1218+P1218+U1218+Z1218+AE1218+AJ1218+AO1218</f>
        <v>0</v>
      </c>
      <c r="CD1218" s="4">
        <f t="shared" ref="CD1218:CD1281" si="512">SUM(BZ1218:CC1218)</f>
        <v>12184</v>
      </c>
      <c r="CE1218" s="4">
        <f t="shared" ref="CE1218:CE1281" si="513">BF1218+BA1218+AV1218+BK1218+BP1218+BU1218+AQ1218</f>
        <v>288</v>
      </c>
      <c r="CF1218" s="4">
        <f t="shared" ref="CF1218:CF1281" si="514">BG1218+BB1218+AW1218+BL1218+BQ1218+BV1218+AR1218</f>
        <v>326</v>
      </c>
      <c r="CG1218" s="4">
        <f t="shared" ref="CG1218:CG1281" si="515">BH1218+BC1218+AX1218+BM1218+BR1218+BW1218+AS1218</f>
        <v>965</v>
      </c>
      <c r="CH1218" s="4">
        <f t="shared" ref="CH1218:CH1281" si="516">BI1218+BD1218+AY1218+BN1218+BS1218+BX1218+AT1218</f>
        <v>0</v>
      </c>
      <c r="CI1218" s="4">
        <f t="shared" ref="CI1218:CI1281" si="517">SUM(CE1218:CH1218)</f>
        <v>1579</v>
      </c>
      <c r="CJ1218" s="4">
        <v>1657</v>
      </c>
      <c r="CK1218" s="4">
        <v>2890</v>
      </c>
      <c r="CL1218" s="4">
        <v>314</v>
      </c>
      <c r="CM1218" s="4">
        <v>0</v>
      </c>
      <c r="CN1218" s="4">
        <v>559</v>
      </c>
      <c r="CO1218" s="4">
        <f t="shared" si="492"/>
        <v>5420</v>
      </c>
    </row>
    <row r="1219" spans="1:93">
      <c r="A1219" s="2">
        <v>2014</v>
      </c>
      <c r="B1219" s="3" t="s">
        <v>121</v>
      </c>
      <c r="C1219" s="4">
        <v>370</v>
      </c>
      <c r="D1219" s="4">
        <v>116</v>
      </c>
      <c r="E1219" s="4">
        <v>1176</v>
      </c>
      <c r="F1219" s="4">
        <v>7</v>
      </c>
      <c r="G1219" s="4">
        <f t="shared" si="493"/>
        <v>1669</v>
      </c>
      <c r="H1219" s="4">
        <v>84</v>
      </c>
      <c r="I1219" s="4">
        <v>0</v>
      </c>
      <c r="J1219" s="4">
        <v>6</v>
      </c>
      <c r="K1219" s="4">
        <v>3</v>
      </c>
      <c r="L1219" s="4">
        <f t="shared" si="494"/>
        <v>93</v>
      </c>
      <c r="M1219" s="4">
        <v>20</v>
      </c>
      <c r="N1219" s="4">
        <v>19</v>
      </c>
      <c r="O1219" s="4">
        <v>4</v>
      </c>
      <c r="P1219" s="4">
        <v>0</v>
      </c>
      <c r="Q1219" s="4">
        <f t="shared" si="495"/>
        <v>43</v>
      </c>
      <c r="R1219" s="4">
        <v>25</v>
      </c>
      <c r="S1219" s="4">
        <v>44</v>
      </c>
      <c r="T1219" s="4">
        <v>2</v>
      </c>
      <c r="U1219" s="4">
        <v>0</v>
      </c>
      <c r="V1219" s="4">
        <f t="shared" si="496"/>
        <v>71</v>
      </c>
      <c r="W1219" s="4">
        <v>282</v>
      </c>
      <c r="X1219" s="4">
        <v>797</v>
      </c>
      <c r="Y1219" s="4">
        <v>332</v>
      </c>
      <c r="Z1219" s="4">
        <v>0</v>
      </c>
      <c r="AA1219" s="4">
        <f t="shared" si="497"/>
        <v>1411</v>
      </c>
      <c r="AB1219" s="4">
        <v>141</v>
      </c>
      <c r="AC1219" s="4">
        <v>0</v>
      </c>
      <c r="AD1219" s="4">
        <v>8</v>
      </c>
      <c r="AE1219" s="4">
        <v>1</v>
      </c>
      <c r="AF1219" s="4">
        <f t="shared" si="498"/>
        <v>150</v>
      </c>
      <c r="AG1219" s="4">
        <v>0</v>
      </c>
      <c r="AH1219" s="4">
        <v>297</v>
      </c>
      <c r="AI1219" s="4">
        <v>242</v>
      </c>
      <c r="AJ1219" s="4">
        <v>9</v>
      </c>
      <c r="AK1219" s="4">
        <f t="shared" si="499"/>
        <v>548</v>
      </c>
      <c r="AL1219" s="4">
        <v>470</v>
      </c>
      <c r="AM1219" s="4">
        <v>487</v>
      </c>
      <c r="AN1219" s="4">
        <v>233</v>
      </c>
      <c r="AO1219" s="4">
        <v>96</v>
      </c>
      <c r="AP1219" s="4">
        <f t="shared" si="500"/>
        <v>1286</v>
      </c>
      <c r="AU1219" s="4">
        <f t="shared" si="501"/>
        <v>0</v>
      </c>
      <c r="AV1219" s="4">
        <v>0</v>
      </c>
      <c r="AW1219" s="4">
        <v>0</v>
      </c>
      <c r="AX1219" s="4">
        <v>0</v>
      </c>
      <c r="AY1219" s="4">
        <v>3</v>
      </c>
      <c r="AZ1219" s="4">
        <f t="shared" si="502"/>
        <v>3</v>
      </c>
      <c r="BA1219" s="4">
        <v>1</v>
      </c>
      <c r="BB1219" s="4">
        <v>0</v>
      </c>
      <c r="BC1219" s="4">
        <v>0</v>
      </c>
      <c r="BD1219" s="4">
        <v>1</v>
      </c>
      <c r="BE1219" s="4">
        <f t="shared" si="503"/>
        <v>2</v>
      </c>
      <c r="BF1219" s="4">
        <v>0</v>
      </c>
      <c r="BG1219" s="4">
        <v>226</v>
      </c>
      <c r="BH1219" s="4">
        <v>38</v>
      </c>
      <c r="BI1219" s="4">
        <v>9</v>
      </c>
      <c r="BJ1219" s="4">
        <f t="shared" si="504"/>
        <v>273</v>
      </c>
      <c r="BK1219" s="4">
        <v>0</v>
      </c>
      <c r="BL1219" s="4">
        <v>0</v>
      </c>
      <c r="BM1219" s="4">
        <v>0</v>
      </c>
      <c r="BN1219" s="4">
        <v>0</v>
      </c>
      <c r="BO1219" s="4">
        <f t="shared" si="505"/>
        <v>0</v>
      </c>
      <c r="BP1219" s="4">
        <v>0</v>
      </c>
      <c r="BQ1219" s="4">
        <v>0</v>
      </c>
      <c r="BR1219" s="4">
        <v>0</v>
      </c>
      <c r="BS1219" s="4">
        <v>13</v>
      </c>
      <c r="BT1219" s="4">
        <f t="shared" si="506"/>
        <v>13</v>
      </c>
      <c r="BU1219" s="4">
        <v>0</v>
      </c>
      <c r="BV1219" s="4">
        <v>0</v>
      </c>
      <c r="BW1219" s="4">
        <v>0</v>
      </c>
      <c r="BX1219" s="4">
        <v>90</v>
      </c>
      <c r="BY1219" s="4">
        <f t="shared" si="507"/>
        <v>90</v>
      </c>
      <c r="BZ1219" s="4">
        <f t="shared" si="508"/>
        <v>1392</v>
      </c>
      <c r="CA1219" s="4">
        <f t="shared" si="509"/>
        <v>1760</v>
      </c>
      <c r="CB1219" s="4">
        <f t="shared" si="510"/>
        <v>2003</v>
      </c>
      <c r="CC1219" s="4">
        <f t="shared" si="511"/>
        <v>116</v>
      </c>
      <c r="CD1219" s="4">
        <f t="shared" si="512"/>
        <v>5271</v>
      </c>
      <c r="CE1219" s="4">
        <f t="shared" si="513"/>
        <v>1</v>
      </c>
      <c r="CF1219" s="4">
        <f t="shared" si="514"/>
        <v>226</v>
      </c>
      <c r="CG1219" s="4">
        <f t="shared" si="515"/>
        <v>38</v>
      </c>
      <c r="CH1219" s="4">
        <f t="shared" si="516"/>
        <v>116</v>
      </c>
      <c r="CI1219" s="4">
        <f t="shared" si="517"/>
        <v>381</v>
      </c>
      <c r="CJ1219" s="4">
        <v>230</v>
      </c>
      <c r="CK1219" s="4">
        <v>671</v>
      </c>
      <c r="CL1219" s="4">
        <v>95</v>
      </c>
      <c r="CM1219" s="4">
        <v>0</v>
      </c>
      <c r="CN1219" s="4">
        <v>333</v>
      </c>
      <c r="CO1219" s="4">
        <f t="shared" si="492"/>
        <v>1329</v>
      </c>
    </row>
    <row r="1220" spans="1:93">
      <c r="A1220" s="2">
        <v>2014</v>
      </c>
      <c r="B1220" s="3" t="s">
        <v>122</v>
      </c>
      <c r="C1220" s="4">
        <v>5301.9393609999997</v>
      </c>
      <c r="D1220" s="4">
        <v>967.24501999999995</v>
      </c>
      <c r="E1220" s="4">
        <v>678.05374800000004</v>
      </c>
      <c r="F1220" s="4">
        <v>0</v>
      </c>
      <c r="G1220" s="4">
        <f t="shared" si="493"/>
        <v>6947.2381290000003</v>
      </c>
      <c r="H1220" s="4">
        <v>1682.5754770000001</v>
      </c>
      <c r="I1220" s="4">
        <v>1203.398768</v>
      </c>
      <c r="J1220" s="4">
        <v>3483.8117309999998</v>
      </c>
      <c r="K1220" s="4">
        <v>587.26558799999998</v>
      </c>
      <c r="L1220" s="4">
        <f t="shared" si="494"/>
        <v>6957.0515640000003</v>
      </c>
      <c r="M1220" s="4">
        <v>39.366861999999998</v>
      </c>
      <c r="N1220" s="4">
        <v>47.359309000000003</v>
      </c>
      <c r="O1220" s="4">
        <v>0</v>
      </c>
      <c r="P1220" s="4">
        <v>0</v>
      </c>
      <c r="Q1220" s="4">
        <f t="shared" si="495"/>
        <v>86.726170999999994</v>
      </c>
      <c r="R1220" s="4">
        <v>0</v>
      </c>
      <c r="S1220" s="4">
        <v>61.734468</v>
      </c>
      <c r="T1220" s="4">
        <v>0</v>
      </c>
      <c r="U1220" s="4">
        <v>0</v>
      </c>
      <c r="V1220" s="4">
        <f t="shared" si="496"/>
        <v>61.734468</v>
      </c>
      <c r="W1220" s="4">
        <v>3934.0312429999999</v>
      </c>
      <c r="X1220" s="4">
        <v>3960.5772529999999</v>
      </c>
      <c r="Y1220" s="4">
        <v>0</v>
      </c>
      <c r="Z1220" s="4">
        <v>0</v>
      </c>
      <c r="AA1220" s="4">
        <f t="shared" si="497"/>
        <v>7894.6084959999998</v>
      </c>
      <c r="AB1220" s="4">
        <v>1150.9547474000001</v>
      </c>
      <c r="AC1220" s="4">
        <v>15.496970999999998</v>
      </c>
      <c r="AD1220" s="4">
        <v>72.82476299999999</v>
      </c>
      <c r="AE1220" s="4">
        <v>21.317031</v>
      </c>
      <c r="AF1220" s="4">
        <f t="shared" si="498"/>
        <v>1260.5935124000002</v>
      </c>
      <c r="AG1220" s="4">
        <v>41.652453999999999</v>
      </c>
      <c r="AH1220" s="4">
        <v>1364.2561410000001</v>
      </c>
      <c r="AI1220" s="4">
        <v>4102.462982</v>
      </c>
      <c r="AJ1220" s="4">
        <v>4.427117</v>
      </c>
      <c r="AK1220" s="4">
        <f t="shared" si="499"/>
        <v>5512.7986940000001</v>
      </c>
      <c r="AL1220" s="4">
        <v>5901.0417186000032</v>
      </c>
      <c r="AM1220" s="4">
        <v>1948.0607439999999</v>
      </c>
      <c r="AN1220" s="4">
        <v>8733.300046999997</v>
      </c>
      <c r="AO1220" s="4">
        <v>554.01133800000002</v>
      </c>
      <c r="AP1220" s="4">
        <f t="shared" si="500"/>
        <v>17136.413847600001</v>
      </c>
      <c r="AU1220" s="4">
        <f t="shared" si="501"/>
        <v>0</v>
      </c>
      <c r="AV1220" s="4">
        <v>4.9049999999999996E-3</v>
      </c>
      <c r="AW1220" s="4">
        <v>0.14805599999999999</v>
      </c>
      <c r="AX1220" s="4">
        <v>64.914754000000002</v>
      </c>
      <c r="AY1220" s="4">
        <v>534.59108300000003</v>
      </c>
      <c r="AZ1220" s="4">
        <f t="shared" si="502"/>
        <v>599.65879800000005</v>
      </c>
      <c r="BA1220" s="4">
        <v>1.2129190000000001</v>
      </c>
      <c r="BB1220" s="4">
        <v>0.94477800000000001</v>
      </c>
      <c r="BC1220" s="4">
        <v>1.922479</v>
      </c>
      <c r="BD1220" s="4">
        <v>21.317031</v>
      </c>
      <c r="BE1220" s="4">
        <f t="shared" si="503"/>
        <v>25.397207000000002</v>
      </c>
      <c r="BF1220" s="4">
        <v>0</v>
      </c>
      <c r="BG1220" s="4">
        <v>0</v>
      </c>
      <c r="BH1220" s="4">
        <v>13.330090999999999</v>
      </c>
      <c r="BI1220" s="4">
        <v>4.4253790000000004</v>
      </c>
      <c r="BJ1220" s="4">
        <f t="shared" si="504"/>
        <v>17.755469999999999</v>
      </c>
      <c r="BK1220" s="4">
        <v>0</v>
      </c>
      <c r="BL1220" s="4">
        <v>0</v>
      </c>
      <c r="BM1220" s="4">
        <v>0</v>
      </c>
      <c r="BN1220" s="4">
        <v>0</v>
      </c>
      <c r="BO1220" s="4">
        <f t="shared" si="505"/>
        <v>0</v>
      </c>
      <c r="BP1220" s="4">
        <v>0</v>
      </c>
      <c r="BQ1220" s="4">
        <v>1.127623</v>
      </c>
      <c r="BR1220" s="4">
        <v>1.5735600000000001</v>
      </c>
      <c r="BS1220" s="4">
        <v>4.3976829999999998</v>
      </c>
      <c r="BT1220" s="4">
        <f t="shared" si="506"/>
        <v>7.0988660000000001</v>
      </c>
      <c r="BU1220" s="4">
        <v>3.0001689999999996</v>
      </c>
      <c r="BV1220" s="4">
        <v>2.8629179999999992</v>
      </c>
      <c r="BW1220" s="4">
        <v>11.268242999999984</v>
      </c>
      <c r="BX1220" s="4">
        <v>84.921268999999938</v>
      </c>
      <c r="BY1220" s="4">
        <f t="shared" si="507"/>
        <v>102.05259899999993</v>
      </c>
      <c r="BZ1220" s="4">
        <f t="shared" si="508"/>
        <v>18051.561863000003</v>
      </c>
      <c r="CA1220" s="4">
        <f t="shared" si="509"/>
        <v>9568.1286739999996</v>
      </c>
      <c r="CB1220" s="4">
        <f t="shared" si="510"/>
        <v>17070.453270999998</v>
      </c>
      <c r="CC1220" s="4">
        <f t="shared" si="511"/>
        <v>1167.021074</v>
      </c>
      <c r="CD1220" s="4">
        <f t="shared" si="512"/>
        <v>45857.164881999997</v>
      </c>
      <c r="CE1220" s="4">
        <f t="shared" si="513"/>
        <v>4.2179929999999999</v>
      </c>
      <c r="CF1220" s="4">
        <f t="shared" si="514"/>
        <v>5.0833749999999993</v>
      </c>
      <c r="CG1220" s="4">
        <f t="shared" si="515"/>
        <v>93.009126999999992</v>
      </c>
      <c r="CH1220" s="4">
        <f t="shared" si="516"/>
        <v>649.65244499999994</v>
      </c>
      <c r="CI1220" s="4">
        <f t="shared" si="517"/>
        <v>751.96293999999989</v>
      </c>
      <c r="CJ1220" s="4">
        <v>3066</v>
      </c>
      <c r="CK1220" s="4">
        <v>11253</v>
      </c>
      <c r="CL1220" s="4">
        <v>757</v>
      </c>
      <c r="CM1220" s="4">
        <v>0</v>
      </c>
      <c r="CN1220" s="4">
        <v>1334</v>
      </c>
      <c r="CO1220" s="4">
        <f t="shared" si="492"/>
        <v>16410</v>
      </c>
    </row>
    <row r="1221" spans="1:93">
      <c r="A1221" s="2">
        <v>2014</v>
      </c>
      <c r="B1221" s="3" t="s">
        <v>123</v>
      </c>
      <c r="C1221" s="4">
        <v>7219</v>
      </c>
      <c r="D1221" s="4">
        <v>916</v>
      </c>
      <c r="E1221" s="4">
        <v>348</v>
      </c>
      <c r="F1221" s="4">
        <v>139</v>
      </c>
      <c r="G1221" s="4">
        <f t="shared" si="493"/>
        <v>8622</v>
      </c>
      <c r="H1221" s="4">
        <v>1342</v>
      </c>
      <c r="I1221" s="4">
        <v>17</v>
      </c>
      <c r="J1221" s="4">
        <v>3593</v>
      </c>
      <c r="K1221" s="4">
        <v>95</v>
      </c>
      <c r="L1221" s="4">
        <f t="shared" si="494"/>
        <v>5047</v>
      </c>
      <c r="M1221" s="4">
        <v>15</v>
      </c>
      <c r="N1221" s="4">
        <v>175</v>
      </c>
      <c r="O1221" s="4">
        <v>0</v>
      </c>
      <c r="P1221" s="4">
        <v>0</v>
      </c>
      <c r="Q1221" s="4">
        <f t="shared" si="495"/>
        <v>190</v>
      </c>
      <c r="R1221" s="4">
        <v>36</v>
      </c>
      <c r="S1221" s="4">
        <v>0</v>
      </c>
      <c r="T1221" s="4">
        <v>0</v>
      </c>
      <c r="U1221" s="4">
        <v>0</v>
      </c>
      <c r="V1221" s="4">
        <f t="shared" si="496"/>
        <v>36</v>
      </c>
      <c r="W1221" s="4">
        <v>2023</v>
      </c>
      <c r="X1221" s="4">
        <v>3712</v>
      </c>
      <c r="Y1221" s="4">
        <v>366</v>
      </c>
      <c r="Z1221" s="4">
        <v>0</v>
      </c>
      <c r="AA1221" s="4">
        <f t="shared" si="497"/>
        <v>6101</v>
      </c>
      <c r="AB1221" s="4">
        <v>928</v>
      </c>
      <c r="AC1221" s="4">
        <v>4</v>
      </c>
      <c r="AD1221" s="4">
        <v>9</v>
      </c>
      <c r="AE1221" s="4">
        <v>8</v>
      </c>
      <c r="AF1221" s="4">
        <f t="shared" si="498"/>
        <v>949</v>
      </c>
      <c r="AG1221" s="4">
        <v>1</v>
      </c>
      <c r="AH1221" s="4">
        <v>747</v>
      </c>
      <c r="AI1221" s="4">
        <v>1400</v>
      </c>
      <c r="AJ1221" s="4">
        <v>766</v>
      </c>
      <c r="AK1221" s="4">
        <f t="shared" si="499"/>
        <v>2914</v>
      </c>
      <c r="AL1221" s="4">
        <v>4515</v>
      </c>
      <c r="AM1221" s="4">
        <v>4060</v>
      </c>
      <c r="AN1221" s="4">
        <v>3762</v>
      </c>
      <c r="AO1221" s="4">
        <v>671</v>
      </c>
      <c r="AP1221" s="4">
        <f t="shared" si="500"/>
        <v>13008</v>
      </c>
      <c r="AU1221" s="4">
        <f t="shared" si="501"/>
        <v>0</v>
      </c>
      <c r="AV1221" s="4">
        <v>0</v>
      </c>
      <c r="AW1221" s="4">
        <v>0</v>
      </c>
      <c r="AX1221" s="4">
        <v>155</v>
      </c>
      <c r="AY1221" s="4">
        <v>95</v>
      </c>
      <c r="AZ1221" s="4">
        <f t="shared" si="502"/>
        <v>250</v>
      </c>
      <c r="BA1221" s="4">
        <v>0</v>
      </c>
      <c r="BB1221" s="4">
        <v>0</v>
      </c>
      <c r="BC1221" s="4">
        <v>0</v>
      </c>
      <c r="BD1221" s="4">
        <v>8</v>
      </c>
      <c r="BE1221" s="4">
        <f t="shared" si="503"/>
        <v>8</v>
      </c>
      <c r="BF1221" s="4">
        <v>0</v>
      </c>
      <c r="BG1221" s="4">
        <v>710</v>
      </c>
      <c r="BH1221" s="4">
        <v>520</v>
      </c>
      <c r="BI1221" s="4">
        <v>766</v>
      </c>
      <c r="BJ1221" s="4">
        <f t="shared" si="504"/>
        <v>1996</v>
      </c>
      <c r="BK1221" s="4">
        <v>0</v>
      </c>
      <c r="BL1221" s="4">
        <v>0</v>
      </c>
      <c r="BM1221" s="4">
        <v>3</v>
      </c>
      <c r="BN1221" s="4">
        <v>132</v>
      </c>
      <c r="BO1221" s="4">
        <f t="shared" si="505"/>
        <v>135</v>
      </c>
      <c r="BP1221" s="4">
        <v>0</v>
      </c>
      <c r="BQ1221" s="4">
        <v>77</v>
      </c>
      <c r="BR1221" s="4">
        <v>173</v>
      </c>
      <c r="BS1221" s="4">
        <v>302</v>
      </c>
      <c r="BT1221" s="4">
        <f t="shared" si="506"/>
        <v>552</v>
      </c>
      <c r="BU1221" s="4">
        <v>0</v>
      </c>
      <c r="BV1221" s="4">
        <v>60</v>
      </c>
      <c r="BW1221" s="4">
        <v>185</v>
      </c>
      <c r="BX1221" s="4">
        <v>376</v>
      </c>
      <c r="BY1221" s="4">
        <f t="shared" si="507"/>
        <v>621</v>
      </c>
      <c r="BZ1221" s="4">
        <f t="shared" si="508"/>
        <v>16079</v>
      </c>
      <c r="CA1221" s="4">
        <f t="shared" si="509"/>
        <v>9631</v>
      </c>
      <c r="CB1221" s="4">
        <f t="shared" si="510"/>
        <v>9478</v>
      </c>
      <c r="CC1221" s="4">
        <f t="shared" si="511"/>
        <v>1679</v>
      </c>
      <c r="CD1221" s="4">
        <f t="shared" si="512"/>
        <v>36867</v>
      </c>
      <c r="CE1221" s="4">
        <f t="shared" si="513"/>
        <v>0</v>
      </c>
      <c r="CF1221" s="4">
        <f t="shared" si="514"/>
        <v>847</v>
      </c>
      <c r="CG1221" s="4">
        <f t="shared" si="515"/>
        <v>1036</v>
      </c>
      <c r="CH1221" s="4">
        <f t="shared" si="516"/>
        <v>1679</v>
      </c>
      <c r="CI1221" s="4">
        <f t="shared" si="517"/>
        <v>3562</v>
      </c>
      <c r="CJ1221" s="4">
        <v>8237</v>
      </c>
      <c r="CK1221" s="4">
        <v>0</v>
      </c>
      <c r="CL1221" s="4">
        <v>0</v>
      </c>
      <c r="CM1221" s="4">
        <v>0</v>
      </c>
      <c r="CN1221" s="4">
        <v>8146</v>
      </c>
      <c r="CO1221" s="4">
        <f t="shared" si="492"/>
        <v>16383</v>
      </c>
    </row>
    <row r="1222" spans="1:93">
      <c r="A1222" s="2">
        <v>2014</v>
      </c>
      <c r="B1222" s="3" t="s">
        <v>124</v>
      </c>
      <c r="C1222" s="4">
        <v>1970</v>
      </c>
      <c r="D1222" s="4">
        <v>339</v>
      </c>
      <c r="E1222" s="4">
        <v>159</v>
      </c>
      <c r="F1222" s="4">
        <v>23</v>
      </c>
      <c r="G1222" s="4">
        <f t="shared" si="493"/>
        <v>2491</v>
      </c>
      <c r="H1222" s="4">
        <v>499</v>
      </c>
      <c r="I1222" s="4">
        <v>31</v>
      </c>
      <c r="J1222" s="4">
        <v>1358</v>
      </c>
      <c r="K1222" s="4">
        <v>55</v>
      </c>
      <c r="L1222" s="4">
        <f t="shared" si="494"/>
        <v>1943</v>
      </c>
      <c r="M1222" s="4">
        <v>24</v>
      </c>
      <c r="N1222" s="4">
        <v>89</v>
      </c>
      <c r="O1222" s="4">
        <v>0</v>
      </c>
      <c r="P1222" s="4">
        <v>0</v>
      </c>
      <c r="Q1222" s="4">
        <f t="shared" si="495"/>
        <v>113</v>
      </c>
      <c r="R1222" s="4">
        <v>7</v>
      </c>
      <c r="S1222" s="4">
        <v>0</v>
      </c>
      <c r="T1222" s="4">
        <v>0</v>
      </c>
      <c r="U1222" s="4">
        <v>0</v>
      </c>
      <c r="V1222" s="4">
        <f t="shared" si="496"/>
        <v>7</v>
      </c>
      <c r="W1222" s="4">
        <v>518</v>
      </c>
      <c r="X1222" s="4">
        <v>2612</v>
      </c>
      <c r="Y1222" s="4">
        <v>404</v>
      </c>
      <c r="Z1222" s="4">
        <v>0</v>
      </c>
      <c r="AA1222" s="4">
        <f t="shared" si="497"/>
        <v>3534</v>
      </c>
      <c r="AB1222" s="4">
        <v>226</v>
      </c>
      <c r="AC1222" s="4">
        <v>0</v>
      </c>
      <c r="AD1222" s="4">
        <v>7</v>
      </c>
      <c r="AE1222" s="4">
        <v>0</v>
      </c>
      <c r="AF1222" s="4">
        <f t="shared" si="498"/>
        <v>233</v>
      </c>
      <c r="AG1222" s="4">
        <v>12</v>
      </c>
      <c r="AH1222" s="4">
        <v>13</v>
      </c>
      <c r="AI1222" s="4">
        <v>1058</v>
      </c>
      <c r="AJ1222" s="4">
        <v>0</v>
      </c>
      <c r="AK1222" s="4">
        <f t="shared" si="499"/>
        <v>1083</v>
      </c>
      <c r="AL1222" s="4">
        <v>1001</v>
      </c>
      <c r="AM1222" s="4">
        <v>364</v>
      </c>
      <c r="AN1222" s="4">
        <v>5049</v>
      </c>
      <c r="AO1222" s="4">
        <v>0</v>
      </c>
      <c r="AP1222" s="4">
        <f t="shared" si="500"/>
        <v>6414</v>
      </c>
      <c r="AU1222" s="4">
        <f t="shared" si="501"/>
        <v>0</v>
      </c>
      <c r="AV1222" s="4">
        <v>0</v>
      </c>
      <c r="AW1222" s="4">
        <v>0</v>
      </c>
      <c r="AX1222" s="4">
        <v>621</v>
      </c>
      <c r="AY1222" s="4">
        <v>55</v>
      </c>
      <c r="AZ1222" s="4">
        <f t="shared" si="502"/>
        <v>676</v>
      </c>
      <c r="BA1222" s="4">
        <v>11</v>
      </c>
      <c r="BB1222" s="4">
        <v>0</v>
      </c>
      <c r="BC1222" s="4">
        <v>7</v>
      </c>
      <c r="BD1222" s="4">
        <v>0</v>
      </c>
      <c r="BE1222" s="4">
        <f t="shared" si="503"/>
        <v>18</v>
      </c>
      <c r="BF1222" s="4">
        <v>5</v>
      </c>
      <c r="BG1222" s="4">
        <v>529</v>
      </c>
      <c r="BH1222" s="4">
        <v>269</v>
      </c>
      <c r="BI1222" s="4">
        <v>0</v>
      </c>
      <c r="BJ1222" s="4">
        <f t="shared" si="504"/>
        <v>803</v>
      </c>
      <c r="BK1222" s="4">
        <v>0</v>
      </c>
      <c r="BL1222" s="4">
        <v>0</v>
      </c>
      <c r="BM1222" s="4">
        <v>0</v>
      </c>
      <c r="BN1222" s="4">
        <v>0</v>
      </c>
      <c r="BO1222" s="4">
        <f t="shared" si="505"/>
        <v>0</v>
      </c>
      <c r="BP1222" s="4">
        <v>0</v>
      </c>
      <c r="BQ1222" s="4">
        <v>32</v>
      </c>
      <c r="BR1222" s="4">
        <v>8</v>
      </c>
      <c r="BS1222" s="4">
        <v>0</v>
      </c>
      <c r="BT1222" s="4">
        <f t="shared" si="506"/>
        <v>40</v>
      </c>
      <c r="BU1222" s="4">
        <v>37</v>
      </c>
      <c r="BV1222" s="4">
        <v>32</v>
      </c>
      <c r="BW1222" s="4">
        <v>38</v>
      </c>
      <c r="BX1222" s="4">
        <v>0</v>
      </c>
      <c r="BY1222" s="4">
        <f t="shared" si="507"/>
        <v>107</v>
      </c>
      <c r="BZ1222" s="4">
        <f t="shared" si="508"/>
        <v>4257</v>
      </c>
      <c r="CA1222" s="4">
        <f t="shared" si="509"/>
        <v>3448</v>
      </c>
      <c r="CB1222" s="4">
        <f t="shared" si="510"/>
        <v>8035</v>
      </c>
      <c r="CC1222" s="4">
        <f t="shared" si="511"/>
        <v>78</v>
      </c>
      <c r="CD1222" s="4">
        <f t="shared" si="512"/>
        <v>15818</v>
      </c>
      <c r="CE1222" s="4">
        <f t="shared" si="513"/>
        <v>53</v>
      </c>
      <c r="CF1222" s="4">
        <f t="shared" si="514"/>
        <v>593</v>
      </c>
      <c r="CG1222" s="4">
        <f t="shared" si="515"/>
        <v>943</v>
      </c>
      <c r="CH1222" s="4">
        <f t="shared" si="516"/>
        <v>55</v>
      </c>
      <c r="CI1222" s="4">
        <f t="shared" si="517"/>
        <v>1644</v>
      </c>
      <c r="CJ1222" s="4">
        <v>1204</v>
      </c>
      <c r="CK1222" s="4">
        <v>1767</v>
      </c>
      <c r="CL1222" s="4">
        <v>230</v>
      </c>
      <c r="CM1222" s="4">
        <v>0</v>
      </c>
      <c r="CN1222" s="4">
        <v>935</v>
      </c>
      <c r="CO1222" s="4">
        <f t="shared" si="492"/>
        <v>4136</v>
      </c>
    </row>
    <row r="1223" spans="1:93">
      <c r="A1223" s="2">
        <v>2014</v>
      </c>
      <c r="B1223" s="3" t="s">
        <v>125</v>
      </c>
      <c r="C1223" s="4">
        <v>6080</v>
      </c>
      <c r="D1223" s="4">
        <v>875</v>
      </c>
      <c r="E1223" s="4">
        <v>253</v>
      </c>
      <c r="F1223" s="4">
        <v>0</v>
      </c>
      <c r="G1223" s="4">
        <f t="shared" si="493"/>
        <v>7208</v>
      </c>
      <c r="H1223" s="4">
        <v>1351</v>
      </c>
      <c r="I1223" s="4">
        <v>1729</v>
      </c>
      <c r="J1223" s="4">
        <v>3289</v>
      </c>
      <c r="K1223" s="4">
        <v>0</v>
      </c>
      <c r="L1223" s="4">
        <f t="shared" si="494"/>
        <v>6369</v>
      </c>
      <c r="M1223" s="4">
        <v>84</v>
      </c>
      <c r="N1223" s="4">
        <v>5</v>
      </c>
      <c r="O1223" s="4">
        <v>10</v>
      </c>
      <c r="P1223" s="4">
        <v>0</v>
      </c>
      <c r="Q1223" s="4">
        <f t="shared" si="495"/>
        <v>99</v>
      </c>
      <c r="R1223" s="4">
        <v>20</v>
      </c>
      <c r="S1223" s="4">
        <v>30</v>
      </c>
      <c r="T1223" s="4">
        <v>9</v>
      </c>
      <c r="U1223" s="4">
        <v>0</v>
      </c>
      <c r="V1223" s="4">
        <f t="shared" si="496"/>
        <v>59</v>
      </c>
      <c r="W1223" s="4">
        <v>2411</v>
      </c>
      <c r="X1223" s="4">
        <v>4806</v>
      </c>
      <c r="Y1223" s="4">
        <v>1044</v>
      </c>
      <c r="Z1223" s="4">
        <v>0</v>
      </c>
      <c r="AA1223" s="4">
        <f t="shared" si="497"/>
        <v>8261</v>
      </c>
      <c r="AB1223" s="4">
        <v>1168</v>
      </c>
      <c r="AC1223" s="4">
        <v>2</v>
      </c>
      <c r="AD1223" s="4">
        <v>108</v>
      </c>
      <c r="AE1223" s="4">
        <v>0</v>
      </c>
      <c r="AF1223" s="4">
        <f t="shared" si="498"/>
        <v>1278</v>
      </c>
      <c r="AG1223" s="4">
        <v>174</v>
      </c>
      <c r="AH1223" s="4">
        <v>791</v>
      </c>
      <c r="AI1223" s="4">
        <v>2004</v>
      </c>
      <c r="AJ1223" s="4">
        <v>0</v>
      </c>
      <c r="AK1223" s="4">
        <f t="shared" si="499"/>
        <v>2969</v>
      </c>
      <c r="AL1223" s="4">
        <v>3345</v>
      </c>
      <c r="AM1223" s="4">
        <v>2768</v>
      </c>
      <c r="AN1223" s="4">
        <v>12536</v>
      </c>
      <c r="AO1223" s="4">
        <v>0</v>
      </c>
      <c r="AP1223" s="4">
        <f t="shared" si="500"/>
        <v>18649</v>
      </c>
      <c r="AU1223" s="4">
        <f t="shared" si="501"/>
        <v>0</v>
      </c>
      <c r="AV1223" s="4">
        <v>0</v>
      </c>
      <c r="AW1223" s="4">
        <v>0</v>
      </c>
      <c r="AX1223" s="4">
        <v>0</v>
      </c>
      <c r="AY1223" s="4">
        <v>0</v>
      </c>
      <c r="AZ1223" s="4">
        <f t="shared" si="502"/>
        <v>0</v>
      </c>
      <c r="BA1223" s="4">
        <v>0</v>
      </c>
      <c r="BB1223" s="4">
        <v>0</v>
      </c>
      <c r="BC1223" s="4">
        <v>0</v>
      </c>
      <c r="BD1223" s="4">
        <v>0</v>
      </c>
      <c r="BE1223" s="4">
        <f t="shared" si="503"/>
        <v>0</v>
      </c>
      <c r="BF1223" s="4">
        <v>0</v>
      </c>
      <c r="BG1223" s="4">
        <v>0</v>
      </c>
      <c r="BH1223" s="4">
        <v>0</v>
      </c>
      <c r="BI1223" s="4">
        <v>0</v>
      </c>
      <c r="BJ1223" s="4">
        <f t="shared" si="504"/>
        <v>0</v>
      </c>
      <c r="BK1223" s="4">
        <v>0</v>
      </c>
      <c r="BL1223" s="4">
        <v>0</v>
      </c>
      <c r="BM1223" s="4">
        <v>0</v>
      </c>
      <c r="BN1223" s="4">
        <v>0</v>
      </c>
      <c r="BO1223" s="4">
        <f t="shared" si="505"/>
        <v>0</v>
      </c>
      <c r="BP1223" s="4">
        <v>0</v>
      </c>
      <c r="BQ1223" s="4">
        <v>0</v>
      </c>
      <c r="BR1223" s="4">
        <v>0</v>
      </c>
      <c r="BS1223" s="4">
        <v>0</v>
      </c>
      <c r="BT1223" s="4">
        <f t="shared" si="506"/>
        <v>0</v>
      </c>
      <c r="BU1223" s="4">
        <v>0</v>
      </c>
      <c r="BV1223" s="4">
        <v>0</v>
      </c>
      <c r="BW1223" s="4">
        <v>0</v>
      </c>
      <c r="BX1223" s="4">
        <v>0</v>
      </c>
      <c r="BY1223" s="4">
        <f t="shared" si="507"/>
        <v>0</v>
      </c>
      <c r="BZ1223" s="4">
        <f t="shared" si="508"/>
        <v>14633</v>
      </c>
      <c r="CA1223" s="4">
        <f t="shared" si="509"/>
        <v>11006</v>
      </c>
      <c r="CB1223" s="4">
        <f t="shared" si="510"/>
        <v>19253</v>
      </c>
      <c r="CC1223" s="4">
        <f t="shared" si="511"/>
        <v>0</v>
      </c>
      <c r="CD1223" s="4">
        <f t="shared" si="512"/>
        <v>44892</v>
      </c>
      <c r="CE1223" s="4">
        <f t="shared" si="513"/>
        <v>0</v>
      </c>
      <c r="CF1223" s="4">
        <f t="shared" si="514"/>
        <v>0</v>
      </c>
      <c r="CG1223" s="4">
        <f t="shared" si="515"/>
        <v>0</v>
      </c>
      <c r="CH1223" s="4">
        <f t="shared" si="516"/>
        <v>0</v>
      </c>
      <c r="CI1223" s="4">
        <f t="shared" si="517"/>
        <v>0</v>
      </c>
      <c r="CJ1223" s="4">
        <v>4628</v>
      </c>
      <c r="CK1223" s="4">
        <v>7061</v>
      </c>
      <c r="CL1223" s="4">
        <v>967</v>
      </c>
      <c r="CM1223" s="4">
        <v>0</v>
      </c>
      <c r="CN1223" s="4">
        <v>1292</v>
      </c>
      <c r="CO1223" s="4">
        <f t="shared" si="492"/>
        <v>13948</v>
      </c>
    </row>
    <row r="1224" spans="1:93">
      <c r="A1224" s="2">
        <v>2014</v>
      </c>
      <c r="B1224" s="3" t="s">
        <v>126</v>
      </c>
      <c r="C1224" s="4">
        <v>0</v>
      </c>
      <c r="D1224" s="4">
        <v>3</v>
      </c>
      <c r="E1224" s="4">
        <v>762</v>
      </c>
      <c r="F1224" s="4">
        <v>0</v>
      </c>
      <c r="G1224" s="4">
        <f t="shared" si="493"/>
        <v>765</v>
      </c>
      <c r="H1224" s="4">
        <v>286</v>
      </c>
      <c r="I1224" s="4">
        <v>1</v>
      </c>
      <c r="J1224" s="4">
        <v>12</v>
      </c>
      <c r="K1224" s="4">
        <v>0</v>
      </c>
      <c r="L1224" s="4">
        <f t="shared" si="494"/>
        <v>299</v>
      </c>
      <c r="M1224" s="4">
        <v>0</v>
      </c>
      <c r="N1224" s="4">
        <v>0</v>
      </c>
      <c r="O1224" s="4">
        <v>0</v>
      </c>
      <c r="P1224" s="4">
        <v>0</v>
      </c>
      <c r="Q1224" s="4">
        <f t="shared" si="495"/>
        <v>0</v>
      </c>
      <c r="R1224" s="4">
        <v>0</v>
      </c>
      <c r="S1224" s="4">
        <v>0</v>
      </c>
      <c r="T1224" s="4">
        <v>0</v>
      </c>
      <c r="U1224" s="4">
        <v>0</v>
      </c>
      <c r="V1224" s="4">
        <f t="shared" si="496"/>
        <v>0</v>
      </c>
      <c r="W1224" s="4">
        <v>268</v>
      </c>
      <c r="X1224" s="4">
        <v>319</v>
      </c>
      <c r="Y1224" s="4">
        <v>24</v>
      </c>
      <c r="Z1224" s="4">
        <v>0</v>
      </c>
      <c r="AA1224" s="4">
        <f t="shared" si="497"/>
        <v>611</v>
      </c>
      <c r="AB1224" s="4">
        <v>128</v>
      </c>
      <c r="AC1224" s="4">
        <v>0</v>
      </c>
      <c r="AD1224" s="4">
        <v>9</v>
      </c>
      <c r="AE1224" s="4">
        <v>0</v>
      </c>
      <c r="AF1224" s="4">
        <f t="shared" si="498"/>
        <v>137</v>
      </c>
      <c r="AG1224" s="4">
        <v>162</v>
      </c>
      <c r="AH1224" s="4">
        <v>323</v>
      </c>
      <c r="AI1224" s="4">
        <v>314</v>
      </c>
      <c r="AJ1224" s="4">
        <v>0</v>
      </c>
      <c r="AK1224" s="4">
        <f t="shared" si="499"/>
        <v>799</v>
      </c>
      <c r="AL1224" s="4">
        <v>1107</v>
      </c>
      <c r="AM1224" s="4">
        <v>697</v>
      </c>
      <c r="AN1224" s="4">
        <v>3131</v>
      </c>
      <c r="AO1224" s="4">
        <v>0</v>
      </c>
      <c r="AP1224" s="4">
        <f t="shared" si="500"/>
        <v>4935</v>
      </c>
      <c r="AU1224" s="4">
        <f t="shared" si="501"/>
        <v>0</v>
      </c>
      <c r="AV1224" s="4">
        <v>7</v>
      </c>
      <c r="AW1224" s="4">
        <v>0</v>
      </c>
      <c r="AX1224" s="4">
        <v>0</v>
      </c>
      <c r="AY1224" s="4">
        <v>0</v>
      </c>
      <c r="AZ1224" s="4">
        <f t="shared" si="502"/>
        <v>7</v>
      </c>
      <c r="BA1224" s="4">
        <v>0</v>
      </c>
      <c r="BB1224" s="4">
        <v>0</v>
      </c>
      <c r="BC1224" s="4">
        <v>0</v>
      </c>
      <c r="BD1224" s="4">
        <v>0</v>
      </c>
      <c r="BE1224" s="4">
        <f t="shared" si="503"/>
        <v>0</v>
      </c>
      <c r="BF1224" s="4">
        <v>57</v>
      </c>
      <c r="BG1224" s="4">
        <v>79</v>
      </c>
      <c r="BH1224" s="4">
        <v>111</v>
      </c>
      <c r="BI1224" s="4">
        <v>0</v>
      </c>
      <c r="BJ1224" s="4">
        <f t="shared" si="504"/>
        <v>247</v>
      </c>
      <c r="BK1224" s="4">
        <v>0</v>
      </c>
      <c r="BL1224" s="4">
        <v>0</v>
      </c>
      <c r="BM1224" s="4">
        <v>0</v>
      </c>
      <c r="BN1224" s="4">
        <v>0</v>
      </c>
      <c r="BO1224" s="4">
        <f t="shared" si="505"/>
        <v>0</v>
      </c>
      <c r="BP1224" s="4">
        <v>0</v>
      </c>
      <c r="BQ1224" s="4">
        <v>0</v>
      </c>
      <c r="BR1224" s="4">
        <v>0</v>
      </c>
      <c r="BS1224" s="4">
        <v>0</v>
      </c>
      <c r="BT1224" s="4">
        <f t="shared" si="506"/>
        <v>0</v>
      </c>
      <c r="BU1224" s="4">
        <v>2</v>
      </c>
      <c r="BV1224" s="4">
        <v>1</v>
      </c>
      <c r="BW1224" s="4">
        <v>1</v>
      </c>
      <c r="BX1224" s="4">
        <v>0</v>
      </c>
      <c r="BY1224" s="4">
        <f t="shared" si="507"/>
        <v>4</v>
      </c>
      <c r="BZ1224" s="4">
        <f t="shared" si="508"/>
        <v>1951</v>
      </c>
      <c r="CA1224" s="4">
        <f t="shared" si="509"/>
        <v>1343</v>
      </c>
      <c r="CB1224" s="4">
        <f t="shared" si="510"/>
        <v>4252</v>
      </c>
      <c r="CC1224" s="4">
        <f t="shared" si="511"/>
        <v>0</v>
      </c>
      <c r="CD1224" s="4">
        <f t="shared" si="512"/>
        <v>7546</v>
      </c>
      <c r="CE1224" s="4">
        <f t="shared" si="513"/>
        <v>66</v>
      </c>
      <c r="CF1224" s="4">
        <f t="shared" si="514"/>
        <v>80</v>
      </c>
      <c r="CG1224" s="4">
        <f t="shared" si="515"/>
        <v>112</v>
      </c>
      <c r="CH1224" s="4">
        <f t="shared" si="516"/>
        <v>0</v>
      </c>
      <c r="CI1224" s="4">
        <f t="shared" si="517"/>
        <v>258</v>
      </c>
      <c r="CJ1224" s="4">
        <v>521</v>
      </c>
      <c r="CK1224" s="4">
        <v>0</v>
      </c>
      <c r="CL1224" s="4">
        <v>0</v>
      </c>
      <c r="CM1224" s="4">
        <v>0</v>
      </c>
      <c r="CN1224" s="4">
        <v>861</v>
      </c>
      <c r="CO1224" s="4">
        <f t="shared" si="492"/>
        <v>1382</v>
      </c>
    </row>
    <row r="1225" spans="1:93">
      <c r="A1225" s="2">
        <v>2015</v>
      </c>
      <c r="B1225" s="3" t="s">
        <v>77</v>
      </c>
      <c r="C1225" s="4">
        <v>4109</v>
      </c>
      <c r="D1225" s="4">
        <v>964</v>
      </c>
      <c r="E1225" s="4">
        <v>185</v>
      </c>
      <c r="F1225" s="4">
        <v>0</v>
      </c>
      <c r="G1225" s="4">
        <f t="shared" si="493"/>
        <v>5258</v>
      </c>
      <c r="H1225" s="4">
        <v>1466</v>
      </c>
      <c r="I1225" s="4">
        <v>1224</v>
      </c>
      <c r="J1225" s="4">
        <v>2510</v>
      </c>
      <c r="K1225" s="4">
        <v>0</v>
      </c>
      <c r="L1225" s="4">
        <f t="shared" si="494"/>
        <v>5200</v>
      </c>
      <c r="M1225" s="4">
        <v>0</v>
      </c>
      <c r="N1225" s="4">
        <v>32</v>
      </c>
      <c r="O1225" s="4">
        <v>0</v>
      </c>
      <c r="P1225" s="4">
        <v>0</v>
      </c>
      <c r="Q1225" s="4">
        <f t="shared" si="495"/>
        <v>32</v>
      </c>
      <c r="R1225" s="4">
        <v>0</v>
      </c>
      <c r="S1225" s="4">
        <v>0</v>
      </c>
      <c r="T1225" s="4">
        <v>0</v>
      </c>
      <c r="U1225" s="4">
        <v>0</v>
      </c>
      <c r="V1225" s="4">
        <f t="shared" si="496"/>
        <v>0</v>
      </c>
      <c r="W1225" s="4">
        <v>700</v>
      </c>
      <c r="X1225" s="4">
        <v>4155</v>
      </c>
      <c r="Y1225" s="4">
        <v>1228</v>
      </c>
      <c r="Z1225" s="4">
        <v>0</v>
      </c>
      <c r="AA1225" s="4">
        <f t="shared" si="497"/>
        <v>6083</v>
      </c>
      <c r="AB1225" s="4">
        <v>481</v>
      </c>
      <c r="AC1225" s="4">
        <v>22</v>
      </c>
      <c r="AD1225" s="4">
        <v>102</v>
      </c>
      <c r="AE1225" s="4">
        <v>0</v>
      </c>
      <c r="AF1225" s="4">
        <f t="shared" si="498"/>
        <v>605</v>
      </c>
      <c r="AG1225" s="4">
        <v>0</v>
      </c>
      <c r="AH1225" s="4">
        <v>903</v>
      </c>
      <c r="AI1225" s="4">
        <v>576</v>
      </c>
      <c r="AJ1225" s="4">
        <v>229</v>
      </c>
      <c r="AK1225" s="4">
        <f t="shared" si="499"/>
        <v>1708</v>
      </c>
      <c r="AL1225" s="4">
        <v>893</v>
      </c>
      <c r="AM1225" s="4">
        <v>2085</v>
      </c>
      <c r="AN1225" s="4">
        <v>2879</v>
      </c>
      <c r="AO1225" s="4">
        <v>444</v>
      </c>
      <c r="AP1225" s="4">
        <f t="shared" si="500"/>
        <v>6301</v>
      </c>
      <c r="AU1225" s="4">
        <f t="shared" si="501"/>
        <v>0</v>
      </c>
      <c r="AV1225" s="4">
        <v>0</v>
      </c>
      <c r="AW1225" s="4">
        <v>0</v>
      </c>
      <c r="AX1225" s="4">
        <v>0</v>
      </c>
      <c r="AY1225" s="4">
        <v>0</v>
      </c>
      <c r="AZ1225" s="4">
        <f t="shared" si="502"/>
        <v>0</v>
      </c>
      <c r="BA1225" s="4">
        <v>0</v>
      </c>
      <c r="BB1225" s="4">
        <v>0</v>
      </c>
      <c r="BC1225" s="4">
        <v>2</v>
      </c>
      <c r="BD1225" s="4">
        <v>0</v>
      </c>
      <c r="BE1225" s="4">
        <f t="shared" si="503"/>
        <v>2</v>
      </c>
      <c r="BF1225" s="4">
        <v>0</v>
      </c>
      <c r="BG1225" s="4">
        <v>383</v>
      </c>
      <c r="BH1225" s="4">
        <v>99</v>
      </c>
      <c r="BI1225" s="4">
        <v>229</v>
      </c>
      <c r="BJ1225" s="4">
        <f t="shared" si="504"/>
        <v>711</v>
      </c>
      <c r="BK1225" s="4">
        <v>0</v>
      </c>
      <c r="BL1225" s="4">
        <v>0</v>
      </c>
      <c r="BM1225" s="4">
        <v>0</v>
      </c>
      <c r="BN1225" s="4">
        <v>0</v>
      </c>
      <c r="BO1225" s="4">
        <f t="shared" si="505"/>
        <v>0</v>
      </c>
      <c r="BP1225" s="4">
        <v>0</v>
      </c>
      <c r="BQ1225" s="4">
        <v>0</v>
      </c>
      <c r="BR1225" s="4">
        <v>32</v>
      </c>
      <c r="BS1225" s="4">
        <v>0</v>
      </c>
      <c r="BT1225" s="4">
        <f t="shared" si="506"/>
        <v>32</v>
      </c>
      <c r="BU1225" s="4">
        <v>4</v>
      </c>
      <c r="BV1225" s="4">
        <v>0</v>
      </c>
      <c r="BW1225" s="4">
        <v>32</v>
      </c>
      <c r="BX1225" s="4">
        <v>444</v>
      </c>
      <c r="BY1225" s="4">
        <f t="shared" si="507"/>
        <v>480</v>
      </c>
      <c r="BZ1225" s="4">
        <f t="shared" si="508"/>
        <v>7649</v>
      </c>
      <c r="CA1225" s="4">
        <f t="shared" si="509"/>
        <v>9385</v>
      </c>
      <c r="CB1225" s="4">
        <f t="shared" si="510"/>
        <v>7480</v>
      </c>
      <c r="CC1225" s="4">
        <f t="shared" si="511"/>
        <v>673</v>
      </c>
      <c r="CD1225" s="4">
        <f t="shared" si="512"/>
        <v>25187</v>
      </c>
      <c r="CE1225" s="4">
        <f t="shared" si="513"/>
        <v>4</v>
      </c>
      <c r="CF1225" s="4">
        <f t="shared" si="514"/>
        <v>383</v>
      </c>
      <c r="CG1225" s="4">
        <f t="shared" si="515"/>
        <v>165</v>
      </c>
      <c r="CH1225" s="4">
        <f t="shared" si="516"/>
        <v>673</v>
      </c>
      <c r="CI1225" s="4">
        <f t="shared" si="517"/>
        <v>1225</v>
      </c>
      <c r="CJ1225" s="4">
        <v>2037</v>
      </c>
      <c r="CK1225" s="4">
        <v>3234</v>
      </c>
      <c r="CL1225" s="4">
        <v>492</v>
      </c>
      <c r="CM1225" s="4">
        <v>2</v>
      </c>
      <c r="CN1225" s="4">
        <v>2135</v>
      </c>
      <c r="CO1225" s="4">
        <f t="shared" si="492"/>
        <v>7900</v>
      </c>
    </row>
    <row r="1226" spans="1:93">
      <c r="A1226" s="2">
        <v>2015</v>
      </c>
      <c r="B1226" s="3" t="s">
        <v>78</v>
      </c>
      <c r="C1226" s="4">
        <v>1405.4305000000004</v>
      </c>
      <c r="D1226" s="4">
        <v>214.32130000000001</v>
      </c>
      <c r="E1226" s="4">
        <v>32.646700000000003</v>
      </c>
      <c r="F1226" s="4">
        <v>0</v>
      </c>
      <c r="G1226" s="4">
        <f t="shared" si="493"/>
        <v>1652.3985000000005</v>
      </c>
      <c r="H1226" s="4">
        <v>490.39209999999997</v>
      </c>
      <c r="I1226" s="4">
        <v>125.00450000000002</v>
      </c>
      <c r="J1226" s="4">
        <v>311.69569999999993</v>
      </c>
      <c r="K1226" s="4">
        <v>157.5</v>
      </c>
      <c r="L1226" s="4">
        <f t="shared" si="494"/>
        <v>1084.5923</v>
      </c>
      <c r="M1226" s="4">
        <v>13.166499999999999</v>
      </c>
      <c r="N1226" s="4">
        <v>12.814</v>
      </c>
      <c r="O1226" s="4">
        <v>0</v>
      </c>
      <c r="P1226" s="4">
        <v>0</v>
      </c>
      <c r="Q1226" s="4">
        <f t="shared" si="495"/>
        <v>25.980499999999999</v>
      </c>
      <c r="R1226" s="4">
        <v>80.922499999999999</v>
      </c>
      <c r="S1226" s="4">
        <v>0.76729999999999998</v>
      </c>
      <c r="T1226" s="4">
        <v>15.416</v>
      </c>
      <c r="U1226" s="4">
        <v>0</v>
      </c>
      <c r="V1226" s="4">
        <f t="shared" si="496"/>
        <v>97.105800000000002</v>
      </c>
      <c r="W1226" s="4">
        <v>665.01699999999994</v>
      </c>
      <c r="X1226" s="4">
        <v>886.12439999999981</v>
      </c>
      <c r="Y1226" s="4">
        <v>3.6861000000000002</v>
      </c>
      <c r="Z1226" s="4">
        <v>0</v>
      </c>
      <c r="AA1226" s="4">
        <f t="shared" si="497"/>
        <v>1554.8274999999996</v>
      </c>
      <c r="AB1226" s="4">
        <v>353.84359999999992</v>
      </c>
      <c r="AC1226" s="4">
        <v>6.2336999999999998</v>
      </c>
      <c r="AD1226" s="4">
        <v>15.703299999999999</v>
      </c>
      <c r="AE1226" s="4">
        <v>0</v>
      </c>
      <c r="AF1226" s="4">
        <f t="shared" si="498"/>
        <v>375.78059999999994</v>
      </c>
      <c r="AG1226" s="4">
        <v>467.13731700000017</v>
      </c>
      <c r="AH1226" s="4">
        <v>1003.7295800000001</v>
      </c>
      <c r="AI1226" s="4">
        <v>228.67860899999999</v>
      </c>
      <c r="AJ1226" s="4">
        <v>14.959</v>
      </c>
      <c r="AK1226" s="4">
        <f t="shared" si="499"/>
        <v>1714.5045060000004</v>
      </c>
      <c r="AL1226" s="4">
        <v>2505.8527419999991</v>
      </c>
      <c r="AM1226" s="4">
        <v>695.72643299999982</v>
      </c>
      <c r="AN1226" s="4">
        <v>3729.5876499999972</v>
      </c>
      <c r="AO1226" s="4">
        <v>0</v>
      </c>
      <c r="AP1226" s="4">
        <f t="shared" si="500"/>
        <v>6931.1668249999966</v>
      </c>
      <c r="AU1226" s="4">
        <f t="shared" si="501"/>
        <v>0</v>
      </c>
      <c r="AV1226" s="4">
        <v>101.54300000000001</v>
      </c>
      <c r="AW1226" s="4">
        <v>0</v>
      </c>
      <c r="AX1226" s="4">
        <v>5.4</v>
      </c>
      <c r="AY1226" s="4">
        <v>157.5</v>
      </c>
      <c r="AZ1226" s="4">
        <f t="shared" si="502"/>
        <v>264.44299999999998</v>
      </c>
      <c r="BA1226" s="4">
        <v>5</v>
      </c>
      <c r="BB1226" s="4">
        <v>0</v>
      </c>
      <c r="BC1226" s="4">
        <v>0</v>
      </c>
      <c r="BD1226" s="4">
        <v>0</v>
      </c>
      <c r="BE1226" s="4">
        <f t="shared" si="503"/>
        <v>5</v>
      </c>
      <c r="BF1226" s="4">
        <v>181.81151700000001</v>
      </c>
      <c r="BG1226" s="4">
        <v>1002.33198</v>
      </c>
      <c r="BH1226" s="4">
        <v>70.156709000000006</v>
      </c>
      <c r="BI1226" s="4">
        <v>14.959</v>
      </c>
      <c r="BJ1226" s="4">
        <f t="shared" si="504"/>
        <v>1269.2592060000002</v>
      </c>
      <c r="BK1226" s="4">
        <v>77.333116000000004</v>
      </c>
      <c r="BL1226" s="4">
        <v>12.2</v>
      </c>
      <c r="BM1226" s="4">
        <v>2.85</v>
      </c>
      <c r="BN1226" s="4">
        <v>0</v>
      </c>
      <c r="BO1226" s="4">
        <f t="shared" si="505"/>
        <v>92.383116000000001</v>
      </c>
      <c r="BP1226" s="4">
        <v>39.778174999999997</v>
      </c>
      <c r="BQ1226" s="4">
        <v>57.149500000000003</v>
      </c>
      <c r="BR1226" s="4">
        <v>26.333449999999999</v>
      </c>
      <c r="BS1226" s="4">
        <v>0</v>
      </c>
      <c r="BT1226" s="4">
        <f t="shared" si="506"/>
        <v>123.26112499999999</v>
      </c>
      <c r="BU1226" s="4">
        <v>275.45715100000001</v>
      </c>
      <c r="BV1226" s="4">
        <v>47.253433000000001</v>
      </c>
      <c r="BW1226" s="4">
        <v>81.943399999999997</v>
      </c>
      <c r="BX1226" s="4">
        <v>0</v>
      </c>
      <c r="BY1226" s="4">
        <f t="shared" si="507"/>
        <v>404.65398400000004</v>
      </c>
      <c r="BZ1226" s="4">
        <f t="shared" si="508"/>
        <v>5981.7622589999992</v>
      </c>
      <c r="CA1226" s="4">
        <f t="shared" si="509"/>
        <v>2944.7212129999998</v>
      </c>
      <c r="CB1226" s="4">
        <f t="shared" si="510"/>
        <v>4337.414058999997</v>
      </c>
      <c r="CC1226" s="4">
        <f t="shared" si="511"/>
        <v>172.459</v>
      </c>
      <c r="CD1226" s="4">
        <f t="shared" si="512"/>
        <v>13436.356530999998</v>
      </c>
      <c r="CE1226" s="4">
        <f t="shared" si="513"/>
        <v>680.92295899999999</v>
      </c>
      <c r="CF1226" s="4">
        <f t="shared" si="514"/>
        <v>1118.9349130000003</v>
      </c>
      <c r="CG1226" s="4">
        <f t="shared" si="515"/>
        <v>186.683559</v>
      </c>
      <c r="CH1226" s="4">
        <f t="shared" si="516"/>
        <v>172.459</v>
      </c>
      <c r="CI1226" s="4">
        <f t="shared" si="517"/>
        <v>2159.0004310000004</v>
      </c>
      <c r="CJ1226" s="4">
        <v>0</v>
      </c>
      <c r="CK1226" s="4">
        <v>0</v>
      </c>
      <c r="CL1226" s="4">
        <v>231</v>
      </c>
      <c r="CM1226" s="4">
        <v>9.1</v>
      </c>
      <c r="CN1226" s="4">
        <v>2016.4</v>
      </c>
      <c r="CO1226" s="4">
        <f t="shared" si="492"/>
        <v>2256.5</v>
      </c>
    </row>
    <row r="1227" spans="1:93">
      <c r="A1227" s="2">
        <v>2015</v>
      </c>
      <c r="B1227" s="3" t="s">
        <v>79</v>
      </c>
      <c r="C1227" s="4">
        <v>3780</v>
      </c>
      <c r="D1227" s="4">
        <v>1141</v>
      </c>
      <c r="E1227" s="4">
        <v>692</v>
      </c>
      <c r="F1227" s="4">
        <v>0</v>
      </c>
      <c r="G1227" s="4">
        <f t="shared" si="493"/>
        <v>5613</v>
      </c>
      <c r="H1227" s="4">
        <v>843</v>
      </c>
      <c r="I1227" s="4">
        <v>645</v>
      </c>
      <c r="J1227" s="4">
        <v>4491</v>
      </c>
      <c r="K1227" s="4">
        <v>0</v>
      </c>
      <c r="L1227" s="4">
        <f t="shared" si="494"/>
        <v>5979</v>
      </c>
      <c r="M1227" s="4">
        <v>0</v>
      </c>
      <c r="N1227" s="4">
        <v>218</v>
      </c>
      <c r="O1227" s="4">
        <v>0</v>
      </c>
      <c r="P1227" s="4">
        <v>0</v>
      </c>
      <c r="Q1227" s="4">
        <f t="shared" si="495"/>
        <v>218</v>
      </c>
      <c r="R1227" s="4">
        <v>0</v>
      </c>
      <c r="S1227" s="4">
        <v>0</v>
      </c>
      <c r="T1227" s="4">
        <v>0</v>
      </c>
      <c r="U1227" s="4">
        <v>0</v>
      </c>
      <c r="V1227" s="4">
        <f t="shared" si="496"/>
        <v>0</v>
      </c>
      <c r="W1227" s="4">
        <v>1884</v>
      </c>
      <c r="X1227" s="4">
        <v>8109</v>
      </c>
      <c r="Y1227" s="4">
        <v>988</v>
      </c>
      <c r="Z1227" s="4">
        <v>0</v>
      </c>
      <c r="AA1227" s="4">
        <f t="shared" si="497"/>
        <v>10981</v>
      </c>
      <c r="AB1227" s="4">
        <v>976</v>
      </c>
      <c r="AC1227" s="4">
        <v>7</v>
      </c>
      <c r="AD1227" s="4">
        <v>104</v>
      </c>
      <c r="AE1227" s="4">
        <v>0</v>
      </c>
      <c r="AF1227" s="4">
        <f t="shared" si="498"/>
        <v>1087</v>
      </c>
      <c r="AG1227" s="4">
        <v>0</v>
      </c>
      <c r="AH1227" s="4">
        <v>968</v>
      </c>
      <c r="AI1227" s="4">
        <v>1895</v>
      </c>
      <c r="AJ1227" s="4">
        <v>106</v>
      </c>
      <c r="AK1227" s="4">
        <f t="shared" si="499"/>
        <v>2969</v>
      </c>
      <c r="AL1227" s="4">
        <v>1786</v>
      </c>
      <c r="AM1227" s="4">
        <v>2068</v>
      </c>
      <c r="AN1227" s="4">
        <v>8586</v>
      </c>
      <c r="AO1227" s="4">
        <v>0</v>
      </c>
      <c r="AP1227" s="4">
        <f t="shared" si="500"/>
        <v>12440</v>
      </c>
      <c r="AU1227" s="4">
        <f t="shared" si="501"/>
        <v>0</v>
      </c>
      <c r="AV1227" s="4">
        <v>0</v>
      </c>
      <c r="AW1227" s="4">
        <v>0</v>
      </c>
      <c r="AX1227" s="4">
        <v>0</v>
      </c>
      <c r="AY1227" s="4">
        <v>0</v>
      </c>
      <c r="AZ1227" s="4">
        <f t="shared" si="502"/>
        <v>0</v>
      </c>
      <c r="BA1227" s="4">
        <v>3</v>
      </c>
      <c r="BB1227" s="4">
        <v>0</v>
      </c>
      <c r="BC1227" s="4">
        <v>5</v>
      </c>
      <c r="BD1227" s="4">
        <v>0</v>
      </c>
      <c r="BE1227" s="4">
        <f t="shared" si="503"/>
        <v>8</v>
      </c>
      <c r="BF1227" s="4">
        <v>0</v>
      </c>
      <c r="BG1227" s="4">
        <v>666</v>
      </c>
      <c r="BH1227" s="4">
        <v>318</v>
      </c>
      <c r="BI1227" s="4">
        <v>106.2</v>
      </c>
      <c r="BJ1227" s="4">
        <f t="shared" si="504"/>
        <v>1090.2</v>
      </c>
      <c r="BK1227" s="4">
        <v>9</v>
      </c>
      <c r="BL1227" s="4">
        <v>0</v>
      </c>
      <c r="BM1227" s="4">
        <v>0</v>
      </c>
      <c r="BN1227" s="4">
        <v>0</v>
      </c>
      <c r="BO1227" s="4">
        <f t="shared" si="505"/>
        <v>9</v>
      </c>
      <c r="BP1227" s="4">
        <v>0</v>
      </c>
      <c r="BQ1227" s="4">
        <v>0</v>
      </c>
      <c r="BR1227" s="4">
        <v>2</v>
      </c>
      <c r="BS1227" s="4">
        <v>0</v>
      </c>
      <c r="BT1227" s="4">
        <f t="shared" si="506"/>
        <v>2</v>
      </c>
      <c r="BU1227" s="4">
        <v>9</v>
      </c>
      <c r="BV1227" s="4">
        <v>0</v>
      </c>
      <c r="BW1227" s="4">
        <v>13</v>
      </c>
      <c r="BX1227" s="4">
        <v>0</v>
      </c>
      <c r="BY1227" s="4">
        <f t="shared" si="507"/>
        <v>22</v>
      </c>
      <c r="BZ1227" s="4">
        <f t="shared" si="508"/>
        <v>9269</v>
      </c>
      <c r="CA1227" s="4">
        <f t="shared" si="509"/>
        <v>13156</v>
      </c>
      <c r="CB1227" s="4">
        <f t="shared" si="510"/>
        <v>16756</v>
      </c>
      <c r="CC1227" s="4">
        <f t="shared" si="511"/>
        <v>106</v>
      </c>
      <c r="CD1227" s="4">
        <f t="shared" si="512"/>
        <v>39287</v>
      </c>
      <c r="CE1227" s="4">
        <f t="shared" si="513"/>
        <v>21</v>
      </c>
      <c r="CF1227" s="4">
        <f t="shared" si="514"/>
        <v>666</v>
      </c>
      <c r="CG1227" s="4">
        <f t="shared" si="515"/>
        <v>338</v>
      </c>
      <c r="CH1227" s="4">
        <f t="shared" si="516"/>
        <v>106.2</v>
      </c>
      <c r="CI1227" s="4">
        <f t="shared" si="517"/>
        <v>1131.2</v>
      </c>
      <c r="CJ1227" s="4">
        <v>4192.2929999999997</v>
      </c>
      <c r="CK1227" s="4">
        <v>3761.34</v>
      </c>
      <c r="CL1227" s="4">
        <v>663</v>
      </c>
      <c r="CM1227" s="4">
        <v>0</v>
      </c>
      <c r="CN1227" s="4">
        <v>965.29800000000068</v>
      </c>
      <c r="CO1227" s="4">
        <f t="shared" si="492"/>
        <v>9581.9310000000005</v>
      </c>
    </row>
    <row r="1228" spans="1:93">
      <c r="A1228" s="2">
        <v>2015</v>
      </c>
      <c r="B1228" s="3" t="s">
        <v>80</v>
      </c>
      <c r="C1228" s="4">
        <v>2181.1</v>
      </c>
      <c r="D1228" s="4">
        <v>533.5</v>
      </c>
      <c r="E1228" s="4">
        <v>760.8</v>
      </c>
      <c r="F1228" s="4">
        <v>0</v>
      </c>
      <c r="G1228" s="4">
        <f t="shared" si="493"/>
        <v>3475.3999999999996</v>
      </c>
      <c r="H1228" s="4">
        <v>777</v>
      </c>
      <c r="I1228" s="4">
        <v>8.9</v>
      </c>
      <c r="J1228" s="4">
        <v>2789</v>
      </c>
      <c r="K1228" s="4">
        <v>0</v>
      </c>
      <c r="L1228" s="4">
        <f t="shared" si="494"/>
        <v>3574.9</v>
      </c>
      <c r="M1228" s="4">
        <v>17.3</v>
      </c>
      <c r="N1228" s="4">
        <v>51.6</v>
      </c>
      <c r="O1228" s="4">
        <v>0.6</v>
      </c>
      <c r="P1228" s="4">
        <v>0</v>
      </c>
      <c r="Q1228" s="4">
        <f t="shared" si="495"/>
        <v>69.5</v>
      </c>
      <c r="R1228" s="4">
        <v>134.4</v>
      </c>
      <c r="S1228" s="4">
        <v>243.6</v>
      </c>
      <c r="T1228" s="4">
        <v>31</v>
      </c>
      <c r="U1228" s="4">
        <v>0</v>
      </c>
      <c r="V1228" s="4">
        <f t="shared" si="496"/>
        <v>409</v>
      </c>
      <c r="W1228" s="4">
        <v>897.7</v>
      </c>
      <c r="X1228" s="4">
        <v>4765</v>
      </c>
      <c r="Y1228" s="4">
        <v>591</v>
      </c>
      <c r="Z1228" s="4">
        <v>0</v>
      </c>
      <c r="AA1228" s="4">
        <f t="shared" si="497"/>
        <v>6253.7</v>
      </c>
      <c r="AB1228" s="4">
        <v>438.4</v>
      </c>
      <c r="AC1228" s="4">
        <v>0</v>
      </c>
      <c r="AD1228" s="4">
        <v>56.5</v>
      </c>
      <c r="AE1228" s="4">
        <v>0</v>
      </c>
      <c r="AF1228" s="4">
        <f t="shared" si="498"/>
        <v>494.9</v>
      </c>
      <c r="AG1228" s="4">
        <v>3</v>
      </c>
      <c r="AH1228" s="4">
        <v>492</v>
      </c>
      <c r="AI1228" s="4">
        <v>834</v>
      </c>
      <c r="AJ1228" s="4">
        <v>74</v>
      </c>
      <c r="AK1228" s="4">
        <f t="shared" si="499"/>
        <v>1403</v>
      </c>
      <c r="AL1228" s="4">
        <v>612.4</v>
      </c>
      <c r="AM1228" s="4">
        <v>1000.5</v>
      </c>
      <c r="AN1228" s="4">
        <v>6414.8</v>
      </c>
      <c r="AO1228" s="4">
        <v>96.6</v>
      </c>
      <c r="AP1228" s="4">
        <f t="shared" si="500"/>
        <v>8124.3000000000011</v>
      </c>
      <c r="AU1228" s="4">
        <f t="shared" si="501"/>
        <v>0</v>
      </c>
      <c r="AV1228" s="4">
        <v>0</v>
      </c>
      <c r="AW1228" s="4">
        <v>0</v>
      </c>
      <c r="AX1228" s="4">
        <v>17.600000000000001</v>
      </c>
      <c r="AY1228" s="4">
        <v>0</v>
      </c>
      <c r="AZ1228" s="4">
        <f t="shared" si="502"/>
        <v>17.600000000000001</v>
      </c>
      <c r="BA1228" s="4">
        <v>0</v>
      </c>
      <c r="BB1228" s="4">
        <v>0</v>
      </c>
      <c r="BC1228" s="4">
        <v>6.1</v>
      </c>
      <c r="BD1228" s="4">
        <v>0</v>
      </c>
      <c r="BE1228" s="4">
        <f t="shared" si="503"/>
        <v>6.1</v>
      </c>
      <c r="BF1228" s="4">
        <v>2</v>
      </c>
      <c r="BG1228" s="4">
        <v>492</v>
      </c>
      <c r="BH1228" s="4">
        <v>834</v>
      </c>
      <c r="BI1228" s="4">
        <v>74.599999999999994</v>
      </c>
      <c r="BJ1228" s="4">
        <f t="shared" si="504"/>
        <v>1402.6</v>
      </c>
      <c r="BK1228" s="4">
        <v>0</v>
      </c>
      <c r="BL1228" s="4">
        <v>0</v>
      </c>
      <c r="BM1228" s="4">
        <v>1</v>
      </c>
      <c r="BN1228" s="4">
        <v>0</v>
      </c>
      <c r="BO1228" s="4">
        <f t="shared" si="505"/>
        <v>1</v>
      </c>
      <c r="BP1228" s="4">
        <v>0</v>
      </c>
      <c r="BQ1228" s="4">
        <v>0</v>
      </c>
      <c r="BR1228" s="4">
        <v>0</v>
      </c>
      <c r="BS1228" s="4">
        <v>0</v>
      </c>
      <c r="BT1228" s="4">
        <f t="shared" si="506"/>
        <v>0</v>
      </c>
      <c r="BU1228" s="4">
        <v>0</v>
      </c>
      <c r="BV1228" s="4">
        <v>11</v>
      </c>
      <c r="BW1228" s="4">
        <v>66.900000000000006</v>
      </c>
      <c r="BX1228" s="4">
        <v>0</v>
      </c>
      <c r="BY1228" s="4">
        <f t="shared" si="507"/>
        <v>77.900000000000006</v>
      </c>
      <c r="BZ1228" s="4">
        <f t="shared" si="508"/>
        <v>5061.2999999999993</v>
      </c>
      <c r="CA1228" s="4">
        <f t="shared" si="509"/>
        <v>7095.1</v>
      </c>
      <c r="CB1228" s="4">
        <f t="shared" si="510"/>
        <v>11477.7</v>
      </c>
      <c r="CC1228" s="4">
        <f t="shared" si="511"/>
        <v>170.6</v>
      </c>
      <c r="CD1228" s="4">
        <f t="shared" si="512"/>
        <v>23804.699999999997</v>
      </c>
      <c r="CE1228" s="4">
        <f t="shared" si="513"/>
        <v>2</v>
      </c>
      <c r="CF1228" s="4">
        <f t="shared" si="514"/>
        <v>503</v>
      </c>
      <c r="CG1228" s="4">
        <f t="shared" si="515"/>
        <v>925.6</v>
      </c>
      <c r="CH1228" s="4">
        <f t="shared" si="516"/>
        <v>74.599999999999994</v>
      </c>
      <c r="CI1228" s="4">
        <f t="shared" si="517"/>
        <v>1505.1999999999998</v>
      </c>
      <c r="CJ1228" s="4">
        <v>2197.8000000000002</v>
      </c>
      <c r="CK1228" s="4">
        <v>3188.5</v>
      </c>
      <c r="CL1228" s="4">
        <v>493.1</v>
      </c>
      <c r="CM1228" s="4">
        <v>50</v>
      </c>
      <c r="CN1228" s="4">
        <v>541.30000000000007</v>
      </c>
      <c r="CO1228" s="4">
        <f t="shared" si="492"/>
        <v>6470.7000000000007</v>
      </c>
    </row>
    <row r="1229" spans="1:93">
      <c r="A1229" s="2">
        <v>2015</v>
      </c>
      <c r="B1229" s="3" t="s">
        <v>81</v>
      </c>
      <c r="C1229" s="4">
        <v>46212</v>
      </c>
      <c r="D1229" s="4">
        <v>6519</v>
      </c>
      <c r="E1229" s="4">
        <v>-161</v>
      </c>
      <c r="F1229" s="4">
        <v>1054</v>
      </c>
      <c r="G1229" s="4">
        <f t="shared" si="493"/>
        <v>53624</v>
      </c>
      <c r="H1229" s="4">
        <v>12190</v>
      </c>
      <c r="I1229" s="4">
        <v>4907</v>
      </c>
      <c r="J1229" s="4">
        <v>54</v>
      </c>
      <c r="K1229" s="4">
        <v>241</v>
      </c>
      <c r="L1229" s="4">
        <f t="shared" si="494"/>
        <v>17392</v>
      </c>
      <c r="M1229" s="4">
        <v>564</v>
      </c>
      <c r="N1229" s="4">
        <v>3074</v>
      </c>
      <c r="O1229" s="4">
        <v>2053</v>
      </c>
      <c r="P1229" s="4">
        <v>0</v>
      </c>
      <c r="Q1229" s="4">
        <f t="shared" si="495"/>
        <v>5691</v>
      </c>
      <c r="R1229" s="4">
        <v>2869</v>
      </c>
      <c r="S1229" s="4">
        <v>1409</v>
      </c>
      <c r="T1229" s="4">
        <v>0</v>
      </c>
      <c r="U1229" s="4">
        <v>0</v>
      </c>
      <c r="V1229" s="4">
        <f t="shared" si="496"/>
        <v>4278</v>
      </c>
      <c r="W1229" s="4">
        <v>20122</v>
      </c>
      <c r="X1229" s="4">
        <v>52656</v>
      </c>
      <c r="Y1229" s="4">
        <v>6834</v>
      </c>
      <c r="Z1229" s="4">
        <v>0</v>
      </c>
      <c r="AA1229" s="4">
        <f t="shared" si="497"/>
        <v>79612</v>
      </c>
      <c r="AB1229" s="4">
        <v>9926</v>
      </c>
      <c r="AC1229" s="4">
        <v>61</v>
      </c>
      <c r="AD1229" s="4">
        <v>2402</v>
      </c>
      <c r="AE1229" s="4">
        <v>0</v>
      </c>
      <c r="AF1229" s="4">
        <f t="shared" si="498"/>
        <v>12389</v>
      </c>
      <c r="AG1229" s="4">
        <v>199</v>
      </c>
      <c r="AH1229" s="4">
        <v>5197</v>
      </c>
      <c r="AI1229" s="4">
        <v>7691.6660000000002</v>
      </c>
      <c r="AJ1229" s="4">
        <v>2331.5129999999999</v>
      </c>
      <c r="AK1229" s="4">
        <f t="shared" si="499"/>
        <v>15419.179</v>
      </c>
      <c r="AL1229" s="4">
        <v>21366</v>
      </c>
      <c r="AM1229" s="4">
        <v>16226</v>
      </c>
      <c r="AN1229" s="4">
        <v>22828.333999999999</v>
      </c>
      <c r="AO1229" s="4">
        <v>1518.4870000000001</v>
      </c>
      <c r="AP1229" s="4">
        <f t="shared" si="500"/>
        <v>61938.821000000004</v>
      </c>
      <c r="AU1229" s="4">
        <f t="shared" si="501"/>
        <v>0</v>
      </c>
      <c r="AV1229" s="4">
        <v>0</v>
      </c>
      <c r="AW1229" s="4">
        <v>0</v>
      </c>
      <c r="AX1229" s="4">
        <v>0</v>
      </c>
      <c r="AY1229" s="4">
        <v>24</v>
      </c>
      <c r="AZ1229" s="4">
        <f t="shared" si="502"/>
        <v>24</v>
      </c>
      <c r="BA1229" s="4">
        <v>80</v>
      </c>
      <c r="BB1229" s="4">
        <v>0</v>
      </c>
      <c r="BC1229" s="4">
        <v>0</v>
      </c>
      <c r="BD1229" s="4">
        <v>0</v>
      </c>
      <c r="BE1229" s="4">
        <f t="shared" si="503"/>
        <v>80</v>
      </c>
      <c r="BF1229" s="4">
        <v>0</v>
      </c>
      <c r="BG1229" s="4">
        <v>2783</v>
      </c>
      <c r="BH1229" s="4">
        <v>615</v>
      </c>
      <c r="BI1229" s="4">
        <v>1304.1290000000001</v>
      </c>
      <c r="BJ1229" s="4">
        <f t="shared" si="504"/>
        <v>4702.1289999999999</v>
      </c>
      <c r="BK1229" s="4">
        <v>0</v>
      </c>
      <c r="BL1229" s="4">
        <v>0</v>
      </c>
      <c r="BM1229" s="4">
        <v>0</v>
      </c>
      <c r="BN1229" s="4">
        <v>0</v>
      </c>
      <c r="BO1229" s="4">
        <f t="shared" si="505"/>
        <v>0</v>
      </c>
      <c r="BP1229" s="4">
        <v>0</v>
      </c>
      <c r="BQ1229" s="4">
        <v>0</v>
      </c>
      <c r="BR1229" s="4">
        <v>0</v>
      </c>
      <c r="BS1229" s="4">
        <v>0</v>
      </c>
      <c r="BT1229" s="4">
        <f t="shared" si="506"/>
        <v>0</v>
      </c>
      <c r="BU1229" s="4">
        <v>32</v>
      </c>
      <c r="BV1229" s="4">
        <v>49</v>
      </c>
      <c r="BW1229" s="4">
        <v>173</v>
      </c>
      <c r="BX1229" s="4">
        <v>243.87099999999987</v>
      </c>
      <c r="BY1229" s="4">
        <f t="shared" si="507"/>
        <v>497.87099999999987</v>
      </c>
      <c r="BZ1229" s="4">
        <f t="shared" si="508"/>
        <v>113448</v>
      </c>
      <c r="CA1229" s="4">
        <f t="shared" si="509"/>
        <v>90049</v>
      </c>
      <c r="CB1229" s="4">
        <f t="shared" si="510"/>
        <v>41702</v>
      </c>
      <c r="CC1229" s="4">
        <f t="shared" si="511"/>
        <v>5145</v>
      </c>
      <c r="CD1229" s="4">
        <f t="shared" si="512"/>
        <v>250344</v>
      </c>
      <c r="CE1229" s="4">
        <f t="shared" si="513"/>
        <v>112</v>
      </c>
      <c r="CF1229" s="4">
        <f t="shared" si="514"/>
        <v>2832</v>
      </c>
      <c r="CG1229" s="4">
        <f t="shared" si="515"/>
        <v>788</v>
      </c>
      <c r="CH1229" s="4">
        <f t="shared" si="516"/>
        <v>1572</v>
      </c>
      <c r="CI1229" s="4">
        <f t="shared" si="517"/>
        <v>5304</v>
      </c>
      <c r="CJ1229" s="4">
        <v>23682</v>
      </c>
      <c r="CK1229" s="4">
        <v>76169</v>
      </c>
      <c r="CL1229" s="4">
        <v>9417</v>
      </c>
      <c r="CM1229" s="4">
        <v>1</v>
      </c>
      <c r="CN1229" s="4">
        <v>2520</v>
      </c>
      <c r="CO1229" s="4">
        <f t="shared" si="492"/>
        <v>111789</v>
      </c>
    </row>
    <row r="1230" spans="1:93">
      <c r="A1230" s="2">
        <v>2015</v>
      </c>
      <c r="B1230" s="3" t="s">
        <v>82</v>
      </c>
      <c r="C1230" s="4">
        <v>3357</v>
      </c>
      <c r="D1230" s="4">
        <v>591</v>
      </c>
      <c r="E1230" s="4">
        <v>4675</v>
      </c>
      <c r="F1230" s="4">
        <v>0</v>
      </c>
      <c r="G1230" s="4">
        <f t="shared" si="493"/>
        <v>8623</v>
      </c>
      <c r="H1230" s="4">
        <v>869</v>
      </c>
      <c r="I1230" s="4">
        <v>343</v>
      </c>
      <c r="J1230" s="4">
        <v>3788</v>
      </c>
      <c r="K1230" s="4">
        <v>0</v>
      </c>
      <c r="L1230" s="4">
        <f t="shared" si="494"/>
        <v>5000</v>
      </c>
      <c r="M1230" s="4">
        <v>0</v>
      </c>
      <c r="N1230" s="4">
        <v>138</v>
      </c>
      <c r="O1230" s="4">
        <v>0</v>
      </c>
      <c r="P1230" s="4">
        <v>0</v>
      </c>
      <c r="Q1230" s="4">
        <f t="shared" si="495"/>
        <v>138</v>
      </c>
      <c r="R1230" s="4">
        <v>0</v>
      </c>
      <c r="S1230" s="4">
        <v>1328</v>
      </c>
      <c r="T1230" s="4">
        <v>0</v>
      </c>
      <c r="U1230" s="4">
        <v>0</v>
      </c>
      <c r="V1230" s="4">
        <f t="shared" si="496"/>
        <v>1328</v>
      </c>
      <c r="W1230" s="4">
        <v>2313</v>
      </c>
      <c r="X1230" s="4">
        <v>4584</v>
      </c>
      <c r="Y1230" s="4">
        <v>849</v>
      </c>
      <c r="Z1230" s="4">
        <v>0</v>
      </c>
      <c r="AA1230" s="4">
        <f t="shared" si="497"/>
        <v>7746</v>
      </c>
      <c r="AB1230" s="4">
        <v>743</v>
      </c>
      <c r="AC1230" s="4">
        <v>3</v>
      </c>
      <c r="AD1230" s="4">
        <v>89</v>
      </c>
      <c r="AE1230" s="4">
        <v>0</v>
      </c>
      <c r="AF1230" s="4">
        <f t="shared" si="498"/>
        <v>835</v>
      </c>
      <c r="AG1230" s="4">
        <v>0</v>
      </c>
      <c r="AH1230" s="4">
        <v>879</v>
      </c>
      <c r="AI1230" s="4">
        <v>1048</v>
      </c>
      <c r="AJ1230" s="4">
        <v>0</v>
      </c>
      <c r="AK1230" s="4">
        <f t="shared" si="499"/>
        <v>1927</v>
      </c>
      <c r="AL1230" s="4">
        <v>2271</v>
      </c>
      <c r="AM1230" s="4">
        <v>895</v>
      </c>
      <c r="AN1230" s="4">
        <v>5676</v>
      </c>
      <c r="AO1230" s="4">
        <v>0</v>
      </c>
      <c r="AP1230" s="4">
        <f t="shared" si="500"/>
        <v>8842</v>
      </c>
      <c r="AU1230" s="4">
        <f t="shared" si="501"/>
        <v>0</v>
      </c>
      <c r="AV1230" s="4">
        <v>101</v>
      </c>
      <c r="AW1230" s="4">
        <v>0</v>
      </c>
      <c r="AX1230" s="4">
        <v>12</v>
      </c>
      <c r="AY1230" s="4">
        <v>0</v>
      </c>
      <c r="AZ1230" s="4">
        <f t="shared" si="502"/>
        <v>113</v>
      </c>
      <c r="BA1230" s="4">
        <v>26</v>
      </c>
      <c r="BB1230" s="4">
        <v>0</v>
      </c>
      <c r="BC1230" s="4">
        <v>18</v>
      </c>
      <c r="BD1230" s="4">
        <v>0</v>
      </c>
      <c r="BE1230" s="4">
        <f t="shared" si="503"/>
        <v>44</v>
      </c>
      <c r="BF1230" s="4">
        <v>0</v>
      </c>
      <c r="BG1230" s="4">
        <v>0</v>
      </c>
      <c r="BH1230" s="4">
        <v>0</v>
      </c>
      <c r="BI1230" s="4">
        <v>0</v>
      </c>
      <c r="BJ1230" s="4">
        <f t="shared" si="504"/>
        <v>0</v>
      </c>
      <c r="BK1230" s="4">
        <v>0</v>
      </c>
      <c r="BL1230" s="4">
        <v>0</v>
      </c>
      <c r="BM1230" s="4">
        <v>0</v>
      </c>
      <c r="BN1230" s="4">
        <v>0</v>
      </c>
      <c r="BO1230" s="4">
        <f t="shared" si="505"/>
        <v>0</v>
      </c>
      <c r="BP1230" s="4">
        <v>0</v>
      </c>
      <c r="BQ1230" s="4">
        <v>1</v>
      </c>
      <c r="BR1230" s="4">
        <v>0</v>
      </c>
      <c r="BS1230" s="4">
        <v>0</v>
      </c>
      <c r="BT1230" s="4">
        <f t="shared" si="506"/>
        <v>1</v>
      </c>
      <c r="BU1230" s="4">
        <v>49</v>
      </c>
      <c r="BV1230" s="4">
        <v>2</v>
      </c>
      <c r="BW1230" s="4">
        <v>66</v>
      </c>
      <c r="BX1230" s="4">
        <v>0</v>
      </c>
      <c r="BY1230" s="4">
        <f t="shared" si="507"/>
        <v>117</v>
      </c>
      <c r="BZ1230" s="4">
        <f t="shared" si="508"/>
        <v>9553</v>
      </c>
      <c r="CA1230" s="4">
        <f t="shared" si="509"/>
        <v>8761</v>
      </c>
      <c r="CB1230" s="4">
        <f t="shared" si="510"/>
        <v>16125</v>
      </c>
      <c r="CC1230" s="4">
        <f t="shared" si="511"/>
        <v>0</v>
      </c>
      <c r="CD1230" s="4">
        <f t="shared" si="512"/>
        <v>34439</v>
      </c>
      <c r="CE1230" s="4">
        <f t="shared" si="513"/>
        <v>176</v>
      </c>
      <c r="CF1230" s="4">
        <f t="shared" si="514"/>
        <v>3</v>
      </c>
      <c r="CG1230" s="4">
        <f t="shared" si="515"/>
        <v>96</v>
      </c>
      <c r="CH1230" s="4">
        <f t="shared" si="516"/>
        <v>0</v>
      </c>
      <c r="CI1230" s="4">
        <f t="shared" si="517"/>
        <v>275</v>
      </c>
      <c r="CJ1230" s="4">
        <v>2880</v>
      </c>
      <c r="CK1230" s="4">
        <v>6350</v>
      </c>
      <c r="CL1230" s="4">
        <v>693</v>
      </c>
      <c r="CM1230" s="4">
        <v>0</v>
      </c>
      <c r="CN1230" s="4">
        <v>400</v>
      </c>
      <c r="CO1230" s="4">
        <f t="shared" si="492"/>
        <v>10323</v>
      </c>
    </row>
    <row r="1231" spans="1:93">
      <c r="A1231" s="2">
        <v>2015</v>
      </c>
      <c r="B1231" s="3" t="s">
        <v>83</v>
      </c>
      <c r="C1231" s="4">
        <v>3277</v>
      </c>
      <c r="D1231" s="4">
        <v>489</v>
      </c>
      <c r="E1231" s="4">
        <v>2</v>
      </c>
      <c r="F1231" s="4">
        <v>528</v>
      </c>
      <c r="G1231" s="4">
        <f t="shared" si="493"/>
        <v>4296</v>
      </c>
      <c r="H1231" s="4">
        <v>731</v>
      </c>
      <c r="I1231" s="4">
        <v>292</v>
      </c>
      <c r="J1231" s="4">
        <v>1451</v>
      </c>
      <c r="K1231" s="4">
        <v>604</v>
      </c>
      <c r="L1231" s="4">
        <f t="shared" si="494"/>
        <v>3078</v>
      </c>
      <c r="M1231" s="4">
        <v>267</v>
      </c>
      <c r="N1231" s="4">
        <v>0</v>
      </c>
      <c r="O1231" s="4">
        <v>0</v>
      </c>
      <c r="P1231" s="4">
        <v>0</v>
      </c>
      <c r="Q1231" s="4">
        <f t="shared" si="495"/>
        <v>267</v>
      </c>
      <c r="R1231" s="4">
        <v>121</v>
      </c>
      <c r="S1231" s="4">
        <v>0</v>
      </c>
      <c r="T1231" s="4">
        <v>0</v>
      </c>
      <c r="U1231" s="4">
        <v>0</v>
      </c>
      <c r="V1231" s="4">
        <f t="shared" si="496"/>
        <v>121</v>
      </c>
      <c r="W1231" s="4">
        <v>3496</v>
      </c>
      <c r="X1231" s="4">
        <v>3483</v>
      </c>
      <c r="Y1231" s="4">
        <v>0</v>
      </c>
      <c r="Z1231" s="4">
        <v>0</v>
      </c>
      <c r="AA1231" s="4">
        <f t="shared" si="497"/>
        <v>6979</v>
      </c>
      <c r="AB1231" s="4">
        <v>715</v>
      </c>
      <c r="AC1231" s="4">
        <v>4</v>
      </c>
      <c r="AD1231" s="4">
        <v>25</v>
      </c>
      <c r="AE1231" s="4">
        <v>26</v>
      </c>
      <c r="AF1231" s="4">
        <f t="shared" si="498"/>
        <v>770</v>
      </c>
      <c r="AG1231" s="4">
        <v>0</v>
      </c>
      <c r="AH1231" s="4">
        <v>719</v>
      </c>
      <c r="AI1231" s="4">
        <v>1419</v>
      </c>
      <c r="AJ1231" s="4">
        <v>668</v>
      </c>
      <c r="AK1231" s="4">
        <f t="shared" si="499"/>
        <v>2806</v>
      </c>
      <c r="AL1231" s="4">
        <v>8812</v>
      </c>
      <c r="AM1231" s="4">
        <v>932</v>
      </c>
      <c r="AN1231" s="4">
        <v>1003.7</v>
      </c>
      <c r="AO1231" s="4">
        <v>1150</v>
      </c>
      <c r="AP1231" s="4">
        <f t="shared" si="500"/>
        <v>11897.7</v>
      </c>
      <c r="AU1231" s="4">
        <f t="shared" si="501"/>
        <v>0</v>
      </c>
      <c r="AV1231" s="4">
        <v>0</v>
      </c>
      <c r="AW1231" s="4">
        <v>0</v>
      </c>
      <c r="AX1231" s="4">
        <v>0</v>
      </c>
      <c r="AY1231" s="4">
        <v>604</v>
      </c>
      <c r="AZ1231" s="4">
        <f t="shared" si="502"/>
        <v>604</v>
      </c>
      <c r="BA1231" s="4">
        <v>0</v>
      </c>
      <c r="BB1231" s="4">
        <v>0</v>
      </c>
      <c r="BC1231" s="4">
        <v>0</v>
      </c>
      <c r="BD1231" s="4">
        <v>26</v>
      </c>
      <c r="BE1231" s="4">
        <f t="shared" si="503"/>
        <v>26</v>
      </c>
      <c r="BF1231" s="4">
        <v>0</v>
      </c>
      <c r="BG1231" s="4">
        <v>434</v>
      </c>
      <c r="BH1231" s="4">
        <v>17</v>
      </c>
      <c r="BI1231" s="4">
        <v>668</v>
      </c>
      <c r="BJ1231" s="4">
        <f t="shared" si="504"/>
        <v>1119</v>
      </c>
      <c r="BK1231" s="4">
        <v>0</v>
      </c>
      <c r="BL1231" s="4">
        <v>0</v>
      </c>
      <c r="BM1231" s="4">
        <v>0</v>
      </c>
      <c r="BN1231" s="4">
        <v>145</v>
      </c>
      <c r="BO1231" s="4">
        <f t="shared" si="505"/>
        <v>145</v>
      </c>
      <c r="BP1231" s="4">
        <v>0</v>
      </c>
      <c r="BQ1231" s="4">
        <v>0</v>
      </c>
      <c r="BR1231" s="4">
        <v>0</v>
      </c>
      <c r="BS1231" s="4">
        <v>215</v>
      </c>
      <c r="BT1231" s="4">
        <f t="shared" si="506"/>
        <v>215</v>
      </c>
      <c r="BU1231" s="4">
        <v>0</v>
      </c>
      <c r="BV1231" s="4">
        <v>0</v>
      </c>
      <c r="BW1231" s="4">
        <v>0</v>
      </c>
      <c r="BX1231" s="4">
        <v>1317</v>
      </c>
      <c r="BY1231" s="4">
        <f t="shared" si="507"/>
        <v>1317</v>
      </c>
      <c r="BZ1231" s="4">
        <f t="shared" si="508"/>
        <v>17419</v>
      </c>
      <c r="CA1231" s="4">
        <f t="shared" si="509"/>
        <v>5919</v>
      </c>
      <c r="CB1231" s="4">
        <f t="shared" si="510"/>
        <v>3900.7</v>
      </c>
      <c r="CC1231" s="4">
        <f t="shared" si="511"/>
        <v>2976</v>
      </c>
      <c r="CD1231" s="4">
        <f t="shared" si="512"/>
        <v>30214.7</v>
      </c>
      <c r="CE1231" s="4">
        <f t="shared" si="513"/>
        <v>0</v>
      </c>
      <c r="CF1231" s="4">
        <f t="shared" si="514"/>
        <v>434</v>
      </c>
      <c r="CG1231" s="4">
        <f t="shared" si="515"/>
        <v>17</v>
      </c>
      <c r="CH1231" s="4">
        <f t="shared" si="516"/>
        <v>2975</v>
      </c>
      <c r="CI1231" s="4">
        <f t="shared" si="517"/>
        <v>3426</v>
      </c>
      <c r="CJ1231" s="4">
        <v>4205</v>
      </c>
      <c r="CK1231" s="4">
        <v>9151</v>
      </c>
      <c r="CL1231" s="4">
        <v>815</v>
      </c>
      <c r="CM1231" s="4">
        <v>591</v>
      </c>
      <c r="CN1231" s="4">
        <v>2520</v>
      </c>
      <c r="CO1231" s="4">
        <f t="shared" si="492"/>
        <v>17282</v>
      </c>
    </row>
    <row r="1232" spans="1:93">
      <c r="A1232" s="2">
        <v>2015</v>
      </c>
      <c r="B1232" s="3" t="s">
        <v>84</v>
      </c>
      <c r="C1232" s="4">
        <v>1278</v>
      </c>
      <c r="D1232" s="4">
        <v>209</v>
      </c>
      <c r="E1232" s="4">
        <v>747</v>
      </c>
      <c r="F1232" s="4">
        <v>98</v>
      </c>
      <c r="G1232" s="4">
        <f t="shared" si="493"/>
        <v>2332</v>
      </c>
      <c r="H1232" s="4">
        <v>232</v>
      </c>
      <c r="I1232" s="4">
        <v>56</v>
      </c>
      <c r="J1232" s="4">
        <v>118</v>
      </c>
      <c r="K1232" s="4">
        <v>13</v>
      </c>
      <c r="L1232" s="4">
        <f t="shared" si="494"/>
        <v>419</v>
      </c>
      <c r="M1232" s="4">
        <v>17</v>
      </c>
      <c r="N1232" s="4">
        <v>1</v>
      </c>
      <c r="O1232" s="4">
        <v>0</v>
      </c>
      <c r="P1232" s="4">
        <v>0</v>
      </c>
      <c r="Q1232" s="4">
        <f t="shared" si="495"/>
        <v>18</v>
      </c>
      <c r="R1232" s="4">
        <v>7</v>
      </c>
      <c r="S1232" s="4">
        <v>2</v>
      </c>
      <c r="T1232" s="4">
        <v>1</v>
      </c>
      <c r="U1232" s="4">
        <v>0</v>
      </c>
      <c r="V1232" s="4">
        <f t="shared" si="496"/>
        <v>10</v>
      </c>
      <c r="W1232" s="4">
        <v>682</v>
      </c>
      <c r="X1232" s="4">
        <v>1193</v>
      </c>
      <c r="Y1232" s="4">
        <v>14</v>
      </c>
      <c r="Z1232" s="4">
        <v>2</v>
      </c>
      <c r="AA1232" s="4">
        <f t="shared" si="497"/>
        <v>1891</v>
      </c>
      <c r="AB1232" s="4">
        <v>283</v>
      </c>
      <c r="AC1232" s="4">
        <v>0</v>
      </c>
      <c r="AD1232" s="4">
        <v>5</v>
      </c>
      <c r="AE1232" s="4">
        <v>3</v>
      </c>
      <c r="AF1232" s="4">
        <f t="shared" si="498"/>
        <v>291</v>
      </c>
      <c r="AG1232" s="4">
        <v>0</v>
      </c>
      <c r="AH1232" s="4">
        <v>237</v>
      </c>
      <c r="AI1232" s="4">
        <v>511</v>
      </c>
      <c r="AJ1232" s="4">
        <v>0</v>
      </c>
      <c r="AK1232" s="4">
        <f t="shared" si="499"/>
        <v>748</v>
      </c>
      <c r="AL1232" s="4">
        <v>1333</v>
      </c>
      <c r="AM1232" s="4">
        <v>365</v>
      </c>
      <c r="AN1232" s="4">
        <v>2127</v>
      </c>
      <c r="AO1232" s="4">
        <v>235</v>
      </c>
      <c r="AP1232" s="4">
        <f t="shared" si="500"/>
        <v>4060</v>
      </c>
      <c r="AU1232" s="4">
        <f t="shared" si="501"/>
        <v>0</v>
      </c>
      <c r="AV1232" s="4">
        <v>0</v>
      </c>
      <c r="AW1232" s="4">
        <v>0</v>
      </c>
      <c r="AX1232" s="4">
        <v>0</v>
      </c>
      <c r="AY1232" s="4">
        <v>13</v>
      </c>
      <c r="AZ1232" s="4">
        <f t="shared" si="502"/>
        <v>13</v>
      </c>
      <c r="BA1232" s="4">
        <v>0</v>
      </c>
      <c r="BB1232" s="4">
        <v>0</v>
      </c>
      <c r="BC1232" s="4">
        <v>0</v>
      </c>
      <c r="BD1232" s="4">
        <v>3</v>
      </c>
      <c r="BE1232" s="4">
        <f t="shared" si="503"/>
        <v>3</v>
      </c>
      <c r="BF1232" s="4">
        <v>0</v>
      </c>
      <c r="BG1232" s="4">
        <v>233</v>
      </c>
      <c r="BH1232" s="4">
        <v>146</v>
      </c>
      <c r="BI1232" s="4">
        <v>0</v>
      </c>
      <c r="BJ1232" s="4">
        <f t="shared" si="504"/>
        <v>379</v>
      </c>
      <c r="BK1232" s="4">
        <v>0</v>
      </c>
      <c r="BL1232" s="4">
        <v>0</v>
      </c>
      <c r="BM1232" s="4">
        <v>0</v>
      </c>
      <c r="BN1232" s="4">
        <v>2</v>
      </c>
      <c r="BO1232" s="4">
        <f t="shared" si="505"/>
        <v>2</v>
      </c>
      <c r="BP1232" s="4">
        <v>0</v>
      </c>
      <c r="BQ1232" s="4">
        <v>0</v>
      </c>
      <c r="BR1232" s="4">
        <v>0</v>
      </c>
      <c r="BS1232" s="4">
        <v>8</v>
      </c>
      <c r="BT1232" s="4">
        <f t="shared" si="506"/>
        <v>8</v>
      </c>
      <c r="BU1232" s="4">
        <v>0</v>
      </c>
      <c r="BV1232" s="4">
        <v>0</v>
      </c>
      <c r="BW1232" s="4">
        <v>0</v>
      </c>
      <c r="BX1232" s="4">
        <v>175</v>
      </c>
      <c r="BY1232" s="4">
        <f t="shared" si="507"/>
        <v>175</v>
      </c>
      <c r="BZ1232" s="4">
        <f t="shared" si="508"/>
        <v>3832</v>
      </c>
      <c r="CA1232" s="4">
        <f t="shared" si="509"/>
        <v>2063</v>
      </c>
      <c r="CB1232" s="4">
        <f t="shared" si="510"/>
        <v>3523</v>
      </c>
      <c r="CC1232" s="4">
        <f t="shared" si="511"/>
        <v>351</v>
      </c>
      <c r="CD1232" s="4">
        <f t="shared" si="512"/>
        <v>9769</v>
      </c>
      <c r="CE1232" s="4">
        <f t="shared" si="513"/>
        <v>0</v>
      </c>
      <c r="CF1232" s="4">
        <f t="shared" si="514"/>
        <v>233</v>
      </c>
      <c r="CG1232" s="4">
        <f t="shared" si="515"/>
        <v>146</v>
      </c>
      <c r="CH1232" s="4">
        <f t="shared" si="516"/>
        <v>201</v>
      </c>
      <c r="CI1232" s="4">
        <f t="shared" si="517"/>
        <v>580</v>
      </c>
      <c r="CJ1232" s="4">
        <v>0</v>
      </c>
      <c r="CK1232" s="4">
        <v>1252</v>
      </c>
      <c r="CL1232" s="4">
        <v>270</v>
      </c>
      <c r="CM1232" s="4">
        <v>0</v>
      </c>
      <c r="CN1232" s="4">
        <v>2209</v>
      </c>
      <c r="CO1232" s="4">
        <f t="shared" si="492"/>
        <v>3731</v>
      </c>
    </row>
    <row r="1233" spans="1:93">
      <c r="A1233" s="2">
        <v>2015</v>
      </c>
      <c r="B1233" s="15" t="s">
        <v>85</v>
      </c>
      <c r="C1233" s="4">
        <v>10229</v>
      </c>
      <c r="D1233" s="4">
        <v>1838</v>
      </c>
      <c r="E1233" s="4">
        <v>1297</v>
      </c>
      <c r="F1233" s="4">
        <v>0</v>
      </c>
      <c r="G1233" s="4">
        <f t="shared" si="493"/>
        <v>13364</v>
      </c>
      <c r="H1233" s="4">
        <v>3661</v>
      </c>
      <c r="I1233" s="4">
        <v>104</v>
      </c>
      <c r="J1233" s="4">
        <v>3200</v>
      </c>
      <c r="K1233" s="4">
        <v>31</v>
      </c>
      <c r="L1233" s="4">
        <f t="shared" si="494"/>
        <v>6996</v>
      </c>
      <c r="M1233" s="4">
        <v>130</v>
      </c>
      <c r="N1233" s="4">
        <v>32</v>
      </c>
      <c r="O1233" s="4">
        <v>0</v>
      </c>
      <c r="P1233" s="4">
        <v>0</v>
      </c>
      <c r="Q1233" s="4">
        <f t="shared" si="495"/>
        <v>162</v>
      </c>
      <c r="R1233" s="4">
        <v>18</v>
      </c>
      <c r="S1233" s="4">
        <v>27</v>
      </c>
      <c r="T1233" s="4">
        <v>0</v>
      </c>
      <c r="U1233" s="4">
        <v>0</v>
      </c>
      <c r="V1233" s="4">
        <f t="shared" si="496"/>
        <v>45</v>
      </c>
      <c r="W1233" s="4">
        <v>4869</v>
      </c>
      <c r="X1233" s="4">
        <v>12955</v>
      </c>
      <c r="Y1233" s="4">
        <v>4726</v>
      </c>
      <c r="Z1233" s="4">
        <v>0</v>
      </c>
      <c r="AA1233" s="4">
        <f t="shared" si="497"/>
        <v>22550</v>
      </c>
      <c r="AB1233" s="4">
        <v>2517</v>
      </c>
      <c r="AC1233" s="4">
        <v>58</v>
      </c>
      <c r="AD1233" s="4">
        <v>99</v>
      </c>
      <c r="AE1233" s="4">
        <v>0</v>
      </c>
      <c r="AF1233" s="4">
        <f t="shared" si="498"/>
        <v>2674</v>
      </c>
      <c r="AG1233" s="4">
        <v>12</v>
      </c>
      <c r="AH1233" s="4">
        <v>2229</v>
      </c>
      <c r="AI1233" s="4">
        <v>5845</v>
      </c>
      <c r="AJ1233" s="4">
        <v>358</v>
      </c>
      <c r="AK1233" s="4">
        <f t="shared" si="499"/>
        <v>8444</v>
      </c>
      <c r="AL1233" s="4">
        <v>6164</v>
      </c>
      <c r="AM1233" s="4">
        <v>6645</v>
      </c>
      <c r="AN1233" s="4">
        <v>2727</v>
      </c>
      <c r="AO1233" s="4">
        <v>1272</v>
      </c>
      <c r="AP1233" s="4">
        <f t="shared" si="500"/>
        <v>16808</v>
      </c>
      <c r="AU1233" s="4">
        <f t="shared" si="501"/>
        <v>0</v>
      </c>
      <c r="AV1233" s="4">
        <v>2</v>
      </c>
      <c r="AW1233" s="4">
        <v>0</v>
      </c>
      <c r="AX1233" s="4">
        <v>381</v>
      </c>
      <c r="AY1233" s="4">
        <v>31</v>
      </c>
      <c r="AZ1233" s="4">
        <f t="shared" si="502"/>
        <v>414</v>
      </c>
      <c r="BA1233" s="4">
        <v>8</v>
      </c>
      <c r="BB1233" s="4">
        <v>0</v>
      </c>
      <c r="BC1233" s="4">
        <v>0</v>
      </c>
      <c r="BD1233" s="4">
        <v>0</v>
      </c>
      <c r="BE1233" s="4">
        <f t="shared" si="503"/>
        <v>8</v>
      </c>
      <c r="BF1233" s="4">
        <v>12</v>
      </c>
      <c r="BG1233" s="4">
        <v>2229</v>
      </c>
      <c r="BH1233" s="4">
        <v>5147</v>
      </c>
      <c r="BI1233" s="4">
        <v>358</v>
      </c>
      <c r="BJ1233" s="4">
        <f t="shared" si="504"/>
        <v>7746</v>
      </c>
      <c r="BK1233" s="4">
        <v>0</v>
      </c>
      <c r="BL1233" s="4">
        <v>0</v>
      </c>
      <c r="BM1233" s="4">
        <v>0</v>
      </c>
      <c r="BN1233" s="4">
        <v>0</v>
      </c>
      <c r="BO1233" s="4">
        <f t="shared" si="505"/>
        <v>0</v>
      </c>
      <c r="BP1233" s="4">
        <v>239</v>
      </c>
      <c r="BQ1233" s="4">
        <v>308</v>
      </c>
      <c r="BR1233" s="4">
        <v>439</v>
      </c>
      <c r="BS1233" s="4">
        <v>190</v>
      </c>
      <c r="BT1233" s="4">
        <f t="shared" si="506"/>
        <v>1176</v>
      </c>
      <c r="BU1233" s="4">
        <v>181</v>
      </c>
      <c r="BV1233" s="4">
        <v>0</v>
      </c>
      <c r="BW1233" s="4">
        <v>550</v>
      </c>
      <c r="BX1233" s="4">
        <v>1082</v>
      </c>
      <c r="BY1233" s="4">
        <f t="shared" si="507"/>
        <v>1813</v>
      </c>
      <c r="BZ1233" s="4">
        <f t="shared" si="508"/>
        <v>27600</v>
      </c>
      <c r="CA1233" s="4">
        <f t="shared" si="509"/>
        <v>23888</v>
      </c>
      <c r="CB1233" s="4">
        <f t="shared" si="510"/>
        <v>17894</v>
      </c>
      <c r="CC1233" s="4">
        <f t="shared" si="511"/>
        <v>1661</v>
      </c>
      <c r="CD1233" s="4">
        <f t="shared" si="512"/>
        <v>71043</v>
      </c>
      <c r="CE1233" s="4">
        <f t="shared" si="513"/>
        <v>442</v>
      </c>
      <c r="CF1233" s="4">
        <f t="shared" si="514"/>
        <v>2537</v>
      </c>
      <c r="CG1233" s="4">
        <f t="shared" si="515"/>
        <v>6517</v>
      </c>
      <c r="CH1233" s="4">
        <f t="shared" si="516"/>
        <v>1661</v>
      </c>
      <c r="CI1233" s="4">
        <f t="shared" si="517"/>
        <v>11157</v>
      </c>
      <c r="CJ1233" s="4">
        <v>21063</v>
      </c>
      <c r="CK1233" s="4">
        <v>0</v>
      </c>
      <c r="CL1233" s="4">
        <v>2236</v>
      </c>
      <c r="CM1233" s="4">
        <v>275.3</v>
      </c>
      <c r="CN1233" s="4">
        <v>4106.7</v>
      </c>
      <c r="CO1233" s="4">
        <f t="shared" si="492"/>
        <v>27681</v>
      </c>
    </row>
    <row r="1234" spans="1:93">
      <c r="A1234" s="2">
        <v>2015</v>
      </c>
      <c r="B1234" s="3" t="s">
        <v>86</v>
      </c>
      <c r="C1234" s="4">
        <v>8129</v>
      </c>
      <c r="D1234" s="4">
        <v>2321</v>
      </c>
      <c r="E1234" s="4">
        <v>367</v>
      </c>
      <c r="F1234" s="4">
        <v>273</v>
      </c>
      <c r="G1234" s="4">
        <f t="shared" si="493"/>
        <v>11090</v>
      </c>
      <c r="H1234" s="4">
        <v>2327</v>
      </c>
      <c r="I1234" s="4">
        <v>65</v>
      </c>
      <c r="J1234" s="4">
        <v>5741</v>
      </c>
      <c r="K1234" s="4">
        <v>273</v>
      </c>
      <c r="L1234" s="4">
        <f t="shared" si="494"/>
        <v>8406</v>
      </c>
      <c r="M1234" s="4">
        <v>0</v>
      </c>
      <c r="N1234" s="4">
        <v>36</v>
      </c>
      <c r="O1234" s="4">
        <v>0</v>
      </c>
      <c r="P1234" s="4">
        <v>0</v>
      </c>
      <c r="Q1234" s="4">
        <f t="shared" si="495"/>
        <v>36</v>
      </c>
      <c r="R1234" s="4">
        <v>0</v>
      </c>
      <c r="S1234" s="4">
        <v>0</v>
      </c>
      <c r="T1234" s="4">
        <v>0</v>
      </c>
      <c r="U1234" s="4">
        <v>0</v>
      </c>
      <c r="V1234" s="4">
        <f t="shared" si="496"/>
        <v>0</v>
      </c>
      <c r="W1234" s="4">
        <v>2959</v>
      </c>
      <c r="X1234" s="4">
        <v>6563</v>
      </c>
      <c r="Y1234" s="4">
        <v>335</v>
      </c>
      <c r="Z1234" s="4">
        <v>0</v>
      </c>
      <c r="AA1234" s="4">
        <f t="shared" si="497"/>
        <v>9857</v>
      </c>
      <c r="AB1234" s="4">
        <v>1508</v>
      </c>
      <c r="AC1234" s="4">
        <v>12</v>
      </c>
      <c r="AD1234" s="4">
        <v>48</v>
      </c>
      <c r="AE1234" s="4">
        <v>77</v>
      </c>
      <c r="AF1234" s="4">
        <f t="shared" si="498"/>
        <v>1645</v>
      </c>
      <c r="AG1234" s="4">
        <v>802</v>
      </c>
      <c r="AH1234" s="4">
        <v>1143</v>
      </c>
      <c r="AI1234" s="4">
        <v>523</v>
      </c>
      <c r="AJ1234" s="4">
        <v>23</v>
      </c>
      <c r="AK1234" s="4">
        <f t="shared" si="499"/>
        <v>2491</v>
      </c>
      <c r="AL1234" s="4">
        <v>3997</v>
      </c>
      <c r="AM1234" s="4">
        <v>3189</v>
      </c>
      <c r="AN1234" s="4">
        <v>4066</v>
      </c>
      <c r="AO1234" s="4">
        <v>232</v>
      </c>
      <c r="AP1234" s="4">
        <f t="shared" si="500"/>
        <v>11484</v>
      </c>
      <c r="AU1234" s="4">
        <f t="shared" si="501"/>
        <v>0</v>
      </c>
      <c r="AV1234" s="4">
        <v>0</v>
      </c>
      <c r="AW1234" s="4">
        <v>0</v>
      </c>
      <c r="AX1234" s="4">
        <v>0</v>
      </c>
      <c r="AY1234" s="4">
        <v>273</v>
      </c>
      <c r="AZ1234" s="4">
        <f t="shared" si="502"/>
        <v>273</v>
      </c>
      <c r="BA1234" s="4">
        <v>0</v>
      </c>
      <c r="BB1234" s="4">
        <v>0</v>
      </c>
      <c r="BC1234" s="4">
        <v>0</v>
      </c>
      <c r="BD1234" s="4">
        <v>77</v>
      </c>
      <c r="BE1234" s="4">
        <f t="shared" si="503"/>
        <v>77</v>
      </c>
      <c r="BF1234" s="4">
        <v>217</v>
      </c>
      <c r="BG1234" s="4">
        <v>735</v>
      </c>
      <c r="BH1234" s="4">
        <v>323</v>
      </c>
      <c r="BI1234" s="4">
        <v>23</v>
      </c>
      <c r="BJ1234" s="4">
        <f t="shared" si="504"/>
        <v>1298</v>
      </c>
      <c r="BK1234" s="4">
        <v>0</v>
      </c>
      <c r="BL1234" s="4">
        <v>0</v>
      </c>
      <c r="BM1234" s="4">
        <v>0</v>
      </c>
      <c r="BN1234" s="4">
        <v>0</v>
      </c>
      <c r="BO1234" s="4">
        <f t="shared" si="505"/>
        <v>0</v>
      </c>
      <c r="BP1234" s="4">
        <v>0</v>
      </c>
      <c r="BQ1234" s="4">
        <v>0</v>
      </c>
      <c r="BR1234" s="4">
        <v>0</v>
      </c>
      <c r="BS1234" s="4">
        <v>68</v>
      </c>
      <c r="BT1234" s="4">
        <f t="shared" si="506"/>
        <v>68</v>
      </c>
      <c r="BU1234" s="4">
        <v>0</v>
      </c>
      <c r="BV1234" s="4">
        <v>0</v>
      </c>
      <c r="BW1234" s="4">
        <v>0</v>
      </c>
      <c r="BX1234" s="4">
        <v>437</v>
      </c>
      <c r="BY1234" s="4">
        <f t="shared" si="507"/>
        <v>437</v>
      </c>
      <c r="BZ1234" s="4">
        <f t="shared" si="508"/>
        <v>19722</v>
      </c>
      <c r="CA1234" s="4">
        <f t="shared" si="509"/>
        <v>13329</v>
      </c>
      <c r="CB1234" s="4">
        <f t="shared" si="510"/>
        <v>11080</v>
      </c>
      <c r="CC1234" s="4">
        <f t="shared" si="511"/>
        <v>878</v>
      </c>
      <c r="CD1234" s="4">
        <f t="shared" si="512"/>
        <v>45009</v>
      </c>
      <c r="CE1234" s="4">
        <f t="shared" si="513"/>
        <v>217</v>
      </c>
      <c r="CF1234" s="4">
        <f t="shared" si="514"/>
        <v>735</v>
      </c>
      <c r="CG1234" s="4">
        <f t="shared" si="515"/>
        <v>323</v>
      </c>
      <c r="CH1234" s="4">
        <f t="shared" si="516"/>
        <v>878</v>
      </c>
      <c r="CI1234" s="4">
        <f t="shared" si="517"/>
        <v>2153</v>
      </c>
      <c r="CJ1234" s="4">
        <v>5390</v>
      </c>
      <c r="CK1234" s="4">
        <v>9679</v>
      </c>
      <c r="CL1234" s="4">
        <v>1001</v>
      </c>
      <c r="CM1234" s="4">
        <v>0</v>
      </c>
      <c r="CN1234" s="4">
        <v>4365</v>
      </c>
      <c r="CO1234" s="4">
        <f t="shared" si="492"/>
        <v>20435</v>
      </c>
    </row>
    <row r="1235" spans="1:93">
      <c r="A1235" s="2">
        <v>2015</v>
      </c>
      <c r="B1235" s="3" t="s">
        <v>87</v>
      </c>
      <c r="C1235" s="4">
        <v>1582</v>
      </c>
      <c r="D1235" s="4">
        <v>241</v>
      </c>
      <c r="E1235" s="4">
        <v>68</v>
      </c>
      <c r="F1235" s="4">
        <v>0</v>
      </c>
      <c r="G1235" s="4">
        <f t="shared" si="493"/>
        <v>1891</v>
      </c>
      <c r="H1235" s="4">
        <v>413</v>
      </c>
      <c r="I1235" s="4">
        <v>10</v>
      </c>
      <c r="J1235" s="4">
        <v>563</v>
      </c>
      <c r="K1235" s="4">
        <v>140</v>
      </c>
      <c r="L1235" s="4">
        <f t="shared" si="494"/>
        <v>1126</v>
      </c>
      <c r="M1235" s="4">
        <v>23</v>
      </c>
      <c r="N1235" s="4">
        <v>34</v>
      </c>
      <c r="O1235" s="4">
        <v>0</v>
      </c>
      <c r="P1235" s="4">
        <v>0</v>
      </c>
      <c r="Q1235" s="4">
        <f t="shared" si="495"/>
        <v>57</v>
      </c>
      <c r="R1235" s="4">
        <v>24</v>
      </c>
      <c r="S1235" s="4">
        <v>0</v>
      </c>
      <c r="T1235" s="4">
        <v>0</v>
      </c>
      <c r="U1235" s="4">
        <v>0</v>
      </c>
      <c r="V1235" s="4">
        <f t="shared" si="496"/>
        <v>24</v>
      </c>
      <c r="W1235" s="4">
        <v>671</v>
      </c>
      <c r="X1235" s="4">
        <v>1216</v>
      </c>
      <c r="Y1235" s="4">
        <v>58</v>
      </c>
      <c r="Z1235" s="4">
        <v>0</v>
      </c>
      <c r="AA1235" s="4">
        <f t="shared" si="497"/>
        <v>1945</v>
      </c>
      <c r="AB1235" s="4">
        <v>235</v>
      </c>
      <c r="AC1235" s="4">
        <v>1</v>
      </c>
      <c r="AD1235" s="4">
        <v>12</v>
      </c>
      <c r="AE1235" s="4">
        <v>0</v>
      </c>
      <c r="AF1235" s="4">
        <f t="shared" si="498"/>
        <v>248</v>
      </c>
      <c r="AG1235" s="4">
        <v>0</v>
      </c>
      <c r="AH1235" s="4">
        <v>250</v>
      </c>
      <c r="AI1235" s="4">
        <v>939</v>
      </c>
      <c r="AJ1235" s="4">
        <v>171</v>
      </c>
      <c r="AK1235" s="4">
        <f t="shared" si="499"/>
        <v>1360</v>
      </c>
      <c r="AL1235" s="4">
        <v>3465</v>
      </c>
      <c r="AM1235" s="4">
        <v>505</v>
      </c>
      <c r="AN1235" s="4">
        <v>1794</v>
      </c>
      <c r="AO1235" s="4">
        <v>458</v>
      </c>
      <c r="AP1235" s="4">
        <f t="shared" si="500"/>
        <v>6222</v>
      </c>
      <c r="AU1235" s="4">
        <f t="shared" si="501"/>
        <v>0</v>
      </c>
      <c r="AV1235" s="4">
        <v>0</v>
      </c>
      <c r="AW1235" s="4">
        <v>0</v>
      </c>
      <c r="AX1235" s="4">
        <v>0</v>
      </c>
      <c r="AY1235" s="4">
        <v>140</v>
      </c>
      <c r="AZ1235" s="4">
        <f t="shared" si="502"/>
        <v>140</v>
      </c>
      <c r="BA1235" s="4">
        <v>0</v>
      </c>
      <c r="BB1235" s="4">
        <v>0</v>
      </c>
      <c r="BC1235" s="4">
        <v>0</v>
      </c>
      <c r="BD1235" s="4">
        <v>0</v>
      </c>
      <c r="BE1235" s="4">
        <f t="shared" si="503"/>
        <v>0</v>
      </c>
      <c r="BF1235" s="4">
        <v>0</v>
      </c>
      <c r="BG1235" s="4">
        <v>236</v>
      </c>
      <c r="BH1235" s="4">
        <v>103</v>
      </c>
      <c r="BI1235" s="4">
        <v>171</v>
      </c>
      <c r="BJ1235" s="4">
        <f t="shared" si="504"/>
        <v>510</v>
      </c>
      <c r="BK1235" s="4">
        <v>0</v>
      </c>
      <c r="BL1235" s="4">
        <v>0</v>
      </c>
      <c r="BM1235" s="4">
        <v>0</v>
      </c>
      <c r="BN1235" s="4">
        <v>0</v>
      </c>
      <c r="BO1235" s="4">
        <f t="shared" si="505"/>
        <v>0</v>
      </c>
      <c r="BP1235" s="4">
        <v>0</v>
      </c>
      <c r="BQ1235" s="4">
        <v>0</v>
      </c>
      <c r="BR1235" s="4">
        <v>0</v>
      </c>
      <c r="BS1235" s="4">
        <v>14</v>
      </c>
      <c r="BT1235" s="4">
        <f t="shared" si="506"/>
        <v>14</v>
      </c>
      <c r="BU1235" s="4">
        <v>0</v>
      </c>
      <c r="BV1235" s="4">
        <v>47</v>
      </c>
      <c r="BW1235" s="4">
        <v>135</v>
      </c>
      <c r="BX1235" s="4">
        <v>444</v>
      </c>
      <c r="BY1235" s="4">
        <f t="shared" si="507"/>
        <v>626</v>
      </c>
      <c r="BZ1235" s="4">
        <f t="shared" si="508"/>
        <v>6413</v>
      </c>
      <c r="CA1235" s="4">
        <f t="shared" si="509"/>
        <v>2257</v>
      </c>
      <c r="CB1235" s="4">
        <f t="shared" si="510"/>
        <v>3434</v>
      </c>
      <c r="CC1235" s="4">
        <f t="shared" si="511"/>
        <v>769</v>
      </c>
      <c r="CD1235" s="4">
        <f t="shared" si="512"/>
        <v>12873</v>
      </c>
      <c r="CE1235" s="4">
        <f t="shared" si="513"/>
        <v>0</v>
      </c>
      <c r="CF1235" s="4">
        <f t="shared" si="514"/>
        <v>283</v>
      </c>
      <c r="CG1235" s="4">
        <f t="shared" si="515"/>
        <v>238</v>
      </c>
      <c r="CH1235" s="4">
        <f t="shared" si="516"/>
        <v>769</v>
      </c>
      <c r="CI1235" s="4">
        <f t="shared" si="517"/>
        <v>1290</v>
      </c>
      <c r="CJ1235" s="4">
        <v>2993</v>
      </c>
      <c r="CK1235" s="4">
        <v>1988</v>
      </c>
      <c r="CL1235" s="4">
        <v>52</v>
      </c>
      <c r="CM1235" s="4">
        <v>0</v>
      </c>
      <c r="CN1235" s="4">
        <v>1544</v>
      </c>
      <c r="CO1235" s="4">
        <f t="shared" si="492"/>
        <v>6577</v>
      </c>
    </row>
    <row r="1236" spans="1:93">
      <c r="A1236" s="2">
        <v>2015</v>
      </c>
      <c r="B1236" s="3" t="s">
        <v>88</v>
      </c>
      <c r="C1236" s="4">
        <v>1397</v>
      </c>
      <c r="D1236" s="4">
        <v>282</v>
      </c>
      <c r="E1236" s="4">
        <v>92</v>
      </c>
      <c r="F1236" s="4">
        <v>0</v>
      </c>
      <c r="G1236" s="4">
        <f t="shared" si="493"/>
        <v>1771</v>
      </c>
      <c r="H1236" s="4">
        <v>346</v>
      </c>
      <c r="I1236" s="4">
        <v>6</v>
      </c>
      <c r="J1236" s="4">
        <v>238</v>
      </c>
      <c r="K1236" s="4">
        <v>0</v>
      </c>
      <c r="L1236" s="4">
        <f t="shared" si="494"/>
        <v>590</v>
      </c>
      <c r="M1236" s="4">
        <v>3</v>
      </c>
      <c r="N1236" s="4">
        <v>4</v>
      </c>
      <c r="O1236" s="4">
        <v>0</v>
      </c>
      <c r="P1236" s="4">
        <v>0</v>
      </c>
      <c r="Q1236" s="4">
        <f t="shared" si="495"/>
        <v>7</v>
      </c>
      <c r="R1236" s="4">
        <v>7</v>
      </c>
      <c r="S1236" s="4">
        <v>0</v>
      </c>
      <c r="T1236" s="4">
        <v>0</v>
      </c>
      <c r="U1236" s="4">
        <v>0</v>
      </c>
      <c r="V1236" s="4">
        <f t="shared" si="496"/>
        <v>7</v>
      </c>
      <c r="W1236" s="4">
        <v>446</v>
      </c>
      <c r="X1236" s="4">
        <v>1186</v>
      </c>
      <c r="Y1236" s="4">
        <v>247</v>
      </c>
      <c r="Z1236" s="4">
        <v>0</v>
      </c>
      <c r="AA1236" s="4">
        <f t="shared" si="497"/>
        <v>1879</v>
      </c>
      <c r="AB1236" s="4">
        <v>237</v>
      </c>
      <c r="AC1236" s="4">
        <v>4</v>
      </c>
      <c r="AD1236" s="4">
        <v>36</v>
      </c>
      <c r="AE1236" s="4">
        <v>0</v>
      </c>
      <c r="AF1236" s="4">
        <f t="shared" si="498"/>
        <v>277</v>
      </c>
      <c r="AG1236" s="4">
        <v>0</v>
      </c>
      <c r="AH1236" s="4">
        <v>259</v>
      </c>
      <c r="AI1236" s="4">
        <v>398</v>
      </c>
      <c r="AJ1236" s="4">
        <v>0</v>
      </c>
      <c r="AK1236" s="4">
        <f t="shared" si="499"/>
        <v>657</v>
      </c>
      <c r="AL1236" s="4">
        <v>428</v>
      </c>
      <c r="AM1236" s="4">
        <v>920.6</v>
      </c>
      <c r="AN1236" s="4">
        <v>507</v>
      </c>
      <c r="AO1236" s="4">
        <v>0</v>
      </c>
      <c r="AP1236" s="4">
        <f t="shared" si="500"/>
        <v>1855.6</v>
      </c>
      <c r="AU1236" s="4">
        <f t="shared" si="501"/>
        <v>0</v>
      </c>
      <c r="AV1236" s="4">
        <v>12.2</v>
      </c>
      <c r="AW1236" s="4">
        <v>0</v>
      </c>
      <c r="AX1236" s="4">
        <v>10.6</v>
      </c>
      <c r="AY1236" s="4">
        <v>0</v>
      </c>
      <c r="AZ1236" s="4">
        <f t="shared" si="502"/>
        <v>22.799999999999997</v>
      </c>
      <c r="BA1236" s="4">
        <v>4.5</v>
      </c>
      <c r="BB1236" s="4">
        <v>0</v>
      </c>
      <c r="BC1236" s="4">
        <v>11.6</v>
      </c>
      <c r="BD1236" s="4">
        <v>0</v>
      </c>
      <c r="BE1236" s="4">
        <f t="shared" si="503"/>
        <v>16.100000000000001</v>
      </c>
      <c r="BF1236" s="4">
        <v>0</v>
      </c>
      <c r="BG1236" s="4">
        <v>226.7</v>
      </c>
      <c r="BH1236" s="4">
        <v>79.099999999999994</v>
      </c>
      <c r="BI1236" s="4">
        <v>0</v>
      </c>
      <c r="BJ1236" s="4">
        <f t="shared" si="504"/>
        <v>305.79999999999995</v>
      </c>
      <c r="BK1236" s="4">
        <v>0</v>
      </c>
      <c r="BL1236" s="4">
        <v>0</v>
      </c>
      <c r="BM1236" s="4">
        <v>0</v>
      </c>
      <c r="BN1236" s="4">
        <v>0</v>
      </c>
      <c r="BO1236" s="4">
        <f t="shared" si="505"/>
        <v>0</v>
      </c>
      <c r="BP1236" s="4">
        <v>0</v>
      </c>
      <c r="BQ1236" s="4">
        <v>0</v>
      </c>
      <c r="BR1236" s="4">
        <v>0</v>
      </c>
      <c r="BS1236" s="4">
        <v>0</v>
      </c>
      <c r="BT1236" s="4">
        <f t="shared" si="506"/>
        <v>0</v>
      </c>
      <c r="BU1236" s="4">
        <v>0</v>
      </c>
      <c r="BV1236" s="4">
        <v>0</v>
      </c>
      <c r="BW1236" s="4">
        <v>37</v>
      </c>
      <c r="BX1236" s="4">
        <v>0</v>
      </c>
      <c r="BY1236" s="4">
        <f t="shared" si="507"/>
        <v>37</v>
      </c>
      <c r="BZ1236" s="4">
        <f t="shared" si="508"/>
        <v>2864</v>
      </c>
      <c r="CA1236" s="4">
        <f t="shared" si="509"/>
        <v>2661.6</v>
      </c>
      <c r="CB1236" s="4">
        <f t="shared" si="510"/>
        <v>1518</v>
      </c>
      <c r="CC1236" s="4">
        <f t="shared" si="511"/>
        <v>0</v>
      </c>
      <c r="CD1236" s="4">
        <f t="shared" si="512"/>
        <v>7043.6</v>
      </c>
      <c r="CE1236" s="4">
        <f t="shared" si="513"/>
        <v>16.7</v>
      </c>
      <c r="CF1236" s="4">
        <f t="shared" si="514"/>
        <v>226.7</v>
      </c>
      <c r="CG1236" s="4">
        <f t="shared" si="515"/>
        <v>138.29999999999998</v>
      </c>
      <c r="CH1236" s="4">
        <f t="shared" si="516"/>
        <v>0</v>
      </c>
      <c r="CI1236" s="4">
        <f t="shared" si="517"/>
        <v>381.69999999999993</v>
      </c>
      <c r="CJ1236" s="4">
        <v>1219</v>
      </c>
      <c r="CK1236" s="4">
        <v>1471</v>
      </c>
      <c r="CL1236" s="4">
        <v>215</v>
      </c>
      <c r="CM1236" s="4">
        <v>0</v>
      </c>
      <c r="CN1236" s="4">
        <v>152</v>
      </c>
      <c r="CO1236" s="4">
        <f t="shared" si="492"/>
        <v>3057</v>
      </c>
    </row>
    <row r="1237" spans="1:93">
      <c r="A1237" s="2">
        <v>2015</v>
      </c>
      <c r="B1237" s="3" t="s">
        <v>89</v>
      </c>
      <c r="C1237" s="4">
        <v>6563</v>
      </c>
      <c r="D1237" s="4">
        <v>2123</v>
      </c>
      <c r="E1237" s="4">
        <v>242</v>
      </c>
      <c r="F1237" s="4">
        <v>0</v>
      </c>
      <c r="G1237" s="4">
        <f t="shared" si="493"/>
        <v>8928</v>
      </c>
      <c r="H1237" s="4">
        <v>1922</v>
      </c>
      <c r="I1237" s="4">
        <v>192</v>
      </c>
      <c r="J1237" s="4">
        <v>54</v>
      </c>
      <c r="K1237" s="4">
        <v>228</v>
      </c>
      <c r="L1237" s="4">
        <f t="shared" si="494"/>
        <v>2396</v>
      </c>
      <c r="M1237" s="4">
        <v>176</v>
      </c>
      <c r="N1237" s="4">
        <v>0</v>
      </c>
      <c r="O1237" s="4">
        <v>0</v>
      </c>
      <c r="P1237" s="4">
        <v>0</v>
      </c>
      <c r="Q1237" s="4">
        <f t="shared" si="495"/>
        <v>176</v>
      </c>
      <c r="R1237" s="4">
        <v>0</v>
      </c>
      <c r="S1237" s="4">
        <v>0</v>
      </c>
      <c r="T1237" s="4">
        <v>0</v>
      </c>
      <c r="U1237" s="4">
        <v>0</v>
      </c>
      <c r="V1237" s="4">
        <f t="shared" si="496"/>
        <v>0</v>
      </c>
      <c r="W1237" s="4">
        <v>3700.7527548299995</v>
      </c>
      <c r="X1237" s="4">
        <v>9920.79937316</v>
      </c>
      <c r="Y1237" s="4">
        <v>3588.9605807799999</v>
      </c>
      <c r="Z1237" s="4">
        <v>0</v>
      </c>
      <c r="AA1237" s="4">
        <f t="shared" si="497"/>
        <v>17210.512708769998</v>
      </c>
      <c r="AB1237" s="4">
        <v>1428</v>
      </c>
      <c r="AC1237" s="4">
        <v>0</v>
      </c>
      <c r="AD1237" s="4">
        <v>79</v>
      </c>
      <c r="AE1237" s="4">
        <v>23</v>
      </c>
      <c r="AF1237" s="4">
        <f t="shared" si="498"/>
        <v>1530</v>
      </c>
      <c r="AG1237" s="4">
        <v>5.2</v>
      </c>
      <c r="AH1237" s="4">
        <v>91.7</v>
      </c>
      <c r="AI1237" s="4">
        <v>5649.7</v>
      </c>
      <c r="AJ1237" s="4">
        <v>1194.4000000000001</v>
      </c>
      <c r="AK1237" s="4">
        <f t="shared" si="499"/>
        <v>6941</v>
      </c>
      <c r="AL1237" s="4">
        <v>15106.9</v>
      </c>
      <c r="AM1237" s="4">
        <v>2038</v>
      </c>
      <c r="AN1237" s="4">
        <v>9581.2999999999993</v>
      </c>
      <c r="AO1237" s="4">
        <v>1035.7</v>
      </c>
      <c r="AP1237" s="4">
        <f t="shared" si="500"/>
        <v>27761.9</v>
      </c>
      <c r="AU1237" s="4">
        <f t="shared" si="501"/>
        <v>0</v>
      </c>
      <c r="AV1237" s="4">
        <v>0</v>
      </c>
      <c r="AW1237" s="4">
        <v>0</v>
      </c>
      <c r="AX1237" s="4">
        <v>0</v>
      </c>
      <c r="AY1237" s="4">
        <v>250</v>
      </c>
      <c r="AZ1237" s="4">
        <f t="shared" si="502"/>
        <v>250</v>
      </c>
      <c r="BA1237" s="4">
        <v>0</v>
      </c>
      <c r="BB1237" s="4">
        <v>0</v>
      </c>
      <c r="BC1237" s="4">
        <v>0</v>
      </c>
      <c r="BD1237" s="4">
        <v>23</v>
      </c>
      <c r="BE1237" s="4">
        <f t="shared" si="503"/>
        <v>23</v>
      </c>
      <c r="BF1237" s="4">
        <v>0</v>
      </c>
      <c r="BG1237" s="4">
        <v>90</v>
      </c>
      <c r="BH1237" s="4">
        <v>2141</v>
      </c>
      <c r="BI1237" s="4">
        <v>1194</v>
      </c>
      <c r="BJ1237" s="4">
        <f t="shared" si="504"/>
        <v>3425</v>
      </c>
      <c r="BK1237" s="4">
        <v>0</v>
      </c>
      <c r="BL1237" s="4">
        <v>0</v>
      </c>
      <c r="BM1237" s="4">
        <v>0</v>
      </c>
      <c r="BN1237" s="4">
        <v>16</v>
      </c>
      <c r="BO1237" s="4">
        <f t="shared" si="505"/>
        <v>16</v>
      </c>
      <c r="BP1237" s="4">
        <v>0</v>
      </c>
      <c r="BQ1237" s="4">
        <v>11</v>
      </c>
      <c r="BR1237" s="4">
        <v>470</v>
      </c>
      <c r="BS1237" s="4">
        <v>62</v>
      </c>
      <c r="BT1237" s="4">
        <f t="shared" si="506"/>
        <v>543</v>
      </c>
      <c r="BU1237" s="4">
        <v>0</v>
      </c>
      <c r="BV1237" s="4">
        <v>0</v>
      </c>
      <c r="BW1237" s="4">
        <v>4</v>
      </c>
      <c r="BX1237" s="4">
        <v>667</v>
      </c>
      <c r="BY1237" s="4">
        <f t="shared" si="507"/>
        <v>671</v>
      </c>
      <c r="BZ1237" s="4">
        <f t="shared" si="508"/>
        <v>28901.852754829997</v>
      </c>
      <c r="CA1237" s="4">
        <f t="shared" si="509"/>
        <v>14365.499373160001</v>
      </c>
      <c r="CB1237" s="4">
        <f t="shared" si="510"/>
        <v>19194.96058078</v>
      </c>
      <c r="CC1237" s="4">
        <f t="shared" si="511"/>
        <v>2481.1000000000004</v>
      </c>
      <c r="CD1237" s="4">
        <f t="shared" si="512"/>
        <v>64943.412708769996</v>
      </c>
      <c r="CE1237" s="4">
        <f t="shared" si="513"/>
        <v>0</v>
      </c>
      <c r="CF1237" s="4">
        <f t="shared" si="514"/>
        <v>101</v>
      </c>
      <c r="CG1237" s="4">
        <f t="shared" si="515"/>
        <v>2615</v>
      </c>
      <c r="CH1237" s="4">
        <f t="shared" si="516"/>
        <v>2212</v>
      </c>
      <c r="CI1237" s="4">
        <f t="shared" si="517"/>
        <v>4928</v>
      </c>
      <c r="CJ1237" s="4">
        <v>8423</v>
      </c>
      <c r="CK1237" s="4">
        <v>18604</v>
      </c>
      <c r="CL1237" s="4">
        <v>2691</v>
      </c>
      <c r="CM1237" s="4">
        <v>510</v>
      </c>
      <c r="CN1237" s="4">
        <v>2332</v>
      </c>
      <c r="CO1237" s="4">
        <f t="shared" si="492"/>
        <v>32560</v>
      </c>
    </row>
    <row r="1238" spans="1:93">
      <c r="A1238" s="2">
        <v>2015</v>
      </c>
      <c r="B1238" s="3" t="s">
        <v>90</v>
      </c>
      <c r="C1238" s="4">
        <v>7705</v>
      </c>
      <c r="D1238" s="4">
        <v>968</v>
      </c>
      <c r="E1238" s="4">
        <v>142</v>
      </c>
      <c r="F1238" s="4">
        <v>0</v>
      </c>
      <c r="G1238" s="4">
        <f t="shared" si="493"/>
        <v>8815</v>
      </c>
      <c r="H1238" s="4">
        <v>1935</v>
      </c>
      <c r="I1238" s="4">
        <v>2</v>
      </c>
      <c r="J1238" s="4">
        <v>7</v>
      </c>
      <c r="K1238" s="4">
        <v>0</v>
      </c>
      <c r="L1238" s="4">
        <f t="shared" si="494"/>
        <v>1944</v>
      </c>
      <c r="M1238" s="4">
        <v>29</v>
      </c>
      <c r="N1238" s="4">
        <v>173</v>
      </c>
      <c r="O1238" s="4">
        <v>0</v>
      </c>
      <c r="P1238" s="4">
        <v>0</v>
      </c>
      <c r="Q1238" s="4">
        <f t="shared" si="495"/>
        <v>202</v>
      </c>
      <c r="R1238" s="4">
        <v>37</v>
      </c>
      <c r="S1238" s="4">
        <v>164</v>
      </c>
      <c r="T1238" s="4">
        <v>0</v>
      </c>
      <c r="U1238" s="4">
        <v>0</v>
      </c>
      <c r="V1238" s="4">
        <f t="shared" si="496"/>
        <v>201</v>
      </c>
      <c r="W1238" s="4">
        <v>2009</v>
      </c>
      <c r="X1238" s="4">
        <v>6476</v>
      </c>
      <c r="Y1238" s="4">
        <v>677</v>
      </c>
      <c r="Z1238" s="4">
        <v>0</v>
      </c>
      <c r="AA1238" s="4">
        <f t="shared" si="497"/>
        <v>9162</v>
      </c>
      <c r="AB1238" s="4">
        <v>724</v>
      </c>
      <c r="AC1238" s="4">
        <v>4</v>
      </c>
      <c r="AD1238" s="4">
        <v>47.5</v>
      </c>
      <c r="AE1238" s="4">
        <v>0</v>
      </c>
      <c r="AF1238" s="4">
        <f t="shared" si="498"/>
        <v>775.5</v>
      </c>
      <c r="AG1238" s="4">
        <v>241</v>
      </c>
      <c r="AH1238" s="4">
        <v>668</v>
      </c>
      <c r="AI1238" s="4">
        <v>658.5</v>
      </c>
      <c r="AJ1238" s="4">
        <v>0</v>
      </c>
      <c r="AK1238" s="4">
        <f t="shared" si="499"/>
        <v>1567.5</v>
      </c>
      <c r="AL1238" s="4">
        <v>2666</v>
      </c>
      <c r="AM1238" s="4">
        <v>1850</v>
      </c>
      <c r="AN1238" s="4">
        <v>2159</v>
      </c>
      <c r="AO1238" s="4">
        <v>0</v>
      </c>
      <c r="AP1238" s="4">
        <f t="shared" si="500"/>
        <v>6675</v>
      </c>
      <c r="AU1238" s="4">
        <f t="shared" si="501"/>
        <v>0</v>
      </c>
      <c r="AV1238" s="4">
        <v>136</v>
      </c>
      <c r="AW1238" s="4">
        <v>0</v>
      </c>
      <c r="AX1238" s="4">
        <v>0</v>
      </c>
      <c r="AY1238" s="4">
        <v>0</v>
      </c>
      <c r="AZ1238" s="4">
        <f t="shared" si="502"/>
        <v>136</v>
      </c>
      <c r="BA1238" s="4">
        <v>50</v>
      </c>
      <c r="BB1238" s="4">
        <v>0</v>
      </c>
      <c r="BC1238" s="4">
        <v>11</v>
      </c>
      <c r="BD1238" s="4">
        <v>0</v>
      </c>
      <c r="BE1238" s="4">
        <f t="shared" si="503"/>
        <v>61</v>
      </c>
      <c r="BF1238" s="4">
        <v>0</v>
      </c>
      <c r="BG1238" s="4">
        <v>0</v>
      </c>
      <c r="BH1238" s="4">
        <v>13</v>
      </c>
      <c r="BI1238" s="4">
        <v>0</v>
      </c>
      <c r="BJ1238" s="4">
        <f t="shared" si="504"/>
        <v>13</v>
      </c>
      <c r="BK1238" s="4">
        <v>0</v>
      </c>
      <c r="BL1238" s="4">
        <v>0</v>
      </c>
      <c r="BM1238" s="4">
        <v>0</v>
      </c>
      <c r="BN1238" s="4">
        <v>0</v>
      </c>
      <c r="BO1238" s="4">
        <f t="shared" si="505"/>
        <v>0</v>
      </c>
      <c r="BP1238" s="4">
        <v>13</v>
      </c>
      <c r="BQ1238" s="4">
        <v>0</v>
      </c>
      <c r="BR1238" s="4">
        <v>2</v>
      </c>
      <c r="BS1238" s="4">
        <v>0</v>
      </c>
      <c r="BT1238" s="4">
        <f t="shared" si="506"/>
        <v>15</v>
      </c>
      <c r="BU1238" s="4">
        <v>162</v>
      </c>
      <c r="BV1238" s="4">
        <v>0</v>
      </c>
      <c r="BW1238" s="4">
        <v>23</v>
      </c>
      <c r="BX1238" s="4">
        <v>0</v>
      </c>
      <c r="BY1238" s="4">
        <f t="shared" si="507"/>
        <v>185</v>
      </c>
      <c r="BZ1238" s="4">
        <f t="shared" si="508"/>
        <v>15346</v>
      </c>
      <c r="CA1238" s="4">
        <f t="shared" si="509"/>
        <v>10305</v>
      </c>
      <c r="CB1238" s="4">
        <f t="shared" si="510"/>
        <v>3691</v>
      </c>
      <c r="CC1238" s="4">
        <f t="shared" si="511"/>
        <v>0</v>
      </c>
      <c r="CD1238" s="4">
        <f t="shared" si="512"/>
        <v>29342</v>
      </c>
      <c r="CE1238" s="4">
        <f t="shared" si="513"/>
        <v>361</v>
      </c>
      <c r="CF1238" s="4">
        <f t="shared" si="514"/>
        <v>0</v>
      </c>
      <c r="CG1238" s="4">
        <f t="shared" si="515"/>
        <v>49</v>
      </c>
      <c r="CH1238" s="4">
        <f t="shared" si="516"/>
        <v>0</v>
      </c>
      <c r="CI1238" s="4">
        <f t="shared" si="517"/>
        <v>410</v>
      </c>
      <c r="CJ1238" s="4">
        <v>7194.8</v>
      </c>
      <c r="CK1238" s="4">
        <v>5233</v>
      </c>
      <c r="CL1238" s="4">
        <v>1093.7</v>
      </c>
      <c r="CM1238" s="4">
        <v>446.7</v>
      </c>
      <c r="CN1238" s="4">
        <v>930.1</v>
      </c>
      <c r="CO1238" s="4">
        <f t="shared" si="492"/>
        <v>14898.300000000001</v>
      </c>
    </row>
    <row r="1239" spans="1:93">
      <c r="A1239" s="2">
        <v>2015</v>
      </c>
      <c r="B1239" s="3" t="s">
        <v>91</v>
      </c>
      <c r="C1239" s="4">
        <v>3006</v>
      </c>
      <c r="D1239" s="4">
        <v>447</v>
      </c>
      <c r="E1239" s="4">
        <v>73</v>
      </c>
      <c r="F1239" s="4">
        <v>0</v>
      </c>
      <c r="G1239" s="4">
        <f t="shared" si="493"/>
        <v>3526</v>
      </c>
      <c r="H1239" s="4">
        <v>857</v>
      </c>
      <c r="I1239" s="4">
        <v>572</v>
      </c>
      <c r="J1239" s="4">
        <v>4166</v>
      </c>
      <c r="K1239" s="4">
        <v>0</v>
      </c>
      <c r="L1239" s="4">
        <f t="shared" si="494"/>
        <v>5595</v>
      </c>
      <c r="M1239" s="4">
        <v>49</v>
      </c>
      <c r="N1239" s="4">
        <v>26</v>
      </c>
      <c r="O1239" s="4">
        <v>10</v>
      </c>
      <c r="P1239" s="4">
        <v>0</v>
      </c>
      <c r="Q1239" s="4">
        <f t="shared" si="495"/>
        <v>85</v>
      </c>
      <c r="R1239" s="4">
        <v>14</v>
      </c>
      <c r="S1239" s="4">
        <v>0</v>
      </c>
      <c r="T1239" s="4">
        <v>0</v>
      </c>
      <c r="U1239" s="4">
        <v>0</v>
      </c>
      <c r="V1239" s="4">
        <f t="shared" si="496"/>
        <v>14</v>
      </c>
      <c r="W1239" s="4">
        <v>1326</v>
      </c>
      <c r="X1239" s="4">
        <v>2903</v>
      </c>
      <c r="Y1239" s="4">
        <v>749</v>
      </c>
      <c r="Z1239" s="4">
        <v>0</v>
      </c>
      <c r="AA1239" s="4">
        <f t="shared" si="497"/>
        <v>4978</v>
      </c>
      <c r="AB1239" s="4">
        <v>379</v>
      </c>
      <c r="AC1239" s="4">
        <v>2</v>
      </c>
      <c r="AD1239" s="4">
        <v>77</v>
      </c>
      <c r="AE1239" s="4">
        <v>0</v>
      </c>
      <c r="AF1239" s="4">
        <f t="shared" si="498"/>
        <v>458</v>
      </c>
      <c r="AG1239" s="4">
        <v>0</v>
      </c>
      <c r="AH1239" s="4">
        <v>514</v>
      </c>
      <c r="AI1239" s="4">
        <v>1367</v>
      </c>
      <c r="AJ1239" s="4">
        <v>0</v>
      </c>
      <c r="AK1239" s="4">
        <f t="shared" si="499"/>
        <v>1881</v>
      </c>
      <c r="AL1239" s="4">
        <v>1419</v>
      </c>
      <c r="AM1239" s="4">
        <v>1831</v>
      </c>
      <c r="AN1239" s="4">
        <v>2390</v>
      </c>
      <c r="AO1239" s="4">
        <v>28</v>
      </c>
      <c r="AP1239" s="4">
        <f t="shared" si="500"/>
        <v>5668</v>
      </c>
      <c r="AU1239" s="4">
        <f t="shared" si="501"/>
        <v>0</v>
      </c>
      <c r="AV1239" s="4">
        <v>0</v>
      </c>
      <c r="AW1239" s="4">
        <v>0</v>
      </c>
      <c r="AX1239" s="4">
        <v>28</v>
      </c>
      <c r="AY1239" s="4">
        <v>0</v>
      </c>
      <c r="AZ1239" s="4">
        <f t="shared" si="502"/>
        <v>28</v>
      </c>
      <c r="BA1239" s="4">
        <v>0</v>
      </c>
      <c r="BB1239" s="4">
        <v>0</v>
      </c>
      <c r="BC1239" s="4">
        <v>21</v>
      </c>
      <c r="BD1239" s="4">
        <v>0</v>
      </c>
      <c r="BE1239" s="4">
        <f t="shared" si="503"/>
        <v>21</v>
      </c>
      <c r="BF1239" s="4">
        <v>0</v>
      </c>
      <c r="BG1239" s="4">
        <v>340</v>
      </c>
      <c r="BH1239" s="4">
        <v>629</v>
      </c>
      <c r="BI1239" s="4">
        <v>0</v>
      </c>
      <c r="BJ1239" s="4">
        <f t="shared" si="504"/>
        <v>969</v>
      </c>
      <c r="BK1239" s="4">
        <v>0</v>
      </c>
      <c r="BL1239" s="4">
        <v>0</v>
      </c>
      <c r="BM1239" s="4">
        <v>0</v>
      </c>
      <c r="BN1239" s="4">
        <v>0</v>
      </c>
      <c r="BO1239" s="4">
        <f t="shared" si="505"/>
        <v>0</v>
      </c>
      <c r="BP1239" s="4">
        <v>0</v>
      </c>
      <c r="BQ1239" s="4">
        <v>0</v>
      </c>
      <c r="BR1239" s="4">
        <v>16</v>
      </c>
      <c r="BS1239" s="4">
        <v>0</v>
      </c>
      <c r="BT1239" s="4">
        <f t="shared" si="506"/>
        <v>16</v>
      </c>
      <c r="BU1239" s="4">
        <v>3</v>
      </c>
      <c r="BV1239" s="4">
        <v>25</v>
      </c>
      <c r="BW1239" s="4">
        <v>26</v>
      </c>
      <c r="BX1239" s="4">
        <v>2</v>
      </c>
      <c r="BY1239" s="4">
        <f t="shared" si="507"/>
        <v>56</v>
      </c>
      <c r="BZ1239" s="4">
        <f t="shared" si="508"/>
        <v>7050</v>
      </c>
      <c r="CA1239" s="4">
        <f t="shared" si="509"/>
        <v>6295</v>
      </c>
      <c r="CB1239" s="4">
        <f t="shared" si="510"/>
        <v>8832</v>
      </c>
      <c r="CC1239" s="4">
        <f t="shared" si="511"/>
        <v>28</v>
      </c>
      <c r="CD1239" s="4">
        <f t="shared" si="512"/>
        <v>22205</v>
      </c>
      <c r="CE1239" s="4">
        <f t="shared" si="513"/>
        <v>3</v>
      </c>
      <c r="CF1239" s="4">
        <f t="shared" si="514"/>
        <v>365</v>
      </c>
      <c r="CG1239" s="4">
        <f t="shared" si="515"/>
        <v>720</v>
      </c>
      <c r="CH1239" s="4">
        <f t="shared" si="516"/>
        <v>2</v>
      </c>
      <c r="CI1239" s="4">
        <f t="shared" si="517"/>
        <v>1090</v>
      </c>
      <c r="CJ1239" s="4">
        <v>2230</v>
      </c>
      <c r="CK1239" s="4">
        <v>3452</v>
      </c>
      <c r="CL1239" s="4">
        <v>433</v>
      </c>
      <c r="CM1239" s="4">
        <v>0</v>
      </c>
      <c r="CN1239" s="4">
        <v>705</v>
      </c>
      <c r="CO1239" s="4">
        <f t="shared" si="492"/>
        <v>6820</v>
      </c>
    </row>
    <row r="1240" spans="1:93">
      <c r="A1240" s="2">
        <v>2015</v>
      </c>
      <c r="B1240" s="3" t="s">
        <v>92</v>
      </c>
      <c r="C1240" s="4">
        <v>3132</v>
      </c>
      <c r="D1240" s="4">
        <v>471</v>
      </c>
      <c r="E1240" s="4">
        <v>950</v>
      </c>
      <c r="F1240" s="4">
        <v>0</v>
      </c>
      <c r="G1240" s="4">
        <f t="shared" si="493"/>
        <v>4553</v>
      </c>
      <c r="H1240" s="4">
        <v>780</v>
      </c>
      <c r="I1240" s="4">
        <v>586</v>
      </c>
      <c r="J1240" s="4">
        <v>1250</v>
      </c>
      <c r="K1240" s="4">
        <v>58</v>
      </c>
      <c r="L1240" s="4">
        <f t="shared" si="494"/>
        <v>2674</v>
      </c>
      <c r="M1240" s="4">
        <v>0.6</v>
      </c>
      <c r="N1240" s="4">
        <v>19.8</v>
      </c>
      <c r="O1240" s="4">
        <v>0</v>
      </c>
      <c r="P1240" s="4">
        <v>0</v>
      </c>
      <c r="Q1240" s="4">
        <f t="shared" si="495"/>
        <v>20.400000000000002</v>
      </c>
      <c r="R1240" s="4">
        <v>0</v>
      </c>
      <c r="S1240" s="4">
        <v>0</v>
      </c>
      <c r="T1240" s="4">
        <v>0</v>
      </c>
      <c r="U1240" s="4">
        <v>0</v>
      </c>
      <c r="V1240" s="4">
        <f t="shared" si="496"/>
        <v>0</v>
      </c>
      <c r="W1240" s="4">
        <v>1318</v>
      </c>
      <c r="X1240" s="4">
        <v>1817</v>
      </c>
      <c r="Y1240" s="4">
        <v>145</v>
      </c>
      <c r="Z1240" s="4">
        <v>0</v>
      </c>
      <c r="AA1240" s="4">
        <f t="shared" si="497"/>
        <v>3280</v>
      </c>
      <c r="AB1240" s="4">
        <v>334</v>
      </c>
      <c r="AC1240" s="4">
        <v>5</v>
      </c>
      <c r="AD1240" s="4">
        <v>20</v>
      </c>
      <c r="AE1240" s="4">
        <v>5</v>
      </c>
      <c r="AF1240" s="4">
        <f t="shared" si="498"/>
        <v>364</v>
      </c>
      <c r="AG1240" s="4">
        <v>13</v>
      </c>
      <c r="AH1240" s="4">
        <v>445</v>
      </c>
      <c r="AI1240" s="4">
        <v>523</v>
      </c>
      <c r="AJ1240" s="4">
        <v>188</v>
      </c>
      <c r="AK1240" s="4">
        <f t="shared" si="499"/>
        <v>1169</v>
      </c>
      <c r="AL1240" s="4">
        <v>660</v>
      </c>
      <c r="AM1240" s="4">
        <v>616</v>
      </c>
      <c r="AN1240" s="4">
        <v>1623</v>
      </c>
      <c r="AO1240" s="4">
        <v>130</v>
      </c>
      <c r="AP1240" s="4">
        <f t="shared" si="500"/>
        <v>3029</v>
      </c>
      <c r="AU1240" s="4">
        <f t="shared" si="501"/>
        <v>0</v>
      </c>
      <c r="AV1240" s="4">
        <v>8</v>
      </c>
      <c r="AW1240" s="4">
        <v>0</v>
      </c>
      <c r="AX1240" s="4">
        <v>96</v>
      </c>
      <c r="AY1240" s="4">
        <v>26</v>
      </c>
      <c r="AZ1240" s="4">
        <f t="shared" si="502"/>
        <v>130</v>
      </c>
      <c r="BA1240" s="4">
        <v>2</v>
      </c>
      <c r="BB1240" s="4">
        <v>0</v>
      </c>
      <c r="BC1240" s="4">
        <v>5</v>
      </c>
      <c r="BD1240" s="4">
        <v>6</v>
      </c>
      <c r="BE1240" s="4">
        <f t="shared" si="503"/>
        <v>13</v>
      </c>
      <c r="BF1240" s="4">
        <v>9</v>
      </c>
      <c r="BG1240" s="4">
        <v>245</v>
      </c>
      <c r="BH1240" s="4">
        <v>366</v>
      </c>
      <c r="BI1240" s="4">
        <v>57</v>
      </c>
      <c r="BJ1240" s="4">
        <f t="shared" si="504"/>
        <v>677</v>
      </c>
      <c r="BK1240" s="4">
        <v>0</v>
      </c>
      <c r="BL1240" s="4">
        <v>0</v>
      </c>
      <c r="BM1240" s="4">
        <v>0</v>
      </c>
      <c r="BN1240" s="4">
        <v>0</v>
      </c>
      <c r="BO1240" s="4">
        <f t="shared" si="505"/>
        <v>0</v>
      </c>
      <c r="BP1240" s="4">
        <v>0</v>
      </c>
      <c r="BQ1240" s="4">
        <v>0</v>
      </c>
      <c r="BR1240" s="4">
        <v>0</v>
      </c>
      <c r="BS1240" s="4">
        <v>0</v>
      </c>
      <c r="BT1240" s="4">
        <f t="shared" si="506"/>
        <v>0</v>
      </c>
      <c r="BU1240" s="4">
        <v>15</v>
      </c>
      <c r="BV1240" s="4">
        <v>17</v>
      </c>
      <c r="BW1240" s="4">
        <v>13</v>
      </c>
      <c r="BX1240" s="4">
        <v>26</v>
      </c>
      <c r="BY1240" s="4">
        <f t="shared" si="507"/>
        <v>71</v>
      </c>
      <c r="BZ1240" s="4">
        <f t="shared" si="508"/>
        <v>6237.6</v>
      </c>
      <c r="CA1240" s="4">
        <f t="shared" si="509"/>
        <v>3959.8</v>
      </c>
      <c r="CB1240" s="4">
        <f t="shared" si="510"/>
        <v>4511</v>
      </c>
      <c r="CC1240" s="4">
        <f t="shared" si="511"/>
        <v>381</v>
      </c>
      <c r="CD1240" s="4">
        <f t="shared" si="512"/>
        <v>15089.400000000001</v>
      </c>
      <c r="CE1240" s="4">
        <f t="shared" si="513"/>
        <v>34</v>
      </c>
      <c r="CF1240" s="4">
        <f t="shared" si="514"/>
        <v>262</v>
      </c>
      <c r="CG1240" s="4">
        <f t="shared" si="515"/>
        <v>480</v>
      </c>
      <c r="CH1240" s="4">
        <f t="shared" si="516"/>
        <v>115</v>
      </c>
      <c r="CI1240" s="4">
        <f t="shared" si="517"/>
        <v>891</v>
      </c>
      <c r="CJ1240" s="4">
        <v>2485</v>
      </c>
      <c r="CK1240" s="4">
        <v>2278</v>
      </c>
      <c r="CL1240" s="4">
        <v>417</v>
      </c>
      <c r="CM1240" s="4">
        <v>0</v>
      </c>
      <c r="CN1240" s="4">
        <v>749</v>
      </c>
      <c r="CO1240" s="4">
        <f t="shared" si="492"/>
        <v>5929</v>
      </c>
    </row>
    <row r="1241" spans="1:93">
      <c r="A1241" s="2">
        <v>2015</v>
      </c>
      <c r="B1241" s="3" t="s">
        <v>93</v>
      </c>
      <c r="C1241" s="4">
        <v>4390</v>
      </c>
      <c r="D1241" s="4">
        <v>802</v>
      </c>
      <c r="E1241" s="4">
        <v>35</v>
      </c>
      <c r="F1241" s="4">
        <v>0</v>
      </c>
      <c r="G1241" s="4">
        <f t="shared" si="493"/>
        <v>5227</v>
      </c>
      <c r="H1241" s="4">
        <v>1156</v>
      </c>
      <c r="I1241" s="4">
        <v>797</v>
      </c>
      <c r="J1241" s="4">
        <v>4367</v>
      </c>
      <c r="K1241" s="4">
        <v>0</v>
      </c>
      <c r="L1241" s="4">
        <f t="shared" si="494"/>
        <v>6320</v>
      </c>
      <c r="M1241" s="4">
        <v>74</v>
      </c>
      <c r="N1241" s="4">
        <v>116</v>
      </c>
      <c r="O1241" s="4">
        <v>0</v>
      </c>
      <c r="P1241" s="4">
        <v>0</v>
      </c>
      <c r="Q1241" s="4">
        <f t="shared" si="495"/>
        <v>190</v>
      </c>
      <c r="R1241" s="4">
        <v>0</v>
      </c>
      <c r="S1241" s="4">
        <v>0</v>
      </c>
      <c r="T1241" s="4">
        <v>0</v>
      </c>
      <c r="U1241" s="4">
        <v>0</v>
      </c>
      <c r="V1241" s="4">
        <f t="shared" si="496"/>
        <v>0</v>
      </c>
      <c r="W1241" s="4">
        <v>1501</v>
      </c>
      <c r="X1241" s="4">
        <v>7517</v>
      </c>
      <c r="Y1241" s="4">
        <v>504</v>
      </c>
      <c r="Z1241" s="4">
        <v>0</v>
      </c>
      <c r="AA1241" s="4">
        <f t="shared" si="497"/>
        <v>9522</v>
      </c>
      <c r="AB1241" s="4">
        <v>559</v>
      </c>
      <c r="AC1241" s="4">
        <v>15</v>
      </c>
      <c r="AD1241" s="4">
        <v>37</v>
      </c>
      <c r="AE1241" s="4">
        <v>0</v>
      </c>
      <c r="AF1241" s="4">
        <f t="shared" si="498"/>
        <v>611</v>
      </c>
      <c r="AG1241" s="4">
        <v>14</v>
      </c>
      <c r="AH1241" s="4">
        <v>866</v>
      </c>
      <c r="AI1241" s="4">
        <v>2087</v>
      </c>
      <c r="AJ1241" s="4">
        <v>0</v>
      </c>
      <c r="AK1241" s="4">
        <f t="shared" si="499"/>
        <v>2967</v>
      </c>
      <c r="AL1241" s="4">
        <v>2352</v>
      </c>
      <c r="AM1241" s="4">
        <v>1714</v>
      </c>
      <c r="AN1241" s="4">
        <v>1908</v>
      </c>
      <c r="AO1241" s="4">
        <v>0</v>
      </c>
      <c r="AP1241" s="4">
        <f t="shared" si="500"/>
        <v>5974</v>
      </c>
      <c r="AU1241" s="4">
        <f t="shared" si="501"/>
        <v>0</v>
      </c>
      <c r="AV1241" s="4">
        <v>0</v>
      </c>
      <c r="AW1241" s="4">
        <v>0</v>
      </c>
      <c r="AX1241" s="4">
        <v>331</v>
      </c>
      <c r="AY1241" s="4">
        <v>0</v>
      </c>
      <c r="AZ1241" s="4">
        <f t="shared" si="502"/>
        <v>331</v>
      </c>
      <c r="BA1241" s="4">
        <v>0</v>
      </c>
      <c r="BB1241" s="4">
        <v>0</v>
      </c>
      <c r="BC1241" s="4">
        <v>6</v>
      </c>
      <c r="BD1241" s="4">
        <v>0</v>
      </c>
      <c r="BE1241" s="4">
        <f t="shared" si="503"/>
        <v>6</v>
      </c>
      <c r="BF1241" s="4">
        <v>0</v>
      </c>
      <c r="BG1241" s="4">
        <v>0</v>
      </c>
      <c r="BH1241" s="4">
        <v>10</v>
      </c>
      <c r="BI1241" s="4">
        <v>0</v>
      </c>
      <c r="BJ1241" s="4">
        <f t="shared" si="504"/>
        <v>10</v>
      </c>
      <c r="BK1241" s="4">
        <v>0</v>
      </c>
      <c r="BL1241" s="4">
        <v>0</v>
      </c>
      <c r="BM1241" s="4">
        <v>0</v>
      </c>
      <c r="BN1241" s="4">
        <v>0</v>
      </c>
      <c r="BO1241" s="4">
        <f t="shared" si="505"/>
        <v>0</v>
      </c>
      <c r="BP1241" s="4">
        <v>0</v>
      </c>
      <c r="BQ1241" s="4">
        <v>0</v>
      </c>
      <c r="BR1241" s="4">
        <v>11</v>
      </c>
      <c r="BS1241" s="4">
        <v>0</v>
      </c>
      <c r="BT1241" s="4">
        <f t="shared" si="506"/>
        <v>11</v>
      </c>
      <c r="BU1241" s="4">
        <v>0</v>
      </c>
      <c r="BV1241" s="4">
        <v>0</v>
      </c>
      <c r="BW1241" s="4">
        <v>219</v>
      </c>
      <c r="BX1241" s="4">
        <v>0</v>
      </c>
      <c r="BY1241" s="4">
        <f t="shared" si="507"/>
        <v>219</v>
      </c>
      <c r="BZ1241" s="4">
        <f t="shared" si="508"/>
        <v>10046</v>
      </c>
      <c r="CA1241" s="4">
        <f t="shared" si="509"/>
        <v>11827</v>
      </c>
      <c r="CB1241" s="4">
        <f t="shared" si="510"/>
        <v>8938</v>
      </c>
      <c r="CC1241" s="4">
        <f t="shared" si="511"/>
        <v>0</v>
      </c>
      <c r="CD1241" s="4">
        <f t="shared" si="512"/>
        <v>30811</v>
      </c>
      <c r="CE1241" s="4">
        <f t="shared" si="513"/>
        <v>0</v>
      </c>
      <c r="CF1241" s="4">
        <f t="shared" si="514"/>
        <v>0</v>
      </c>
      <c r="CG1241" s="4">
        <f t="shared" si="515"/>
        <v>577</v>
      </c>
      <c r="CH1241" s="4">
        <f t="shared" si="516"/>
        <v>0</v>
      </c>
      <c r="CI1241" s="4">
        <f t="shared" si="517"/>
        <v>577</v>
      </c>
      <c r="CJ1241" s="4">
        <v>3267</v>
      </c>
      <c r="CK1241" s="4">
        <v>4070</v>
      </c>
      <c r="CL1241" s="4">
        <v>528</v>
      </c>
      <c r="CM1241" s="4">
        <v>0</v>
      </c>
      <c r="CN1241" s="4">
        <v>2102</v>
      </c>
      <c r="CO1241" s="4">
        <f t="shared" si="492"/>
        <v>9967</v>
      </c>
    </row>
    <row r="1242" spans="1:93">
      <c r="A1242" s="2">
        <v>2015</v>
      </c>
      <c r="B1242" s="3" t="s">
        <v>94</v>
      </c>
      <c r="C1242" s="4">
        <v>3543.4</v>
      </c>
      <c r="D1242" s="4">
        <v>1031.0519999999999</v>
      </c>
      <c r="E1242" s="4">
        <v>651.29999999999995</v>
      </c>
      <c r="F1242" s="4">
        <v>0</v>
      </c>
      <c r="G1242" s="4">
        <f t="shared" si="493"/>
        <v>5225.7520000000004</v>
      </c>
      <c r="H1242" s="4">
        <v>921</v>
      </c>
      <c r="I1242" s="4">
        <v>87.4</v>
      </c>
      <c r="J1242" s="4">
        <v>1568.5</v>
      </c>
      <c r="K1242" s="4">
        <v>158</v>
      </c>
      <c r="L1242" s="4">
        <f t="shared" si="494"/>
        <v>2734.9</v>
      </c>
      <c r="M1242" s="4">
        <v>0</v>
      </c>
      <c r="N1242" s="4">
        <v>133</v>
      </c>
      <c r="O1242" s="4">
        <v>0</v>
      </c>
      <c r="P1242" s="4">
        <v>0</v>
      </c>
      <c r="Q1242" s="4">
        <f t="shared" si="495"/>
        <v>133</v>
      </c>
      <c r="R1242" s="4">
        <v>0</v>
      </c>
      <c r="S1242" s="4">
        <v>0</v>
      </c>
      <c r="T1242" s="4">
        <v>0</v>
      </c>
      <c r="U1242" s="4">
        <v>0</v>
      </c>
      <c r="V1242" s="4">
        <f t="shared" si="496"/>
        <v>0</v>
      </c>
      <c r="W1242" s="4">
        <v>1677</v>
      </c>
      <c r="X1242" s="4">
        <v>4763</v>
      </c>
      <c r="Y1242" s="4">
        <v>1215</v>
      </c>
      <c r="Z1242" s="4">
        <v>0</v>
      </c>
      <c r="AA1242" s="4">
        <f t="shared" si="497"/>
        <v>7655</v>
      </c>
      <c r="AB1242" s="4">
        <v>734.76128000000006</v>
      </c>
      <c r="AC1242" s="4">
        <v>2.4992700000000001</v>
      </c>
      <c r="AD1242" s="4">
        <v>88.602226000000002</v>
      </c>
      <c r="AE1242" s="4">
        <v>4.9005109999999998</v>
      </c>
      <c r="AF1242" s="4">
        <f t="shared" si="498"/>
        <v>830.7632870000001</v>
      </c>
      <c r="AG1242" s="4">
        <v>53</v>
      </c>
      <c r="AH1242" s="4">
        <v>721</v>
      </c>
      <c r="AI1242" s="4">
        <v>532</v>
      </c>
      <c r="AJ1242" s="4">
        <v>244</v>
      </c>
      <c r="AK1242" s="4">
        <f t="shared" si="499"/>
        <v>1550</v>
      </c>
      <c r="AL1242" s="4">
        <v>1785.8290569999999</v>
      </c>
      <c r="AM1242" s="4">
        <v>2024.3005329999987</v>
      </c>
      <c r="AN1242" s="4">
        <v>5558.3107739999996</v>
      </c>
      <c r="AO1242" s="4">
        <v>256</v>
      </c>
      <c r="AP1242" s="4">
        <f t="shared" si="500"/>
        <v>9624.4403639999982</v>
      </c>
      <c r="AU1242" s="4">
        <f t="shared" si="501"/>
        <v>0</v>
      </c>
      <c r="AV1242" s="4">
        <v>3</v>
      </c>
      <c r="AW1242" s="4">
        <v>3</v>
      </c>
      <c r="AX1242" s="4">
        <v>145</v>
      </c>
      <c r="AY1242" s="4">
        <v>158</v>
      </c>
      <c r="AZ1242" s="4">
        <f t="shared" si="502"/>
        <v>309</v>
      </c>
      <c r="BA1242" s="4">
        <v>0</v>
      </c>
      <c r="BB1242" s="4">
        <v>0</v>
      </c>
      <c r="BC1242" s="4">
        <v>0</v>
      </c>
      <c r="BD1242" s="4">
        <v>4.9005109999999998</v>
      </c>
      <c r="BE1242" s="4">
        <f t="shared" si="503"/>
        <v>4.9005109999999998</v>
      </c>
      <c r="BF1242" s="4">
        <v>53</v>
      </c>
      <c r="BG1242" s="4">
        <v>576</v>
      </c>
      <c r="BH1242" s="4">
        <v>139</v>
      </c>
      <c r="BI1242" s="4">
        <v>244</v>
      </c>
      <c r="BJ1242" s="4">
        <f t="shared" si="504"/>
        <v>1012</v>
      </c>
      <c r="BK1242" s="4">
        <v>0</v>
      </c>
      <c r="BL1242" s="4">
        <v>0</v>
      </c>
      <c r="BM1242" s="4">
        <v>0</v>
      </c>
      <c r="BN1242" s="4">
        <v>0</v>
      </c>
      <c r="BO1242" s="4">
        <f t="shared" si="505"/>
        <v>0</v>
      </c>
      <c r="BP1242" s="4">
        <v>0</v>
      </c>
      <c r="BQ1242" s="4">
        <v>0</v>
      </c>
      <c r="BR1242" s="4">
        <v>0</v>
      </c>
      <c r="BS1242" s="4">
        <v>0</v>
      </c>
      <c r="BT1242" s="4">
        <f t="shared" si="506"/>
        <v>0</v>
      </c>
      <c r="BU1242" s="4">
        <v>34</v>
      </c>
      <c r="BV1242" s="4">
        <v>73</v>
      </c>
      <c r="BW1242" s="4">
        <v>193</v>
      </c>
      <c r="BX1242" s="4">
        <v>256</v>
      </c>
      <c r="BY1242" s="4">
        <f t="shared" si="507"/>
        <v>556</v>
      </c>
      <c r="BZ1242" s="4">
        <f t="shared" si="508"/>
        <v>8714.9903369999993</v>
      </c>
      <c r="CA1242" s="4">
        <f t="shared" si="509"/>
        <v>8762.2518029999992</v>
      </c>
      <c r="CB1242" s="4">
        <f t="shared" si="510"/>
        <v>9613.7129999999997</v>
      </c>
      <c r="CC1242" s="4">
        <f t="shared" si="511"/>
        <v>662.90051100000005</v>
      </c>
      <c r="CD1242" s="4">
        <f t="shared" si="512"/>
        <v>27753.855650999998</v>
      </c>
      <c r="CE1242" s="4">
        <f t="shared" si="513"/>
        <v>90</v>
      </c>
      <c r="CF1242" s="4">
        <f t="shared" si="514"/>
        <v>652</v>
      </c>
      <c r="CG1242" s="4">
        <f t="shared" si="515"/>
        <v>477</v>
      </c>
      <c r="CH1242" s="4">
        <f t="shared" si="516"/>
        <v>662.90051100000005</v>
      </c>
      <c r="CI1242" s="4">
        <f t="shared" si="517"/>
        <v>1881.9005110000001</v>
      </c>
      <c r="CJ1242" s="4">
        <v>3030.5805162000001</v>
      </c>
      <c r="CK1242" s="4">
        <v>2886.0567970000002</v>
      </c>
      <c r="CL1242" s="4">
        <v>300.13874723999999</v>
      </c>
      <c r="CM1242" s="4">
        <v>413.16004704999995</v>
      </c>
      <c r="CN1242" s="4">
        <v>1779.270013613602</v>
      </c>
      <c r="CO1242" s="4">
        <f t="shared" si="492"/>
        <v>8409.2061211036034</v>
      </c>
    </row>
    <row r="1243" spans="1:93">
      <c r="A1243" s="2">
        <v>2015</v>
      </c>
      <c r="B1243" s="3" t="s">
        <v>95</v>
      </c>
      <c r="C1243" s="4">
        <v>1137</v>
      </c>
      <c r="D1243" s="4">
        <v>192</v>
      </c>
      <c r="E1243" s="4">
        <v>30</v>
      </c>
      <c r="F1243" s="4">
        <v>0</v>
      </c>
      <c r="G1243" s="4">
        <f t="shared" si="493"/>
        <v>1359</v>
      </c>
      <c r="H1243" s="4">
        <v>272</v>
      </c>
      <c r="I1243" s="4">
        <v>0</v>
      </c>
      <c r="J1243" s="4">
        <v>8</v>
      </c>
      <c r="K1243" s="4">
        <v>14</v>
      </c>
      <c r="L1243" s="4">
        <f t="shared" si="494"/>
        <v>294</v>
      </c>
      <c r="M1243" s="4">
        <v>22</v>
      </c>
      <c r="N1243" s="4">
        <v>21</v>
      </c>
      <c r="O1243" s="4">
        <v>91</v>
      </c>
      <c r="P1243" s="4">
        <v>0</v>
      </c>
      <c r="Q1243" s="4">
        <f t="shared" si="495"/>
        <v>134</v>
      </c>
      <c r="R1243" s="4">
        <v>20</v>
      </c>
      <c r="S1243" s="4">
        <v>8</v>
      </c>
      <c r="T1243" s="4">
        <v>0</v>
      </c>
      <c r="U1243" s="4">
        <v>0</v>
      </c>
      <c r="V1243" s="4">
        <f t="shared" si="496"/>
        <v>28</v>
      </c>
      <c r="W1243" s="4">
        <v>752</v>
      </c>
      <c r="X1243" s="4">
        <v>1510</v>
      </c>
      <c r="Y1243" s="4">
        <v>273</v>
      </c>
      <c r="Z1243" s="4">
        <v>0</v>
      </c>
      <c r="AA1243" s="4">
        <f t="shared" si="497"/>
        <v>2535</v>
      </c>
      <c r="AB1243" s="4">
        <v>166</v>
      </c>
      <c r="AC1243" s="4">
        <v>2</v>
      </c>
      <c r="AD1243" s="4">
        <v>5</v>
      </c>
      <c r="AE1243" s="4">
        <v>0</v>
      </c>
      <c r="AF1243" s="4">
        <f t="shared" si="498"/>
        <v>173</v>
      </c>
      <c r="AG1243" s="4">
        <v>0</v>
      </c>
      <c r="AH1243" s="4">
        <v>226</v>
      </c>
      <c r="AI1243" s="4">
        <v>350</v>
      </c>
      <c r="AJ1243" s="4">
        <v>80</v>
      </c>
      <c r="AK1243" s="4">
        <f t="shared" si="499"/>
        <v>656</v>
      </c>
      <c r="AL1243" s="4">
        <v>796</v>
      </c>
      <c r="AM1243" s="4">
        <v>462</v>
      </c>
      <c r="AN1243" s="4">
        <v>1271</v>
      </c>
      <c r="AO1243" s="4">
        <v>21</v>
      </c>
      <c r="AP1243" s="4">
        <f t="shared" si="500"/>
        <v>2550</v>
      </c>
      <c r="AU1243" s="4">
        <f t="shared" si="501"/>
        <v>0</v>
      </c>
      <c r="AV1243" s="4">
        <v>0</v>
      </c>
      <c r="AW1243" s="4">
        <v>0</v>
      </c>
      <c r="AX1243" s="4">
        <v>0</v>
      </c>
      <c r="AY1243" s="4">
        <v>0</v>
      </c>
      <c r="AZ1243" s="4">
        <f t="shared" si="502"/>
        <v>0</v>
      </c>
      <c r="BA1243" s="4">
        <v>6</v>
      </c>
      <c r="BB1243" s="4">
        <v>0</v>
      </c>
      <c r="BC1243" s="4">
        <v>0</v>
      </c>
      <c r="BD1243" s="4">
        <v>0</v>
      </c>
      <c r="BE1243" s="4">
        <f t="shared" si="503"/>
        <v>6</v>
      </c>
      <c r="BF1243" s="4">
        <v>0</v>
      </c>
      <c r="BG1243" s="4">
        <v>149</v>
      </c>
      <c r="BH1243" s="4">
        <v>80</v>
      </c>
      <c r="BI1243" s="4">
        <v>66</v>
      </c>
      <c r="BJ1243" s="4">
        <f t="shared" si="504"/>
        <v>295</v>
      </c>
      <c r="BK1243" s="4">
        <v>0</v>
      </c>
      <c r="BL1243" s="4">
        <v>0</v>
      </c>
      <c r="BM1243" s="4">
        <v>0</v>
      </c>
      <c r="BN1243" s="4">
        <v>0</v>
      </c>
      <c r="BO1243" s="4">
        <f t="shared" si="505"/>
        <v>0</v>
      </c>
      <c r="BP1243" s="4">
        <v>0</v>
      </c>
      <c r="BQ1243" s="4">
        <v>0</v>
      </c>
      <c r="BR1243" s="4">
        <v>0</v>
      </c>
      <c r="BS1243" s="4">
        <v>0</v>
      </c>
      <c r="BT1243" s="4">
        <f t="shared" si="506"/>
        <v>0</v>
      </c>
      <c r="BU1243" s="4">
        <v>1</v>
      </c>
      <c r="BV1243" s="4">
        <v>8</v>
      </c>
      <c r="BW1243" s="4">
        <v>7</v>
      </c>
      <c r="BX1243" s="4">
        <v>1</v>
      </c>
      <c r="BY1243" s="4">
        <f t="shared" si="507"/>
        <v>17</v>
      </c>
      <c r="BZ1243" s="4">
        <f t="shared" si="508"/>
        <v>3165</v>
      </c>
      <c r="CA1243" s="4">
        <f t="shared" si="509"/>
        <v>2421</v>
      </c>
      <c r="CB1243" s="4">
        <f t="shared" si="510"/>
        <v>2028</v>
      </c>
      <c r="CC1243" s="4">
        <f t="shared" si="511"/>
        <v>115</v>
      </c>
      <c r="CD1243" s="4">
        <f t="shared" si="512"/>
        <v>7729</v>
      </c>
      <c r="CE1243" s="4">
        <f t="shared" si="513"/>
        <v>7</v>
      </c>
      <c r="CF1243" s="4">
        <f t="shared" si="514"/>
        <v>157</v>
      </c>
      <c r="CG1243" s="4">
        <f t="shared" si="515"/>
        <v>87</v>
      </c>
      <c r="CH1243" s="4">
        <f t="shared" si="516"/>
        <v>67</v>
      </c>
      <c r="CI1243" s="4">
        <f t="shared" si="517"/>
        <v>318</v>
      </c>
      <c r="CJ1243" s="4">
        <v>1244</v>
      </c>
      <c r="CK1243" s="4">
        <v>1522</v>
      </c>
      <c r="CL1243" s="4">
        <v>169</v>
      </c>
      <c r="CM1243" s="4">
        <v>0</v>
      </c>
      <c r="CN1243" s="4">
        <v>139</v>
      </c>
      <c r="CO1243" s="4">
        <f t="shared" si="492"/>
        <v>3074</v>
      </c>
    </row>
    <row r="1244" spans="1:93">
      <c r="A1244" s="2">
        <v>2015</v>
      </c>
      <c r="B1244" s="3" t="s">
        <v>96</v>
      </c>
      <c r="C1244" s="4">
        <v>5857</v>
      </c>
      <c r="D1244" s="4">
        <v>1051</v>
      </c>
      <c r="E1244" s="4">
        <v>403</v>
      </c>
      <c r="F1244" s="4">
        <v>0</v>
      </c>
      <c r="G1244" s="4">
        <f t="shared" si="493"/>
        <v>7311</v>
      </c>
      <c r="H1244" s="4">
        <v>1793</v>
      </c>
      <c r="I1244" s="4">
        <v>348</v>
      </c>
      <c r="J1244" s="4">
        <v>3156</v>
      </c>
      <c r="K1244" s="4">
        <v>374</v>
      </c>
      <c r="L1244" s="4">
        <f t="shared" si="494"/>
        <v>5671</v>
      </c>
      <c r="M1244" s="4">
        <v>27</v>
      </c>
      <c r="N1244" s="4">
        <v>114</v>
      </c>
      <c r="O1244" s="4">
        <v>1</v>
      </c>
      <c r="P1244" s="4">
        <v>0</v>
      </c>
      <c r="Q1244" s="4">
        <f t="shared" si="495"/>
        <v>142</v>
      </c>
      <c r="R1244" s="4">
        <v>46</v>
      </c>
      <c r="S1244" s="4">
        <v>1154</v>
      </c>
      <c r="T1244" s="4">
        <v>6</v>
      </c>
      <c r="U1244" s="4">
        <v>0</v>
      </c>
      <c r="V1244" s="4">
        <f t="shared" si="496"/>
        <v>1206</v>
      </c>
      <c r="W1244" s="4">
        <v>2896</v>
      </c>
      <c r="X1244" s="4">
        <v>5686</v>
      </c>
      <c r="Y1244" s="4">
        <v>1061</v>
      </c>
      <c r="Z1244" s="4">
        <v>0</v>
      </c>
      <c r="AA1244" s="4">
        <f t="shared" si="497"/>
        <v>9643</v>
      </c>
      <c r="AB1244" s="4">
        <v>1381</v>
      </c>
      <c r="AC1244" s="4">
        <v>34</v>
      </c>
      <c r="AD1244" s="4">
        <v>90</v>
      </c>
      <c r="AE1244" s="4">
        <v>64</v>
      </c>
      <c r="AF1244" s="4">
        <f t="shared" si="498"/>
        <v>1569</v>
      </c>
      <c r="AG1244" s="4">
        <v>0</v>
      </c>
      <c r="AH1244" s="4">
        <v>831.68819099999996</v>
      </c>
      <c r="AI1244" s="4">
        <v>3487.8233930000001</v>
      </c>
      <c r="AJ1244" s="4">
        <v>0</v>
      </c>
      <c r="AK1244" s="4">
        <f t="shared" si="499"/>
        <v>4319.5115839999999</v>
      </c>
      <c r="AL1244" s="4">
        <v>3902</v>
      </c>
      <c r="AM1244" s="4">
        <v>2698.1844930000007</v>
      </c>
      <c r="AN1244" s="4">
        <v>2720.1925270000002</v>
      </c>
      <c r="AO1244" s="4">
        <v>809</v>
      </c>
      <c r="AP1244" s="4">
        <f t="shared" si="500"/>
        <v>10129.37702</v>
      </c>
      <c r="AU1244" s="4">
        <f t="shared" si="501"/>
        <v>0</v>
      </c>
      <c r="AV1244" s="4">
        <v>0</v>
      </c>
      <c r="AW1244" s="4">
        <v>0</v>
      </c>
      <c r="AX1244" s="4">
        <v>0</v>
      </c>
      <c r="AY1244" s="4">
        <v>406</v>
      </c>
      <c r="AZ1244" s="4">
        <f t="shared" si="502"/>
        <v>406</v>
      </c>
      <c r="BA1244" s="4">
        <v>0</v>
      </c>
      <c r="BB1244" s="4">
        <v>0</v>
      </c>
      <c r="BC1244" s="4">
        <v>0</v>
      </c>
      <c r="BD1244" s="4">
        <v>64</v>
      </c>
      <c r="BE1244" s="4">
        <f t="shared" si="503"/>
        <v>64</v>
      </c>
      <c r="BF1244" s="4">
        <v>0</v>
      </c>
      <c r="BG1244" s="4">
        <v>741.84544000000005</v>
      </c>
      <c r="BH1244" s="4">
        <v>1299.056075</v>
      </c>
      <c r="BI1244" s="4">
        <v>0</v>
      </c>
      <c r="BJ1244" s="4">
        <f t="shared" si="504"/>
        <v>2040.901515</v>
      </c>
      <c r="BK1244" s="4">
        <v>19</v>
      </c>
      <c r="BL1244" s="4">
        <v>15</v>
      </c>
      <c r="BM1244" s="4">
        <v>35</v>
      </c>
      <c r="BN1244" s="4">
        <v>65</v>
      </c>
      <c r="BO1244" s="4">
        <f t="shared" si="505"/>
        <v>134</v>
      </c>
      <c r="BP1244" s="4">
        <v>1</v>
      </c>
      <c r="BQ1244" s="4">
        <v>49</v>
      </c>
      <c r="BR1244" s="4">
        <v>217</v>
      </c>
      <c r="BS1244" s="4">
        <v>163</v>
      </c>
      <c r="BT1244" s="4">
        <f t="shared" si="506"/>
        <v>430</v>
      </c>
      <c r="BU1244" s="4">
        <v>2</v>
      </c>
      <c r="BV1244" s="4">
        <v>6</v>
      </c>
      <c r="BW1244" s="4">
        <v>0</v>
      </c>
      <c r="BX1244" s="4">
        <v>549</v>
      </c>
      <c r="BY1244" s="4">
        <f t="shared" si="507"/>
        <v>557</v>
      </c>
      <c r="BZ1244" s="4">
        <f t="shared" si="508"/>
        <v>15902</v>
      </c>
      <c r="CA1244" s="4">
        <f t="shared" si="509"/>
        <v>11916.872684</v>
      </c>
      <c r="CB1244" s="4">
        <f t="shared" si="510"/>
        <v>10925.015920000002</v>
      </c>
      <c r="CC1244" s="4">
        <f t="shared" si="511"/>
        <v>1247</v>
      </c>
      <c r="CD1244" s="4">
        <f t="shared" si="512"/>
        <v>39990.888604000007</v>
      </c>
      <c r="CE1244" s="4">
        <f t="shared" si="513"/>
        <v>22</v>
      </c>
      <c r="CF1244" s="4">
        <f t="shared" si="514"/>
        <v>811.84544000000005</v>
      </c>
      <c r="CG1244" s="4">
        <f t="shared" si="515"/>
        <v>1551.056075</v>
      </c>
      <c r="CH1244" s="4">
        <f t="shared" si="516"/>
        <v>1247</v>
      </c>
      <c r="CI1244" s="4">
        <f t="shared" si="517"/>
        <v>3631.901515</v>
      </c>
      <c r="CJ1244" s="4">
        <v>4350.7259999999997</v>
      </c>
      <c r="CK1244" s="4">
        <v>8346.1450000000004</v>
      </c>
      <c r="CL1244" s="4">
        <v>777.32100000000003</v>
      </c>
      <c r="CM1244" s="4">
        <v>0</v>
      </c>
      <c r="CN1244" s="4">
        <v>2448.3709999999992</v>
      </c>
      <c r="CO1244" s="4">
        <f t="shared" si="492"/>
        <v>15922.562999999998</v>
      </c>
    </row>
    <row r="1245" spans="1:93">
      <c r="A1245" s="2">
        <v>2015</v>
      </c>
      <c r="B1245" s="3" t="s">
        <v>97</v>
      </c>
      <c r="C1245" s="4">
        <v>4993</v>
      </c>
      <c r="D1245" s="4">
        <v>980</v>
      </c>
      <c r="E1245" s="4">
        <v>769</v>
      </c>
      <c r="F1245" s="4">
        <v>0</v>
      </c>
      <c r="G1245" s="4">
        <f t="shared" si="493"/>
        <v>6742</v>
      </c>
      <c r="H1245" s="4">
        <v>1154</v>
      </c>
      <c r="I1245" s="4">
        <v>8</v>
      </c>
      <c r="J1245" s="4">
        <v>4573</v>
      </c>
      <c r="K1245" s="4">
        <v>5</v>
      </c>
      <c r="L1245" s="4">
        <f t="shared" si="494"/>
        <v>5740</v>
      </c>
      <c r="M1245" s="4">
        <v>319</v>
      </c>
      <c r="N1245" s="4">
        <v>0</v>
      </c>
      <c r="O1245" s="4">
        <v>0</v>
      </c>
      <c r="P1245" s="4">
        <v>0</v>
      </c>
      <c r="Q1245" s="4">
        <f t="shared" si="495"/>
        <v>319</v>
      </c>
      <c r="R1245" s="4">
        <v>845</v>
      </c>
      <c r="S1245" s="4">
        <v>33</v>
      </c>
      <c r="T1245" s="4">
        <v>0</v>
      </c>
      <c r="U1245" s="4">
        <v>0</v>
      </c>
      <c r="V1245" s="4">
        <f t="shared" si="496"/>
        <v>878</v>
      </c>
      <c r="W1245" s="4">
        <v>6032</v>
      </c>
      <c r="X1245" s="4">
        <v>7647</v>
      </c>
      <c r="Y1245" s="4">
        <v>174</v>
      </c>
      <c r="Z1245" s="4">
        <v>0</v>
      </c>
      <c r="AA1245" s="4">
        <f t="shared" si="497"/>
        <v>13853</v>
      </c>
      <c r="AB1245" s="4">
        <v>1368</v>
      </c>
      <c r="AC1245" s="4">
        <v>1</v>
      </c>
      <c r="AD1245" s="4">
        <v>5</v>
      </c>
      <c r="AE1245" s="4">
        <v>0</v>
      </c>
      <c r="AF1245" s="4">
        <f t="shared" si="498"/>
        <v>1374</v>
      </c>
      <c r="AG1245" s="4">
        <v>618</v>
      </c>
      <c r="AH1245" s="4">
        <v>42</v>
      </c>
      <c r="AI1245" s="4">
        <v>2596</v>
      </c>
      <c r="AJ1245" s="4">
        <v>2054</v>
      </c>
      <c r="AK1245" s="4">
        <f t="shared" si="499"/>
        <v>5310</v>
      </c>
      <c r="AL1245" s="4">
        <v>13254</v>
      </c>
      <c r="AM1245" s="4">
        <v>1303</v>
      </c>
      <c r="AN1245" s="4">
        <v>8198</v>
      </c>
      <c r="AO1245" s="4">
        <v>1378</v>
      </c>
      <c r="AP1245" s="4">
        <f t="shared" si="500"/>
        <v>24133</v>
      </c>
      <c r="AU1245" s="4">
        <f t="shared" si="501"/>
        <v>0</v>
      </c>
      <c r="AV1245" s="4">
        <v>0</v>
      </c>
      <c r="AW1245" s="4">
        <v>0</v>
      </c>
      <c r="AX1245" s="4">
        <v>0</v>
      </c>
      <c r="AY1245" s="4">
        <v>5</v>
      </c>
      <c r="AZ1245" s="4">
        <f t="shared" si="502"/>
        <v>5</v>
      </c>
      <c r="BA1245" s="4">
        <v>0</v>
      </c>
      <c r="BB1245" s="4">
        <v>0</v>
      </c>
      <c r="BC1245" s="4">
        <v>0</v>
      </c>
      <c r="BD1245" s="4">
        <v>0</v>
      </c>
      <c r="BE1245" s="4">
        <f t="shared" si="503"/>
        <v>0</v>
      </c>
      <c r="BF1245" s="4">
        <v>0</v>
      </c>
      <c r="BG1245" s="4">
        <v>0</v>
      </c>
      <c r="BH1245" s="4">
        <v>0</v>
      </c>
      <c r="BI1245" s="4">
        <v>2054</v>
      </c>
      <c r="BJ1245" s="4">
        <f t="shared" si="504"/>
        <v>2054</v>
      </c>
      <c r="BK1245" s="4">
        <v>0</v>
      </c>
      <c r="BL1245" s="4">
        <v>0</v>
      </c>
      <c r="BM1245" s="4">
        <v>0</v>
      </c>
      <c r="BN1245" s="4">
        <v>190</v>
      </c>
      <c r="BO1245" s="4">
        <f t="shared" si="505"/>
        <v>190</v>
      </c>
      <c r="BP1245" s="4">
        <v>0</v>
      </c>
      <c r="BQ1245" s="4">
        <v>0</v>
      </c>
      <c r="BR1245" s="4">
        <v>0</v>
      </c>
      <c r="BS1245" s="4">
        <v>221</v>
      </c>
      <c r="BT1245" s="4">
        <f t="shared" si="506"/>
        <v>221</v>
      </c>
      <c r="BU1245" s="4">
        <v>0</v>
      </c>
      <c r="BV1245" s="4">
        <v>0</v>
      </c>
      <c r="BW1245" s="4">
        <v>0</v>
      </c>
      <c r="BX1245" s="4">
        <v>967</v>
      </c>
      <c r="BY1245" s="4">
        <f t="shared" si="507"/>
        <v>967</v>
      </c>
      <c r="BZ1245" s="4">
        <f t="shared" si="508"/>
        <v>28583</v>
      </c>
      <c r="CA1245" s="4">
        <f t="shared" si="509"/>
        <v>10014</v>
      </c>
      <c r="CB1245" s="4">
        <f t="shared" si="510"/>
        <v>16315</v>
      </c>
      <c r="CC1245" s="4">
        <f t="shared" si="511"/>
        <v>3437</v>
      </c>
      <c r="CD1245" s="4">
        <f t="shared" si="512"/>
        <v>58349</v>
      </c>
      <c r="CE1245" s="4">
        <f t="shared" si="513"/>
        <v>0</v>
      </c>
      <c r="CF1245" s="4">
        <f t="shared" si="514"/>
        <v>0</v>
      </c>
      <c r="CG1245" s="4">
        <f t="shared" si="515"/>
        <v>0</v>
      </c>
      <c r="CH1245" s="4">
        <f t="shared" si="516"/>
        <v>3437</v>
      </c>
      <c r="CI1245" s="4">
        <f t="shared" si="517"/>
        <v>3437</v>
      </c>
      <c r="CJ1245" s="4">
        <v>4040</v>
      </c>
      <c r="CK1245" s="4">
        <v>14375</v>
      </c>
      <c r="CL1245" s="4">
        <v>2054</v>
      </c>
      <c r="CM1245" s="4">
        <v>14</v>
      </c>
      <c r="CN1245" s="4">
        <v>2423</v>
      </c>
      <c r="CO1245" s="4">
        <f t="shared" si="492"/>
        <v>22906</v>
      </c>
    </row>
    <row r="1246" spans="1:93">
      <c r="A1246" s="2">
        <v>2015</v>
      </c>
      <c r="B1246" s="3" t="s">
        <v>98</v>
      </c>
      <c r="C1246" s="4">
        <v>72</v>
      </c>
      <c r="D1246" s="4">
        <v>1686</v>
      </c>
      <c r="E1246" s="4">
        <v>11669</v>
      </c>
      <c r="F1246" s="4">
        <v>0</v>
      </c>
      <c r="G1246" s="4">
        <f t="shared" si="493"/>
        <v>13427</v>
      </c>
      <c r="H1246" s="4">
        <v>1366</v>
      </c>
      <c r="I1246" s="4">
        <v>111</v>
      </c>
      <c r="J1246" s="4">
        <v>571</v>
      </c>
      <c r="K1246" s="4">
        <v>241</v>
      </c>
      <c r="L1246" s="4">
        <f t="shared" si="494"/>
        <v>2289</v>
      </c>
      <c r="M1246" s="4">
        <v>46</v>
      </c>
      <c r="N1246" s="4">
        <v>39</v>
      </c>
      <c r="O1246" s="4">
        <v>43</v>
      </c>
      <c r="P1246" s="4">
        <v>0</v>
      </c>
      <c r="Q1246" s="4">
        <f t="shared" si="495"/>
        <v>128</v>
      </c>
      <c r="R1246" s="4">
        <v>93</v>
      </c>
      <c r="S1246" s="4">
        <v>12</v>
      </c>
      <c r="T1246" s="4">
        <v>5</v>
      </c>
      <c r="U1246" s="4">
        <v>0</v>
      </c>
      <c r="V1246" s="4">
        <f t="shared" si="496"/>
        <v>110</v>
      </c>
      <c r="W1246" s="4">
        <v>2594</v>
      </c>
      <c r="X1246" s="4">
        <v>11528</v>
      </c>
      <c r="Y1246" s="4">
        <v>1930</v>
      </c>
      <c r="Z1246" s="4">
        <v>0</v>
      </c>
      <c r="AA1246" s="4">
        <f t="shared" si="497"/>
        <v>16052</v>
      </c>
      <c r="AB1246" s="4">
        <v>2062</v>
      </c>
      <c r="AC1246" s="4">
        <v>93</v>
      </c>
      <c r="AD1246" s="4">
        <v>54</v>
      </c>
      <c r="AE1246" s="4">
        <v>0</v>
      </c>
      <c r="AF1246" s="4">
        <f t="shared" si="498"/>
        <v>2209</v>
      </c>
      <c r="AG1246" s="4">
        <v>285</v>
      </c>
      <c r="AH1246" s="4">
        <v>1414</v>
      </c>
      <c r="AI1246" s="4">
        <v>1960</v>
      </c>
      <c r="AJ1246" s="4">
        <v>16</v>
      </c>
      <c r="AK1246" s="4">
        <f t="shared" si="499"/>
        <v>3675</v>
      </c>
      <c r="AL1246" s="4">
        <v>3131</v>
      </c>
      <c r="AM1246" s="4">
        <v>5834</v>
      </c>
      <c r="AN1246" s="4">
        <v>6276</v>
      </c>
      <c r="AO1246" s="4">
        <v>52</v>
      </c>
      <c r="AP1246" s="4">
        <f t="shared" si="500"/>
        <v>15293</v>
      </c>
      <c r="AU1246" s="4">
        <f t="shared" si="501"/>
        <v>0</v>
      </c>
      <c r="AV1246" s="4">
        <v>149</v>
      </c>
      <c r="AW1246" s="4">
        <v>0</v>
      </c>
      <c r="AX1246" s="4">
        <v>0</v>
      </c>
      <c r="AY1246" s="4">
        <v>247</v>
      </c>
      <c r="AZ1246" s="4">
        <f t="shared" si="502"/>
        <v>396</v>
      </c>
      <c r="BA1246" s="4">
        <v>41</v>
      </c>
      <c r="BB1246" s="4">
        <v>0</v>
      </c>
      <c r="BC1246" s="4">
        <v>0</v>
      </c>
      <c r="BD1246" s="4">
        <v>0</v>
      </c>
      <c r="BE1246" s="4">
        <f t="shared" si="503"/>
        <v>41</v>
      </c>
      <c r="BF1246" s="4">
        <v>0</v>
      </c>
      <c r="BG1246" s="4">
        <v>1341</v>
      </c>
      <c r="BH1246" s="4">
        <v>29</v>
      </c>
      <c r="BI1246" s="4">
        <v>15</v>
      </c>
      <c r="BJ1246" s="4">
        <f t="shared" si="504"/>
        <v>1385</v>
      </c>
      <c r="BK1246" s="4">
        <v>0</v>
      </c>
      <c r="BL1246" s="4">
        <v>0</v>
      </c>
      <c r="BM1246" s="4">
        <v>55</v>
      </c>
      <c r="BN1246" s="4">
        <v>10</v>
      </c>
      <c r="BO1246" s="4">
        <f t="shared" si="505"/>
        <v>65</v>
      </c>
      <c r="BP1246" s="4">
        <v>5</v>
      </c>
      <c r="BQ1246" s="4">
        <v>9</v>
      </c>
      <c r="BR1246" s="4">
        <v>48</v>
      </c>
      <c r="BS1246" s="4">
        <v>20</v>
      </c>
      <c r="BT1246" s="4">
        <f t="shared" si="506"/>
        <v>82</v>
      </c>
      <c r="BU1246" s="4">
        <v>83</v>
      </c>
      <c r="BV1246" s="4">
        <v>14</v>
      </c>
      <c r="BW1246" s="4">
        <v>16</v>
      </c>
      <c r="BX1246" s="4">
        <v>22</v>
      </c>
      <c r="BY1246" s="4">
        <f t="shared" si="507"/>
        <v>135</v>
      </c>
      <c r="BZ1246" s="4">
        <f t="shared" si="508"/>
        <v>9649</v>
      </c>
      <c r="CA1246" s="4">
        <f t="shared" si="509"/>
        <v>20717</v>
      </c>
      <c r="CB1246" s="4">
        <f t="shared" si="510"/>
        <v>22508</v>
      </c>
      <c r="CC1246" s="4">
        <f t="shared" si="511"/>
        <v>309</v>
      </c>
      <c r="CD1246" s="4">
        <f t="shared" si="512"/>
        <v>53183</v>
      </c>
      <c r="CE1246" s="4">
        <f t="shared" si="513"/>
        <v>278</v>
      </c>
      <c r="CF1246" s="4">
        <f t="shared" si="514"/>
        <v>1364</v>
      </c>
      <c r="CG1246" s="4">
        <f t="shared" si="515"/>
        <v>148</v>
      </c>
      <c r="CH1246" s="4">
        <f t="shared" si="516"/>
        <v>314</v>
      </c>
      <c r="CI1246" s="4">
        <f t="shared" si="517"/>
        <v>2104</v>
      </c>
      <c r="CJ1246" s="4">
        <v>2008</v>
      </c>
      <c r="CK1246" s="4">
        <v>6323</v>
      </c>
      <c r="CL1246" s="4">
        <v>442</v>
      </c>
      <c r="CM1246" s="4">
        <v>0</v>
      </c>
      <c r="CN1246" s="4">
        <v>1572</v>
      </c>
      <c r="CO1246" s="4">
        <f t="shared" si="492"/>
        <v>10345</v>
      </c>
    </row>
    <row r="1247" spans="1:93">
      <c r="A1247" s="2">
        <v>2015</v>
      </c>
      <c r="B1247" s="3" t="s">
        <v>99</v>
      </c>
      <c r="C1247" s="4">
        <v>8188</v>
      </c>
      <c r="D1247" s="4">
        <v>753</v>
      </c>
      <c r="E1247" s="4">
        <v>42</v>
      </c>
      <c r="F1247" s="4">
        <v>0</v>
      </c>
      <c r="G1247" s="4">
        <f t="shared" si="493"/>
        <v>8983</v>
      </c>
      <c r="H1247" s="4">
        <v>1452</v>
      </c>
      <c r="I1247" s="4">
        <v>5</v>
      </c>
      <c r="J1247" s="4">
        <v>43</v>
      </c>
      <c r="K1247" s="4">
        <v>236</v>
      </c>
      <c r="L1247" s="4">
        <f t="shared" si="494"/>
        <v>1736</v>
      </c>
      <c r="M1247" s="4">
        <v>83</v>
      </c>
      <c r="N1247" s="4">
        <v>197</v>
      </c>
      <c r="O1247" s="4">
        <v>0</v>
      </c>
      <c r="P1247" s="4">
        <v>0</v>
      </c>
      <c r="Q1247" s="4">
        <f t="shared" si="495"/>
        <v>280</v>
      </c>
      <c r="R1247" s="4">
        <v>228</v>
      </c>
      <c r="S1247" s="4">
        <v>0</v>
      </c>
      <c r="T1247" s="4">
        <v>2</v>
      </c>
      <c r="U1247" s="4">
        <v>0</v>
      </c>
      <c r="V1247" s="4">
        <f t="shared" si="496"/>
        <v>230</v>
      </c>
      <c r="W1247" s="4">
        <v>4488</v>
      </c>
      <c r="X1247" s="4">
        <v>6075</v>
      </c>
      <c r="Y1247" s="4">
        <v>154</v>
      </c>
      <c r="Z1247" s="4">
        <v>0</v>
      </c>
      <c r="AA1247" s="4">
        <f t="shared" si="497"/>
        <v>10717</v>
      </c>
      <c r="AB1247" s="4">
        <v>520</v>
      </c>
      <c r="AC1247" s="4">
        <v>3</v>
      </c>
      <c r="AD1247" s="4">
        <v>13</v>
      </c>
      <c r="AE1247" s="4">
        <v>6</v>
      </c>
      <c r="AF1247" s="4">
        <f t="shared" si="498"/>
        <v>542</v>
      </c>
      <c r="AG1247" s="4">
        <v>122</v>
      </c>
      <c r="AH1247" s="4">
        <v>315</v>
      </c>
      <c r="AI1247" s="4">
        <v>3100</v>
      </c>
      <c r="AJ1247" s="4">
        <v>325</v>
      </c>
      <c r="AK1247" s="4">
        <f t="shared" si="499"/>
        <v>3862</v>
      </c>
      <c r="AL1247" s="4">
        <v>5211.8430000000008</v>
      </c>
      <c r="AM1247" s="4">
        <v>2540</v>
      </c>
      <c r="AN1247" s="4">
        <v>1489.6370000000024</v>
      </c>
      <c r="AO1247" s="4">
        <v>200</v>
      </c>
      <c r="AP1247" s="4">
        <f t="shared" si="500"/>
        <v>9441.4800000000032</v>
      </c>
      <c r="AU1247" s="4">
        <f t="shared" si="501"/>
        <v>0</v>
      </c>
      <c r="AV1247" s="4">
        <v>0</v>
      </c>
      <c r="AW1247" s="4">
        <v>0</v>
      </c>
      <c r="AX1247" s="4">
        <v>0</v>
      </c>
      <c r="AY1247" s="4">
        <v>236</v>
      </c>
      <c r="AZ1247" s="4">
        <f t="shared" si="502"/>
        <v>236</v>
      </c>
      <c r="BA1247" s="4">
        <v>0</v>
      </c>
      <c r="BB1247" s="4">
        <v>0</v>
      </c>
      <c r="BC1247" s="4">
        <v>0</v>
      </c>
      <c r="BD1247" s="4">
        <v>6</v>
      </c>
      <c r="BE1247" s="4">
        <f t="shared" si="503"/>
        <v>6</v>
      </c>
      <c r="BF1247" s="4">
        <v>0</v>
      </c>
      <c r="BG1247" s="4">
        <v>0</v>
      </c>
      <c r="BH1247" s="4">
        <v>0</v>
      </c>
      <c r="BI1247" s="4">
        <v>325</v>
      </c>
      <c r="BJ1247" s="4">
        <f t="shared" si="504"/>
        <v>325</v>
      </c>
      <c r="BK1247" s="4">
        <v>0</v>
      </c>
      <c r="BL1247" s="4">
        <v>0</v>
      </c>
      <c r="BM1247" s="4">
        <v>0</v>
      </c>
      <c r="BN1247" s="4">
        <v>5</v>
      </c>
      <c r="BO1247" s="4">
        <f t="shared" si="505"/>
        <v>5</v>
      </c>
      <c r="BP1247" s="4">
        <v>0</v>
      </c>
      <c r="BQ1247" s="4">
        <v>0</v>
      </c>
      <c r="BR1247" s="4">
        <v>0</v>
      </c>
      <c r="BS1247" s="4">
        <v>23</v>
      </c>
      <c r="BT1247" s="4">
        <f t="shared" si="506"/>
        <v>23</v>
      </c>
      <c r="BU1247" s="4">
        <v>0</v>
      </c>
      <c r="BV1247" s="4">
        <v>0</v>
      </c>
      <c r="BW1247" s="4">
        <v>0</v>
      </c>
      <c r="BX1247" s="4">
        <v>172</v>
      </c>
      <c r="BY1247" s="4">
        <f t="shared" si="507"/>
        <v>172</v>
      </c>
      <c r="BZ1247" s="4">
        <f t="shared" si="508"/>
        <v>20292.843000000001</v>
      </c>
      <c r="CA1247" s="4">
        <f t="shared" si="509"/>
        <v>9888</v>
      </c>
      <c r="CB1247" s="4">
        <f t="shared" si="510"/>
        <v>4843.6370000000024</v>
      </c>
      <c r="CC1247" s="4">
        <f t="shared" si="511"/>
        <v>767</v>
      </c>
      <c r="CD1247" s="4">
        <f t="shared" si="512"/>
        <v>35791.480000000003</v>
      </c>
      <c r="CE1247" s="4">
        <f t="shared" si="513"/>
        <v>0</v>
      </c>
      <c r="CF1247" s="4">
        <f t="shared" si="514"/>
        <v>0</v>
      </c>
      <c r="CG1247" s="4">
        <f t="shared" si="515"/>
        <v>0</v>
      </c>
      <c r="CH1247" s="4">
        <f t="shared" si="516"/>
        <v>767</v>
      </c>
      <c r="CI1247" s="4">
        <f t="shared" si="517"/>
        <v>767</v>
      </c>
      <c r="CJ1247" s="4">
        <v>5131</v>
      </c>
      <c r="CK1247" s="4">
        <v>10403</v>
      </c>
      <c r="CL1247" s="4">
        <v>1455</v>
      </c>
      <c r="CM1247" s="4">
        <v>49</v>
      </c>
      <c r="CN1247" s="4">
        <v>3301</v>
      </c>
      <c r="CO1247" s="4">
        <f t="shared" si="492"/>
        <v>20339</v>
      </c>
    </row>
    <row r="1248" spans="1:93">
      <c r="A1248" s="2">
        <v>2015</v>
      </c>
      <c r="B1248" s="3" t="s">
        <v>100</v>
      </c>
      <c r="C1248" s="4">
        <v>2143.6</v>
      </c>
      <c r="D1248" s="4">
        <v>649.70000000000005</v>
      </c>
      <c r="E1248" s="4">
        <v>388.4</v>
      </c>
      <c r="F1248" s="4">
        <v>3.6</v>
      </c>
      <c r="G1248" s="4">
        <f t="shared" si="493"/>
        <v>3185.3</v>
      </c>
      <c r="H1248" s="4">
        <v>844.9</v>
      </c>
      <c r="I1248" s="4">
        <v>204</v>
      </c>
      <c r="J1248" s="4">
        <v>2470.1999999999998</v>
      </c>
      <c r="K1248" s="4">
        <v>103.4</v>
      </c>
      <c r="L1248" s="4">
        <f t="shared" si="494"/>
        <v>3622.5</v>
      </c>
      <c r="M1248" s="4">
        <v>33.9</v>
      </c>
      <c r="N1248" s="4">
        <v>964.4</v>
      </c>
      <c r="O1248" s="4">
        <v>3.7</v>
      </c>
      <c r="P1248" s="4">
        <v>0</v>
      </c>
      <c r="Q1248" s="4">
        <f t="shared" si="495"/>
        <v>1002</v>
      </c>
      <c r="R1248" s="4">
        <v>0</v>
      </c>
      <c r="S1248" s="4">
        <v>0</v>
      </c>
      <c r="T1248" s="4">
        <v>0</v>
      </c>
      <c r="U1248" s="4">
        <v>0</v>
      </c>
      <c r="V1248" s="4">
        <f t="shared" si="496"/>
        <v>0</v>
      </c>
      <c r="W1248" s="4">
        <v>656.5</v>
      </c>
      <c r="X1248" s="4">
        <v>3555.3</v>
      </c>
      <c r="Y1248" s="4">
        <v>664</v>
      </c>
      <c r="Z1248" s="4">
        <v>0</v>
      </c>
      <c r="AA1248" s="4">
        <f t="shared" si="497"/>
        <v>4875.8</v>
      </c>
      <c r="AB1248" s="4">
        <v>345.8</v>
      </c>
      <c r="AC1248" s="4">
        <v>0.3</v>
      </c>
      <c r="AD1248" s="4">
        <v>13.7</v>
      </c>
      <c r="AE1248" s="4">
        <v>0</v>
      </c>
      <c r="AF1248" s="4">
        <f t="shared" si="498"/>
        <v>359.8</v>
      </c>
      <c r="AG1248" s="4">
        <v>32</v>
      </c>
      <c r="AH1248" s="4">
        <v>543.29999999999995</v>
      </c>
      <c r="AI1248" s="4">
        <v>607.9</v>
      </c>
      <c r="AJ1248" s="4">
        <v>18.8</v>
      </c>
      <c r="AK1248" s="4">
        <f t="shared" si="499"/>
        <v>1201.9999999999998</v>
      </c>
      <c r="AL1248" s="4">
        <v>1397</v>
      </c>
      <c r="AM1248" s="4">
        <v>1836.4</v>
      </c>
      <c r="AN1248" s="4">
        <v>1430.7</v>
      </c>
      <c r="AO1248" s="4">
        <v>916.9</v>
      </c>
      <c r="AP1248" s="4">
        <f t="shared" si="500"/>
        <v>5581</v>
      </c>
      <c r="AU1248" s="4">
        <f t="shared" si="501"/>
        <v>0</v>
      </c>
      <c r="AV1248" s="4">
        <v>13.8</v>
      </c>
      <c r="AW1248" s="4">
        <v>2</v>
      </c>
      <c r="AX1248" s="4">
        <v>92.4</v>
      </c>
      <c r="AY1248" s="4">
        <v>103.4</v>
      </c>
      <c r="AZ1248" s="4">
        <f t="shared" si="502"/>
        <v>211.60000000000002</v>
      </c>
      <c r="BA1248" s="4">
        <v>0.7</v>
      </c>
      <c r="BB1248" s="4">
        <v>0</v>
      </c>
      <c r="BC1248" s="4">
        <v>0.3</v>
      </c>
      <c r="BD1248" s="4">
        <v>0</v>
      </c>
      <c r="BE1248" s="4">
        <f t="shared" si="503"/>
        <v>1</v>
      </c>
      <c r="BF1248" s="4">
        <v>0</v>
      </c>
      <c r="BG1248" s="4">
        <v>311.10000000000002</v>
      </c>
      <c r="BH1248" s="4">
        <v>277.3</v>
      </c>
      <c r="BI1248" s="4">
        <v>18.8</v>
      </c>
      <c r="BJ1248" s="4">
        <f t="shared" si="504"/>
        <v>607.20000000000005</v>
      </c>
      <c r="BK1248" s="4">
        <v>0</v>
      </c>
      <c r="BL1248" s="4">
        <v>0</v>
      </c>
      <c r="BM1248" s="4">
        <v>0</v>
      </c>
      <c r="BN1248" s="4">
        <v>0</v>
      </c>
      <c r="BO1248" s="4">
        <f t="shared" si="505"/>
        <v>0</v>
      </c>
      <c r="BP1248" s="4">
        <v>0.6</v>
      </c>
      <c r="BQ1248" s="4">
        <v>1.9</v>
      </c>
      <c r="BR1248" s="4">
        <v>4.8</v>
      </c>
      <c r="BS1248" s="4">
        <v>1</v>
      </c>
      <c r="BT1248" s="4">
        <f t="shared" si="506"/>
        <v>8.3000000000000007</v>
      </c>
      <c r="BU1248" s="4">
        <v>5.6</v>
      </c>
      <c r="BV1248" s="4">
        <v>9</v>
      </c>
      <c r="BW1248" s="4">
        <v>106.8</v>
      </c>
      <c r="BX1248" s="4">
        <v>919.5</v>
      </c>
      <c r="BY1248" s="4">
        <f t="shared" si="507"/>
        <v>1040.9000000000001</v>
      </c>
      <c r="BZ1248" s="4">
        <f t="shared" si="508"/>
        <v>5453.7000000000007</v>
      </c>
      <c r="CA1248" s="4">
        <f t="shared" si="509"/>
        <v>7753.4</v>
      </c>
      <c r="CB1248" s="4">
        <f t="shared" si="510"/>
        <v>5578.5999999999995</v>
      </c>
      <c r="CC1248" s="4">
        <f t="shared" si="511"/>
        <v>1042.7</v>
      </c>
      <c r="CD1248" s="4">
        <f t="shared" si="512"/>
        <v>19828.400000000001</v>
      </c>
      <c r="CE1248" s="4">
        <f t="shared" si="513"/>
        <v>20.7</v>
      </c>
      <c r="CF1248" s="4">
        <f t="shared" si="514"/>
        <v>324</v>
      </c>
      <c r="CG1248" s="4">
        <f t="shared" si="515"/>
        <v>481.6</v>
      </c>
      <c r="CH1248" s="4">
        <f t="shared" si="516"/>
        <v>1042.7</v>
      </c>
      <c r="CI1248" s="4">
        <f t="shared" si="517"/>
        <v>1869</v>
      </c>
      <c r="CJ1248" s="4">
        <v>2261</v>
      </c>
      <c r="CK1248" s="4">
        <v>1743</v>
      </c>
      <c r="CL1248" s="4">
        <v>714</v>
      </c>
      <c r="CM1248" s="4">
        <v>131</v>
      </c>
      <c r="CN1248" s="4">
        <v>554</v>
      </c>
      <c r="CO1248" s="4">
        <f t="shared" si="492"/>
        <v>5403</v>
      </c>
    </row>
    <row r="1249" spans="1:93">
      <c r="A1249" s="2">
        <v>2015</v>
      </c>
      <c r="B1249" s="3" t="s">
        <v>101</v>
      </c>
      <c r="C1249" s="4">
        <v>3140.65</v>
      </c>
      <c r="D1249" s="4">
        <v>958.12</v>
      </c>
      <c r="E1249" s="4">
        <v>1409</v>
      </c>
      <c r="F1249" s="4">
        <v>0</v>
      </c>
      <c r="G1249" s="4">
        <f t="shared" si="493"/>
        <v>5507.77</v>
      </c>
      <c r="H1249" s="4">
        <v>905</v>
      </c>
      <c r="I1249" s="4">
        <v>1</v>
      </c>
      <c r="J1249" s="4">
        <v>257</v>
      </c>
      <c r="K1249" s="4">
        <v>1</v>
      </c>
      <c r="L1249" s="4">
        <f t="shared" si="494"/>
        <v>1164</v>
      </c>
      <c r="M1249" s="4">
        <v>10</v>
      </c>
      <c r="N1249" s="4">
        <v>86</v>
      </c>
      <c r="O1249" s="4">
        <v>0</v>
      </c>
      <c r="P1249" s="4">
        <v>0</v>
      </c>
      <c r="Q1249" s="4">
        <f t="shared" si="495"/>
        <v>96</v>
      </c>
      <c r="R1249" s="4">
        <v>25</v>
      </c>
      <c r="S1249" s="4">
        <v>0</v>
      </c>
      <c r="T1249" s="4">
        <v>32</v>
      </c>
      <c r="U1249" s="4">
        <v>0</v>
      </c>
      <c r="V1249" s="4">
        <f t="shared" si="496"/>
        <v>57</v>
      </c>
      <c r="W1249" s="4">
        <v>1778</v>
      </c>
      <c r="X1249" s="4">
        <v>4511</v>
      </c>
      <c r="Y1249" s="4">
        <v>2419</v>
      </c>
      <c r="Z1249" s="4">
        <v>0</v>
      </c>
      <c r="AA1249" s="4">
        <f t="shared" si="497"/>
        <v>8708</v>
      </c>
      <c r="AB1249" s="4">
        <v>649</v>
      </c>
      <c r="AC1249" s="4">
        <v>2</v>
      </c>
      <c r="AD1249" s="4">
        <v>31</v>
      </c>
      <c r="AE1249" s="4">
        <v>0</v>
      </c>
      <c r="AF1249" s="4">
        <f t="shared" si="498"/>
        <v>682</v>
      </c>
      <c r="AG1249" s="4">
        <v>14</v>
      </c>
      <c r="AH1249" s="4">
        <v>76</v>
      </c>
      <c r="AI1249" s="4">
        <v>1883</v>
      </c>
      <c r="AJ1249" s="4">
        <v>0</v>
      </c>
      <c r="AK1249" s="4">
        <f t="shared" si="499"/>
        <v>1973</v>
      </c>
      <c r="AL1249" s="4">
        <v>2250</v>
      </c>
      <c r="AM1249" s="4">
        <v>1861</v>
      </c>
      <c r="AN1249" s="4">
        <v>1799</v>
      </c>
      <c r="AO1249" s="4">
        <v>0</v>
      </c>
      <c r="AP1249" s="4">
        <f t="shared" si="500"/>
        <v>5910</v>
      </c>
      <c r="AU1249" s="4">
        <f t="shared" si="501"/>
        <v>0</v>
      </c>
      <c r="AV1249" s="4">
        <v>5</v>
      </c>
      <c r="AW1249" s="4">
        <v>0</v>
      </c>
      <c r="AX1249" s="4">
        <v>0</v>
      </c>
      <c r="AY1249" s="4">
        <v>1</v>
      </c>
      <c r="AZ1249" s="4">
        <f t="shared" si="502"/>
        <v>6</v>
      </c>
      <c r="BA1249" s="4">
        <v>0</v>
      </c>
      <c r="BB1249" s="4">
        <v>0</v>
      </c>
      <c r="BC1249" s="4">
        <v>0</v>
      </c>
      <c r="BD1249" s="4">
        <v>0</v>
      </c>
      <c r="BE1249" s="4">
        <f t="shared" si="503"/>
        <v>0</v>
      </c>
      <c r="BF1249" s="4">
        <v>0</v>
      </c>
      <c r="BG1249" s="4">
        <v>0</v>
      </c>
      <c r="BH1249" s="4">
        <v>0</v>
      </c>
      <c r="BI1249" s="4">
        <v>0</v>
      </c>
      <c r="BJ1249" s="4">
        <f t="shared" si="504"/>
        <v>0</v>
      </c>
      <c r="BK1249" s="4">
        <v>0</v>
      </c>
      <c r="BL1249" s="4">
        <v>0</v>
      </c>
      <c r="BM1249" s="4">
        <v>0</v>
      </c>
      <c r="BN1249" s="4">
        <v>0</v>
      </c>
      <c r="BO1249" s="4">
        <f t="shared" si="505"/>
        <v>0</v>
      </c>
      <c r="BP1249" s="4">
        <v>0</v>
      </c>
      <c r="BQ1249" s="4">
        <v>0</v>
      </c>
      <c r="BR1249" s="4">
        <v>0</v>
      </c>
      <c r="BS1249" s="4">
        <v>0</v>
      </c>
      <c r="BT1249" s="4">
        <f t="shared" si="506"/>
        <v>0</v>
      </c>
      <c r="BU1249" s="4">
        <v>98</v>
      </c>
      <c r="BV1249" s="4">
        <v>26</v>
      </c>
      <c r="BW1249" s="4">
        <v>44</v>
      </c>
      <c r="BX1249" s="4">
        <v>0</v>
      </c>
      <c r="BY1249" s="4">
        <f t="shared" si="507"/>
        <v>168</v>
      </c>
      <c r="BZ1249" s="4">
        <f t="shared" si="508"/>
        <v>8771.65</v>
      </c>
      <c r="CA1249" s="4">
        <f t="shared" si="509"/>
        <v>7495.12</v>
      </c>
      <c r="CB1249" s="4">
        <f t="shared" si="510"/>
        <v>7830</v>
      </c>
      <c r="CC1249" s="4">
        <f t="shared" si="511"/>
        <v>1</v>
      </c>
      <c r="CD1249" s="4">
        <f t="shared" si="512"/>
        <v>24097.77</v>
      </c>
      <c r="CE1249" s="4">
        <f t="shared" si="513"/>
        <v>103</v>
      </c>
      <c r="CF1249" s="4">
        <f t="shared" si="514"/>
        <v>26</v>
      </c>
      <c r="CG1249" s="4">
        <f t="shared" si="515"/>
        <v>44</v>
      </c>
      <c r="CH1249" s="4">
        <f t="shared" si="516"/>
        <v>1</v>
      </c>
      <c r="CI1249" s="4">
        <f t="shared" si="517"/>
        <v>174</v>
      </c>
      <c r="CJ1249" s="4">
        <v>1988</v>
      </c>
      <c r="CK1249" s="4">
        <v>5947</v>
      </c>
      <c r="CL1249" s="4">
        <v>436</v>
      </c>
      <c r="CM1249" s="4">
        <v>0</v>
      </c>
      <c r="CN1249" s="4">
        <v>338</v>
      </c>
      <c r="CO1249" s="4">
        <f t="shared" si="492"/>
        <v>8709</v>
      </c>
    </row>
    <row r="1250" spans="1:93">
      <c r="A1250" s="2">
        <v>2015</v>
      </c>
      <c r="B1250" s="3" t="s">
        <v>102</v>
      </c>
      <c r="C1250" s="4">
        <v>758</v>
      </c>
      <c r="D1250" s="4">
        <v>167</v>
      </c>
      <c r="E1250" s="4">
        <v>82</v>
      </c>
      <c r="F1250" s="4">
        <v>0</v>
      </c>
      <c r="G1250" s="4">
        <f t="shared" si="493"/>
        <v>1007</v>
      </c>
      <c r="H1250" s="4">
        <v>222</v>
      </c>
      <c r="I1250" s="4">
        <v>42</v>
      </c>
      <c r="J1250" s="4">
        <v>397</v>
      </c>
      <c r="K1250" s="4">
        <v>0</v>
      </c>
      <c r="L1250" s="4">
        <f t="shared" si="494"/>
        <v>661</v>
      </c>
      <c r="M1250" s="4">
        <v>11</v>
      </c>
      <c r="N1250" s="4">
        <v>18</v>
      </c>
      <c r="O1250" s="4">
        <v>0</v>
      </c>
      <c r="P1250" s="4">
        <v>0</v>
      </c>
      <c r="Q1250" s="4">
        <f t="shared" si="495"/>
        <v>29</v>
      </c>
      <c r="R1250" s="4">
        <v>0</v>
      </c>
      <c r="S1250" s="4">
        <v>0</v>
      </c>
      <c r="T1250" s="4">
        <v>0</v>
      </c>
      <c r="U1250" s="4">
        <v>0</v>
      </c>
      <c r="V1250" s="4">
        <f t="shared" si="496"/>
        <v>0</v>
      </c>
      <c r="W1250" s="4">
        <v>271</v>
      </c>
      <c r="X1250" s="4">
        <v>748</v>
      </c>
      <c r="Y1250" s="4">
        <v>91</v>
      </c>
      <c r="Z1250" s="4">
        <v>0</v>
      </c>
      <c r="AA1250" s="4">
        <f t="shared" si="497"/>
        <v>1110</v>
      </c>
      <c r="AB1250" s="4">
        <v>191</v>
      </c>
      <c r="AC1250" s="4">
        <v>1</v>
      </c>
      <c r="AD1250" s="4">
        <v>16</v>
      </c>
      <c r="AE1250" s="4">
        <v>0</v>
      </c>
      <c r="AF1250" s="4">
        <f t="shared" si="498"/>
        <v>208</v>
      </c>
      <c r="AG1250" s="4">
        <v>9</v>
      </c>
      <c r="AH1250" s="4">
        <v>434</v>
      </c>
      <c r="AI1250" s="4">
        <v>305</v>
      </c>
      <c r="AJ1250" s="4">
        <v>0</v>
      </c>
      <c r="AK1250" s="4">
        <f t="shared" si="499"/>
        <v>748</v>
      </c>
      <c r="AL1250" s="4">
        <v>676</v>
      </c>
      <c r="AM1250" s="4">
        <v>779</v>
      </c>
      <c r="AN1250" s="4">
        <v>1165</v>
      </c>
      <c r="AO1250" s="4">
        <v>0</v>
      </c>
      <c r="AP1250" s="4">
        <f t="shared" si="500"/>
        <v>2620</v>
      </c>
      <c r="AU1250" s="4">
        <f t="shared" si="501"/>
        <v>0</v>
      </c>
      <c r="AV1250" s="4">
        <v>0</v>
      </c>
      <c r="AW1250" s="4">
        <v>0</v>
      </c>
      <c r="AX1250" s="4">
        <v>0</v>
      </c>
      <c r="AY1250" s="4">
        <v>0</v>
      </c>
      <c r="AZ1250" s="4">
        <f t="shared" si="502"/>
        <v>0</v>
      </c>
      <c r="BA1250" s="4">
        <v>0</v>
      </c>
      <c r="BB1250" s="4">
        <v>0</v>
      </c>
      <c r="BC1250" s="4">
        <v>0</v>
      </c>
      <c r="BD1250" s="4">
        <v>0</v>
      </c>
      <c r="BE1250" s="4">
        <f t="shared" si="503"/>
        <v>0</v>
      </c>
      <c r="BF1250" s="4">
        <v>0</v>
      </c>
      <c r="BG1250" s="4">
        <v>0</v>
      </c>
      <c r="BH1250" s="4">
        <v>0</v>
      </c>
      <c r="BI1250" s="4">
        <v>0</v>
      </c>
      <c r="BJ1250" s="4">
        <f t="shared" si="504"/>
        <v>0</v>
      </c>
      <c r="BK1250" s="4">
        <v>0</v>
      </c>
      <c r="BL1250" s="4">
        <v>0</v>
      </c>
      <c r="BM1250" s="4">
        <v>0</v>
      </c>
      <c r="BN1250" s="4">
        <v>0</v>
      </c>
      <c r="BO1250" s="4">
        <f t="shared" si="505"/>
        <v>0</v>
      </c>
      <c r="BP1250" s="4">
        <v>0</v>
      </c>
      <c r="BQ1250" s="4">
        <v>0</v>
      </c>
      <c r="BR1250" s="4">
        <v>0</v>
      </c>
      <c r="BS1250" s="4">
        <v>0</v>
      </c>
      <c r="BT1250" s="4">
        <f t="shared" si="506"/>
        <v>0</v>
      </c>
      <c r="BU1250" s="4">
        <v>0</v>
      </c>
      <c r="BV1250" s="4">
        <v>0</v>
      </c>
      <c r="BW1250" s="4">
        <v>0</v>
      </c>
      <c r="BX1250" s="4">
        <v>0</v>
      </c>
      <c r="BY1250" s="4">
        <f t="shared" si="507"/>
        <v>0</v>
      </c>
      <c r="BZ1250" s="4">
        <f t="shared" si="508"/>
        <v>2138</v>
      </c>
      <c r="CA1250" s="4">
        <f t="shared" si="509"/>
        <v>2189</v>
      </c>
      <c r="CB1250" s="4">
        <f t="shared" si="510"/>
        <v>2056</v>
      </c>
      <c r="CC1250" s="4">
        <f t="shared" si="511"/>
        <v>0</v>
      </c>
      <c r="CD1250" s="4">
        <f t="shared" si="512"/>
        <v>6383</v>
      </c>
      <c r="CE1250" s="4">
        <f t="shared" si="513"/>
        <v>0</v>
      </c>
      <c r="CF1250" s="4">
        <f t="shared" si="514"/>
        <v>0</v>
      </c>
      <c r="CG1250" s="4">
        <f t="shared" si="515"/>
        <v>0</v>
      </c>
      <c r="CH1250" s="4">
        <f t="shared" si="516"/>
        <v>0</v>
      </c>
      <c r="CI1250" s="4">
        <f t="shared" si="517"/>
        <v>0</v>
      </c>
      <c r="CJ1250" s="4">
        <v>63.5</v>
      </c>
      <c r="CK1250" s="4">
        <v>1175.7</v>
      </c>
      <c r="CL1250" s="4">
        <v>172.7</v>
      </c>
      <c r="CM1250" s="4">
        <v>59.8</v>
      </c>
      <c r="CN1250" s="4">
        <v>727.9</v>
      </c>
      <c r="CO1250" s="4">
        <f t="shared" si="492"/>
        <v>2199.6</v>
      </c>
    </row>
    <row r="1251" spans="1:93">
      <c r="A1251" s="2">
        <v>2015</v>
      </c>
      <c r="B1251" s="3" t="s">
        <v>103</v>
      </c>
      <c r="C1251" s="4">
        <v>1208.5999999999999</v>
      </c>
      <c r="D1251" s="4">
        <v>321.8</v>
      </c>
      <c r="E1251" s="4">
        <v>58.5</v>
      </c>
      <c r="F1251" s="4">
        <v>0</v>
      </c>
      <c r="G1251" s="4">
        <f t="shared" si="493"/>
        <v>1588.8999999999999</v>
      </c>
      <c r="H1251" s="4">
        <v>713.7</v>
      </c>
      <c r="I1251" s="4">
        <v>338.4</v>
      </c>
      <c r="J1251" s="4">
        <v>1535</v>
      </c>
      <c r="K1251" s="4">
        <v>0</v>
      </c>
      <c r="L1251" s="4">
        <f t="shared" si="494"/>
        <v>2587.1</v>
      </c>
      <c r="M1251" s="4">
        <v>9.1</v>
      </c>
      <c r="N1251" s="4">
        <v>26.9</v>
      </c>
      <c r="O1251" s="4">
        <v>0</v>
      </c>
      <c r="P1251" s="4">
        <v>0</v>
      </c>
      <c r="Q1251" s="4">
        <f t="shared" si="495"/>
        <v>36</v>
      </c>
      <c r="R1251" s="4">
        <v>7.3</v>
      </c>
      <c r="S1251" s="4">
        <v>3.3</v>
      </c>
      <c r="T1251" s="4">
        <v>0</v>
      </c>
      <c r="U1251" s="4">
        <v>0</v>
      </c>
      <c r="V1251" s="4">
        <f t="shared" si="496"/>
        <v>10.6</v>
      </c>
      <c r="W1251" s="4">
        <v>849.8</v>
      </c>
      <c r="X1251" s="4">
        <v>968.2</v>
      </c>
      <c r="Y1251" s="4">
        <v>36.700000000000003</v>
      </c>
      <c r="Z1251" s="4">
        <v>0</v>
      </c>
      <c r="AA1251" s="4">
        <f t="shared" si="497"/>
        <v>1854.7</v>
      </c>
      <c r="AB1251" s="4">
        <v>300.60000000000002</v>
      </c>
      <c r="AC1251" s="4">
        <v>1.1000000000000001</v>
      </c>
      <c r="AD1251" s="4">
        <v>25.7</v>
      </c>
      <c r="AE1251" s="4">
        <v>0</v>
      </c>
      <c r="AF1251" s="4">
        <f t="shared" si="498"/>
        <v>327.40000000000003</v>
      </c>
      <c r="AG1251" s="4">
        <v>0.5</v>
      </c>
      <c r="AH1251" s="4">
        <v>336</v>
      </c>
      <c r="AI1251" s="4">
        <v>505.4</v>
      </c>
      <c r="AJ1251" s="4">
        <v>0</v>
      </c>
      <c r="AK1251" s="4">
        <f t="shared" si="499"/>
        <v>841.9</v>
      </c>
      <c r="AL1251" s="4">
        <v>940.5</v>
      </c>
      <c r="AM1251" s="4">
        <v>927</v>
      </c>
      <c r="AN1251" s="4">
        <v>1866</v>
      </c>
      <c r="AO1251" s="4">
        <v>0</v>
      </c>
      <c r="AP1251" s="4">
        <f t="shared" si="500"/>
        <v>3733.5</v>
      </c>
      <c r="AU1251" s="4">
        <f t="shared" si="501"/>
        <v>0</v>
      </c>
      <c r="AV1251" s="4">
        <v>15.2</v>
      </c>
      <c r="AW1251" s="4">
        <v>0</v>
      </c>
      <c r="AX1251" s="4">
        <v>231.8</v>
      </c>
      <c r="AY1251" s="4">
        <v>0</v>
      </c>
      <c r="AZ1251" s="4">
        <f t="shared" si="502"/>
        <v>247</v>
      </c>
      <c r="BA1251" s="4">
        <v>1</v>
      </c>
      <c r="BB1251" s="4">
        <v>0</v>
      </c>
      <c r="BC1251" s="4">
        <v>1</v>
      </c>
      <c r="BD1251" s="4">
        <v>0</v>
      </c>
      <c r="BE1251" s="4">
        <f t="shared" si="503"/>
        <v>2</v>
      </c>
      <c r="BF1251" s="4">
        <v>0</v>
      </c>
      <c r="BG1251" s="4">
        <v>321.10000000000002</v>
      </c>
      <c r="BH1251" s="4">
        <v>425.1</v>
      </c>
      <c r="BI1251" s="4">
        <v>0</v>
      </c>
      <c r="BJ1251" s="4">
        <f t="shared" si="504"/>
        <v>746.2</v>
      </c>
      <c r="BK1251" s="4">
        <v>0</v>
      </c>
      <c r="BL1251" s="4">
        <v>0</v>
      </c>
      <c r="BM1251" s="4">
        <v>0</v>
      </c>
      <c r="BN1251" s="4">
        <v>0</v>
      </c>
      <c r="BO1251" s="4">
        <f t="shared" si="505"/>
        <v>0</v>
      </c>
      <c r="BP1251" s="4">
        <v>0</v>
      </c>
      <c r="BQ1251" s="4">
        <v>0</v>
      </c>
      <c r="BR1251" s="4">
        <v>0</v>
      </c>
      <c r="BS1251" s="4">
        <v>0</v>
      </c>
      <c r="BT1251" s="4">
        <f t="shared" si="506"/>
        <v>0</v>
      </c>
      <c r="BU1251" s="4">
        <v>4.3</v>
      </c>
      <c r="BV1251" s="4">
        <v>3.4</v>
      </c>
      <c r="BW1251" s="4">
        <v>32.5</v>
      </c>
      <c r="BX1251" s="4">
        <v>0</v>
      </c>
      <c r="BY1251" s="4">
        <f t="shared" si="507"/>
        <v>40.200000000000003</v>
      </c>
      <c r="BZ1251" s="4">
        <f t="shared" si="508"/>
        <v>4030.1</v>
      </c>
      <c r="CA1251" s="4">
        <f t="shared" si="509"/>
        <v>2922.7</v>
      </c>
      <c r="CB1251" s="4">
        <f t="shared" si="510"/>
        <v>4027.3</v>
      </c>
      <c r="CC1251" s="4">
        <f t="shared" si="511"/>
        <v>0</v>
      </c>
      <c r="CD1251" s="4">
        <f t="shared" si="512"/>
        <v>10980.099999999999</v>
      </c>
      <c r="CE1251" s="4">
        <f t="shared" si="513"/>
        <v>20.5</v>
      </c>
      <c r="CF1251" s="4">
        <f t="shared" si="514"/>
        <v>324.5</v>
      </c>
      <c r="CG1251" s="4">
        <f t="shared" si="515"/>
        <v>690.40000000000009</v>
      </c>
      <c r="CH1251" s="4">
        <f t="shared" si="516"/>
        <v>0</v>
      </c>
      <c r="CI1251" s="4">
        <f t="shared" si="517"/>
        <v>1035.4000000000001</v>
      </c>
      <c r="CJ1251" s="4">
        <v>1535.4</v>
      </c>
      <c r="CK1251" s="4">
        <v>2205.5</v>
      </c>
      <c r="CL1251" s="4">
        <v>346.5</v>
      </c>
      <c r="CM1251" s="4">
        <v>0.5</v>
      </c>
      <c r="CN1251" s="4">
        <v>217.2</v>
      </c>
      <c r="CO1251" s="4">
        <f t="shared" si="492"/>
        <v>4305.1000000000004</v>
      </c>
    </row>
    <row r="1252" spans="1:93">
      <c r="A1252" s="2">
        <v>2015</v>
      </c>
      <c r="B1252" s="3" t="s">
        <v>104</v>
      </c>
      <c r="C1252" s="4">
        <v>1304</v>
      </c>
      <c r="D1252" s="4">
        <v>256</v>
      </c>
      <c r="E1252" s="4">
        <v>316</v>
      </c>
      <c r="F1252" s="4">
        <v>0</v>
      </c>
      <c r="G1252" s="4">
        <f t="shared" si="493"/>
        <v>1876</v>
      </c>
      <c r="H1252" s="4">
        <v>493</v>
      </c>
      <c r="I1252" s="4">
        <v>3</v>
      </c>
      <c r="J1252" s="4">
        <v>285</v>
      </c>
      <c r="K1252" s="4">
        <v>5</v>
      </c>
      <c r="L1252" s="4">
        <f t="shared" si="494"/>
        <v>786</v>
      </c>
      <c r="M1252" s="4">
        <v>25</v>
      </c>
      <c r="N1252" s="4">
        <v>26</v>
      </c>
      <c r="O1252" s="4">
        <v>0</v>
      </c>
      <c r="P1252" s="4">
        <v>0</v>
      </c>
      <c r="Q1252" s="4">
        <f t="shared" si="495"/>
        <v>51</v>
      </c>
      <c r="R1252" s="4">
        <v>0</v>
      </c>
      <c r="S1252" s="4">
        <v>0</v>
      </c>
      <c r="T1252" s="4">
        <v>0</v>
      </c>
      <c r="U1252" s="4">
        <v>0</v>
      </c>
      <c r="V1252" s="4">
        <f t="shared" si="496"/>
        <v>0</v>
      </c>
      <c r="W1252" s="4">
        <v>564</v>
      </c>
      <c r="X1252" s="4">
        <v>2249</v>
      </c>
      <c r="Y1252" s="4">
        <v>163</v>
      </c>
      <c r="Z1252" s="4">
        <v>0</v>
      </c>
      <c r="AA1252" s="4">
        <f t="shared" si="497"/>
        <v>2976</v>
      </c>
      <c r="AB1252" s="4">
        <v>244</v>
      </c>
      <c r="AC1252" s="4">
        <v>1.4</v>
      </c>
      <c r="AD1252" s="4">
        <v>29</v>
      </c>
      <c r="AE1252" s="4">
        <v>16</v>
      </c>
      <c r="AF1252" s="4">
        <f t="shared" si="498"/>
        <v>290.39999999999998</v>
      </c>
      <c r="AG1252" s="4">
        <v>0</v>
      </c>
      <c r="AH1252" s="4">
        <v>309</v>
      </c>
      <c r="AI1252" s="4">
        <v>280</v>
      </c>
      <c r="AJ1252" s="4">
        <v>40</v>
      </c>
      <c r="AK1252" s="4">
        <f t="shared" si="499"/>
        <v>629</v>
      </c>
      <c r="AL1252" s="4">
        <v>770</v>
      </c>
      <c r="AM1252" s="4">
        <v>951</v>
      </c>
      <c r="AN1252" s="4">
        <v>3340</v>
      </c>
      <c r="AO1252" s="4">
        <v>17.190000000000001</v>
      </c>
      <c r="AP1252" s="4">
        <f t="shared" si="500"/>
        <v>5078.1899999999996</v>
      </c>
      <c r="AU1252" s="4">
        <f t="shared" si="501"/>
        <v>0</v>
      </c>
      <c r="AV1252" s="4">
        <v>0</v>
      </c>
      <c r="AW1252" s="4">
        <v>0</v>
      </c>
      <c r="AX1252" s="4">
        <v>3</v>
      </c>
      <c r="AY1252" s="4">
        <v>5</v>
      </c>
      <c r="AZ1252" s="4">
        <f t="shared" si="502"/>
        <v>8</v>
      </c>
      <c r="BA1252" s="4">
        <v>0</v>
      </c>
      <c r="BB1252" s="4">
        <v>0</v>
      </c>
      <c r="BC1252" s="4">
        <v>0</v>
      </c>
      <c r="BD1252" s="4">
        <v>16</v>
      </c>
      <c r="BE1252" s="4">
        <f t="shared" si="503"/>
        <v>16</v>
      </c>
      <c r="BF1252" s="4">
        <v>0</v>
      </c>
      <c r="BG1252" s="4">
        <v>242</v>
      </c>
      <c r="BH1252" s="4">
        <v>147</v>
      </c>
      <c r="BI1252" s="4">
        <v>40</v>
      </c>
      <c r="BJ1252" s="4">
        <f t="shared" si="504"/>
        <v>429</v>
      </c>
      <c r="BK1252" s="4">
        <v>0</v>
      </c>
      <c r="BL1252" s="4">
        <v>0</v>
      </c>
      <c r="BM1252" s="4">
        <v>0</v>
      </c>
      <c r="BN1252" s="4">
        <v>0</v>
      </c>
      <c r="BO1252" s="4">
        <f t="shared" si="505"/>
        <v>0</v>
      </c>
      <c r="BP1252" s="4">
        <v>0</v>
      </c>
      <c r="BQ1252" s="4">
        <v>0</v>
      </c>
      <c r="BR1252" s="4">
        <v>0</v>
      </c>
      <c r="BS1252" s="4">
        <v>0.52</v>
      </c>
      <c r="BT1252" s="4">
        <f t="shared" si="506"/>
        <v>0.52</v>
      </c>
      <c r="BU1252" s="4">
        <v>0.24</v>
      </c>
      <c r="BV1252" s="4">
        <v>1.3</v>
      </c>
      <c r="BW1252" s="4">
        <v>8.3000000000000007</v>
      </c>
      <c r="BX1252" s="4">
        <v>17.190000000000001</v>
      </c>
      <c r="BY1252" s="4">
        <f t="shared" si="507"/>
        <v>27.03</v>
      </c>
      <c r="BZ1252" s="4">
        <f t="shared" si="508"/>
        <v>3400</v>
      </c>
      <c r="CA1252" s="4">
        <f t="shared" si="509"/>
        <v>3795.4</v>
      </c>
      <c r="CB1252" s="4">
        <f t="shared" si="510"/>
        <v>4413</v>
      </c>
      <c r="CC1252" s="4">
        <f t="shared" si="511"/>
        <v>78.19</v>
      </c>
      <c r="CD1252" s="4">
        <f t="shared" si="512"/>
        <v>11686.59</v>
      </c>
      <c r="CE1252" s="4">
        <f t="shared" si="513"/>
        <v>0.24</v>
      </c>
      <c r="CF1252" s="4">
        <f t="shared" si="514"/>
        <v>243.3</v>
      </c>
      <c r="CG1252" s="4">
        <f t="shared" si="515"/>
        <v>158.30000000000001</v>
      </c>
      <c r="CH1252" s="4">
        <f t="shared" si="516"/>
        <v>78.710000000000008</v>
      </c>
      <c r="CI1252" s="4">
        <f t="shared" si="517"/>
        <v>480.55000000000007</v>
      </c>
      <c r="CJ1252" s="4">
        <v>1033.5</v>
      </c>
      <c r="CK1252" s="4">
        <v>0</v>
      </c>
      <c r="CL1252" s="4">
        <v>0</v>
      </c>
      <c r="CM1252" s="4">
        <v>722.5</v>
      </c>
      <c r="CN1252" s="4">
        <v>1540.9</v>
      </c>
      <c r="CO1252" s="4">
        <f t="shared" si="492"/>
        <v>3296.9</v>
      </c>
    </row>
    <row r="1253" spans="1:93">
      <c r="A1253" s="2">
        <v>2015</v>
      </c>
      <c r="B1253" s="3" t="s">
        <v>105</v>
      </c>
      <c r="C1253" s="4">
        <v>0</v>
      </c>
      <c r="D1253" s="4">
        <v>179</v>
      </c>
      <c r="E1253" s="4">
        <v>946</v>
      </c>
      <c r="F1253" s="4">
        <v>1</v>
      </c>
      <c r="G1253" s="4">
        <f t="shared" si="493"/>
        <v>1126</v>
      </c>
      <c r="H1253" s="4">
        <v>123</v>
      </c>
      <c r="I1253" s="4">
        <v>0</v>
      </c>
      <c r="J1253" s="4">
        <v>4</v>
      </c>
      <c r="K1253" s="4">
        <v>5</v>
      </c>
      <c r="L1253" s="4">
        <f t="shared" si="494"/>
        <v>132</v>
      </c>
      <c r="M1253" s="4">
        <v>39</v>
      </c>
      <c r="N1253" s="4">
        <v>19</v>
      </c>
      <c r="O1253" s="4">
        <v>0</v>
      </c>
      <c r="P1253" s="4">
        <v>0</v>
      </c>
      <c r="Q1253" s="4">
        <f t="shared" si="495"/>
        <v>58</v>
      </c>
      <c r="R1253" s="4">
        <v>14</v>
      </c>
      <c r="S1253" s="4">
        <v>0</v>
      </c>
      <c r="T1253" s="4">
        <v>0</v>
      </c>
      <c r="U1253" s="4">
        <v>0</v>
      </c>
      <c r="V1253" s="4">
        <f t="shared" si="496"/>
        <v>14</v>
      </c>
      <c r="W1253" s="4">
        <v>515</v>
      </c>
      <c r="X1253" s="4">
        <v>936</v>
      </c>
      <c r="Y1253" s="4">
        <v>166</v>
      </c>
      <c r="Z1253" s="4">
        <v>0</v>
      </c>
      <c r="AA1253" s="4">
        <f t="shared" si="497"/>
        <v>1617</v>
      </c>
      <c r="AB1253" s="4">
        <v>104</v>
      </c>
      <c r="AC1253" s="4">
        <v>0</v>
      </c>
      <c r="AD1253" s="4">
        <v>5</v>
      </c>
      <c r="AE1253" s="4">
        <v>6</v>
      </c>
      <c r="AF1253" s="4">
        <f t="shared" si="498"/>
        <v>115</v>
      </c>
      <c r="AG1253" s="4">
        <v>1</v>
      </c>
      <c r="AH1253" s="4">
        <v>291</v>
      </c>
      <c r="AI1253" s="4">
        <v>215</v>
      </c>
      <c r="AJ1253" s="4">
        <v>4</v>
      </c>
      <c r="AK1253" s="4">
        <f t="shared" si="499"/>
        <v>511</v>
      </c>
      <c r="AL1253" s="4">
        <v>462</v>
      </c>
      <c r="AM1253" s="4">
        <v>510</v>
      </c>
      <c r="AN1253" s="4">
        <v>865</v>
      </c>
      <c r="AO1253" s="4">
        <v>42</v>
      </c>
      <c r="AP1253" s="4">
        <f t="shared" si="500"/>
        <v>1879</v>
      </c>
      <c r="AU1253" s="4">
        <f t="shared" si="501"/>
        <v>0</v>
      </c>
      <c r="AV1253" s="4">
        <v>0</v>
      </c>
      <c r="AW1253" s="4">
        <v>4</v>
      </c>
      <c r="AX1253" s="4">
        <v>0</v>
      </c>
      <c r="AY1253" s="4">
        <v>5</v>
      </c>
      <c r="AZ1253" s="4">
        <f t="shared" si="502"/>
        <v>9</v>
      </c>
      <c r="BA1253" s="4">
        <v>0</v>
      </c>
      <c r="BB1253" s="4">
        <v>0</v>
      </c>
      <c r="BC1253" s="4">
        <v>0</v>
      </c>
      <c r="BD1253" s="4">
        <v>6</v>
      </c>
      <c r="BE1253" s="4">
        <f t="shared" si="503"/>
        <v>6</v>
      </c>
      <c r="BF1253" s="4">
        <v>0</v>
      </c>
      <c r="BG1253" s="4">
        <v>10</v>
      </c>
      <c r="BH1253" s="4">
        <v>291</v>
      </c>
      <c r="BI1253" s="4">
        <v>4</v>
      </c>
      <c r="BJ1253" s="4">
        <f t="shared" si="504"/>
        <v>305</v>
      </c>
      <c r="BK1253" s="4">
        <v>0</v>
      </c>
      <c r="BL1253" s="4">
        <v>0</v>
      </c>
      <c r="BM1253" s="4">
        <v>0</v>
      </c>
      <c r="BN1253" s="4">
        <v>0</v>
      </c>
      <c r="BO1253" s="4">
        <f t="shared" si="505"/>
        <v>0</v>
      </c>
      <c r="BP1253" s="4">
        <v>0</v>
      </c>
      <c r="BQ1253" s="4">
        <v>0</v>
      </c>
      <c r="BR1253" s="4">
        <v>0</v>
      </c>
      <c r="BS1253" s="4">
        <v>12</v>
      </c>
      <c r="BT1253" s="4">
        <f t="shared" si="506"/>
        <v>12</v>
      </c>
      <c r="BU1253" s="4">
        <v>0</v>
      </c>
      <c r="BV1253" s="4">
        <v>21</v>
      </c>
      <c r="BW1253" s="4">
        <v>0</v>
      </c>
      <c r="BX1253" s="4">
        <v>30</v>
      </c>
      <c r="BY1253" s="4">
        <f t="shared" si="507"/>
        <v>51</v>
      </c>
      <c r="BZ1253" s="4">
        <f t="shared" si="508"/>
        <v>1258</v>
      </c>
      <c r="CA1253" s="4">
        <f t="shared" si="509"/>
        <v>1935</v>
      </c>
      <c r="CB1253" s="4">
        <f t="shared" si="510"/>
        <v>2201</v>
      </c>
      <c r="CC1253" s="4">
        <f t="shared" si="511"/>
        <v>58</v>
      </c>
      <c r="CD1253" s="4">
        <f t="shared" si="512"/>
        <v>5452</v>
      </c>
      <c r="CE1253" s="4">
        <f t="shared" si="513"/>
        <v>0</v>
      </c>
      <c r="CF1253" s="4">
        <f t="shared" si="514"/>
        <v>35</v>
      </c>
      <c r="CG1253" s="4">
        <f t="shared" si="515"/>
        <v>291</v>
      </c>
      <c r="CH1253" s="4">
        <f t="shared" si="516"/>
        <v>57</v>
      </c>
      <c r="CI1253" s="4">
        <f t="shared" si="517"/>
        <v>383</v>
      </c>
      <c r="CJ1253" s="4">
        <v>0</v>
      </c>
      <c r="CK1253" s="4">
        <v>0</v>
      </c>
      <c r="CL1253" s="4">
        <v>354</v>
      </c>
      <c r="CM1253" s="4">
        <v>0</v>
      </c>
      <c r="CN1253" s="4">
        <v>1044</v>
      </c>
      <c r="CO1253" s="4">
        <f t="shared" si="492"/>
        <v>1398</v>
      </c>
    </row>
    <row r="1254" spans="1:93">
      <c r="A1254" s="2">
        <v>2015</v>
      </c>
      <c r="B1254" s="3" t="s">
        <v>106</v>
      </c>
      <c r="C1254" s="4">
        <v>12140</v>
      </c>
      <c r="D1254" s="4">
        <v>906</v>
      </c>
      <c r="E1254" s="4">
        <v>22</v>
      </c>
      <c r="F1254" s="4">
        <v>0</v>
      </c>
      <c r="G1254" s="4">
        <f t="shared" si="493"/>
        <v>13068</v>
      </c>
      <c r="H1254" s="4">
        <v>2408</v>
      </c>
      <c r="I1254" s="4">
        <v>15</v>
      </c>
      <c r="J1254" s="4">
        <v>2158</v>
      </c>
      <c r="K1254" s="4">
        <v>0</v>
      </c>
      <c r="L1254" s="4">
        <f t="shared" si="494"/>
        <v>4581</v>
      </c>
      <c r="M1254" s="4">
        <v>64</v>
      </c>
      <c r="N1254" s="4">
        <v>64</v>
      </c>
      <c r="O1254" s="4">
        <v>0</v>
      </c>
      <c r="P1254" s="4">
        <v>0</v>
      </c>
      <c r="Q1254" s="4">
        <f t="shared" si="495"/>
        <v>128</v>
      </c>
      <c r="R1254" s="4">
        <v>182</v>
      </c>
      <c r="S1254" s="4">
        <v>100</v>
      </c>
      <c r="T1254" s="4">
        <v>0</v>
      </c>
      <c r="U1254" s="4">
        <v>0</v>
      </c>
      <c r="V1254" s="4">
        <f t="shared" si="496"/>
        <v>282</v>
      </c>
      <c r="W1254" s="4">
        <v>3831</v>
      </c>
      <c r="X1254" s="4">
        <v>8899</v>
      </c>
      <c r="Y1254" s="4">
        <v>1053</v>
      </c>
      <c r="Z1254" s="4">
        <v>0</v>
      </c>
      <c r="AA1254" s="4">
        <f t="shared" si="497"/>
        <v>13783</v>
      </c>
      <c r="AB1254" s="4">
        <v>1516</v>
      </c>
      <c r="AC1254" s="4">
        <v>7</v>
      </c>
      <c r="AD1254" s="4">
        <v>47</v>
      </c>
      <c r="AE1254" s="4">
        <v>0</v>
      </c>
      <c r="AF1254" s="4">
        <f t="shared" si="498"/>
        <v>1570</v>
      </c>
      <c r="AG1254" s="4">
        <v>1442</v>
      </c>
      <c r="AH1254" s="4">
        <v>1488</v>
      </c>
      <c r="AI1254" s="4">
        <v>954</v>
      </c>
      <c r="AJ1254" s="4">
        <v>1197</v>
      </c>
      <c r="AK1254" s="4">
        <f t="shared" si="499"/>
        <v>5081</v>
      </c>
      <c r="AL1254" s="4">
        <v>10678</v>
      </c>
      <c r="AM1254" s="4">
        <v>4600</v>
      </c>
      <c r="AN1254" s="4">
        <v>2866</v>
      </c>
      <c r="AO1254" s="4">
        <v>391</v>
      </c>
      <c r="AP1254" s="4">
        <f t="shared" si="500"/>
        <v>18535</v>
      </c>
      <c r="AU1254" s="4">
        <f t="shared" si="501"/>
        <v>0</v>
      </c>
      <c r="AV1254" s="4">
        <v>0</v>
      </c>
      <c r="AW1254" s="4">
        <v>0</v>
      </c>
      <c r="AX1254" s="4">
        <v>0</v>
      </c>
      <c r="AY1254" s="4">
        <v>0</v>
      </c>
      <c r="AZ1254" s="4">
        <f t="shared" si="502"/>
        <v>0</v>
      </c>
      <c r="BA1254" s="4">
        <v>17</v>
      </c>
      <c r="BB1254" s="4">
        <v>1</v>
      </c>
      <c r="BC1254" s="4">
        <v>0</v>
      </c>
      <c r="BD1254" s="4">
        <v>0</v>
      </c>
      <c r="BE1254" s="4">
        <f t="shared" si="503"/>
        <v>18</v>
      </c>
      <c r="BF1254" s="4">
        <v>1180</v>
      </c>
      <c r="BG1254" s="4">
        <v>1475</v>
      </c>
      <c r="BH1254" s="4">
        <v>250</v>
      </c>
      <c r="BI1254" s="4">
        <v>1197</v>
      </c>
      <c r="BJ1254" s="4">
        <f t="shared" si="504"/>
        <v>4102</v>
      </c>
      <c r="BK1254" s="4">
        <v>0</v>
      </c>
      <c r="BL1254" s="4">
        <v>0</v>
      </c>
      <c r="BM1254" s="4">
        <v>0</v>
      </c>
      <c r="BN1254" s="4">
        <v>0</v>
      </c>
      <c r="BO1254" s="4">
        <f t="shared" si="505"/>
        <v>0</v>
      </c>
      <c r="BP1254" s="4">
        <v>80</v>
      </c>
      <c r="BQ1254" s="4">
        <v>170</v>
      </c>
      <c r="BR1254" s="4">
        <v>14</v>
      </c>
      <c r="BS1254" s="4">
        <v>147</v>
      </c>
      <c r="BT1254" s="4">
        <f t="shared" si="506"/>
        <v>411</v>
      </c>
      <c r="BU1254" s="4">
        <v>261</v>
      </c>
      <c r="BV1254" s="4">
        <v>52</v>
      </c>
      <c r="BW1254" s="4">
        <v>17</v>
      </c>
      <c r="BX1254" s="4">
        <v>244</v>
      </c>
      <c r="BY1254" s="4">
        <f t="shared" si="507"/>
        <v>574</v>
      </c>
      <c r="BZ1254" s="4">
        <f t="shared" si="508"/>
        <v>32261</v>
      </c>
      <c r="CA1254" s="4">
        <f t="shared" si="509"/>
        <v>16079</v>
      </c>
      <c r="CB1254" s="4">
        <f t="shared" si="510"/>
        <v>7100</v>
      </c>
      <c r="CC1254" s="4">
        <f t="shared" si="511"/>
        <v>1588</v>
      </c>
      <c r="CD1254" s="4">
        <f t="shared" si="512"/>
        <v>57028</v>
      </c>
      <c r="CE1254" s="4">
        <f t="shared" si="513"/>
        <v>1538</v>
      </c>
      <c r="CF1254" s="4">
        <f t="shared" si="514"/>
        <v>1698</v>
      </c>
      <c r="CG1254" s="4">
        <f t="shared" si="515"/>
        <v>281</v>
      </c>
      <c r="CH1254" s="4">
        <f t="shared" si="516"/>
        <v>1588</v>
      </c>
      <c r="CI1254" s="4">
        <f t="shared" si="517"/>
        <v>5105</v>
      </c>
      <c r="CJ1254" s="4">
        <v>9146</v>
      </c>
      <c r="CK1254" s="4">
        <v>13250</v>
      </c>
      <c r="CL1254" s="4">
        <v>2866</v>
      </c>
      <c r="CM1254" s="4">
        <v>970</v>
      </c>
      <c r="CN1254" s="4">
        <v>6954</v>
      </c>
      <c r="CO1254" s="4">
        <f t="shared" si="492"/>
        <v>33186</v>
      </c>
    </row>
    <row r="1255" spans="1:93">
      <c r="A1255" s="2">
        <v>2015</v>
      </c>
      <c r="B1255" s="3" t="s">
        <v>107</v>
      </c>
      <c r="C1255" s="4">
        <v>2696</v>
      </c>
      <c r="D1255" s="4">
        <v>414</v>
      </c>
      <c r="E1255" s="4">
        <v>2</v>
      </c>
      <c r="F1255" s="4">
        <v>0</v>
      </c>
      <c r="G1255" s="4">
        <f t="shared" si="493"/>
        <v>3112</v>
      </c>
      <c r="H1255" s="4">
        <v>838</v>
      </c>
      <c r="I1255" s="4">
        <v>680</v>
      </c>
      <c r="J1255" s="4">
        <v>1475</v>
      </c>
      <c r="K1255" s="4">
        <v>0</v>
      </c>
      <c r="L1255" s="4">
        <f t="shared" si="494"/>
        <v>2993</v>
      </c>
      <c r="M1255" s="4">
        <v>0</v>
      </c>
      <c r="N1255" s="4">
        <v>110</v>
      </c>
      <c r="O1255" s="4">
        <v>0</v>
      </c>
      <c r="P1255" s="4">
        <v>0</v>
      </c>
      <c r="Q1255" s="4">
        <f t="shared" si="495"/>
        <v>110</v>
      </c>
      <c r="R1255" s="4">
        <v>1</v>
      </c>
      <c r="S1255" s="4">
        <v>0</v>
      </c>
      <c r="T1255" s="4">
        <v>0</v>
      </c>
      <c r="U1255" s="4">
        <v>0</v>
      </c>
      <c r="V1255" s="4">
        <f t="shared" si="496"/>
        <v>1</v>
      </c>
      <c r="W1255" s="4">
        <v>895</v>
      </c>
      <c r="X1255" s="4">
        <v>4044</v>
      </c>
      <c r="Y1255" s="4">
        <v>234</v>
      </c>
      <c r="Z1255" s="4">
        <v>0</v>
      </c>
      <c r="AA1255" s="4">
        <f t="shared" si="497"/>
        <v>5173</v>
      </c>
      <c r="AB1255" s="4">
        <v>285</v>
      </c>
      <c r="AC1255" s="4">
        <v>0</v>
      </c>
      <c r="AD1255" s="4">
        <v>28</v>
      </c>
      <c r="AE1255" s="4">
        <v>5</v>
      </c>
      <c r="AF1255" s="4">
        <f t="shared" si="498"/>
        <v>318</v>
      </c>
      <c r="AG1255" s="4">
        <v>0</v>
      </c>
      <c r="AH1255" s="4">
        <v>409</v>
      </c>
      <c r="AI1255" s="4">
        <v>457</v>
      </c>
      <c r="AJ1255" s="4">
        <v>0</v>
      </c>
      <c r="AK1255" s="4">
        <f t="shared" si="499"/>
        <v>866</v>
      </c>
      <c r="AL1255" s="4">
        <v>1424</v>
      </c>
      <c r="AM1255" s="4">
        <v>923</v>
      </c>
      <c r="AN1255" s="4">
        <v>2180</v>
      </c>
      <c r="AO1255" s="4">
        <v>0</v>
      </c>
      <c r="AP1255" s="4">
        <f t="shared" si="500"/>
        <v>4527</v>
      </c>
      <c r="AU1255" s="4">
        <f t="shared" si="501"/>
        <v>0</v>
      </c>
      <c r="AV1255" s="4">
        <v>0</v>
      </c>
      <c r="AW1255" s="4">
        <v>158</v>
      </c>
      <c r="AX1255" s="4">
        <v>37</v>
      </c>
      <c r="AY1255" s="4">
        <v>84</v>
      </c>
      <c r="AZ1255" s="4">
        <f t="shared" si="502"/>
        <v>279</v>
      </c>
      <c r="BA1255" s="4">
        <v>0</v>
      </c>
      <c r="BB1255" s="4">
        <v>0</v>
      </c>
      <c r="BC1255" s="4">
        <v>2</v>
      </c>
      <c r="BD1255" s="4">
        <v>10</v>
      </c>
      <c r="BE1255" s="4">
        <f t="shared" si="503"/>
        <v>12</v>
      </c>
      <c r="BF1255" s="4">
        <v>0</v>
      </c>
      <c r="BG1255" s="4">
        <v>304</v>
      </c>
      <c r="BH1255" s="4">
        <v>49</v>
      </c>
      <c r="BI1255" s="4">
        <v>24</v>
      </c>
      <c r="BJ1255" s="4">
        <f t="shared" si="504"/>
        <v>377</v>
      </c>
      <c r="BK1255" s="4">
        <v>0</v>
      </c>
      <c r="BL1255" s="4">
        <v>0</v>
      </c>
      <c r="BM1255" s="4">
        <v>0</v>
      </c>
      <c r="BN1255" s="4">
        <v>0</v>
      </c>
      <c r="BO1255" s="4">
        <f t="shared" si="505"/>
        <v>0</v>
      </c>
      <c r="BP1255" s="4">
        <v>0</v>
      </c>
      <c r="BQ1255" s="4">
        <v>9</v>
      </c>
      <c r="BR1255" s="4">
        <v>5</v>
      </c>
      <c r="BS1255" s="4">
        <v>17</v>
      </c>
      <c r="BT1255" s="4">
        <f t="shared" si="506"/>
        <v>31</v>
      </c>
      <c r="BU1255" s="4">
        <v>0</v>
      </c>
      <c r="BV1255" s="4">
        <v>20</v>
      </c>
      <c r="BW1255" s="4">
        <v>43</v>
      </c>
      <c r="BX1255" s="4">
        <v>382</v>
      </c>
      <c r="BY1255" s="4">
        <f t="shared" si="507"/>
        <v>445</v>
      </c>
      <c r="BZ1255" s="4">
        <f t="shared" si="508"/>
        <v>6139</v>
      </c>
      <c r="CA1255" s="4">
        <f t="shared" si="509"/>
        <v>6580</v>
      </c>
      <c r="CB1255" s="4">
        <f t="shared" si="510"/>
        <v>4376</v>
      </c>
      <c r="CC1255" s="4">
        <f t="shared" si="511"/>
        <v>5</v>
      </c>
      <c r="CD1255" s="4">
        <f t="shared" si="512"/>
        <v>17100</v>
      </c>
      <c r="CE1255" s="4">
        <f t="shared" si="513"/>
        <v>0</v>
      </c>
      <c r="CF1255" s="4">
        <f t="shared" si="514"/>
        <v>491</v>
      </c>
      <c r="CG1255" s="4">
        <f t="shared" si="515"/>
        <v>136</v>
      </c>
      <c r="CH1255" s="4">
        <f t="shared" si="516"/>
        <v>517</v>
      </c>
      <c r="CI1255" s="4">
        <f t="shared" si="517"/>
        <v>1144</v>
      </c>
      <c r="CJ1255" s="4">
        <v>2167</v>
      </c>
      <c r="CK1255" s="4">
        <v>1339.7</v>
      </c>
      <c r="CL1255" s="4">
        <v>254.5</v>
      </c>
      <c r="CM1255" s="4">
        <v>70.400000000000006</v>
      </c>
      <c r="CN1255" s="4">
        <v>2404</v>
      </c>
      <c r="CO1255" s="4">
        <f t="shared" si="492"/>
        <v>6235.6</v>
      </c>
    </row>
    <row r="1256" spans="1:93">
      <c r="A1256" s="2">
        <v>2015</v>
      </c>
      <c r="B1256" s="3" t="s">
        <v>108</v>
      </c>
      <c r="C1256" s="4">
        <v>20534</v>
      </c>
      <c r="D1256" s="4">
        <v>3433</v>
      </c>
      <c r="E1256" s="4">
        <v>3348</v>
      </c>
      <c r="F1256" s="4">
        <v>15</v>
      </c>
      <c r="G1256" s="4">
        <f t="shared" si="493"/>
        <v>27330</v>
      </c>
      <c r="H1256" s="4">
        <v>3287</v>
      </c>
      <c r="I1256" s="4">
        <v>327</v>
      </c>
      <c r="J1256" s="4">
        <v>6393</v>
      </c>
      <c r="K1256" s="4">
        <v>811</v>
      </c>
      <c r="L1256" s="4">
        <f t="shared" si="494"/>
        <v>10818</v>
      </c>
      <c r="M1256" s="4">
        <v>0</v>
      </c>
      <c r="N1256" s="4">
        <v>2633</v>
      </c>
      <c r="O1256" s="4">
        <v>0</v>
      </c>
      <c r="P1256" s="4">
        <v>0</v>
      </c>
      <c r="Q1256" s="4">
        <f t="shared" si="495"/>
        <v>2633</v>
      </c>
      <c r="R1256" s="4">
        <v>1138</v>
      </c>
      <c r="S1256" s="4">
        <v>0</v>
      </c>
      <c r="T1256" s="4">
        <v>0</v>
      </c>
      <c r="U1256" s="4">
        <v>0</v>
      </c>
      <c r="V1256" s="4">
        <f t="shared" si="496"/>
        <v>1138</v>
      </c>
      <c r="W1256" s="4">
        <v>11161</v>
      </c>
      <c r="X1256" s="4">
        <v>29393</v>
      </c>
      <c r="Y1256" s="4">
        <v>5115</v>
      </c>
      <c r="Z1256" s="4">
        <v>0</v>
      </c>
      <c r="AA1256" s="4">
        <f t="shared" si="497"/>
        <v>45669</v>
      </c>
      <c r="AB1256" s="4">
        <v>2809</v>
      </c>
      <c r="AC1256" s="4">
        <v>27</v>
      </c>
      <c r="AD1256" s="4">
        <v>46</v>
      </c>
      <c r="AE1256" s="4">
        <v>208</v>
      </c>
      <c r="AF1256" s="4">
        <f t="shared" si="498"/>
        <v>3090</v>
      </c>
      <c r="AG1256" s="4">
        <v>117</v>
      </c>
      <c r="AH1256" s="4">
        <v>1612</v>
      </c>
      <c r="AI1256" s="4">
        <v>6460</v>
      </c>
      <c r="AJ1256" s="4">
        <v>1267</v>
      </c>
      <c r="AK1256" s="4">
        <f t="shared" si="499"/>
        <v>9456</v>
      </c>
      <c r="AL1256" s="4">
        <v>23810</v>
      </c>
      <c r="AM1256" s="4">
        <v>8318</v>
      </c>
      <c r="AN1256" s="4">
        <v>10406</v>
      </c>
      <c r="AO1256" s="4">
        <v>1223</v>
      </c>
      <c r="AP1256" s="4">
        <f t="shared" si="500"/>
        <v>43757</v>
      </c>
      <c r="AU1256" s="4">
        <f t="shared" si="501"/>
        <v>0</v>
      </c>
      <c r="AV1256" s="4">
        <v>0</v>
      </c>
      <c r="AW1256" s="4">
        <v>0</v>
      </c>
      <c r="AX1256" s="4">
        <v>138</v>
      </c>
      <c r="AY1256" s="4">
        <v>811</v>
      </c>
      <c r="AZ1256" s="4">
        <f t="shared" si="502"/>
        <v>949</v>
      </c>
      <c r="BA1256" s="4">
        <v>0</v>
      </c>
      <c r="BB1256" s="4">
        <v>0</v>
      </c>
      <c r="BC1256" s="4">
        <v>12</v>
      </c>
      <c r="BD1256" s="4">
        <v>208</v>
      </c>
      <c r="BE1256" s="4">
        <f t="shared" si="503"/>
        <v>220</v>
      </c>
      <c r="BF1256" s="4">
        <v>0</v>
      </c>
      <c r="BG1256" s="4">
        <v>1541</v>
      </c>
      <c r="BH1256" s="4">
        <v>1616</v>
      </c>
      <c r="BI1256" s="4">
        <v>1267</v>
      </c>
      <c r="BJ1256" s="4">
        <f t="shared" si="504"/>
        <v>4424</v>
      </c>
      <c r="BK1256" s="4">
        <v>0</v>
      </c>
      <c r="BL1256" s="4">
        <v>0</v>
      </c>
      <c r="BM1256" s="4">
        <v>0</v>
      </c>
      <c r="BN1256" s="4">
        <v>82</v>
      </c>
      <c r="BO1256" s="4">
        <f t="shared" si="505"/>
        <v>82</v>
      </c>
      <c r="BP1256" s="4">
        <v>0</v>
      </c>
      <c r="BQ1256" s="4">
        <v>183</v>
      </c>
      <c r="BR1256" s="4">
        <v>197</v>
      </c>
      <c r="BS1256" s="4">
        <v>257</v>
      </c>
      <c r="BT1256" s="4">
        <f t="shared" si="506"/>
        <v>637</v>
      </c>
      <c r="BU1256" s="4">
        <v>0</v>
      </c>
      <c r="BV1256" s="4">
        <v>102</v>
      </c>
      <c r="BW1256" s="4">
        <v>235</v>
      </c>
      <c r="BX1256" s="4">
        <v>899</v>
      </c>
      <c r="BY1256" s="4">
        <f t="shared" si="507"/>
        <v>1236</v>
      </c>
      <c r="BZ1256" s="4">
        <f t="shared" si="508"/>
        <v>62856</v>
      </c>
      <c r="CA1256" s="4">
        <f t="shared" si="509"/>
        <v>45743</v>
      </c>
      <c r="CB1256" s="4">
        <f t="shared" si="510"/>
        <v>31768</v>
      </c>
      <c r="CC1256" s="4">
        <f t="shared" si="511"/>
        <v>3524</v>
      </c>
      <c r="CD1256" s="4">
        <f t="shared" si="512"/>
        <v>143891</v>
      </c>
      <c r="CE1256" s="4">
        <f t="shared" si="513"/>
        <v>0</v>
      </c>
      <c r="CF1256" s="4">
        <f t="shared" si="514"/>
        <v>1826</v>
      </c>
      <c r="CG1256" s="4">
        <f t="shared" si="515"/>
        <v>2198</v>
      </c>
      <c r="CH1256" s="4">
        <f t="shared" si="516"/>
        <v>3524</v>
      </c>
      <c r="CI1256" s="4">
        <f t="shared" si="517"/>
        <v>7548</v>
      </c>
      <c r="CJ1256" s="4">
        <v>12139</v>
      </c>
      <c r="CK1256" s="4">
        <v>43709</v>
      </c>
      <c r="CL1256" s="4">
        <v>6265</v>
      </c>
      <c r="CM1256" s="4">
        <v>18</v>
      </c>
      <c r="CN1256" s="4">
        <v>2753</v>
      </c>
      <c r="CO1256" s="4">
        <f t="shared" si="492"/>
        <v>64884</v>
      </c>
    </row>
    <row r="1257" spans="1:93">
      <c r="A1257" s="2">
        <v>2015</v>
      </c>
      <c r="B1257" s="3" t="s">
        <v>109</v>
      </c>
      <c r="C1257" s="4">
        <v>8047</v>
      </c>
      <c r="D1257" s="4">
        <v>1521.8</v>
      </c>
      <c r="E1257" s="4">
        <v>676</v>
      </c>
      <c r="F1257" s="4">
        <v>0</v>
      </c>
      <c r="G1257" s="4">
        <f t="shared" si="493"/>
        <v>10244.799999999999</v>
      </c>
      <c r="H1257" s="4">
        <v>3659.9</v>
      </c>
      <c r="I1257" s="4">
        <v>48.4</v>
      </c>
      <c r="J1257" s="4">
        <v>2110.2999999999997</v>
      </c>
      <c r="K1257" s="4">
        <v>0</v>
      </c>
      <c r="L1257" s="4">
        <f t="shared" si="494"/>
        <v>5818.6</v>
      </c>
      <c r="M1257" s="4">
        <v>0</v>
      </c>
      <c r="N1257" s="4">
        <v>53.1</v>
      </c>
      <c r="O1257" s="4">
        <v>0</v>
      </c>
      <c r="P1257" s="4">
        <v>0</v>
      </c>
      <c r="Q1257" s="4">
        <f t="shared" si="495"/>
        <v>53.1</v>
      </c>
      <c r="R1257" s="4">
        <v>61.4</v>
      </c>
      <c r="S1257" s="4">
        <v>1.03</v>
      </c>
      <c r="T1257" s="4">
        <v>61.46</v>
      </c>
      <c r="U1257" s="4">
        <v>0</v>
      </c>
      <c r="V1257" s="4">
        <f t="shared" si="496"/>
        <v>123.89</v>
      </c>
      <c r="W1257" s="4">
        <v>3593.8</v>
      </c>
      <c r="X1257" s="4">
        <v>8752</v>
      </c>
      <c r="Y1257" s="4">
        <v>1434.7</v>
      </c>
      <c r="Z1257" s="4">
        <v>0</v>
      </c>
      <c r="AA1257" s="4">
        <f t="shared" si="497"/>
        <v>13780.5</v>
      </c>
      <c r="AB1257" s="4">
        <v>1726.6</v>
      </c>
      <c r="AC1257" s="4">
        <v>182</v>
      </c>
      <c r="AD1257" s="4">
        <v>176.5</v>
      </c>
      <c r="AE1257" s="4">
        <v>0</v>
      </c>
      <c r="AF1257" s="4">
        <f t="shared" si="498"/>
        <v>2085.1</v>
      </c>
      <c r="AG1257" s="4">
        <v>0</v>
      </c>
      <c r="AH1257" s="4">
        <v>1376</v>
      </c>
      <c r="AI1257" s="4">
        <v>3166</v>
      </c>
      <c r="AJ1257" s="4">
        <v>14</v>
      </c>
      <c r="AK1257" s="4">
        <f t="shared" si="499"/>
        <v>4556</v>
      </c>
      <c r="AL1257" s="4">
        <v>3577.5</v>
      </c>
      <c r="AM1257" s="4">
        <v>1225</v>
      </c>
      <c r="AN1257" s="4">
        <v>2245</v>
      </c>
      <c r="AO1257" s="4">
        <v>86.8</v>
      </c>
      <c r="AP1257" s="4">
        <f t="shared" si="500"/>
        <v>7134.3</v>
      </c>
      <c r="AU1257" s="4">
        <f t="shared" si="501"/>
        <v>0</v>
      </c>
      <c r="AV1257" s="4">
        <v>3</v>
      </c>
      <c r="AW1257" s="4">
        <v>0</v>
      </c>
      <c r="AX1257" s="4">
        <v>0</v>
      </c>
      <c r="AY1257" s="4">
        <v>0</v>
      </c>
      <c r="AZ1257" s="4">
        <f t="shared" si="502"/>
        <v>3</v>
      </c>
      <c r="BA1257" s="4">
        <v>0</v>
      </c>
      <c r="BB1257" s="4">
        <v>0</v>
      </c>
      <c r="BC1257" s="4">
        <v>0</v>
      </c>
      <c r="BD1257" s="4">
        <v>0</v>
      </c>
      <c r="BE1257" s="4">
        <f t="shared" si="503"/>
        <v>0</v>
      </c>
      <c r="BF1257" s="4">
        <v>0</v>
      </c>
      <c r="BG1257" s="4">
        <v>1183</v>
      </c>
      <c r="BH1257" s="4">
        <v>1511</v>
      </c>
      <c r="BI1257" s="4">
        <v>34</v>
      </c>
      <c r="BJ1257" s="4">
        <f t="shared" si="504"/>
        <v>2728</v>
      </c>
      <c r="BK1257" s="4">
        <v>0</v>
      </c>
      <c r="BL1257" s="4">
        <v>0</v>
      </c>
      <c r="BM1257" s="4">
        <v>0</v>
      </c>
      <c r="BN1257" s="4">
        <v>0</v>
      </c>
      <c r="BO1257" s="4">
        <f t="shared" si="505"/>
        <v>0</v>
      </c>
      <c r="BP1257" s="4">
        <v>5.8</v>
      </c>
      <c r="BQ1257" s="4">
        <v>0</v>
      </c>
      <c r="BR1257" s="4">
        <v>0</v>
      </c>
      <c r="BS1257" s="4">
        <v>0</v>
      </c>
      <c r="BT1257" s="4">
        <f t="shared" si="506"/>
        <v>5.8</v>
      </c>
      <c r="BU1257" s="4">
        <v>1.5</v>
      </c>
      <c r="BV1257" s="4">
        <v>0</v>
      </c>
      <c r="BW1257" s="4">
        <v>0</v>
      </c>
      <c r="BX1257" s="4">
        <v>153</v>
      </c>
      <c r="BY1257" s="4">
        <f t="shared" si="507"/>
        <v>154.5</v>
      </c>
      <c r="BZ1257" s="4">
        <f t="shared" si="508"/>
        <v>20666.199999999997</v>
      </c>
      <c r="CA1257" s="4">
        <f t="shared" si="509"/>
        <v>13159.33</v>
      </c>
      <c r="CB1257" s="4">
        <f t="shared" si="510"/>
        <v>9869.9599999999991</v>
      </c>
      <c r="CC1257" s="4">
        <f t="shared" si="511"/>
        <v>100.8</v>
      </c>
      <c r="CD1257" s="4">
        <f t="shared" si="512"/>
        <v>43796.29</v>
      </c>
      <c r="CE1257" s="4">
        <f t="shared" si="513"/>
        <v>10.3</v>
      </c>
      <c r="CF1257" s="4">
        <f t="shared" si="514"/>
        <v>1183</v>
      </c>
      <c r="CG1257" s="4">
        <f t="shared" si="515"/>
        <v>1511</v>
      </c>
      <c r="CH1257" s="4">
        <f t="shared" si="516"/>
        <v>187</v>
      </c>
      <c r="CI1257" s="4">
        <f t="shared" si="517"/>
        <v>2891.3</v>
      </c>
      <c r="CJ1257" s="4">
        <v>6252</v>
      </c>
      <c r="CK1257" s="4">
        <v>11078.5</v>
      </c>
      <c r="CL1257" s="4">
        <v>1327.7</v>
      </c>
      <c r="CM1257" s="4">
        <v>0</v>
      </c>
      <c r="CN1257" s="4">
        <v>2789.7999999999993</v>
      </c>
      <c r="CO1257" s="4">
        <f t="shared" si="492"/>
        <v>21448</v>
      </c>
    </row>
    <row r="1258" spans="1:93">
      <c r="A1258" s="2">
        <v>2015</v>
      </c>
      <c r="B1258" s="3" t="s">
        <v>110</v>
      </c>
      <c r="C1258" s="4">
        <v>891</v>
      </c>
      <c r="D1258" s="4">
        <v>131</v>
      </c>
      <c r="E1258" s="4">
        <v>69</v>
      </c>
      <c r="F1258" s="4">
        <v>0</v>
      </c>
      <c r="G1258" s="4">
        <f t="shared" si="493"/>
        <v>1091</v>
      </c>
      <c r="H1258" s="4">
        <v>540</v>
      </c>
      <c r="I1258" s="4">
        <v>114</v>
      </c>
      <c r="J1258" s="4">
        <v>631</v>
      </c>
      <c r="K1258" s="4">
        <v>19</v>
      </c>
      <c r="L1258" s="4">
        <f t="shared" si="494"/>
        <v>1304</v>
      </c>
      <c r="M1258" s="4">
        <v>0</v>
      </c>
      <c r="N1258" s="4">
        <v>1</v>
      </c>
      <c r="O1258" s="4">
        <v>3</v>
      </c>
      <c r="P1258" s="4">
        <v>0</v>
      </c>
      <c r="Q1258" s="4">
        <f t="shared" si="495"/>
        <v>4</v>
      </c>
      <c r="R1258" s="4">
        <v>0</v>
      </c>
      <c r="S1258" s="4">
        <v>0</v>
      </c>
      <c r="T1258" s="4">
        <v>0</v>
      </c>
      <c r="U1258" s="4">
        <v>0</v>
      </c>
      <c r="V1258" s="4">
        <f t="shared" si="496"/>
        <v>0</v>
      </c>
      <c r="W1258" s="4">
        <v>429</v>
      </c>
      <c r="X1258" s="4">
        <v>673</v>
      </c>
      <c r="Y1258" s="4">
        <v>9</v>
      </c>
      <c r="Z1258" s="4">
        <v>0</v>
      </c>
      <c r="AA1258" s="4">
        <f t="shared" si="497"/>
        <v>1111</v>
      </c>
      <c r="AB1258" s="4">
        <v>93</v>
      </c>
      <c r="AC1258" s="4">
        <v>3</v>
      </c>
      <c r="AD1258" s="4">
        <v>16</v>
      </c>
      <c r="AE1258" s="4">
        <v>0</v>
      </c>
      <c r="AF1258" s="4">
        <f t="shared" si="498"/>
        <v>112</v>
      </c>
      <c r="AG1258" s="4">
        <v>703</v>
      </c>
      <c r="AH1258" s="4">
        <v>295</v>
      </c>
      <c r="AI1258" s="4">
        <v>670</v>
      </c>
      <c r="AJ1258" s="4">
        <v>0</v>
      </c>
      <c r="AK1258" s="4">
        <f t="shared" si="499"/>
        <v>1668</v>
      </c>
      <c r="AL1258" s="4">
        <v>682</v>
      </c>
      <c r="AM1258" s="4">
        <v>496</v>
      </c>
      <c r="AN1258" s="4">
        <v>1455</v>
      </c>
      <c r="AO1258" s="4">
        <v>0</v>
      </c>
      <c r="AP1258" s="4">
        <f t="shared" si="500"/>
        <v>2633</v>
      </c>
      <c r="AU1258" s="4">
        <f t="shared" si="501"/>
        <v>0</v>
      </c>
      <c r="AV1258" s="4">
        <v>128</v>
      </c>
      <c r="AW1258" s="4">
        <v>0</v>
      </c>
      <c r="AX1258" s="4">
        <v>62</v>
      </c>
      <c r="AY1258" s="4">
        <v>19</v>
      </c>
      <c r="AZ1258" s="4">
        <f t="shared" si="502"/>
        <v>209</v>
      </c>
      <c r="BA1258" s="4">
        <v>3</v>
      </c>
      <c r="BB1258" s="4">
        <v>0</v>
      </c>
      <c r="BC1258" s="4">
        <v>1</v>
      </c>
      <c r="BD1258" s="4">
        <v>0</v>
      </c>
      <c r="BE1258" s="4">
        <f t="shared" si="503"/>
        <v>4</v>
      </c>
      <c r="BF1258" s="4">
        <v>47</v>
      </c>
      <c r="BG1258" s="4">
        <v>245</v>
      </c>
      <c r="BH1258" s="4">
        <v>418</v>
      </c>
      <c r="BI1258" s="4">
        <v>0</v>
      </c>
      <c r="BJ1258" s="4">
        <f t="shared" si="504"/>
        <v>710</v>
      </c>
      <c r="BK1258" s="4">
        <v>0</v>
      </c>
      <c r="BL1258" s="4">
        <v>0</v>
      </c>
      <c r="BM1258" s="4">
        <v>0</v>
      </c>
      <c r="BN1258" s="4">
        <v>0</v>
      </c>
      <c r="BO1258" s="4">
        <f t="shared" si="505"/>
        <v>0</v>
      </c>
      <c r="BP1258" s="4">
        <v>6</v>
      </c>
      <c r="BQ1258" s="4">
        <v>1</v>
      </c>
      <c r="BR1258" s="4">
        <v>56</v>
      </c>
      <c r="BS1258" s="4">
        <v>0</v>
      </c>
      <c r="BT1258" s="4">
        <f t="shared" si="506"/>
        <v>63</v>
      </c>
      <c r="BU1258" s="4">
        <v>57</v>
      </c>
      <c r="BV1258" s="4">
        <v>6</v>
      </c>
      <c r="BW1258" s="4">
        <v>13</v>
      </c>
      <c r="BX1258" s="4">
        <v>0</v>
      </c>
      <c r="BY1258" s="4">
        <f t="shared" si="507"/>
        <v>76</v>
      </c>
      <c r="BZ1258" s="4">
        <f t="shared" si="508"/>
        <v>3338</v>
      </c>
      <c r="CA1258" s="4">
        <f t="shared" si="509"/>
        <v>1713</v>
      </c>
      <c r="CB1258" s="4">
        <f t="shared" si="510"/>
        <v>2853</v>
      </c>
      <c r="CC1258" s="4">
        <f t="shared" si="511"/>
        <v>19</v>
      </c>
      <c r="CD1258" s="4">
        <f t="shared" si="512"/>
        <v>7923</v>
      </c>
      <c r="CE1258" s="4">
        <f t="shared" si="513"/>
        <v>241</v>
      </c>
      <c r="CF1258" s="4">
        <f t="shared" si="514"/>
        <v>252</v>
      </c>
      <c r="CG1258" s="4">
        <f t="shared" si="515"/>
        <v>550</v>
      </c>
      <c r="CH1258" s="4">
        <f t="shared" si="516"/>
        <v>19</v>
      </c>
      <c r="CI1258" s="4">
        <f t="shared" si="517"/>
        <v>1062</v>
      </c>
      <c r="CJ1258" s="4">
        <v>1405</v>
      </c>
      <c r="CK1258" s="4">
        <v>536</v>
      </c>
      <c r="CL1258" s="4">
        <v>196</v>
      </c>
      <c r="CM1258" s="4">
        <v>4</v>
      </c>
      <c r="CN1258" s="4">
        <v>734</v>
      </c>
      <c r="CO1258" s="4">
        <f t="shared" si="492"/>
        <v>2875</v>
      </c>
    </row>
    <row r="1259" spans="1:93">
      <c r="A1259" s="2">
        <v>2015</v>
      </c>
      <c r="B1259" s="3" t="s">
        <v>111</v>
      </c>
      <c r="C1259" s="4">
        <v>7616.6</v>
      </c>
      <c r="D1259" s="4">
        <v>1870.6</v>
      </c>
      <c r="E1259" s="4">
        <v>1098</v>
      </c>
      <c r="F1259" s="4">
        <v>378</v>
      </c>
      <c r="G1259" s="4">
        <f t="shared" si="493"/>
        <v>10963.2</v>
      </c>
      <c r="H1259" s="4">
        <v>2380.4</v>
      </c>
      <c r="I1259" s="4">
        <v>22.164999999999999</v>
      </c>
      <c r="J1259" s="4">
        <v>24.574999999999999</v>
      </c>
      <c r="K1259" s="4">
        <v>235</v>
      </c>
      <c r="L1259" s="4">
        <f t="shared" si="494"/>
        <v>2662.14</v>
      </c>
      <c r="M1259" s="4">
        <v>151.93799999999999</v>
      </c>
      <c r="N1259" s="4">
        <v>625.4</v>
      </c>
      <c r="O1259" s="4">
        <v>0</v>
      </c>
      <c r="P1259" s="4">
        <v>0</v>
      </c>
      <c r="Q1259" s="4">
        <f t="shared" si="495"/>
        <v>777.33799999999997</v>
      </c>
      <c r="R1259" s="4">
        <v>14.400000000000006</v>
      </c>
      <c r="S1259" s="4">
        <v>0</v>
      </c>
      <c r="T1259" s="4">
        <v>0</v>
      </c>
      <c r="U1259" s="4">
        <v>0</v>
      </c>
      <c r="V1259" s="4">
        <f t="shared" si="496"/>
        <v>14.400000000000006</v>
      </c>
      <c r="W1259" s="4">
        <v>14861.4</v>
      </c>
      <c r="X1259" s="4">
        <v>7540.6</v>
      </c>
      <c r="Y1259" s="4">
        <v>1924.8</v>
      </c>
      <c r="Z1259" s="4">
        <v>0</v>
      </c>
      <c r="AA1259" s="4">
        <f t="shared" si="497"/>
        <v>24326.799999999999</v>
      </c>
      <c r="AB1259" s="4">
        <v>1741.8</v>
      </c>
      <c r="AC1259" s="4">
        <v>11</v>
      </c>
      <c r="AD1259" s="4">
        <v>81.2</v>
      </c>
      <c r="AE1259" s="4">
        <v>42</v>
      </c>
      <c r="AF1259" s="4">
        <f t="shared" si="498"/>
        <v>1876</v>
      </c>
      <c r="AG1259" s="4">
        <v>9.3800000000000008</v>
      </c>
      <c r="AH1259" s="4">
        <v>1393.1000000000001</v>
      </c>
      <c r="AI1259" s="4">
        <v>1702.3000000000002</v>
      </c>
      <c r="AJ1259" s="4">
        <v>233.7</v>
      </c>
      <c r="AK1259" s="4">
        <f t="shared" si="499"/>
        <v>3338.4800000000005</v>
      </c>
      <c r="AL1259" s="4">
        <v>4055.5</v>
      </c>
      <c r="AM1259" s="4">
        <v>2531.1000000000004</v>
      </c>
      <c r="AN1259" s="4">
        <v>12931.199999999999</v>
      </c>
      <c r="AO1259" s="4">
        <v>1620.3000000000002</v>
      </c>
      <c r="AP1259" s="4">
        <f t="shared" si="500"/>
        <v>21138.1</v>
      </c>
      <c r="AU1259" s="4">
        <f t="shared" si="501"/>
        <v>0</v>
      </c>
      <c r="AV1259" s="4">
        <v>0</v>
      </c>
      <c r="AW1259" s="4">
        <v>0</v>
      </c>
      <c r="AX1259" s="4">
        <v>0</v>
      </c>
      <c r="AY1259" s="4">
        <v>235.2</v>
      </c>
      <c r="AZ1259" s="4">
        <f t="shared" si="502"/>
        <v>235.2</v>
      </c>
      <c r="BA1259" s="4">
        <v>0</v>
      </c>
      <c r="BB1259" s="4">
        <v>0</v>
      </c>
      <c r="BC1259" s="4">
        <v>0</v>
      </c>
      <c r="BD1259" s="4">
        <v>42.3</v>
      </c>
      <c r="BE1259" s="4">
        <f t="shared" si="503"/>
        <v>42.3</v>
      </c>
      <c r="BF1259" s="4">
        <v>0</v>
      </c>
      <c r="BG1259" s="4">
        <v>1169.7</v>
      </c>
      <c r="BH1259" s="4">
        <v>1002.7</v>
      </c>
      <c r="BI1259" s="4">
        <v>233.69</v>
      </c>
      <c r="BJ1259" s="4">
        <f t="shared" si="504"/>
        <v>2406.09</v>
      </c>
      <c r="BK1259" s="4">
        <v>0</v>
      </c>
      <c r="BL1259" s="4">
        <v>0</v>
      </c>
      <c r="BM1259" s="4">
        <v>0</v>
      </c>
      <c r="BN1259" s="4">
        <v>0</v>
      </c>
      <c r="BO1259" s="4">
        <f t="shared" si="505"/>
        <v>0</v>
      </c>
      <c r="BP1259" s="4">
        <v>0</v>
      </c>
      <c r="BQ1259" s="4">
        <v>0</v>
      </c>
      <c r="BR1259" s="4">
        <v>0</v>
      </c>
      <c r="BS1259" s="4">
        <v>0</v>
      </c>
      <c r="BT1259" s="4">
        <f t="shared" si="506"/>
        <v>0</v>
      </c>
      <c r="BU1259" s="4">
        <v>0</v>
      </c>
      <c r="BV1259" s="4">
        <v>9.8000000000000007</v>
      </c>
      <c r="BW1259" s="4">
        <v>171.6</v>
      </c>
      <c r="BX1259" s="4">
        <v>642.9</v>
      </c>
      <c r="BY1259" s="4">
        <f t="shared" si="507"/>
        <v>824.3</v>
      </c>
      <c r="BZ1259" s="4">
        <f t="shared" si="508"/>
        <v>30831.417999999998</v>
      </c>
      <c r="CA1259" s="4">
        <f t="shared" si="509"/>
        <v>13993.965</v>
      </c>
      <c r="CB1259" s="4">
        <f t="shared" si="510"/>
        <v>17762.074999999997</v>
      </c>
      <c r="CC1259" s="4">
        <f t="shared" si="511"/>
        <v>2509</v>
      </c>
      <c r="CD1259" s="4">
        <f t="shared" si="512"/>
        <v>65096.457999999999</v>
      </c>
      <c r="CE1259" s="4">
        <f t="shared" si="513"/>
        <v>0</v>
      </c>
      <c r="CF1259" s="4">
        <f t="shared" si="514"/>
        <v>1179.5</v>
      </c>
      <c r="CG1259" s="4">
        <f t="shared" si="515"/>
        <v>1174.3</v>
      </c>
      <c r="CH1259" s="4">
        <f t="shared" si="516"/>
        <v>1154.0899999999999</v>
      </c>
      <c r="CI1259" s="4">
        <f t="shared" si="517"/>
        <v>3507.8900000000003</v>
      </c>
      <c r="CJ1259" s="4">
        <v>9960.23</v>
      </c>
      <c r="CK1259" s="4">
        <v>8506.6650000000009</v>
      </c>
      <c r="CL1259" s="4">
        <v>2.496</v>
      </c>
      <c r="CM1259" s="4">
        <v>0</v>
      </c>
      <c r="CN1259" s="4">
        <v>13003.697</v>
      </c>
      <c r="CO1259" s="4">
        <f t="shared" si="492"/>
        <v>31473.088</v>
      </c>
    </row>
    <row r="1260" spans="1:93">
      <c r="A1260" s="2">
        <v>2015</v>
      </c>
      <c r="B1260" s="3" t="s">
        <v>112</v>
      </c>
      <c r="C1260" s="4">
        <v>2132</v>
      </c>
      <c r="D1260" s="4">
        <v>603</v>
      </c>
      <c r="E1260" s="4">
        <v>863</v>
      </c>
      <c r="F1260" s="4">
        <v>0</v>
      </c>
      <c r="G1260" s="4">
        <f t="shared" si="493"/>
        <v>3598</v>
      </c>
      <c r="H1260" s="4">
        <v>862</v>
      </c>
      <c r="I1260" s="4">
        <v>736</v>
      </c>
      <c r="J1260" s="4">
        <v>3647</v>
      </c>
      <c r="K1260" s="4">
        <v>75</v>
      </c>
      <c r="L1260" s="4">
        <f t="shared" si="494"/>
        <v>5320</v>
      </c>
      <c r="M1260" s="4">
        <v>39</v>
      </c>
      <c r="N1260" s="4">
        <v>79</v>
      </c>
      <c r="O1260" s="4">
        <v>0</v>
      </c>
      <c r="P1260" s="4">
        <v>0</v>
      </c>
      <c r="Q1260" s="4">
        <f t="shared" si="495"/>
        <v>118</v>
      </c>
      <c r="R1260" s="4">
        <v>39</v>
      </c>
      <c r="S1260" s="4">
        <v>67</v>
      </c>
      <c r="T1260" s="4">
        <v>0</v>
      </c>
      <c r="U1260" s="4">
        <v>0</v>
      </c>
      <c r="V1260" s="4">
        <f t="shared" si="496"/>
        <v>106</v>
      </c>
      <c r="W1260" s="4">
        <v>1503</v>
      </c>
      <c r="X1260" s="4">
        <v>3113</v>
      </c>
      <c r="Y1260" s="4">
        <v>751</v>
      </c>
      <c r="Z1260" s="4">
        <v>0</v>
      </c>
      <c r="AA1260" s="4">
        <f t="shared" si="497"/>
        <v>5367</v>
      </c>
      <c r="AB1260" s="4">
        <v>453</v>
      </c>
      <c r="AC1260" s="4">
        <v>2</v>
      </c>
      <c r="AD1260" s="4">
        <v>41</v>
      </c>
      <c r="AE1260" s="4">
        <v>0</v>
      </c>
      <c r="AF1260" s="4">
        <f t="shared" si="498"/>
        <v>496</v>
      </c>
      <c r="AG1260" s="4">
        <v>0</v>
      </c>
      <c r="AH1260" s="4">
        <v>753</v>
      </c>
      <c r="AI1260" s="4">
        <v>764</v>
      </c>
      <c r="AJ1260" s="4">
        <v>0</v>
      </c>
      <c r="AK1260" s="4">
        <f t="shared" si="499"/>
        <v>1517</v>
      </c>
      <c r="AL1260" s="4">
        <v>1794</v>
      </c>
      <c r="AM1260" s="4">
        <v>2019</v>
      </c>
      <c r="AN1260" s="4">
        <v>1952</v>
      </c>
      <c r="AO1260" s="4">
        <v>101</v>
      </c>
      <c r="AP1260" s="4">
        <f t="shared" si="500"/>
        <v>5866</v>
      </c>
      <c r="AU1260" s="4">
        <f t="shared" si="501"/>
        <v>0</v>
      </c>
      <c r="AV1260" s="4">
        <v>0</v>
      </c>
      <c r="AW1260" s="4">
        <v>0</v>
      </c>
      <c r="AX1260" s="4">
        <v>180</v>
      </c>
      <c r="AY1260" s="4">
        <v>75</v>
      </c>
      <c r="AZ1260" s="4">
        <f t="shared" si="502"/>
        <v>255</v>
      </c>
      <c r="BA1260" s="4">
        <v>0</v>
      </c>
      <c r="BB1260" s="4">
        <v>0</v>
      </c>
      <c r="BC1260" s="4">
        <v>0</v>
      </c>
      <c r="BD1260" s="4">
        <v>0</v>
      </c>
      <c r="BE1260" s="4">
        <f t="shared" si="503"/>
        <v>0</v>
      </c>
      <c r="BF1260" s="4">
        <v>0</v>
      </c>
      <c r="BG1260" s="4">
        <v>664</v>
      </c>
      <c r="BH1260" s="4">
        <v>494</v>
      </c>
      <c r="BI1260" s="4">
        <v>0</v>
      </c>
      <c r="BJ1260" s="4">
        <f t="shared" si="504"/>
        <v>1158</v>
      </c>
      <c r="BK1260" s="4">
        <v>0</v>
      </c>
      <c r="BL1260" s="4">
        <v>0</v>
      </c>
      <c r="BM1260" s="4">
        <v>0</v>
      </c>
      <c r="BN1260" s="4">
        <v>0</v>
      </c>
      <c r="BO1260" s="4">
        <f t="shared" si="505"/>
        <v>0</v>
      </c>
      <c r="BP1260" s="4">
        <v>1</v>
      </c>
      <c r="BQ1260" s="4">
        <v>1</v>
      </c>
      <c r="BR1260" s="4">
        <v>32</v>
      </c>
      <c r="BS1260" s="4">
        <v>39</v>
      </c>
      <c r="BT1260" s="4">
        <f t="shared" si="506"/>
        <v>73</v>
      </c>
      <c r="BU1260" s="4">
        <v>2</v>
      </c>
      <c r="BV1260" s="4">
        <v>35</v>
      </c>
      <c r="BW1260" s="4">
        <v>134</v>
      </c>
      <c r="BX1260" s="4">
        <v>2</v>
      </c>
      <c r="BY1260" s="4">
        <f t="shared" si="507"/>
        <v>173</v>
      </c>
      <c r="BZ1260" s="4">
        <f t="shared" si="508"/>
        <v>6822</v>
      </c>
      <c r="CA1260" s="4">
        <f t="shared" si="509"/>
        <v>7372</v>
      </c>
      <c r="CB1260" s="4">
        <f t="shared" si="510"/>
        <v>8018</v>
      </c>
      <c r="CC1260" s="4">
        <f t="shared" si="511"/>
        <v>176</v>
      </c>
      <c r="CD1260" s="4">
        <f t="shared" si="512"/>
        <v>22388</v>
      </c>
      <c r="CE1260" s="4">
        <f t="shared" si="513"/>
        <v>3</v>
      </c>
      <c r="CF1260" s="4">
        <f t="shared" si="514"/>
        <v>700</v>
      </c>
      <c r="CG1260" s="4">
        <f t="shared" si="515"/>
        <v>840</v>
      </c>
      <c r="CH1260" s="4">
        <f t="shared" si="516"/>
        <v>116</v>
      </c>
      <c r="CI1260" s="4">
        <f t="shared" si="517"/>
        <v>1659</v>
      </c>
      <c r="CJ1260" s="4">
        <v>2224</v>
      </c>
      <c r="CK1260" s="4">
        <v>2218</v>
      </c>
      <c r="CL1260" s="4">
        <v>303</v>
      </c>
      <c r="CM1260" s="4">
        <v>15</v>
      </c>
      <c r="CN1260" s="4">
        <v>967</v>
      </c>
      <c r="CO1260" s="4">
        <f t="shared" si="492"/>
        <v>5727</v>
      </c>
    </row>
    <row r="1261" spans="1:93">
      <c r="A1261" s="2">
        <v>2015</v>
      </c>
      <c r="B1261" s="3" t="s">
        <v>113</v>
      </c>
      <c r="C1261" s="4">
        <v>3408.231209</v>
      </c>
      <c r="D1261" s="4">
        <v>647.88094799999999</v>
      </c>
      <c r="E1261" s="4">
        <v>399.22476899999998</v>
      </c>
      <c r="F1261" s="4">
        <v>0</v>
      </c>
      <c r="G1261" s="4">
        <f t="shared" si="493"/>
        <v>4455.3369259999999</v>
      </c>
      <c r="H1261" s="4">
        <v>266.989217</v>
      </c>
      <c r="I1261" s="4">
        <v>40.853748000000003</v>
      </c>
      <c r="J1261" s="4">
        <v>114.603236</v>
      </c>
      <c r="K1261" s="4">
        <v>0</v>
      </c>
      <c r="L1261" s="4">
        <f t="shared" si="494"/>
        <v>422.44620099999997</v>
      </c>
      <c r="M1261" s="4">
        <v>55</v>
      </c>
      <c r="N1261" s="4">
        <v>85</v>
      </c>
      <c r="O1261" s="4">
        <v>0.5</v>
      </c>
      <c r="P1261" s="4">
        <v>0</v>
      </c>
      <c r="Q1261" s="4">
        <f t="shared" si="495"/>
        <v>140.5</v>
      </c>
      <c r="R1261" s="4">
        <v>1</v>
      </c>
      <c r="S1261" s="4">
        <v>5</v>
      </c>
      <c r="T1261" s="4">
        <v>0</v>
      </c>
      <c r="U1261" s="4">
        <v>0</v>
      </c>
      <c r="V1261" s="4">
        <f t="shared" si="496"/>
        <v>6</v>
      </c>
      <c r="W1261" s="4">
        <v>362</v>
      </c>
      <c r="X1261" s="4">
        <v>6494</v>
      </c>
      <c r="Y1261" s="4">
        <v>1585</v>
      </c>
      <c r="Z1261" s="4">
        <v>0</v>
      </c>
      <c r="AA1261" s="4">
        <f t="shared" si="497"/>
        <v>8441</v>
      </c>
      <c r="AB1261" s="4">
        <v>871.12510299999997</v>
      </c>
      <c r="AC1261" s="4">
        <v>15.894726</v>
      </c>
      <c r="AD1261" s="4">
        <v>26.648073</v>
      </c>
      <c r="AE1261" s="4">
        <v>0</v>
      </c>
      <c r="AF1261" s="4">
        <f t="shared" si="498"/>
        <v>913.66790199999991</v>
      </c>
      <c r="AG1261" s="4">
        <v>10.169948</v>
      </c>
      <c r="AH1261" s="4">
        <v>48.994216000000002</v>
      </c>
      <c r="AI1261" s="4">
        <v>2746.788931</v>
      </c>
      <c r="AJ1261" s="4">
        <v>40.768179000000003</v>
      </c>
      <c r="AK1261" s="4">
        <f t="shared" si="499"/>
        <v>2846.721274</v>
      </c>
      <c r="AL1261" s="4">
        <v>2478.8915580000003</v>
      </c>
      <c r="AM1261" s="4">
        <v>2685.4583170000001</v>
      </c>
      <c r="AN1261" s="4">
        <v>14859.694943000002</v>
      </c>
      <c r="AO1261" s="4">
        <v>88.608937240000003</v>
      </c>
      <c r="AP1261" s="4">
        <f t="shared" si="500"/>
        <v>20112.65375524</v>
      </c>
      <c r="AU1261" s="4">
        <f t="shared" si="501"/>
        <v>0</v>
      </c>
      <c r="AV1261" s="4">
        <v>0</v>
      </c>
      <c r="AW1261" s="4">
        <v>0</v>
      </c>
      <c r="AX1261" s="4">
        <v>0</v>
      </c>
      <c r="AY1261" s="4">
        <v>0</v>
      </c>
      <c r="AZ1261" s="4">
        <f t="shared" si="502"/>
        <v>0</v>
      </c>
      <c r="BA1261" s="4">
        <v>0</v>
      </c>
      <c r="BB1261" s="4">
        <v>0</v>
      </c>
      <c r="BC1261" s="4">
        <v>0</v>
      </c>
      <c r="BD1261" s="4">
        <v>0</v>
      </c>
      <c r="BE1261" s="4">
        <f t="shared" si="503"/>
        <v>0</v>
      </c>
      <c r="BF1261" s="4">
        <v>0</v>
      </c>
      <c r="BG1261" s="4">
        <v>2.927359</v>
      </c>
      <c r="BH1261" s="4">
        <v>0</v>
      </c>
      <c r="BI1261" s="4">
        <v>40.768179000000003</v>
      </c>
      <c r="BJ1261" s="4">
        <f t="shared" si="504"/>
        <v>43.695538000000006</v>
      </c>
      <c r="BK1261" s="4">
        <v>0</v>
      </c>
      <c r="BL1261" s="4">
        <v>0</v>
      </c>
      <c r="BM1261" s="4">
        <v>0</v>
      </c>
      <c r="BN1261" s="4">
        <v>0</v>
      </c>
      <c r="BO1261" s="4">
        <f t="shared" si="505"/>
        <v>0</v>
      </c>
      <c r="BP1261" s="4">
        <v>0</v>
      </c>
      <c r="BQ1261" s="4">
        <v>0</v>
      </c>
      <c r="BR1261" s="4">
        <v>0</v>
      </c>
      <c r="BS1261" s="4">
        <v>23.346776250000001</v>
      </c>
      <c r="BT1261" s="4">
        <f t="shared" si="506"/>
        <v>23.346776250000001</v>
      </c>
      <c r="BU1261" s="4">
        <v>0</v>
      </c>
      <c r="BV1261" s="4">
        <v>7.2130819500000003</v>
      </c>
      <c r="BW1261" s="4">
        <v>0</v>
      </c>
      <c r="BX1261" s="4">
        <v>65.262160989999998</v>
      </c>
      <c r="BY1261" s="4">
        <f t="shared" si="507"/>
        <v>72.475242940000001</v>
      </c>
      <c r="BZ1261" s="4">
        <f t="shared" si="508"/>
        <v>7453.4070350000002</v>
      </c>
      <c r="CA1261" s="4">
        <f t="shared" si="509"/>
        <v>10023.081955</v>
      </c>
      <c r="CB1261" s="4">
        <f t="shared" si="510"/>
        <v>19732.459952000001</v>
      </c>
      <c r="CC1261" s="4">
        <f t="shared" si="511"/>
        <v>129.37711624000002</v>
      </c>
      <c r="CD1261" s="4">
        <f t="shared" si="512"/>
        <v>37338.326058240003</v>
      </c>
      <c r="CE1261" s="4">
        <f t="shared" si="513"/>
        <v>0</v>
      </c>
      <c r="CF1261" s="4">
        <f t="shared" si="514"/>
        <v>10.14044095</v>
      </c>
      <c r="CG1261" s="4">
        <f t="shared" si="515"/>
        <v>0</v>
      </c>
      <c r="CH1261" s="4">
        <f t="shared" si="516"/>
        <v>129.37711624000002</v>
      </c>
      <c r="CI1261" s="4">
        <f t="shared" si="517"/>
        <v>139.51755719000002</v>
      </c>
      <c r="CJ1261" s="4">
        <v>0</v>
      </c>
      <c r="CK1261" s="4">
        <v>7292.2</v>
      </c>
      <c r="CL1261" s="4">
        <v>616.4</v>
      </c>
      <c r="CM1261" s="4">
        <v>0</v>
      </c>
      <c r="CN1261" s="4">
        <v>509.69999999999948</v>
      </c>
      <c r="CO1261" s="4">
        <f t="shared" si="492"/>
        <v>8418.2999999999993</v>
      </c>
    </row>
    <row r="1262" spans="1:93">
      <c r="A1262" s="2">
        <v>2015</v>
      </c>
      <c r="B1262" s="3" t="s">
        <v>114</v>
      </c>
      <c r="C1262" s="4">
        <v>10287</v>
      </c>
      <c r="D1262" s="4">
        <v>2439</v>
      </c>
      <c r="E1262" s="4">
        <v>850</v>
      </c>
      <c r="F1262" s="4">
        <v>0</v>
      </c>
      <c r="G1262" s="4">
        <f t="shared" si="493"/>
        <v>13576</v>
      </c>
      <c r="H1262" s="4">
        <v>1635</v>
      </c>
      <c r="I1262" s="4">
        <v>0</v>
      </c>
      <c r="J1262" s="4">
        <v>107</v>
      </c>
      <c r="K1262" s="4">
        <v>278</v>
      </c>
      <c r="L1262" s="4">
        <f t="shared" si="494"/>
        <v>2020</v>
      </c>
      <c r="M1262" s="4">
        <v>198</v>
      </c>
      <c r="N1262" s="4">
        <v>347</v>
      </c>
      <c r="O1262" s="4">
        <v>2</v>
      </c>
      <c r="P1262" s="4">
        <v>0</v>
      </c>
      <c r="Q1262" s="4">
        <f t="shared" si="495"/>
        <v>547</v>
      </c>
      <c r="R1262" s="4">
        <v>138</v>
      </c>
      <c r="S1262" s="4">
        <v>332</v>
      </c>
      <c r="T1262" s="4">
        <v>0</v>
      </c>
      <c r="U1262" s="4">
        <v>0</v>
      </c>
      <c r="V1262" s="4">
        <f t="shared" si="496"/>
        <v>470</v>
      </c>
      <c r="W1262" s="4">
        <v>8556</v>
      </c>
      <c r="X1262" s="4">
        <v>13295</v>
      </c>
      <c r="Y1262" s="4">
        <v>3165</v>
      </c>
      <c r="Z1262" s="4">
        <v>0</v>
      </c>
      <c r="AA1262" s="4">
        <f t="shared" si="497"/>
        <v>25016</v>
      </c>
      <c r="AB1262" s="4">
        <v>2400</v>
      </c>
      <c r="AC1262" s="4">
        <v>17</v>
      </c>
      <c r="AD1262" s="4">
        <v>117</v>
      </c>
      <c r="AE1262" s="4">
        <v>0</v>
      </c>
      <c r="AF1262" s="4">
        <f t="shared" si="498"/>
        <v>2534</v>
      </c>
      <c r="AG1262" s="4">
        <v>6</v>
      </c>
      <c r="AH1262" s="4">
        <v>2175</v>
      </c>
      <c r="AI1262" s="4">
        <v>5111</v>
      </c>
      <c r="AJ1262" s="4">
        <v>283</v>
      </c>
      <c r="AK1262" s="4">
        <f t="shared" si="499"/>
        <v>7575</v>
      </c>
      <c r="AL1262" s="4">
        <v>5932</v>
      </c>
      <c r="AM1262" s="4">
        <v>6720</v>
      </c>
      <c r="AN1262" s="4">
        <v>8244</v>
      </c>
      <c r="AO1262" s="4">
        <v>270</v>
      </c>
      <c r="AP1262" s="4">
        <f t="shared" si="500"/>
        <v>21166</v>
      </c>
      <c r="AU1262" s="4">
        <f t="shared" si="501"/>
        <v>0</v>
      </c>
      <c r="AV1262" s="4">
        <v>0</v>
      </c>
      <c r="AW1262" s="4">
        <v>0</v>
      </c>
      <c r="AX1262" s="4">
        <v>0</v>
      </c>
      <c r="AY1262" s="4">
        <v>278</v>
      </c>
      <c r="AZ1262" s="4">
        <f t="shared" si="502"/>
        <v>278</v>
      </c>
      <c r="BA1262" s="4">
        <v>0</v>
      </c>
      <c r="BB1262" s="4">
        <v>0</v>
      </c>
      <c r="BC1262" s="4">
        <v>0</v>
      </c>
      <c r="BD1262" s="4">
        <v>0</v>
      </c>
      <c r="BE1262" s="4">
        <f t="shared" si="503"/>
        <v>0</v>
      </c>
      <c r="BF1262" s="4">
        <v>0</v>
      </c>
      <c r="BG1262" s="4">
        <v>0</v>
      </c>
      <c r="BH1262" s="4">
        <v>0</v>
      </c>
      <c r="BI1262" s="4">
        <v>283</v>
      </c>
      <c r="BJ1262" s="4">
        <f t="shared" si="504"/>
        <v>283</v>
      </c>
      <c r="BK1262" s="4">
        <v>0</v>
      </c>
      <c r="BL1262" s="4">
        <v>0</v>
      </c>
      <c r="BM1262" s="4">
        <v>0</v>
      </c>
      <c r="BN1262" s="4">
        <v>0</v>
      </c>
      <c r="BO1262" s="4">
        <f t="shared" si="505"/>
        <v>0</v>
      </c>
      <c r="BP1262" s="4">
        <v>0</v>
      </c>
      <c r="BQ1262" s="4">
        <v>0</v>
      </c>
      <c r="BR1262" s="4">
        <v>0</v>
      </c>
      <c r="BS1262" s="4">
        <v>0</v>
      </c>
      <c r="BT1262" s="4">
        <f t="shared" si="506"/>
        <v>0</v>
      </c>
      <c r="BU1262" s="4">
        <v>0</v>
      </c>
      <c r="BV1262" s="4">
        <v>0</v>
      </c>
      <c r="BW1262" s="4">
        <v>0</v>
      </c>
      <c r="BX1262" s="4">
        <v>270</v>
      </c>
      <c r="BY1262" s="4">
        <f t="shared" si="507"/>
        <v>270</v>
      </c>
      <c r="BZ1262" s="4">
        <f t="shared" si="508"/>
        <v>29152</v>
      </c>
      <c r="CA1262" s="4">
        <f t="shared" si="509"/>
        <v>25325</v>
      </c>
      <c r="CB1262" s="4">
        <f t="shared" si="510"/>
        <v>17596</v>
      </c>
      <c r="CC1262" s="4">
        <f t="shared" si="511"/>
        <v>831</v>
      </c>
      <c r="CD1262" s="4">
        <f t="shared" si="512"/>
        <v>72904</v>
      </c>
      <c r="CE1262" s="4">
        <f t="shared" si="513"/>
        <v>0</v>
      </c>
      <c r="CF1262" s="4">
        <f t="shared" si="514"/>
        <v>0</v>
      </c>
      <c r="CG1262" s="4">
        <f t="shared" si="515"/>
        <v>0</v>
      </c>
      <c r="CH1262" s="4">
        <f t="shared" si="516"/>
        <v>831</v>
      </c>
      <c r="CI1262" s="4">
        <f t="shared" si="517"/>
        <v>831</v>
      </c>
      <c r="CJ1262" s="4">
        <v>9493</v>
      </c>
      <c r="CK1262" s="4">
        <v>12107</v>
      </c>
      <c r="CL1262" s="4">
        <v>2811</v>
      </c>
      <c r="CM1262" s="4">
        <v>96</v>
      </c>
      <c r="CN1262" s="4">
        <v>6086</v>
      </c>
      <c r="CO1262" s="4">
        <f t="shared" si="492"/>
        <v>30593</v>
      </c>
    </row>
    <row r="1263" spans="1:93">
      <c r="A1263" s="2">
        <v>2015</v>
      </c>
      <c r="B1263" s="3" t="s">
        <v>127</v>
      </c>
      <c r="G1263" s="4">
        <f t="shared" si="493"/>
        <v>0</v>
      </c>
      <c r="L1263" s="4">
        <f t="shared" si="494"/>
        <v>0</v>
      </c>
      <c r="Q1263" s="4">
        <f t="shared" si="495"/>
        <v>0</v>
      </c>
      <c r="V1263" s="4">
        <f t="shared" si="496"/>
        <v>0</v>
      </c>
      <c r="AA1263" s="4">
        <f t="shared" si="497"/>
        <v>0</v>
      </c>
      <c r="AF1263" s="4">
        <f t="shared" si="498"/>
        <v>0</v>
      </c>
      <c r="AK1263" s="4">
        <f t="shared" si="499"/>
        <v>0</v>
      </c>
      <c r="AP1263" s="4">
        <f t="shared" si="500"/>
        <v>0</v>
      </c>
      <c r="AU1263" s="4">
        <f t="shared" si="501"/>
        <v>0</v>
      </c>
      <c r="AZ1263" s="4">
        <f t="shared" si="502"/>
        <v>0</v>
      </c>
      <c r="BE1263" s="4">
        <f t="shared" si="503"/>
        <v>0</v>
      </c>
      <c r="BJ1263" s="4">
        <f t="shared" si="504"/>
        <v>0</v>
      </c>
      <c r="BO1263" s="4">
        <f t="shared" si="505"/>
        <v>0</v>
      </c>
      <c r="BT1263" s="4">
        <f t="shared" si="506"/>
        <v>0</v>
      </c>
      <c r="BY1263" s="4">
        <f t="shared" si="507"/>
        <v>0</v>
      </c>
      <c r="BZ1263" s="4">
        <f t="shared" si="508"/>
        <v>0</v>
      </c>
      <c r="CA1263" s="4">
        <f t="shared" si="509"/>
        <v>0</v>
      </c>
      <c r="CB1263" s="4">
        <f t="shared" si="510"/>
        <v>0</v>
      </c>
      <c r="CC1263" s="4">
        <f t="shared" si="511"/>
        <v>0</v>
      </c>
      <c r="CD1263" s="4">
        <f t="shared" si="512"/>
        <v>0</v>
      </c>
      <c r="CE1263" s="4">
        <f t="shared" si="513"/>
        <v>0</v>
      </c>
      <c r="CF1263" s="4">
        <f t="shared" si="514"/>
        <v>0</v>
      </c>
      <c r="CG1263" s="4">
        <f t="shared" si="515"/>
        <v>0</v>
      </c>
      <c r="CH1263" s="4">
        <f t="shared" si="516"/>
        <v>0</v>
      </c>
      <c r="CI1263" s="4">
        <f t="shared" si="517"/>
        <v>0</v>
      </c>
      <c r="CO1263" s="4">
        <f t="shared" si="492"/>
        <v>0</v>
      </c>
    </row>
    <row r="1264" spans="1:93">
      <c r="A1264" s="2">
        <v>2015</v>
      </c>
      <c r="B1264" s="3" t="s">
        <v>115</v>
      </c>
      <c r="C1264" s="4">
        <v>1003</v>
      </c>
      <c r="D1264" s="4">
        <v>197</v>
      </c>
      <c r="E1264" s="4">
        <v>33</v>
      </c>
      <c r="F1264" s="4">
        <v>0</v>
      </c>
      <c r="G1264" s="4">
        <f t="shared" si="493"/>
        <v>1233</v>
      </c>
      <c r="H1264" s="4">
        <v>188</v>
      </c>
      <c r="I1264" s="4">
        <v>5</v>
      </c>
      <c r="J1264" s="4">
        <v>855</v>
      </c>
      <c r="K1264" s="4">
        <v>43</v>
      </c>
      <c r="L1264" s="4">
        <f t="shared" si="494"/>
        <v>1091</v>
      </c>
      <c r="M1264" s="4">
        <v>0</v>
      </c>
      <c r="N1264" s="4">
        <v>31</v>
      </c>
      <c r="O1264" s="4">
        <v>0</v>
      </c>
      <c r="P1264" s="4">
        <v>0</v>
      </c>
      <c r="Q1264" s="4">
        <f t="shared" si="495"/>
        <v>31</v>
      </c>
      <c r="R1264" s="4">
        <v>29</v>
      </c>
      <c r="S1264" s="4">
        <v>44</v>
      </c>
      <c r="T1264" s="4">
        <v>0</v>
      </c>
      <c r="U1264" s="4">
        <v>0</v>
      </c>
      <c r="V1264" s="4">
        <f t="shared" si="496"/>
        <v>73</v>
      </c>
      <c r="W1264" s="4">
        <v>1069</v>
      </c>
      <c r="X1264" s="4">
        <v>1500</v>
      </c>
      <c r="Y1264" s="4">
        <v>12</v>
      </c>
      <c r="Z1264" s="4">
        <v>0</v>
      </c>
      <c r="AA1264" s="4">
        <f t="shared" si="497"/>
        <v>2581</v>
      </c>
      <c r="AB1264" s="4">
        <v>196</v>
      </c>
      <c r="AC1264" s="4">
        <v>2</v>
      </c>
      <c r="AD1264" s="4">
        <v>13</v>
      </c>
      <c r="AE1264" s="4">
        <v>0</v>
      </c>
      <c r="AF1264" s="4">
        <f t="shared" si="498"/>
        <v>211</v>
      </c>
      <c r="AG1264" s="4">
        <v>0</v>
      </c>
      <c r="AH1264" s="4">
        <v>268</v>
      </c>
      <c r="AI1264" s="4">
        <v>303</v>
      </c>
      <c r="AJ1264" s="4">
        <v>6</v>
      </c>
      <c r="AK1264" s="4">
        <f t="shared" si="499"/>
        <v>577</v>
      </c>
      <c r="AL1264" s="4">
        <v>969</v>
      </c>
      <c r="AM1264" s="4">
        <v>848</v>
      </c>
      <c r="AN1264" s="4">
        <v>828</v>
      </c>
      <c r="AO1264" s="4">
        <v>41</v>
      </c>
      <c r="AP1264" s="4">
        <f t="shared" si="500"/>
        <v>2686</v>
      </c>
      <c r="AU1264" s="4">
        <f t="shared" si="501"/>
        <v>0</v>
      </c>
      <c r="AV1264" s="4">
        <v>2</v>
      </c>
      <c r="AW1264" s="4">
        <v>0</v>
      </c>
      <c r="AX1264" s="4">
        <v>30</v>
      </c>
      <c r="AY1264" s="4">
        <v>43</v>
      </c>
      <c r="AZ1264" s="4">
        <f t="shared" si="502"/>
        <v>75</v>
      </c>
      <c r="BA1264" s="4">
        <v>1</v>
      </c>
      <c r="BB1264" s="4">
        <v>0</v>
      </c>
      <c r="BC1264" s="4">
        <v>3</v>
      </c>
      <c r="BD1264" s="4">
        <v>0</v>
      </c>
      <c r="BE1264" s="4">
        <f t="shared" si="503"/>
        <v>4</v>
      </c>
      <c r="BF1264" s="4">
        <v>0</v>
      </c>
      <c r="BG1264" s="4">
        <v>116</v>
      </c>
      <c r="BH1264" s="4">
        <v>7</v>
      </c>
      <c r="BI1264" s="4">
        <v>6</v>
      </c>
      <c r="BJ1264" s="4">
        <f t="shared" si="504"/>
        <v>129</v>
      </c>
      <c r="BK1264" s="4">
        <v>0</v>
      </c>
      <c r="BL1264" s="4">
        <v>0</v>
      </c>
      <c r="BM1264" s="4">
        <v>0</v>
      </c>
      <c r="BN1264" s="4">
        <v>6</v>
      </c>
      <c r="BO1264" s="4">
        <f t="shared" si="505"/>
        <v>6</v>
      </c>
      <c r="BP1264" s="4">
        <v>0</v>
      </c>
      <c r="BQ1264" s="4">
        <v>4</v>
      </c>
      <c r="BR1264" s="4">
        <v>14</v>
      </c>
      <c r="BS1264" s="4">
        <v>4</v>
      </c>
      <c r="BT1264" s="4">
        <f t="shared" si="506"/>
        <v>22</v>
      </c>
      <c r="BU1264" s="4">
        <v>2</v>
      </c>
      <c r="BV1264" s="4">
        <v>4</v>
      </c>
      <c r="BW1264" s="4">
        <v>37</v>
      </c>
      <c r="BX1264" s="4">
        <v>31</v>
      </c>
      <c r="BY1264" s="4">
        <f t="shared" si="507"/>
        <v>74</v>
      </c>
      <c r="BZ1264" s="4">
        <f t="shared" si="508"/>
        <v>3454</v>
      </c>
      <c r="CA1264" s="4">
        <f t="shared" si="509"/>
        <v>2895</v>
      </c>
      <c r="CB1264" s="4">
        <f t="shared" si="510"/>
        <v>2044</v>
      </c>
      <c r="CC1264" s="4">
        <f t="shared" si="511"/>
        <v>90</v>
      </c>
      <c r="CD1264" s="4">
        <f t="shared" si="512"/>
        <v>8483</v>
      </c>
      <c r="CE1264" s="4">
        <f t="shared" si="513"/>
        <v>5</v>
      </c>
      <c r="CF1264" s="4">
        <f t="shared" si="514"/>
        <v>124</v>
      </c>
      <c r="CG1264" s="4">
        <f t="shared" si="515"/>
        <v>91</v>
      </c>
      <c r="CH1264" s="4">
        <f t="shared" si="516"/>
        <v>90</v>
      </c>
      <c r="CI1264" s="4">
        <f t="shared" si="517"/>
        <v>310</v>
      </c>
      <c r="CJ1264" s="4">
        <v>963</v>
      </c>
      <c r="CK1264" s="4">
        <v>1228</v>
      </c>
      <c r="CL1264" s="4">
        <v>148</v>
      </c>
      <c r="CM1264" s="4">
        <v>1</v>
      </c>
      <c r="CN1264" s="4">
        <v>1301</v>
      </c>
      <c r="CO1264" s="4">
        <f t="shared" si="492"/>
        <v>3641</v>
      </c>
    </row>
    <row r="1265" spans="1:93">
      <c r="A1265" s="2">
        <v>2015</v>
      </c>
      <c r="B1265" s="3" t="s">
        <v>116</v>
      </c>
      <c r="C1265" s="4">
        <v>2567</v>
      </c>
      <c r="D1265" s="4">
        <v>879</v>
      </c>
      <c r="E1265" s="4">
        <v>790</v>
      </c>
      <c r="F1265" s="4">
        <v>0</v>
      </c>
      <c r="G1265" s="4">
        <f t="shared" si="493"/>
        <v>4236</v>
      </c>
      <c r="H1265" s="4">
        <v>662</v>
      </c>
      <c r="I1265" s="4">
        <v>132</v>
      </c>
      <c r="J1265" s="4">
        <v>3499</v>
      </c>
      <c r="K1265" s="4">
        <v>0</v>
      </c>
      <c r="L1265" s="4">
        <f t="shared" si="494"/>
        <v>4293</v>
      </c>
      <c r="M1265" s="4">
        <v>2</v>
      </c>
      <c r="N1265" s="4">
        <v>29</v>
      </c>
      <c r="O1265" s="4">
        <v>0</v>
      </c>
      <c r="P1265" s="4">
        <v>0</v>
      </c>
      <c r="Q1265" s="4">
        <f t="shared" si="495"/>
        <v>31</v>
      </c>
      <c r="R1265" s="4">
        <v>20</v>
      </c>
      <c r="S1265" s="4">
        <v>51</v>
      </c>
      <c r="T1265" s="4">
        <v>0</v>
      </c>
      <c r="U1265" s="4">
        <v>0</v>
      </c>
      <c r="V1265" s="4">
        <f t="shared" si="496"/>
        <v>71</v>
      </c>
      <c r="W1265" s="4">
        <v>1056</v>
      </c>
      <c r="X1265" s="4">
        <v>4359</v>
      </c>
      <c r="Y1265" s="4">
        <v>806</v>
      </c>
      <c r="Z1265" s="4">
        <v>0</v>
      </c>
      <c r="AA1265" s="4">
        <f t="shared" si="497"/>
        <v>6221</v>
      </c>
      <c r="AB1265" s="4">
        <v>507</v>
      </c>
      <c r="AC1265" s="4">
        <v>6</v>
      </c>
      <c r="AD1265" s="4">
        <v>90</v>
      </c>
      <c r="AE1265" s="4">
        <v>0</v>
      </c>
      <c r="AF1265" s="4">
        <f t="shared" si="498"/>
        <v>603</v>
      </c>
      <c r="AG1265" s="4">
        <v>75</v>
      </c>
      <c r="AH1265" s="4">
        <v>699</v>
      </c>
      <c r="AI1265" s="4">
        <v>614</v>
      </c>
      <c r="AJ1265" s="4">
        <v>0</v>
      </c>
      <c r="AK1265" s="4">
        <f t="shared" si="499"/>
        <v>1388</v>
      </c>
      <c r="AL1265" s="4">
        <v>2080</v>
      </c>
      <c r="AM1265" s="4">
        <v>1560</v>
      </c>
      <c r="AN1265" s="4">
        <v>2132</v>
      </c>
      <c r="AO1265" s="4">
        <v>0</v>
      </c>
      <c r="AP1265" s="4">
        <f t="shared" si="500"/>
        <v>5772</v>
      </c>
      <c r="AU1265" s="4">
        <f t="shared" si="501"/>
        <v>0</v>
      </c>
      <c r="AV1265" s="4">
        <v>20</v>
      </c>
      <c r="AW1265" s="4">
        <v>1</v>
      </c>
      <c r="AX1265" s="4">
        <v>296</v>
      </c>
      <c r="AY1265" s="4">
        <v>93</v>
      </c>
      <c r="AZ1265" s="4">
        <f t="shared" si="502"/>
        <v>410</v>
      </c>
      <c r="BA1265" s="4">
        <v>6</v>
      </c>
      <c r="BB1265" s="4">
        <v>0</v>
      </c>
      <c r="BC1265" s="4">
        <v>0</v>
      </c>
      <c r="BD1265" s="4">
        <v>1</v>
      </c>
      <c r="BE1265" s="4">
        <f t="shared" si="503"/>
        <v>7</v>
      </c>
      <c r="BF1265" s="4">
        <v>0</v>
      </c>
      <c r="BG1265" s="4">
        <v>0</v>
      </c>
      <c r="BH1265" s="4">
        <v>3</v>
      </c>
      <c r="BI1265" s="4">
        <v>0</v>
      </c>
      <c r="BJ1265" s="4">
        <f t="shared" si="504"/>
        <v>3</v>
      </c>
      <c r="BK1265" s="4">
        <v>0</v>
      </c>
      <c r="BL1265" s="4">
        <v>0</v>
      </c>
      <c r="BM1265" s="4">
        <v>0</v>
      </c>
      <c r="BN1265" s="4">
        <v>0</v>
      </c>
      <c r="BO1265" s="4">
        <f t="shared" si="505"/>
        <v>0</v>
      </c>
      <c r="BP1265" s="4">
        <v>0</v>
      </c>
      <c r="BQ1265" s="4">
        <v>0</v>
      </c>
      <c r="BR1265" s="4">
        <v>1</v>
      </c>
      <c r="BS1265" s="4">
        <v>0</v>
      </c>
      <c r="BT1265" s="4">
        <f t="shared" si="506"/>
        <v>1</v>
      </c>
      <c r="BU1265" s="4">
        <v>10</v>
      </c>
      <c r="BV1265" s="4">
        <v>6</v>
      </c>
      <c r="BW1265" s="4">
        <v>62</v>
      </c>
      <c r="BX1265" s="4">
        <v>4</v>
      </c>
      <c r="BY1265" s="4">
        <f t="shared" si="507"/>
        <v>82</v>
      </c>
      <c r="BZ1265" s="4">
        <f t="shared" si="508"/>
        <v>6969</v>
      </c>
      <c r="CA1265" s="4">
        <f t="shared" si="509"/>
        <v>7715</v>
      </c>
      <c r="CB1265" s="4">
        <f t="shared" si="510"/>
        <v>7931</v>
      </c>
      <c r="CC1265" s="4">
        <f t="shared" si="511"/>
        <v>0</v>
      </c>
      <c r="CD1265" s="4">
        <f t="shared" si="512"/>
        <v>22615</v>
      </c>
      <c r="CE1265" s="4">
        <f t="shared" si="513"/>
        <v>36</v>
      </c>
      <c r="CF1265" s="4">
        <f t="shared" si="514"/>
        <v>7</v>
      </c>
      <c r="CG1265" s="4">
        <f t="shared" si="515"/>
        <v>362</v>
      </c>
      <c r="CH1265" s="4">
        <f t="shared" si="516"/>
        <v>98</v>
      </c>
      <c r="CI1265" s="4">
        <f t="shared" si="517"/>
        <v>503</v>
      </c>
      <c r="CJ1265" s="4">
        <v>2656</v>
      </c>
      <c r="CK1265" s="4">
        <v>3661</v>
      </c>
      <c r="CL1265" s="4">
        <v>377</v>
      </c>
      <c r="CM1265" s="4">
        <v>0</v>
      </c>
      <c r="CN1265" s="4">
        <v>819</v>
      </c>
      <c r="CO1265" s="4">
        <f t="shared" si="492"/>
        <v>7513</v>
      </c>
    </row>
    <row r="1266" spans="1:93">
      <c r="A1266" s="2">
        <v>2015</v>
      </c>
      <c r="B1266" s="3" t="s">
        <v>117</v>
      </c>
      <c r="C1266" s="4">
        <v>405</v>
      </c>
      <c r="D1266" s="4">
        <v>169</v>
      </c>
      <c r="E1266" s="4">
        <v>6</v>
      </c>
      <c r="F1266" s="4">
        <v>0</v>
      </c>
      <c r="G1266" s="4">
        <f t="shared" si="493"/>
        <v>580</v>
      </c>
      <c r="H1266" s="4">
        <v>219</v>
      </c>
      <c r="I1266" s="4">
        <v>64</v>
      </c>
      <c r="J1266" s="4">
        <v>415</v>
      </c>
      <c r="K1266" s="4">
        <v>46</v>
      </c>
      <c r="L1266" s="4">
        <f t="shared" si="494"/>
        <v>744</v>
      </c>
      <c r="M1266" s="4">
        <v>9</v>
      </c>
      <c r="N1266" s="4">
        <v>11</v>
      </c>
      <c r="O1266" s="4">
        <v>0</v>
      </c>
      <c r="P1266" s="4">
        <v>0</v>
      </c>
      <c r="Q1266" s="4">
        <f t="shared" si="495"/>
        <v>20</v>
      </c>
      <c r="R1266" s="4">
        <v>0</v>
      </c>
      <c r="S1266" s="4">
        <v>0</v>
      </c>
      <c r="T1266" s="4">
        <v>0</v>
      </c>
      <c r="U1266" s="4">
        <v>0</v>
      </c>
      <c r="V1266" s="4">
        <f t="shared" si="496"/>
        <v>0</v>
      </c>
      <c r="W1266" s="4">
        <v>353</v>
      </c>
      <c r="X1266" s="4">
        <v>488</v>
      </c>
      <c r="Y1266" s="4">
        <v>4</v>
      </c>
      <c r="Z1266" s="4">
        <v>0</v>
      </c>
      <c r="AA1266" s="4">
        <f t="shared" si="497"/>
        <v>845</v>
      </c>
      <c r="AB1266" s="4">
        <v>93</v>
      </c>
      <c r="AC1266" s="4">
        <v>7</v>
      </c>
      <c r="AD1266" s="4">
        <v>7</v>
      </c>
      <c r="AE1266" s="4">
        <v>0</v>
      </c>
      <c r="AF1266" s="4">
        <f t="shared" si="498"/>
        <v>107</v>
      </c>
      <c r="AG1266" s="4">
        <v>1</v>
      </c>
      <c r="AH1266" s="4">
        <v>331</v>
      </c>
      <c r="AI1266" s="4">
        <v>228</v>
      </c>
      <c r="AJ1266" s="4">
        <v>0</v>
      </c>
      <c r="AK1266" s="4">
        <f t="shared" si="499"/>
        <v>560</v>
      </c>
      <c r="AL1266" s="4">
        <v>307</v>
      </c>
      <c r="AM1266" s="4">
        <v>286</v>
      </c>
      <c r="AN1266" s="4">
        <v>528</v>
      </c>
      <c r="AO1266" s="4">
        <v>14</v>
      </c>
      <c r="AP1266" s="4">
        <f t="shared" si="500"/>
        <v>1135</v>
      </c>
      <c r="AU1266" s="4">
        <f t="shared" si="501"/>
        <v>0</v>
      </c>
      <c r="AV1266" s="4">
        <v>0</v>
      </c>
      <c r="AW1266" s="4">
        <v>0</v>
      </c>
      <c r="AX1266" s="4">
        <v>20</v>
      </c>
      <c r="AY1266" s="4">
        <v>46</v>
      </c>
      <c r="AZ1266" s="4">
        <f t="shared" si="502"/>
        <v>66</v>
      </c>
      <c r="BA1266" s="4">
        <v>1</v>
      </c>
      <c r="BB1266" s="4">
        <v>0</v>
      </c>
      <c r="BC1266" s="4">
        <v>1</v>
      </c>
      <c r="BD1266" s="4">
        <v>0</v>
      </c>
      <c r="BE1266" s="4">
        <f t="shared" si="503"/>
        <v>2</v>
      </c>
      <c r="BF1266" s="4">
        <v>0</v>
      </c>
      <c r="BG1266" s="4">
        <v>0</v>
      </c>
      <c r="BH1266" s="4">
        <v>25</v>
      </c>
      <c r="BI1266" s="4">
        <v>0</v>
      </c>
      <c r="BJ1266" s="4">
        <f t="shared" si="504"/>
        <v>25</v>
      </c>
      <c r="BK1266" s="4">
        <v>0</v>
      </c>
      <c r="BL1266" s="4">
        <v>0</v>
      </c>
      <c r="BM1266" s="4">
        <v>0</v>
      </c>
      <c r="BN1266" s="4">
        <v>0</v>
      </c>
      <c r="BO1266" s="4">
        <f t="shared" si="505"/>
        <v>0</v>
      </c>
      <c r="BP1266" s="4">
        <v>0</v>
      </c>
      <c r="BQ1266" s="4">
        <v>0</v>
      </c>
      <c r="BR1266" s="4">
        <v>0</v>
      </c>
      <c r="BS1266" s="4">
        <v>0</v>
      </c>
      <c r="BT1266" s="4">
        <f t="shared" si="506"/>
        <v>0</v>
      </c>
      <c r="BU1266" s="4">
        <v>2</v>
      </c>
      <c r="BV1266" s="4">
        <v>36</v>
      </c>
      <c r="BW1266" s="4">
        <v>16</v>
      </c>
      <c r="BX1266" s="4">
        <v>14</v>
      </c>
      <c r="BY1266" s="4">
        <f t="shared" si="507"/>
        <v>68</v>
      </c>
      <c r="BZ1266" s="4">
        <f t="shared" si="508"/>
        <v>1387</v>
      </c>
      <c r="CA1266" s="4">
        <f t="shared" si="509"/>
        <v>1356</v>
      </c>
      <c r="CB1266" s="4">
        <f t="shared" si="510"/>
        <v>1188</v>
      </c>
      <c r="CC1266" s="4">
        <f t="shared" si="511"/>
        <v>60</v>
      </c>
      <c r="CD1266" s="4">
        <f t="shared" si="512"/>
        <v>3991</v>
      </c>
      <c r="CE1266" s="4">
        <f t="shared" si="513"/>
        <v>3</v>
      </c>
      <c r="CF1266" s="4">
        <f t="shared" si="514"/>
        <v>36</v>
      </c>
      <c r="CG1266" s="4">
        <f t="shared" si="515"/>
        <v>62</v>
      </c>
      <c r="CH1266" s="4">
        <f t="shared" si="516"/>
        <v>60</v>
      </c>
      <c r="CI1266" s="4">
        <f t="shared" si="517"/>
        <v>161</v>
      </c>
      <c r="CJ1266" s="4">
        <v>837</v>
      </c>
      <c r="CK1266" s="4">
        <v>0</v>
      </c>
      <c r="CL1266" s="4">
        <v>0</v>
      </c>
      <c r="CM1266" s="4">
        <v>1</v>
      </c>
      <c r="CN1266" s="4">
        <v>580</v>
      </c>
      <c r="CO1266" s="4">
        <f t="shared" si="492"/>
        <v>1418</v>
      </c>
    </row>
    <row r="1267" spans="1:93">
      <c r="A1267" s="2">
        <v>2015</v>
      </c>
      <c r="B1267" s="3" t="s">
        <v>118</v>
      </c>
      <c r="C1267" s="4">
        <v>4336</v>
      </c>
      <c r="D1267" s="4">
        <v>1140</v>
      </c>
      <c r="E1267" s="4">
        <v>106</v>
      </c>
      <c r="F1267" s="4">
        <v>0</v>
      </c>
      <c r="G1267" s="4">
        <f t="shared" si="493"/>
        <v>5582</v>
      </c>
      <c r="H1267" s="4">
        <v>1640</v>
      </c>
      <c r="I1267" s="4">
        <v>191</v>
      </c>
      <c r="J1267" s="4">
        <v>2400</v>
      </c>
      <c r="K1267" s="4">
        <v>28</v>
      </c>
      <c r="L1267" s="4">
        <f t="shared" si="494"/>
        <v>4259</v>
      </c>
      <c r="M1267" s="4">
        <v>14</v>
      </c>
      <c r="N1267" s="4">
        <v>69</v>
      </c>
      <c r="O1267" s="4">
        <v>0</v>
      </c>
      <c r="P1267" s="4">
        <v>0</v>
      </c>
      <c r="Q1267" s="4">
        <f t="shared" si="495"/>
        <v>83</v>
      </c>
      <c r="R1267" s="4">
        <v>0</v>
      </c>
      <c r="S1267" s="4">
        <v>0</v>
      </c>
      <c r="T1267" s="4">
        <v>0</v>
      </c>
      <c r="U1267" s="4">
        <v>0</v>
      </c>
      <c r="V1267" s="4">
        <f t="shared" si="496"/>
        <v>0</v>
      </c>
      <c r="W1267" s="4">
        <v>3315</v>
      </c>
      <c r="X1267" s="4">
        <v>6099</v>
      </c>
      <c r="Y1267" s="4">
        <v>637</v>
      </c>
      <c r="Z1267" s="4">
        <v>0</v>
      </c>
      <c r="AA1267" s="4">
        <f t="shared" si="497"/>
        <v>10051</v>
      </c>
      <c r="AB1267" s="4">
        <v>852</v>
      </c>
      <c r="AC1267" s="4">
        <v>0</v>
      </c>
      <c r="AD1267" s="4">
        <v>41</v>
      </c>
      <c r="AE1267" s="4">
        <v>0</v>
      </c>
      <c r="AF1267" s="4">
        <f t="shared" si="498"/>
        <v>893</v>
      </c>
      <c r="AG1267" s="4">
        <v>0</v>
      </c>
      <c r="AH1267" s="4">
        <v>874</v>
      </c>
      <c r="AI1267" s="4">
        <v>834</v>
      </c>
      <c r="AJ1267" s="4">
        <v>0</v>
      </c>
      <c r="AK1267" s="4">
        <f t="shared" si="499"/>
        <v>1708</v>
      </c>
      <c r="AL1267" s="4">
        <v>2680</v>
      </c>
      <c r="AM1267" s="4">
        <v>3679</v>
      </c>
      <c r="AN1267" s="4">
        <v>1849</v>
      </c>
      <c r="AO1267" s="4">
        <v>56</v>
      </c>
      <c r="AP1267" s="4">
        <f t="shared" si="500"/>
        <v>8264</v>
      </c>
      <c r="AU1267" s="4">
        <f t="shared" si="501"/>
        <v>0</v>
      </c>
      <c r="AV1267" s="4">
        <v>97</v>
      </c>
      <c r="AW1267" s="4">
        <v>0</v>
      </c>
      <c r="AX1267" s="4">
        <v>0</v>
      </c>
      <c r="AY1267" s="4">
        <v>28</v>
      </c>
      <c r="AZ1267" s="4">
        <f t="shared" si="502"/>
        <v>125</v>
      </c>
      <c r="BA1267" s="4">
        <v>5</v>
      </c>
      <c r="BB1267" s="4">
        <v>0</v>
      </c>
      <c r="BC1267" s="4">
        <v>24</v>
      </c>
      <c r="BD1267" s="4">
        <v>0</v>
      </c>
      <c r="BE1267" s="4">
        <f t="shared" si="503"/>
        <v>29</v>
      </c>
      <c r="BF1267" s="4">
        <v>0</v>
      </c>
      <c r="BG1267" s="4">
        <v>874</v>
      </c>
      <c r="BH1267" s="4">
        <v>448</v>
      </c>
      <c r="BI1267" s="4">
        <v>0</v>
      </c>
      <c r="BJ1267" s="4">
        <f t="shared" si="504"/>
        <v>1322</v>
      </c>
      <c r="BK1267" s="4">
        <v>0</v>
      </c>
      <c r="BL1267" s="4">
        <v>0</v>
      </c>
      <c r="BM1267" s="4">
        <v>0</v>
      </c>
      <c r="BN1267" s="4">
        <v>0</v>
      </c>
      <c r="BO1267" s="4">
        <f t="shared" si="505"/>
        <v>0</v>
      </c>
      <c r="BP1267" s="4">
        <v>1</v>
      </c>
      <c r="BQ1267" s="4">
        <v>0</v>
      </c>
      <c r="BR1267" s="4">
        <v>0</v>
      </c>
      <c r="BS1267" s="4">
        <v>0</v>
      </c>
      <c r="BT1267" s="4">
        <f t="shared" si="506"/>
        <v>1</v>
      </c>
      <c r="BU1267" s="4">
        <v>20</v>
      </c>
      <c r="BV1267" s="4">
        <v>2</v>
      </c>
      <c r="BW1267" s="4">
        <v>0</v>
      </c>
      <c r="BX1267" s="4">
        <v>56</v>
      </c>
      <c r="BY1267" s="4">
        <f t="shared" si="507"/>
        <v>78</v>
      </c>
      <c r="BZ1267" s="4">
        <f t="shared" si="508"/>
        <v>12837</v>
      </c>
      <c r="CA1267" s="4">
        <f t="shared" si="509"/>
        <v>12052</v>
      </c>
      <c r="CB1267" s="4">
        <f t="shared" si="510"/>
        <v>5867</v>
      </c>
      <c r="CC1267" s="4">
        <f t="shared" si="511"/>
        <v>84</v>
      </c>
      <c r="CD1267" s="4">
        <f t="shared" si="512"/>
        <v>30840</v>
      </c>
      <c r="CE1267" s="4">
        <f t="shared" si="513"/>
        <v>123</v>
      </c>
      <c r="CF1267" s="4">
        <f t="shared" si="514"/>
        <v>876</v>
      </c>
      <c r="CG1267" s="4">
        <f t="shared" si="515"/>
        <v>472</v>
      </c>
      <c r="CH1267" s="4">
        <f t="shared" si="516"/>
        <v>84</v>
      </c>
      <c r="CI1267" s="4">
        <f t="shared" si="517"/>
        <v>1555</v>
      </c>
      <c r="CJ1267" s="4">
        <v>7271</v>
      </c>
      <c r="CK1267" s="4">
        <v>198</v>
      </c>
      <c r="CL1267" s="4">
        <v>1189</v>
      </c>
      <c r="CM1267" s="4">
        <v>0</v>
      </c>
      <c r="CN1267" s="4">
        <v>3838</v>
      </c>
      <c r="CO1267" s="4">
        <f t="shared" si="492"/>
        <v>12496</v>
      </c>
    </row>
    <row r="1268" spans="1:93">
      <c r="A1268" s="2">
        <v>2015</v>
      </c>
      <c r="B1268" s="3" t="s">
        <v>119</v>
      </c>
      <c r="C1268" s="4">
        <v>19556</v>
      </c>
      <c r="D1268" s="4">
        <v>4933</v>
      </c>
      <c r="E1268" s="4">
        <v>4354</v>
      </c>
      <c r="F1268" s="4">
        <v>2</v>
      </c>
      <c r="G1268" s="4">
        <f t="shared" si="493"/>
        <v>28845</v>
      </c>
      <c r="H1268" s="4">
        <v>6961</v>
      </c>
      <c r="I1268" s="4">
        <v>3962</v>
      </c>
      <c r="J1268" s="4">
        <v>4927</v>
      </c>
      <c r="K1268" s="4">
        <v>0</v>
      </c>
      <c r="L1268" s="4">
        <f t="shared" si="494"/>
        <v>15850</v>
      </c>
      <c r="M1268" s="4">
        <v>13</v>
      </c>
      <c r="N1268" s="4">
        <v>52</v>
      </c>
      <c r="O1268" s="4">
        <v>0</v>
      </c>
      <c r="P1268" s="4">
        <v>0</v>
      </c>
      <c r="Q1268" s="4">
        <f t="shared" si="495"/>
        <v>65</v>
      </c>
      <c r="R1268" s="4">
        <v>0</v>
      </c>
      <c r="S1268" s="4">
        <v>0</v>
      </c>
      <c r="T1268" s="4">
        <v>0</v>
      </c>
      <c r="U1268" s="4">
        <v>0</v>
      </c>
      <c r="V1268" s="4">
        <f t="shared" si="496"/>
        <v>0</v>
      </c>
      <c r="W1268" s="4">
        <v>11728</v>
      </c>
      <c r="X1268" s="4">
        <v>21403</v>
      </c>
      <c r="Y1268" s="4">
        <v>3388</v>
      </c>
      <c r="Z1268" s="4">
        <v>0</v>
      </c>
      <c r="AA1268" s="4">
        <f t="shared" si="497"/>
        <v>36519</v>
      </c>
      <c r="AB1268" s="4">
        <v>3335</v>
      </c>
      <c r="AC1268" s="4">
        <v>15</v>
      </c>
      <c r="AD1268" s="4">
        <v>88</v>
      </c>
      <c r="AE1268" s="4">
        <v>31</v>
      </c>
      <c r="AF1268" s="4">
        <f t="shared" si="498"/>
        <v>3469</v>
      </c>
      <c r="AG1268" s="4">
        <v>189</v>
      </c>
      <c r="AH1268" s="4">
        <v>3372</v>
      </c>
      <c r="AI1268" s="4">
        <v>5529</v>
      </c>
      <c r="AJ1268" s="4">
        <v>1239</v>
      </c>
      <c r="AK1268" s="4">
        <f t="shared" si="499"/>
        <v>10329</v>
      </c>
      <c r="AL1268" s="4">
        <v>7634</v>
      </c>
      <c r="AM1268" s="4">
        <v>8500</v>
      </c>
      <c r="AN1268" s="4">
        <v>1025</v>
      </c>
      <c r="AO1268" s="4">
        <v>362.255</v>
      </c>
      <c r="AP1268" s="4">
        <f t="shared" si="500"/>
        <v>17521.255000000001</v>
      </c>
      <c r="AU1268" s="4">
        <f t="shared" si="501"/>
        <v>0</v>
      </c>
      <c r="AV1268" s="4">
        <v>153</v>
      </c>
      <c r="AW1268" s="4">
        <v>105</v>
      </c>
      <c r="AX1268" s="4">
        <v>2655</v>
      </c>
      <c r="AY1268" s="4">
        <v>0</v>
      </c>
      <c r="AZ1268" s="4">
        <f t="shared" si="502"/>
        <v>2913</v>
      </c>
      <c r="BA1268" s="4">
        <v>23</v>
      </c>
      <c r="BB1268" s="4">
        <v>0</v>
      </c>
      <c r="BC1268" s="4">
        <v>0</v>
      </c>
      <c r="BD1268" s="4">
        <v>31</v>
      </c>
      <c r="BE1268" s="4">
        <f t="shared" si="503"/>
        <v>54</v>
      </c>
      <c r="BF1268" s="4">
        <v>1</v>
      </c>
      <c r="BG1268" s="4">
        <v>2728</v>
      </c>
      <c r="BH1268" s="4">
        <v>1735</v>
      </c>
      <c r="BI1268" s="4">
        <v>1040</v>
      </c>
      <c r="BJ1268" s="4">
        <f t="shared" si="504"/>
        <v>5504</v>
      </c>
      <c r="BK1268" s="4">
        <v>0</v>
      </c>
      <c r="BL1268" s="4">
        <v>23</v>
      </c>
      <c r="BM1268" s="4">
        <v>4</v>
      </c>
      <c r="BN1268" s="4">
        <v>0</v>
      </c>
      <c r="BO1268" s="4">
        <f t="shared" si="505"/>
        <v>27</v>
      </c>
      <c r="BP1268" s="4">
        <v>4</v>
      </c>
      <c r="BQ1268" s="4">
        <v>0</v>
      </c>
      <c r="BR1268" s="4">
        <v>13</v>
      </c>
      <c r="BS1268" s="4">
        <v>0</v>
      </c>
      <c r="BT1268" s="4">
        <f t="shared" si="506"/>
        <v>17</v>
      </c>
      <c r="BU1268" s="4">
        <v>0</v>
      </c>
      <c r="BV1268" s="4">
        <v>0</v>
      </c>
      <c r="BW1268" s="4">
        <v>297</v>
      </c>
      <c r="BX1268" s="4">
        <v>0</v>
      </c>
      <c r="BY1268" s="4">
        <f t="shared" si="507"/>
        <v>297</v>
      </c>
      <c r="BZ1268" s="4">
        <f t="shared" si="508"/>
        <v>49416</v>
      </c>
      <c r="CA1268" s="4">
        <f t="shared" si="509"/>
        <v>42237</v>
      </c>
      <c r="CB1268" s="4">
        <f t="shared" si="510"/>
        <v>19311</v>
      </c>
      <c r="CC1268" s="4">
        <f t="shared" si="511"/>
        <v>1634.2550000000001</v>
      </c>
      <c r="CD1268" s="4">
        <f t="shared" si="512"/>
        <v>112598.255</v>
      </c>
      <c r="CE1268" s="4">
        <f t="shared" si="513"/>
        <v>181</v>
      </c>
      <c r="CF1268" s="4">
        <f t="shared" si="514"/>
        <v>2856</v>
      </c>
      <c r="CG1268" s="4">
        <f t="shared" si="515"/>
        <v>4704</v>
      </c>
      <c r="CH1268" s="4">
        <f t="shared" si="516"/>
        <v>1071</v>
      </c>
      <c r="CI1268" s="4">
        <f t="shared" si="517"/>
        <v>8812</v>
      </c>
      <c r="CJ1268" s="4">
        <v>28787</v>
      </c>
      <c r="CK1268" s="4">
        <v>0</v>
      </c>
      <c r="CL1268" s="4">
        <v>0</v>
      </c>
      <c r="CM1268" s="4">
        <v>0</v>
      </c>
      <c r="CN1268" s="4">
        <v>23856</v>
      </c>
      <c r="CO1268" s="4">
        <f t="shared" si="492"/>
        <v>52643</v>
      </c>
    </row>
    <row r="1269" spans="1:93">
      <c r="A1269" s="2">
        <v>2015</v>
      </c>
      <c r="B1269" s="3" t="s">
        <v>120</v>
      </c>
      <c r="C1269" s="4">
        <v>2756</v>
      </c>
      <c r="D1269" s="4">
        <v>415</v>
      </c>
      <c r="E1269" s="4">
        <v>90</v>
      </c>
      <c r="F1269" s="4">
        <v>0</v>
      </c>
      <c r="G1269" s="4">
        <f t="shared" si="493"/>
        <v>3261</v>
      </c>
      <c r="H1269" s="4">
        <v>1007</v>
      </c>
      <c r="I1269" s="4">
        <v>11</v>
      </c>
      <c r="J1269" s="4">
        <v>730</v>
      </c>
      <c r="K1269" s="4">
        <v>0</v>
      </c>
      <c r="L1269" s="4">
        <f t="shared" si="494"/>
        <v>1748</v>
      </c>
      <c r="M1269" s="4">
        <v>13</v>
      </c>
      <c r="N1269" s="4">
        <v>55</v>
      </c>
      <c r="O1269" s="4">
        <v>2</v>
      </c>
      <c r="P1269" s="4">
        <v>0</v>
      </c>
      <c r="Q1269" s="4">
        <f t="shared" si="495"/>
        <v>70</v>
      </c>
      <c r="R1269" s="4">
        <v>6</v>
      </c>
      <c r="S1269" s="4">
        <v>0</v>
      </c>
      <c r="T1269" s="4">
        <v>0</v>
      </c>
      <c r="U1269" s="4">
        <v>0</v>
      </c>
      <c r="V1269" s="4">
        <f t="shared" si="496"/>
        <v>6</v>
      </c>
      <c r="W1269" s="4">
        <v>400</v>
      </c>
      <c r="X1269" s="4">
        <v>1586</v>
      </c>
      <c r="Y1269" s="4">
        <v>454</v>
      </c>
      <c r="Z1269" s="4">
        <v>0</v>
      </c>
      <c r="AA1269" s="4">
        <f t="shared" si="497"/>
        <v>2440</v>
      </c>
      <c r="AB1269" s="4">
        <v>352</v>
      </c>
      <c r="AC1269" s="4">
        <v>4</v>
      </c>
      <c r="AD1269" s="4">
        <v>5</v>
      </c>
      <c r="AE1269" s="4">
        <v>0</v>
      </c>
      <c r="AF1269" s="4">
        <f t="shared" si="498"/>
        <v>361</v>
      </c>
      <c r="AG1269" s="4">
        <v>0</v>
      </c>
      <c r="AH1269" s="4">
        <v>315</v>
      </c>
      <c r="AI1269" s="4">
        <v>828</v>
      </c>
      <c r="AJ1269" s="4">
        <v>0</v>
      </c>
      <c r="AK1269" s="4">
        <f t="shared" si="499"/>
        <v>1143</v>
      </c>
      <c r="AL1269" s="4">
        <v>1215</v>
      </c>
      <c r="AM1269" s="4">
        <v>1111</v>
      </c>
      <c r="AN1269" s="4">
        <v>1511</v>
      </c>
      <c r="AO1269" s="4">
        <v>0</v>
      </c>
      <c r="AP1269" s="4">
        <f t="shared" si="500"/>
        <v>3837</v>
      </c>
      <c r="AU1269" s="4">
        <f t="shared" si="501"/>
        <v>0</v>
      </c>
      <c r="AV1269" s="4">
        <v>110</v>
      </c>
      <c r="AW1269" s="4">
        <v>0</v>
      </c>
      <c r="AX1269" s="4">
        <v>0</v>
      </c>
      <c r="AY1269" s="4">
        <v>0</v>
      </c>
      <c r="AZ1269" s="4">
        <f t="shared" si="502"/>
        <v>110</v>
      </c>
      <c r="BA1269" s="4">
        <v>0</v>
      </c>
      <c r="BB1269" s="4">
        <v>0</v>
      </c>
      <c r="BC1269" s="4">
        <v>0</v>
      </c>
      <c r="BD1269" s="4">
        <v>0</v>
      </c>
      <c r="BE1269" s="4">
        <f t="shared" si="503"/>
        <v>0</v>
      </c>
      <c r="BF1269" s="4">
        <v>0</v>
      </c>
      <c r="BG1269" s="4">
        <v>277</v>
      </c>
      <c r="BH1269" s="4">
        <v>568</v>
      </c>
      <c r="BI1269" s="4">
        <v>0</v>
      </c>
      <c r="BJ1269" s="4">
        <f t="shared" si="504"/>
        <v>845</v>
      </c>
      <c r="BK1269" s="4">
        <v>0</v>
      </c>
      <c r="BL1269" s="4">
        <v>0</v>
      </c>
      <c r="BM1269" s="4">
        <v>0</v>
      </c>
      <c r="BN1269" s="4">
        <v>0</v>
      </c>
      <c r="BO1269" s="4">
        <f t="shared" si="505"/>
        <v>0</v>
      </c>
      <c r="BP1269" s="4">
        <v>0</v>
      </c>
      <c r="BQ1269" s="4">
        <v>0</v>
      </c>
      <c r="BR1269" s="4">
        <v>0</v>
      </c>
      <c r="BS1269" s="4">
        <v>0</v>
      </c>
      <c r="BT1269" s="4">
        <f t="shared" si="506"/>
        <v>0</v>
      </c>
      <c r="BU1269" s="4">
        <v>256</v>
      </c>
      <c r="BV1269" s="4">
        <v>19</v>
      </c>
      <c r="BW1269" s="4">
        <v>431</v>
      </c>
      <c r="BX1269" s="4">
        <v>0</v>
      </c>
      <c r="BY1269" s="4">
        <f t="shared" si="507"/>
        <v>706</v>
      </c>
      <c r="BZ1269" s="4">
        <f t="shared" si="508"/>
        <v>5749</v>
      </c>
      <c r="CA1269" s="4">
        <f t="shared" si="509"/>
        <v>3497</v>
      </c>
      <c r="CB1269" s="4">
        <f t="shared" si="510"/>
        <v>3620</v>
      </c>
      <c r="CC1269" s="4">
        <f t="shared" si="511"/>
        <v>0</v>
      </c>
      <c r="CD1269" s="4">
        <f t="shared" si="512"/>
        <v>12866</v>
      </c>
      <c r="CE1269" s="4">
        <f t="shared" si="513"/>
        <v>366</v>
      </c>
      <c r="CF1269" s="4">
        <f t="shared" si="514"/>
        <v>296</v>
      </c>
      <c r="CG1269" s="4">
        <f t="shared" si="515"/>
        <v>999</v>
      </c>
      <c r="CH1269" s="4">
        <f t="shared" si="516"/>
        <v>0</v>
      </c>
      <c r="CI1269" s="4">
        <f t="shared" si="517"/>
        <v>1661</v>
      </c>
      <c r="CJ1269" s="4">
        <v>1715</v>
      </c>
      <c r="CK1269" s="4">
        <v>3158</v>
      </c>
      <c r="CL1269" s="4">
        <v>374</v>
      </c>
      <c r="CM1269" s="4">
        <v>0</v>
      </c>
      <c r="CN1269" s="4">
        <v>558</v>
      </c>
      <c r="CO1269" s="4">
        <f t="shared" si="492"/>
        <v>5805</v>
      </c>
    </row>
    <row r="1270" spans="1:93">
      <c r="A1270" s="2">
        <v>2015</v>
      </c>
      <c r="B1270" s="3" t="s">
        <v>121</v>
      </c>
      <c r="C1270" s="4">
        <v>388</v>
      </c>
      <c r="D1270" s="4">
        <v>117</v>
      </c>
      <c r="E1270" s="4">
        <v>1210</v>
      </c>
      <c r="F1270" s="4">
        <v>10</v>
      </c>
      <c r="G1270" s="4">
        <f t="shared" si="493"/>
        <v>1725</v>
      </c>
      <c r="H1270" s="4">
        <v>84</v>
      </c>
      <c r="I1270" s="4">
        <v>0</v>
      </c>
      <c r="J1270" s="4">
        <v>6</v>
      </c>
      <c r="K1270" s="4">
        <v>3</v>
      </c>
      <c r="L1270" s="4">
        <f t="shared" si="494"/>
        <v>93</v>
      </c>
      <c r="M1270" s="4">
        <v>14</v>
      </c>
      <c r="N1270" s="4">
        <v>20</v>
      </c>
      <c r="O1270" s="4">
        <v>5</v>
      </c>
      <c r="P1270" s="4">
        <v>0</v>
      </c>
      <c r="Q1270" s="4">
        <f t="shared" si="495"/>
        <v>39</v>
      </c>
      <c r="R1270" s="4">
        <v>24</v>
      </c>
      <c r="S1270" s="4">
        <v>47</v>
      </c>
      <c r="T1270" s="4">
        <v>0</v>
      </c>
      <c r="U1270" s="4">
        <v>0</v>
      </c>
      <c r="V1270" s="4">
        <f t="shared" si="496"/>
        <v>71</v>
      </c>
      <c r="W1270" s="4">
        <v>302</v>
      </c>
      <c r="X1270" s="4">
        <v>923</v>
      </c>
      <c r="Y1270" s="4">
        <v>326</v>
      </c>
      <c r="Z1270" s="4">
        <v>0</v>
      </c>
      <c r="AA1270" s="4">
        <f t="shared" si="497"/>
        <v>1551</v>
      </c>
      <c r="AB1270" s="4">
        <v>147</v>
      </c>
      <c r="AC1270" s="4">
        <v>1</v>
      </c>
      <c r="AD1270" s="4">
        <v>7</v>
      </c>
      <c r="AE1270" s="4">
        <v>0</v>
      </c>
      <c r="AF1270" s="4">
        <f t="shared" si="498"/>
        <v>155</v>
      </c>
      <c r="AG1270" s="4">
        <v>0</v>
      </c>
      <c r="AH1270" s="4">
        <v>336</v>
      </c>
      <c r="AI1270" s="4">
        <v>252</v>
      </c>
      <c r="AJ1270" s="4">
        <v>5</v>
      </c>
      <c r="AK1270" s="4">
        <f t="shared" si="499"/>
        <v>593</v>
      </c>
      <c r="AL1270" s="4">
        <v>462</v>
      </c>
      <c r="AM1270" s="4">
        <v>495</v>
      </c>
      <c r="AN1270" s="4">
        <v>169</v>
      </c>
      <c r="AO1270" s="4">
        <v>80</v>
      </c>
      <c r="AP1270" s="4">
        <f t="shared" si="500"/>
        <v>1206</v>
      </c>
      <c r="AU1270" s="4">
        <f t="shared" si="501"/>
        <v>0</v>
      </c>
      <c r="AV1270" s="4">
        <v>0</v>
      </c>
      <c r="AW1270" s="4">
        <v>0</v>
      </c>
      <c r="AX1270" s="4">
        <v>0</v>
      </c>
      <c r="AY1270" s="4">
        <v>3</v>
      </c>
      <c r="AZ1270" s="4">
        <f t="shared" si="502"/>
        <v>3</v>
      </c>
      <c r="BA1270" s="4">
        <v>0</v>
      </c>
      <c r="BB1270" s="4">
        <v>0</v>
      </c>
      <c r="BC1270" s="4">
        <v>0</v>
      </c>
      <c r="BD1270" s="4">
        <v>0</v>
      </c>
      <c r="BE1270" s="4">
        <f t="shared" si="503"/>
        <v>0</v>
      </c>
      <c r="BF1270" s="4">
        <v>0</v>
      </c>
      <c r="BG1270" s="4">
        <v>224</v>
      </c>
      <c r="BH1270" s="4">
        <v>40</v>
      </c>
      <c r="BI1270" s="4">
        <v>5</v>
      </c>
      <c r="BJ1270" s="4">
        <f t="shared" si="504"/>
        <v>269</v>
      </c>
      <c r="BK1270" s="4">
        <v>0</v>
      </c>
      <c r="BL1270" s="4">
        <v>0</v>
      </c>
      <c r="BM1270" s="4">
        <v>0</v>
      </c>
      <c r="BN1270" s="4">
        <v>0</v>
      </c>
      <c r="BO1270" s="4">
        <f t="shared" si="505"/>
        <v>0</v>
      </c>
      <c r="BP1270" s="4">
        <v>0</v>
      </c>
      <c r="BQ1270" s="4">
        <v>0</v>
      </c>
      <c r="BR1270" s="4">
        <v>0</v>
      </c>
      <c r="BS1270" s="4">
        <v>12</v>
      </c>
      <c r="BT1270" s="4">
        <f t="shared" si="506"/>
        <v>12</v>
      </c>
      <c r="BU1270" s="4">
        <v>0</v>
      </c>
      <c r="BV1270" s="4">
        <v>0</v>
      </c>
      <c r="BW1270" s="4">
        <v>0</v>
      </c>
      <c r="BX1270" s="4">
        <v>78</v>
      </c>
      <c r="BY1270" s="4">
        <f t="shared" si="507"/>
        <v>78</v>
      </c>
      <c r="BZ1270" s="4">
        <f t="shared" si="508"/>
        <v>1421</v>
      </c>
      <c r="CA1270" s="4">
        <f t="shared" si="509"/>
        <v>1939</v>
      </c>
      <c r="CB1270" s="4">
        <f t="shared" si="510"/>
        <v>1975</v>
      </c>
      <c r="CC1270" s="4">
        <f t="shared" si="511"/>
        <v>98</v>
      </c>
      <c r="CD1270" s="4">
        <f t="shared" si="512"/>
        <v>5433</v>
      </c>
      <c r="CE1270" s="4">
        <f t="shared" si="513"/>
        <v>0</v>
      </c>
      <c r="CF1270" s="4">
        <f t="shared" si="514"/>
        <v>224</v>
      </c>
      <c r="CG1270" s="4">
        <f t="shared" si="515"/>
        <v>40</v>
      </c>
      <c r="CH1270" s="4">
        <f t="shared" si="516"/>
        <v>98</v>
      </c>
      <c r="CI1270" s="4">
        <f t="shared" si="517"/>
        <v>362</v>
      </c>
      <c r="CJ1270" s="4">
        <v>237</v>
      </c>
      <c r="CK1270" s="4">
        <v>706</v>
      </c>
      <c r="CL1270" s="4">
        <v>122</v>
      </c>
      <c r="CM1270" s="4">
        <v>0</v>
      </c>
      <c r="CN1270" s="4">
        <v>316</v>
      </c>
      <c r="CO1270" s="4">
        <f t="shared" si="492"/>
        <v>1381</v>
      </c>
    </row>
    <row r="1271" spans="1:93">
      <c r="A1271" s="2">
        <v>2015</v>
      </c>
      <c r="B1271" s="3" t="s">
        <v>122</v>
      </c>
      <c r="C1271" s="4">
        <v>5471.4</v>
      </c>
      <c r="D1271" s="4">
        <v>906.3</v>
      </c>
      <c r="E1271" s="4">
        <v>938.6</v>
      </c>
      <c r="F1271" s="4">
        <v>0</v>
      </c>
      <c r="G1271" s="4">
        <f t="shared" si="493"/>
        <v>7316.3</v>
      </c>
      <c r="H1271" s="4">
        <v>1720.5795009999999</v>
      </c>
      <c r="I1271" s="4">
        <v>1197.9299999999998</v>
      </c>
      <c r="J1271" s="4">
        <v>3612.990499</v>
      </c>
      <c r="K1271" s="4">
        <v>700.3</v>
      </c>
      <c r="L1271" s="4">
        <f t="shared" si="494"/>
        <v>7231.8</v>
      </c>
      <c r="M1271" s="4">
        <v>39.1</v>
      </c>
      <c r="N1271" s="4">
        <v>39.9</v>
      </c>
      <c r="O1271" s="4">
        <v>0</v>
      </c>
      <c r="P1271" s="4">
        <v>0</v>
      </c>
      <c r="Q1271" s="4">
        <f t="shared" si="495"/>
        <v>79</v>
      </c>
      <c r="R1271" s="4">
        <v>0</v>
      </c>
      <c r="S1271" s="4">
        <v>63.4</v>
      </c>
      <c r="T1271" s="4">
        <v>0</v>
      </c>
      <c r="U1271" s="4">
        <v>0</v>
      </c>
      <c r="V1271" s="4">
        <f t="shared" si="496"/>
        <v>63.4</v>
      </c>
      <c r="W1271" s="4">
        <v>4113.8900000000003</v>
      </c>
      <c r="X1271" s="4">
        <v>4123.3999999999996</v>
      </c>
      <c r="Y1271" s="4">
        <v>-9.9999999999909051E-3</v>
      </c>
      <c r="Z1271" s="4">
        <v>0</v>
      </c>
      <c r="AA1271" s="4">
        <f t="shared" si="497"/>
        <v>8237.2800000000007</v>
      </c>
      <c r="AB1271" s="4">
        <v>1226.1006</v>
      </c>
      <c r="AC1271" s="4">
        <v>14.34</v>
      </c>
      <c r="AD1271" s="4">
        <v>67.97</v>
      </c>
      <c r="AE1271" s="4">
        <v>18.93</v>
      </c>
      <c r="AF1271" s="4">
        <f t="shared" si="498"/>
        <v>1327.3406</v>
      </c>
      <c r="AG1271" s="4">
        <v>12.2</v>
      </c>
      <c r="AH1271" s="4">
        <v>1357.1</v>
      </c>
      <c r="AI1271" s="4">
        <v>4407.3</v>
      </c>
      <c r="AJ1271" s="4">
        <v>2.4</v>
      </c>
      <c r="AK1271" s="4">
        <f t="shared" si="499"/>
        <v>5779</v>
      </c>
      <c r="AL1271" s="4">
        <v>6015.1298989999987</v>
      </c>
      <c r="AM1271" s="4">
        <v>2003.5600000000004</v>
      </c>
      <c r="AN1271" s="4">
        <v>8631.4195010000021</v>
      </c>
      <c r="AO1271" s="4">
        <v>367.56999999999994</v>
      </c>
      <c r="AP1271" s="4">
        <f t="shared" si="500"/>
        <v>17017.679400000001</v>
      </c>
      <c r="AU1271" s="4">
        <f t="shared" si="501"/>
        <v>0</v>
      </c>
      <c r="AV1271" s="4">
        <v>0</v>
      </c>
      <c r="AW1271" s="4">
        <v>0.03</v>
      </c>
      <c r="AX1271" s="4">
        <v>75.87</v>
      </c>
      <c r="AY1271" s="4">
        <v>654.29999999999995</v>
      </c>
      <c r="AZ1271" s="4">
        <f t="shared" si="502"/>
        <v>730.19999999999993</v>
      </c>
      <c r="BA1271" s="4">
        <v>5.9999999999999995E-4</v>
      </c>
      <c r="BB1271" s="4">
        <v>0.04</v>
      </c>
      <c r="BC1271" s="4">
        <v>7.37</v>
      </c>
      <c r="BD1271" s="4">
        <v>18.93</v>
      </c>
      <c r="BE1271" s="4">
        <f t="shared" si="503"/>
        <v>26.340600000000002</v>
      </c>
      <c r="BF1271" s="4">
        <v>0</v>
      </c>
      <c r="BG1271" s="4">
        <v>0</v>
      </c>
      <c r="BH1271" s="4">
        <v>26.7</v>
      </c>
      <c r="BI1271" s="4">
        <v>2.4</v>
      </c>
      <c r="BJ1271" s="4">
        <f t="shared" si="504"/>
        <v>29.099999999999998</v>
      </c>
      <c r="BK1271" s="4">
        <v>0</v>
      </c>
      <c r="BL1271" s="4">
        <v>0</v>
      </c>
      <c r="BM1271" s="4">
        <v>0</v>
      </c>
      <c r="BN1271" s="4">
        <v>0</v>
      </c>
      <c r="BO1271" s="4">
        <f t="shared" si="505"/>
        <v>0</v>
      </c>
      <c r="BP1271" s="4">
        <v>0</v>
      </c>
      <c r="BQ1271" s="4">
        <v>3</v>
      </c>
      <c r="BR1271" s="4">
        <v>11</v>
      </c>
      <c r="BS1271" s="4">
        <v>5.4</v>
      </c>
      <c r="BT1271" s="4">
        <f t="shared" si="506"/>
        <v>19.399999999999999</v>
      </c>
      <c r="BU1271" s="4">
        <v>0.19940000000000002</v>
      </c>
      <c r="BV1271" s="4">
        <v>6.0299999999999994</v>
      </c>
      <c r="BW1271" s="4">
        <v>6.3080559999999934</v>
      </c>
      <c r="BX1271" s="4">
        <v>110.17000000000007</v>
      </c>
      <c r="BY1271" s="4">
        <f t="shared" si="507"/>
        <v>122.70745600000006</v>
      </c>
      <c r="BZ1271" s="4">
        <f t="shared" si="508"/>
        <v>18598.399999999998</v>
      </c>
      <c r="CA1271" s="4">
        <f t="shared" si="509"/>
        <v>9705.93</v>
      </c>
      <c r="CB1271" s="4">
        <f t="shared" si="510"/>
        <v>17658.270000000004</v>
      </c>
      <c r="CC1271" s="4">
        <f t="shared" si="511"/>
        <v>1089.1999999999998</v>
      </c>
      <c r="CD1271" s="4">
        <f t="shared" si="512"/>
        <v>47051.8</v>
      </c>
      <c r="CE1271" s="4">
        <f t="shared" si="513"/>
        <v>0.2</v>
      </c>
      <c r="CF1271" s="4">
        <f t="shared" si="514"/>
        <v>9.1</v>
      </c>
      <c r="CG1271" s="4">
        <f t="shared" si="515"/>
        <v>127.24805599999999</v>
      </c>
      <c r="CH1271" s="4">
        <f t="shared" si="516"/>
        <v>791.2</v>
      </c>
      <c r="CI1271" s="4">
        <f t="shared" si="517"/>
        <v>927.74805600000002</v>
      </c>
      <c r="CJ1271" s="4">
        <v>3235.4</v>
      </c>
      <c r="CK1271" s="4">
        <v>12328.7</v>
      </c>
      <c r="CL1271" s="4">
        <v>831.9</v>
      </c>
      <c r="CM1271" s="4">
        <v>0</v>
      </c>
      <c r="CN1271" s="4">
        <v>1339.6000000000001</v>
      </c>
      <c r="CO1271" s="4">
        <f t="shared" si="492"/>
        <v>17735.599999999999</v>
      </c>
    </row>
    <row r="1272" spans="1:93">
      <c r="A1272" s="2">
        <v>2015</v>
      </c>
      <c r="B1272" s="3" t="s">
        <v>123</v>
      </c>
      <c r="C1272" s="4">
        <v>7647</v>
      </c>
      <c r="D1272" s="4">
        <v>828</v>
      </c>
      <c r="E1272" s="4">
        <v>374</v>
      </c>
      <c r="F1272" s="4">
        <v>250</v>
      </c>
      <c r="G1272" s="4">
        <f t="shared" si="493"/>
        <v>9099</v>
      </c>
      <c r="H1272" s="4">
        <v>1327</v>
      </c>
      <c r="I1272" s="4">
        <v>7</v>
      </c>
      <c r="J1272" s="4">
        <v>3923</v>
      </c>
      <c r="K1272" s="4">
        <v>252</v>
      </c>
      <c r="L1272" s="4">
        <f t="shared" si="494"/>
        <v>5509</v>
      </c>
      <c r="M1272" s="4">
        <v>10</v>
      </c>
      <c r="N1272" s="4">
        <v>320</v>
      </c>
      <c r="O1272" s="4">
        <v>0</v>
      </c>
      <c r="P1272" s="4">
        <v>0</v>
      </c>
      <c r="Q1272" s="4">
        <f t="shared" si="495"/>
        <v>330</v>
      </c>
      <c r="R1272" s="4">
        <v>53</v>
      </c>
      <c r="S1272" s="4">
        <v>0</v>
      </c>
      <c r="T1272" s="4">
        <v>0</v>
      </c>
      <c r="U1272" s="4">
        <v>0</v>
      </c>
      <c r="V1272" s="4">
        <f t="shared" si="496"/>
        <v>53</v>
      </c>
      <c r="W1272" s="4">
        <v>2054</v>
      </c>
      <c r="X1272" s="4">
        <v>5401</v>
      </c>
      <c r="Y1272" s="4">
        <v>670</v>
      </c>
      <c r="Z1272" s="4">
        <v>0</v>
      </c>
      <c r="AA1272" s="4">
        <f t="shared" si="497"/>
        <v>8125</v>
      </c>
      <c r="AB1272" s="4">
        <v>941</v>
      </c>
      <c r="AC1272" s="4">
        <v>3</v>
      </c>
      <c r="AD1272" s="4">
        <v>8.01</v>
      </c>
      <c r="AE1272" s="4">
        <v>29</v>
      </c>
      <c r="AF1272" s="4">
        <f t="shared" si="498"/>
        <v>981.01</v>
      </c>
      <c r="AG1272" s="4">
        <v>1</v>
      </c>
      <c r="AH1272" s="4">
        <v>766</v>
      </c>
      <c r="AI1272" s="4">
        <v>1862</v>
      </c>
      <c r="AJ1272" s="4">
        <v>448</v>
      </c>
      <c r="AK1272" s="4">
        <f t="shared" si="499"/>
        <v>3077</v>
      </c>
      <c r="AL1272" s="4">
        <v>4638</v>
      </c>
      <c r="AM1272" s="4">
        <v>4176</v>
      </c>
      <c r="AN1272" s="4">
        <v>3590.99</v>
      </c>
      <c r="AO1272" s="4">
        <v>503</v>
      </c>
      <c r="AP1272" s="4">
        <f t="shared" si="500"/>
        <v>12907.99</v>
      </c>
      <c r="AU1272" s="4">
        <f t="shared" si="501"/>
        <v>0</v>
      </c>
      <c r="AV1272" s="4">
        <v>0</v>
      </c>
      <c r="AW1272" s="4">
        <v>0</v>
      </c>
      <c r="AX1272" s="4">
        <v>177</v>
      </c>
      <c r="AY1272" s="4">
        <v>252</v>
      </c>
      <c r="AZ1272" s="4">
        <f t="shared" si="502"/>
        <v>429</v>
      </c>
      <c r="BA1272" s="4">
        <v>0</v>
      </c>
      <c r="BB1272" s="4">
        <v>0</v>
      </c>
      <c r="BC1272" s="4">
        <v>0</v>
      </c>
      <c r="BD1272" s="4">
        <v>29</v>
      </c>
      <c r="BE1272" s="4">
        <f t="shared" si="503"/>
        <v>29</v>
      </c>
      <c r="BF1272" s="4">
        <v>0</v>
      </c>
      <c r="BG1272" s="4">
        <v>713</v>
      </c>
      <c r="BH1272" s="4">
        <v>657</v>
      </c>
      <c r="BI1272" s="4">
        <v>448</v>
      </c>
      <c r="BJ1272" s="4">
        <f t="shared" si="504"/>
        <v>1818</v>
      </c>
      <c r="BK1272" s="4">
        <v>0</v>
      </c>
      <c r="BL1272" s="4">
        <v>0</v>
      </c>
      <c r="BM1272" s="4">
        <v>2</v>
      </c>
      <c r="BN1272" s="4">
        <v>124</v>
      </c>
      <c r="BO1272" s="4">
        <f t="shared" si="505"/>
        <v>126</v>
      </c>
      <c r="BP1272" s="4">
        <v>0</v>
      </c>
      <c r="BQ1272" s="4">
        <v>57</v>
      </c>
      <c r="BR1272" s="4">
        <v>283</v>
      </c>
      <c r="BS1272" s="4">
        <v>188</v>
      </c>
      <c r="BT1272" s="4">
        <f t="shared" si="506"/>
        <v>528</v>
      </c>
      <c r="BU1272" s="4">
        <v>0</v>
      </c>
      <c r="BV1272" s="4">
        <v>31</v>
      </c>
      <c r="BW1272" s="4">
        <v>184</v>
      </c>
      <c r="BX1272" s="4">
        <v>441</v>
      </c>
      <c r="BY1272" s="4">
        <f t="shared" si="507"/>
        <v>656</v>
      </c>
      <c r="BZ1272" s="4">
        <f t="shared" si="508"/>
        <v>16671</v>
      </c>
      <c r="CA1272" s="4">
        <f t="shared" si="509"/>
        <v>11501</v>
      </c>
      <c r="CB1272" s="4">
        <f t="shared" si="510"/>
        <v>10428</v>
      </c>
      <c r="CC1272" s="4">
        <f t="shared" si="511"/>
        <v>1482</v>
      </c>
      <c r="CD1272" s="4">
        <f t="shared" si="512"/>
        <v>40082</v>
      </c>
      <c r="CE1272" s="4">
        <f t="shared" si="513"/>
        <v>0</v>
      </c>
      <c r="CF1272" s="4">
        <f t="shared" si="514"/>
        <v>801</v>
      </c>
      <c r="CG1272" s="4">
        <f t="shared" si="515"/>
        <v>1303</v>
      </c>
      <c r="CH1272" s="4">
        <f t="shared" si="516"/>
        <v>1482</v>
      </c>
      <c r="CI1272" s="4">
        <f t="shared" si="517"/>
        <v>3586</v>
      </c>
      <c r="CJ1272" s="4">
        <v>8793</v>
      </c>
      <c r="CK1272" s="4">
        <v>0</v>
      </c>
      <c r="CL1272" s="4">
        <v>0</v>
      </c>
      <c r="CM1272" s="4">
        <v>0</v>
      </c>
      <c r="CN1272" s="4">
        <v>8490</v>
      </c>
      <c r="CO1272" s="4">
        <f t="shared" si="492"/>
        <v>17283</v>
      </c>
    </row>
    <row r="1273" spans="1:93">
      <c r="A1273" s="2">
        <v>2015</v>
      </c>
      <c r="B1273" s="3" t="s">
        <v>124</v>
      </c>
      <c r="C1273" s="4">
        <v>1958</v>
      </c>
      <c r="D1273" s="4">
        <v>402</v>
      </c>
      <c r="E1273" s="4">
        <v>129</v>
      </c>
      <c r="F1273" s="4">
        <v>23</v>
      </c>
      <c r="G1273" s="4">
        <f t="shared" si="493"/>
        <v>2512</v>
      </c>
      <c r="H1273" s="4">
        <v>500</v>
      </c>
      <c r="I1273" s="4">
        <v>27</v>
      </c>
      <c r="J1273" s="4">
        <v>1539</v>
      </c>
      <c r="K1273" s="4">
        <v>54</v>
      </c>
      <c r="L1273" s="4">
        <f t="shared" si="494"/>
        <v>2120</v>
      </c>
      <c r="M1273" s="4">
        <v>24</v>
      </c>
      <c r="N1273" s="4">
        <v>88</v>
      </c>
      <c r="O1273" s="4">
        <v>0</v>
      </c>
      <c r="P1273" s="4">
        <v>0</v>
      </c>
      <c r="Q1273" s="4">
        <f t="shared" si="495"/>
        <v>112</v>
      </c>
      <c r="R1273" s="4">
        <v>6</v>
      </c>
      <c r="S1273" s="4">
        <v>0</v>
      </c>
      <c r="T1273" s="4">
        <v>0</v>
      </c>
      <c r="U1273" s="4">
        <v>0</v>
      </c>
      <c r="V1273" s="4">
        <f t="shared" si="496"/>
        <v>6</v>
      </c>
      <c r="W1273" s="4">
        <v>520</v>
      </c>
      <c r="X1273" s="4">
        <v>2610</v>
      </c>
      <c r="Y1273" s="4">
        <v>400</v>
      </c>
      <c r="Z1273" s="4">
        <v>0</v>
      </c>
      <c r="AA1273" s="4">
        <f t="shared" si="497"/>
        <v>3530</v>
      </c>
      <c r="AB1273" s="4">
        <v>225</v>
      </c>
      <c r="AC1273" s="4">
        <v>0</v>
      </c>
      <c r="AD1273" s="4">
        <v>6</v>
      </c>
      <c r="AE1273" s="4">
        <v>0</v>
      </c>
      <c r="AF1273" s="4">
        <f t="shared" si="498"/>
        <v>231</v>
      </c>
      <c r="AG1273" s="4">
        <v>4</v>
      </c>
      <c r="AH1273" s="4">
        <v>993</v>
      </c>
      <c r="AI1273" s="4">
        <v>28</v>
      </c>
      <c r="AJ1273" s="4">
        <v>0</v>
      </c>
      <c r="AK1273" s="4">
        <f t="shared" si="499"/>
        <v>1025</v>
      </c>
      <c r="AL1273" s="4">
        <v>1000</v>
      </c>
      <c r="AM1273" s="4">
        <v>186</v>
      </c>
      <c r="AN1273" s="4">
        <v>5226</v>
      </c>
      <c r="AO1273" s="4">
        <v>0</v>
      </c>
      <c r="AP1273" s="4">
        <f t="shared" si="500"/>
        <v>6412</v>
      </c>
      <c r="AU1273" s="4">
        <f t="shared" si="501"/>
        <v>0</v>
      </c>
      <c r="AV1273" s="4">
        <v>0</v>
      </c>
      <c r="AW1273" s="4">
        <v>0</v>
      </c>
      <c r="AX1273" s="4">
        <v>621</v>
      </c>
      <c r="AY1273" s="4">
        <v>54</v>
      </c>
      <c r="AZ1273" s="4">
        <f t="shared" si="502"/>
        <v>675</v>
      </c>
      <c r="BA1273" s="4">
        <v>10</v>
      </c>
      <c r="BB1273" s="4">
        <v>0</v>
      </c>
      <c r="BC1273" s="4">
        <v>6</v>
      </c>
      <c r="BD1273" s="4">
        <v>0</v>
      </c>
      <c r="BE1273" s="4">
        <f t="shared" si="503"/>
        <v>16</v>
      </c>
      <c r="BF1273" s="4">
        <v>1</v>
      </c>
      <c r="BG1273" s="4">
        <v>422</v>
      </c>
      <c r="BH1273" s="4">
        <v>163</v>
      </c>
      <c r="BI1273" s="4">
        <v>0</v>
      </c>
      <c r="BJ1273" s="4">
        <f t="shared" si="504"/>
        <v>586</v>
      </c>
      <c r="BK1273" s="4">
        <v>0</v>
      </c>
      <c r="BL1273" s="4">
        <v>0</v>
      </c>
      <c r="BM1273" s="4">
        <v>0</v>
      </c>
      <c r="BN1273" s="4">
        <v>0</v>
      </c>
      <c r="BO1273" s="4">
        <f t="shared" si="505"/>
        <v>0</v>
      </c>
      <c r="BP1273" s="4">
        <v>0</v>
      </c>
      <c r="BQ1273" s="4">
        <v>32</v>
      </c>
      <c r="BR1273" s="4">
        <v>7</v>
      </c>
      <c r="BS1273" s="4">
        <v>0</v>
      </c>
      <c r="BT1273" s="4">
        <f t="shared" si="506"/>
        <v>39</v>
      </c>
      <c r="BU1273" s="4">
        <v>35</v>
      </c>
      <c r="BV1273" s="4">
        <v>30</v>
      </c>
      <c r="BW1273" s="4">
        <v>35</v>
      </c>
      <c r="BX1273" s="4">
        <v>0</v>
      </c>
      <c r="BY1273" s="4">
        <f t="shared" si="507"/>
        <v>100</v>
      </c>
      <c r="BZ1273" s="4">
        <f t="shared" si="508"/>
        <v>4237</v>
      </c>
      <c r="CA1273" s="4">
        <f t="shared" si="509"/>
        <v>4306</v>
      </c>
      <c r="CB1273" s="4">
        <f t="shared" si="510"/>
        <v>7328</v>
      </c>
      <c r="CC1273" s="4">
        <f t="shared" si="511"/>
        <v>77</v>
      </c>
      <c r="CD1273" s="4">
        <f t="shared" si="512"/>
        <v>15948</v>
      </c>
      <c r="CE1273" s="4">
        <f t="shared" si="513"/>
        <v>46</v>
      </c>
      <c r="CF1273" s="4">
        <f t="shared" si="514"/>
        <v>484</v>
      </c>
      <c r="CG1273" s="4">
        <f t="shared" si="515"/>
        <v>832</v>
      </c>
      <c r="CH1273" s="4">
        <f t="shared" si="516"/>
        <v>54</v>
      </c>
      <c r="CI1273" s="4">
        <f t="shared" si="517"/>
        <v>1416</v>
      </c>
      <c r="CJ1273" s="4">
        <v>1254</v>
      </c>
      <c r="CK1273" s="4">
        <v>1810</v>
      </c>
      <c r="CL1273" s="4">
        <v>201</v>
      </c>
      <c r="CM1273" s="4">
        <v>0</v>
      </c>
      <c r="CN1273" s="4">
        <v>989</v>
      </c>
      <c r="CO1273" s="4">
        <f t="shared" si="492"/>
        <v>4254</v>
      </c>
    </row>
    <row r="1274" spans="1:93">
      <c r="A1274" s="2">
        <v>2015</v>
      </c>
      <c r="B1274" s="3" t="s">
        <v>125</v>
      </c>
      <c r="C1274" s="4">
        <v>6283.8</v>
      </c>
      <c r="D1274" s="4">
        <v>848.5</v>
      </c>
      <c r="E1274" s="4">
        <v>257.89999999999998</v>
      </c>
      <c r="F1274" s="4">
        <v>0</v>
      </c>
      <c r="G1274" s="4">
        <f t="shared" si="493"/>
        <v>7390.2</v>
      </c>
      <c r="H1274" s="4">
        <v>1745.5</v>
      </c>
      <c r="I1274" s="4">
        <v>1704.6999999999998</v>
      </c>
      <c r="J1274" s="4">
        <v>3225.8999999999996</v>
      </c>
      <c r="K1274" s="4">
        <v>0</v>
      </c>
      <c r="L1274" s="4">
        <f t="shared" si="494"/>
        <v>6676.0999999999995</v>
      </c>
      <c r="M1274" s="4">
        <v>62</v>
      </c>
      <c r="N1274" s="4">
        <v>18.600000000000001</v>
      </c>
      <c r="O1274" s="4">
        <v>0</v>
      </c>
      <c r="P1274" s="4">
        <v>0</v>
      </c>
      <c r="Q1274" s="4">
        <f t="shared" si="495"/>
        <v>80.599999999999994</v>
      </c>
      <c r="R1274" s="4">
        <v>20</v>
      </c>
      <c r="S1274" s="4">
        <v>23.7</v>
      </c>
      <c r="T1274" s="4">
        <v>14.6</v>
      </c>
      <c r="U1274" s="4">
        <v>0</v>
      </c>
      <c r="V1274" s="4">
        <f t="shared" si="496"/>
        <v>58.300000000000004</v>
      </c>
      <c r="W1274" s="4">
        <v>2652.2000000000003</v>
      </c>
      <c r="X1274" s="4">
        <v>4968.7999999999993</v>
      </c>
      <c r="Y1274" s="4">
        <v>1259.1000000000001</v>
      </c>
      <c r="Z1274" s="4">
        <v>0</v>
      </c>
      <c r="AA1274" s="4">
        <f t="shared" si="497"/>
        <v>8880.1</v>
      </c>
      <c r="AB1274" s="4">
        <v>1145.0600000000002</v>
      </c>
      <c r="AC1274" s="4">
        <v>1.1000000000000001</v>
      </c>
      <c r="AD1274" s="4">
        <v>108.7</v>
      </c>
      <c r="AE1274" s="4">
        <v>0</v>
      </c>
      <c r="AF1274" s="4">
        <f t="shared" si="498"/>
        <v>1254.8600000000001</v>
      </c>
      <c r="AG1274" s="4">
        <v>99.6</v>
      </c>
      <c r="AH1274" s="4">
        <v>841.4</v>
      </c>
      <c r="AI1274" s="4">
        <v>1980.6</v>
      </c>
      <c r="AJ1274" s="4">
        <v>0</v>
      </c>
      <c r="AK1274" s="4">
        <f t="shared" si="499"/>
        <v>2921.6</v>
      </c>
      <c r="AL1274" s="4">
        <v>3325.7399999999975</v>
      </c>
      <c r="AM1274" s="4">
        <v>2656.3999999999996</v>
      </c>
      <c r="AN1274" s="4">
        <v>12839.199999999997</v>
      </c>
      <c r="AO1274" s="4">
        <v>0</v>
      </c>
      <c r="AP1274" s="4">
        <f t="shared" si="500"/>
        <v>18821.339999999997</v>
      </c>
      <c r="AU1274" s="4">
        <f t="shared" si="501"/>
        <v>0</v>
      </c>
      <c r="AV1274" s="4">
        <v>0</v>
      </c>
      <c r="AW1274" s="4">
        <v>0</v>
      </c>
      <c r="AX1274" s="4">
        <v>0</v>
      </c>
      <c r="AY1274" s="4">
        <v>0</v>
      </c>
      <c r="AZ1274" s="4">
        <f t="shared" si="502"/>
        <v>0</v>
      </c>
      <c r="BA1274" s="4">
        <v>0</v>
      </c>
      <c r="BB1274" s="4">
        <v>0</v>
      </c>
      <c r="BC1274" s="4">
        <v>0</v>
      </c>
      <c r="BD1274" s="4">
        <v>0</v>
      </c>
      <c r="BE1274" s="4">
        <f t="shared" si="503"/>
        <v>0</v>
      </c>
      <c r="BF1274" s="4">
        <v>0</v>
      </c>
      <c r="BG1274" s="4">
        <v>0</v>
      </c>
      <c r="BH1274" s="4">
        <v>0</v>
      </c>
      <c r="BI1274" s="4">
        <v>0</v>
      </c>
      <c r="BJ1274" s="4">
        <f t="shared" si="504"/>
        <v>0</v>
      </c>
      <c r="BK1274" s="4">
        <v>0</v>
      </c>
      <c r="BL1274" s="4">
        <v>0</v>
      </c>
      <c r="BM1274" s="4">
        <v>0</v>
      </c>
      <c r="BN1274" s="4">
        <v>0</v>
      </c>
      <c r="BO1274" s="4">
        <f t="shared" si="505"/>
        <v>0</v>
      </c>
      <c r="BP1274" s="4">
        <v>0</v>
      </c>
      <c r="BQ1274" s="4">
        <v>0</v>
      </c>
      <c r="BR1274" s="4">
        <v>0</v>
      </c>
      <c r="BS1274" s="4">
        <v>0</v>
      </c>
      <c r="BT1274" s="4">
        <f t="shared" si="506"/>
        <v>0</v>
      </c>
      <c r="BU1274" s="4">
        <v>0</v>
      </c>
      <c r="BV1274" s="4">
        <v>0</v>
      </c>
      <c r="BW1274" s="4">
        <v>0</v>
      </c>
      <c r="BX1274" s="4">
        <v>0</v>
      </c>
      <c r="BY1274" s="4">
        <f t="shared" si="507"/>
        <v>0</v>
      </c>
      <c r="BZ1274" s="4">
        <f t="shared" si="508"/>
        <v>15333.899999999998</v>
      </c>
      <c r="CA1274" s="4">
        <f t="shared" si="509"/>
        <v>11063.199999999999</v>
      </c>
      <c r="CB1274" s="4">
        <f t="shared" si="510"/>
        <v>19685.999999999996</v>
      </c>
      <c r="CC1274" s="4">
        <f t="shared" si="511"/>
        <v>0</v>
      </c>
      <c r="CD1274" s="4">
        <f t="shared" si="512"/>
        <v>46083.099999999991</v>
      </c>
      <c r="CE1274" s="4">
        <f t="shared" si="513"/>
        <v>0</v>
      </c>
      <c r="CF1274" s="4">
        <f t="shared" si="514"/>
        <v>0</v>
      </c>
      <c r="CG1274" s="4">
        <f t="shared" si="515"/>
        <v>0</v>
      </c>
      <c r="CH1274" s="4">
        <f t="shared" si="516"/>
        <v>0</v>
      </c>
      <c r="CI1274" s="4">
        <f t="shared" si="517"/>
        <v>0</v>
      </c>
      <c r="CJ1274" s="4">
        <v>4892</v>
      </c>
      <c r="CK1274" s="4">
        <v>7326</v>
      </c>
      <c r="CL1274" s="4">
        <v>1005</v>
      </c>
      <c r="CM1274" s="4">
        <v>0</v>
      </c>
      <c r="CN1274" s="4">
        <v>1318</v>
      </c>
      <c r="CO1274" s="4">
        <f t="shared" si="492"/>
        <v>14541</v>
      </c>
    </row>
    <row r="1275" spans="1:93">
      <c r="A1275" s="2">
        <v>2015</v>
      </c>
      <c r="B1275" s="3" t="s">
        <v>126</v>
      </c>
      <c r="C1275" s="4">
        <v>1</v>
      </c>
      <c r="D1275" s="4">
        <v>0</v>
      </c>
      <c r="E1275" s="4">
        <v>806</v>
      </c>
      <c r="F1275" s="4">
        <v>0</v>
      </c>
      <c r="G1275" s="4">
        <f t="shared" si="493"/>
        <v>807</v>
      </c>
      <c r="H1275" s="4">
        <v>379</v>
      </c>
      <c r="I1275" s="4">
        <v>1</v>
      </c>
      <c r="J1275" s="4">
        <v>7</v>
      </c>
      <c r="K1275" s="4">
        <v>0</v>
      </c>
      <c r="L1275" s="4">
        <f t="shared" si="494"/>
        <v>387</v>
      </c>
      <c r="M1275" s="4">
        <v>0</v>
      </c>
      <c r="N1275" s="4">
        <v>0</v>
      </c>
      <c r="O1275" s="4">
        <v>0</v>
      </c>
      <c r="P1275" s="4">
        <v>0</v>
      </c>
      <c r="Q1275" s="4">
        <f t="shared" si="495"/>
        <v>0</v>
      </c>
      <c r="R1275" s="4">
        <v>0</v>
      </c>
      <c r="S1275" s="4">
        <v>0</v>
      </c>
      <c r="T1275" s="4">
        <v>0</v>
      </c>
      <c r="U1275" s="4">
        <v>0</v>
      </c>
      <c r="V1275" s="4">
        <f t="shared" si="496"/>
        <v>0</v>
      </c>
      <c r="W1275" s="4">
        <v>257</v>
      </c>
      <c r="X1275" s="4">
        <v>286</v>
      </c>
      <c r="Y1275" s="4">
        <v>25</v>
      </c>
      <c r="Z1275" s="4">
        <v>0</v>
      </c>
      <c r="AA1275" s="4">
        <f t="shared" si="497"/>
        <v>568</v>
      </c>
      <c r="AB1275" s="4">
        <v>131</v>
      </c>
      <c r="AC1275" s="4">
        <v>0</v>
      </c>
      <c r="AD1275" s="4">
        <v>9</v>
      </c>
      <c r="AE1275" s="4">
        <v>0</v>
      </c>
      <c r="AF1275" s="4">
        <f t="shared" si="498"/>
        <v>140</v>
      </c>
      <c r="AG1275" s="4">
        <v>158</v>
      </c>
      <c r="AH1275" s="4">
        <v>131</v>
      </c>
      <c r="AI1275" s="4">
        <v>169</v>
      </c>
      <c r="AJ1275" s="4">
        <v>0</v>
      </c>
      <c r="AK1275" s="4">
        <f t="shared" si="499"/>
        <v>458</v>
      </c>
      <c r="AL1275" s="4">
        <v>955</v>
      </c>
      <c r="AM1275" s="4">
        <v>560</v>
      </c>
      <c r="AN1275" s="4">
        <v>1241</v>
      </c>
      <c r="AO1275" s="4">
        <v>0</v>
      </c>
      <c r="AP1275" s="4">
        <f t="shared" si="500"/>
        <v>2756</v>
      </c>
      <c r="AU1275" s="4">
        <f t="shared" si="501"/>
        <v>0</v>
      </c>
      <c r="AV1275" s="4">
        <v>22</v>
      </c>
      <c r="AW1275" s="4">
        <v>0</v>
      </c>
      <c r="AX1275" s="4">
        <v>80</v>
      </c>
      <c r="AY1275" s="4">
        <v>0</v>
      </c>
      <c r="AZ1275" s="4">
        <f t="shared" si="502"/>
        <v>102</v>
      </c>
      <c r="BA1275" s="4">
        <v>0</v>
      </c>
      <c r="BB1275" s="4">
        <v>0</v>
      </c>
      <c r="BC1275" s="4">
        <v>0</v>
      </c>
      <c r="BD1275" s="4">
        <v>0</v>
      </c>
      <c r="BE1275" s="4">
        <f t="shared" si="503"/>
        <v>0</v>
      </c>
      <c r="BF1275" s="4">
        <v>74</v>
      </c>
      <c r="BG1275" s="4">
        <v>62</v>
      </c>
      <c r="BH1275" s="4">
        <v>169</v>
      </c>
      <c r="BI1275" s="4">
        <v>0</v>
      </c>
      <c r="BJ1275" s="4">
        <f t="shared" si="504"/>
        <v>305</v>
      </c>
      <c r="BK1275" s="4">
        <v>0</v>
      </c>
      <c r="BL1275" s="4">
        <v>0</v>
      </c>
      <c r="BM1275" s="4">
        <v>0</v>
      </c>
      <c r="BN1275" s="4">
        <v>0</v>
      </c>
      <c r="BO1275" s="4">
        <f t="shared" si="505"/>
        <v>0</v>
      </c>
      <c r="BP1275" s="4">
        <v>0</v>
      </c>
      <c r="BQ1275" s="4">
        <v>0</v>
      </c>
      <c r="BR1275" s="4">
        <v>0</v>
      </c>
      <c r="BS1275" s="4">
        <v>0</v>
      </c>
      <c r="BT1275" s="4">
        <f t="shared" si="506"/>
        <v>0</v>
      </c>
      <c r="BU1275" s="4">
        <v>0</v>
      </c>
      <c r="BV1275" s="4">
        <v>0</v>
      </c>
      <c r="BW1275" s="4">
        <v>0</v>
      </c>
      <c r="BX1275" s="4">
        <v>0</v>
      </c>
      <c r="BY1275" s="4">
        <f t="shared" si="507"/>
        <v>0</v>
      </c>
      <c r="BZ1275" s="4">
        <f t="shared" si="508"/>
        <v>1881</v>
      </c>
      <c r="CA1275" s="4">
        <f t="shared" si="509"/>
        <v>978</v>
      </c>
      <c r="CB1275" s="4">
        <f t="shared" si="510"/>
        <v>2257</v>
      </c>
      <c r="CC1275" s="4">
        <f t="shared" si="511"/>
        <v>0</v>
      </c>
      <c r="CD1275" s="4">
        <f t="shared" si="512"/>
        <v>5116</v>
      </c>
      <c r="CE1275" s="4">
        <f t="shared" si="513"/>
        <v>96</v>
      </c>
      <c r="CF1275" s="4">
        <f t="shared" si="514"/>
        <v>62</v>
      </c>
      <c r="CG1275" s="4">
        <f t="shared" si="515"/>
        <v>249</v>
      </c>
      <c r="CH1275" s="4">
        <f t="shared" si="516"/>
        <v>0</v>
      </c>
      <c r="CI1275" s="4">
        <f t="shared" si="517"/>
        <v>407</v>
      </c>
      <c r="CJ1275" s="4">
        <v>544</v>
      </c>
      <c r="CK1275" s="4">
        <v>0</v>
      </c>
      <c r="CL1275" s="4">
        <v>0</v>
      </c>
      <c r="CM1275" s="4">
        <v>0</v>
      </c>
      <c r="CN1275" s="4">
        <v>965</v>
      </c>
      <c r="CO1275" s="4">
        <f t="shared" si="492"/>
        <v>1509</v>
      </c>
    </row>
    <row r="1276" spans="1:93">
      <c r="A1276" s="2">
        <v>2016</v>
      </c>
      <c r="B1276" s="3" t="s">
        <v>77</v>
      </c>
      <c r="C1276" s="4">
        <v>4157</v>
      </c>
      <c r="D1276" s="4">
        <v>1008</v>
      </c>
      <c r="E1276" s="4">
        <v>189</v>
      </c>
      <c r="F1276" s="4">
        <v>58</v>
      </c>
      <c r="G1276" s="4">
        <f t="shared" si="493"/>
        <v>5412</v>
      </c>
      <c r="H1276" s="4">
        <v>1493</v>
      </c>
      <c r="I1276" s="4">
        <v>1175</v>
      </c>
      <c r="J1276" s="4">
        <v>2634</v>
      </c>
      <c r="K1276" s="4">
        <v>2</v>
      </c>
      <c r="L1276" s="4">
        <f t="shared" si="494"/>
        <v>5304</v>
      </c>
      <c r="M1276" s="4">
        <v>0</v>
      </c>
      <c r="N1276" s="4">
        <v>33</v>
      </c>
      <c r="O1276" s="4">
        <v>0</v>
      </c>
      <c r="P1276" s="4">
        <v>0</v>
      </c>
      <c r="Q1276" s="4">
        <f t="shared" si="495"/>
        <v>33</v>
      </c>
      <c r="R1276" s="4">
        <v>0</v>
      </c>
      <c r="S1276" s="4">
        <v>0</v>
      </c>
      <c r="T1276" s="4">
        <v>0</v>
      </c>
      <c r="U1276" s="4">
        <v>0</v>
      </c>
      <c r="V1276" s="4">
        <f t="shared" si="496"/>
        <v>0</v>
      </c>
      <c r="W1276" s="4">
        <v>722</v>
      </c>
      <c r="X1276" s="4">
        <v>4393</v>
      </c>
      <c r="Y1276" s="4">
        <v>1239</v>
      </c>
      <c r="Z1276" s="4">
        <v>0</v>
      </c>
      <c r="AA1276" s="4">
        <f t="shared" si="497"/>
        <v>6354</v>
      </c>
      <c r="AB1276" s="4">
        <v>478</v>
      </c>
      <c r="AC1276" s="4">
        <v>25</v>
      </c>
      <c r="AD1276" s="4">
        <v>94</v>
      </c>
      <c r="AE1276" s="4">
        <v>0</v>
      </c>
      <c r="AF1276" s="4">
        <f t="shared" si="498"/>
        <v>597</v>
      </c>
      <c r="AG1276" s="4">
        <v>0</v>
      </c>
      <c r="AH1276" s="4">
        <v>882</v>
      </c>
      <c r="AI1276" s="4">
        <v>638</v>
      </c>
      <c r="AJ1276" s="4">
        <v>220</v>
      </c>
      <c r="AK1276" s="4">
        <f t="shared" si="499"/>
        <v>1740</v>
      </c>
      <c r="AL1276" s="4">
        <v>1071</v>
      </c>
      <c r="AM1276" s="4">
        <v>2222</v>
      </c>
      <c r="AN1276" s="4">
        <v>3081</v>
      </c>
      <c r="AO1276" s="4">
        <v>52</v>
      </c>
      <c r="AP1276" s="4">
        <f t="shared" si="500"/>
        <v>6426</v>
      </c>
      <c r="AQ1276" s="4">
        <v>3</v>
      </c>
      <c r="AR1276" s="4">
        <v>0</v>
      </c>
      <c r="AS1276" s="4">
        <v>177</v>
      </c>
      <c r="AT1276" s="4">
        <v>58</v>
      </c>
      <c r="AU1276" s="4">
        <f t="shared" si="501"/>
        <v>238</v>
      </c>
      <c r="AV1276" s="4">
        <v>0</v>
      </c>
      <c r="AW1276" s="4">
        <v>0</v>
      </c>
      <c r="AX1276" s="4">
        <v>0</v>
      </c>
      <c r="AY1276" s="4">
        <v>2</v>
      </c>
      <c r="AZ1276" s="4">
        <f t="shared" si="502"/>
        <v>2</v>
      </c>
      <c r="BA1276" s="4">
        <v>3</v>
      </c>
      <c r="BB1276" s="4">
        <v>0</v>
      </c>
      <c r="BC1276" s="4">
        <v>2</v>
      </c>
      <c r="BD1276" s="4">
        <v>0</v>
      </c>
      <c r="BE1276" s="4">
        <f t="shared" si="503"/>
        <v>5</v>
      </c>
      <c r="BF1276" s="4">
        <v>0</v>
      </c>
      <c r="BG1276" s="4">
        <v>272</v>
      </c>
      <c r="BH1276" s="4">
        <v>131</v>
      </c>
      <c r="BI1276" s="4">
        <v>220</v>
      </c>
      <c r="BJ1276" s="4">
        <f t="shared" si="504"/>
        <v>623</v>
      </c>
      <c r="BK1276" s="4">
        <v>0</v>
      </c>
      <c r="BL1276" s="4">
        <v>0</v>
      </c>
      <c r="BM1276" s="4">
        <v>0</v>
      </c>
      <c r="BN1276" s="4">
        <v>0</v>
      </c>
      <c r="BO1276" s="4">
        <f t="shared" si="505"/>
        <v>0</v>
      </c>
      <c r="BP1276" s="4">
        <v>0</v>
      </c>
      <c r="BQ1276" s="4">
        <v>0</v>
      </c>
      <c r="BR1276" s="4">
        <v>21</v>
      </c>
      <c r="BS1276" s="4">
        <v>0</v>
      </c>
      <c r="BT1276" s="4">
        <f t="shared" si="506"/>
        <v>21</v>
      </c>
      <c r="BU1276" s="4">
        <v>1</v>
      </c>
      <c r="BV1276" s="4">
        <v>0</v>
      </c>
      <c r="BW1276" s="4">
        <v>8</v>
      </c>
      <c r="BX1276" s="4">
        <v>52</v>
      </c>
      <c r="BY1276" s="4">
        <f t="shared" si="507"/>
        <v>61</v>
      </c>
      <c r="BZ1276" s="4">
        <f t="shared" si="508"/>
        <v>7921</v>
      </c>
      <c r="CA1276" s="4">
        <f t="shared" si="509"/>
        <v>9738</v>
      </c>
      <c r="CB1276" s="4">
        <f t="shared" si="510"/>
        <v>7875</v>
      </c>
      <c r="CC1276" s="4">
        <f t="shared" si="511"/>
        <v>332</v>
      </c>
      <c r="CD1276" s="4">
        <f t="shared" si="512"/>
        <v>25866</v>
      </c>
      <c r="CE1276" s="4">
        <f t="shared" si="513"/>
        <v>7</v>
      </c>
      <c r="CF1276" s="4">
        <f t="shared" si="514"/>
        <v>272</v>
      </c>
      <c r="CG1276" s="4">
        <f t="shared" si="515"/>
        <v>339</v>
      </c>
      <c r="CH1276" s="4">
        <f t="shared" si="516"/>
        <v>332</v>
      </c>
      <c r="CI1276" s="4">
        <f t="shared" si="517"/>
        <v>950</v>
      </c>
      <c r="CJ1276" s="4">
        <v>2251</v>
      </c>
      <c r="CK1276" s="4">
        <v>3390</v>
      </c>
      <c r="CL1276" s="4">
        <v>333</v>
      </c>
      <c r="CM1276" s="4">
        <v>1</v>
      </c>
      <c r="CN1276" s="4">
        <v>1943</v>
      </c>
      <c r="CO1276" s="4">
        <f t="shared" si="492"/>
        <v>7918</v>
      </c>
    </row>
    <row r="1277" spans="1:93">
      <c r="A1277" s="2">
        <v>2016</v>
      </c>
      <c r="B1277" s="3" t="s">
        <v>78</v>
      </c>
      <c r="C1277" s="4">
        <v>1429.1</v>
      </c>
      <c r="D1277" s="4">
        <v>207.7</v>
      </c>
      <c r="E1277" s="4">
        <v>51.8</v>
      </c>
      <c r="F1277" s="4">
        <v>0</v>
      </c>
      <c r="G1277" s="4">
        <f t="shared" si="493"/>
        <v>1688.6</v>
      </c>
      <c r="H1277" s="4">
        <v>362</v>
      </c>
      <c r="I1277" s="4">
        <v>128</v>
      </c>
      <c r="J1277" s="4">
        <v>316</v>
      </c>
      <c r="K1277" s="4">
        <v>0</v>
      </c>
      <c r="L1277" s="4">
        <f t="shared" si="494"/>
        <v>806</v>
      </c>
      <c r="M1277" s="4">
        <v>14</v>
      </c>
      <c r="N1277" s="4">
        <v>10</v>
      </c>
      <c r="O1277" s="4">
        <v>0</v>
      </c>
      <c r="P1277" s="4">
        <v>0</v>
      </c>
      <c r="Q1277" s="4">
        <f t="shared" si="495"/>
        <v>24</v>
      </c>
      <c r="R1277" s="4">
        <v>76</v>
      </c>
      <c r="S1277" s="4">
        <v>1</v>
      </c>
      <c r="T1277" s="4">
        <v>15</v>
      </c>
      <c r="U1277" s="4">
        <v>0</v>
      </c>
      <c r="V1277" s="4">
        <f t="shared" si="496"/>
        <v>92</v>
      </c>
      <c r="W1277" s="4">
        <v>634</v>
      </c>
      <c r="X1277" s="4">
        <v>1066</v>
      </c>
      <c r="Y1277" s="4">
        <v>2</v>
      </c>
      <c r="Z1277" s="4">
        <v>0</v>
      </c>
      <c r="AA1277" s="4">
        <f t="shared" si="497"/>
        <v>1702</v>
      </c>
      <c r="AB1277" s="4">
        <v>330</v>
      </c>
      <c r="AC1277" s="4">
        <v>7</v>
      </c>
      <c r="AD1277" s="4">
        <v>28</v>
      </c>
      <c r="AE1277" s="4">
        <v>0</v>
      </c>
      <c r="AF1277" s="4">
        <f t="shared" si="498"/>
        <v>365</v>
      </c>
      <c r="AG1277" s="4">
        <v>308</v>
      </c>
      <c r="AH1277" s="4">
        <v>1122</v>
      </c>
      <c r="AI1277" s="4">
        <v>201</v>
      </c>
      <c r="AJ1277" s="4">
        <v>7</v>
      </c>
      <c r="AK1277" s="4">
        <f t="shared" si="499"/>
        <v>1638</v>
      </c>
      <c r="AL1277" s="4">
        <v>2320.6999999999998</v>
      </c>
      <c r="AM1277" s="4">
        <v>734.5</v>
      </c>
      <c r="AN1277" s="4">
        <v>660.7</v>
      </c>
      <c r="AO1277" s="4">
        <v>0</v>
      </c>
      <c r="AP1277" s="4">
        <f t="shared" si="500"/>
        <v>3715.8999999999996</v>
      </c>
      <c r="AQ1277" s="4">
        <v>45.86</v>
      </c>
      <c r="AR1277" s="4">
        <v>0</v>
      </c>
      <c r="AS1277" s="4">
        <v>0</v>
      </c>
      <c r="AT1277" s="4">
        <v>0</v>
      </c>
      <c r="AU1277" s="4">
        <f t="shared" si="501"/>
        <v>45.86</v>
      </c>
      <c r="AV1277" s="4">
        <v>3</v>
      </c>
      <c r="AW1277" s="4">
        <v>0</v>
      </c>
      <c r="AX1277" s="4">
        <v>0</v>
      </c>
      <c r="AY1277" s="4">
        <v>0</v>
      </c>
      <c r="AZ1277" s="4">
        <f t="shared" si="502"/>
        <v>3</v>
      </c>
      <c r="BA1277" s="4">
        <v>1</v>
      </c>
      <c r="BB1277" s="4">
        <v>0</v>
      </c>
      <c r="BC1277" s="4">
        <v>0</v>
      </c>
      <c r="BD1277" s="4">
        <v>0</v>
      </c>
      <c r="BE1277" s="4">
        <f t="shared" si="503"/>
        <v>1</v>
      </c>
      <c r="BF1277" s="4">
        <v>71</v>
      </c>
      <c r="BG1277" s="4">
        <v>1121</v>
      </c>
      <c r="BH1277" s="4">
        <v>37</v>
      </c>
      <c r="BI1277" s="4">
        <v>7</v>
      </c>
      <c r="BJ1277" s="4">
        <f t="shared" si="504"/>
        <v>1236</v>
      </c>
      <c r="BK1277" s="4">
        <v>19</v>
      </c>
      <c r="BL1277" s="4">
        <v>34</v>
      </c>
      <c r="BM1277" s="4">
        <v>3</v>
      </c>
      <c r="BN1277" s="4">
        <v>0</v>
      </c>
      <c r="BO1277" s="4">
        <f t="shared" si="505"/>
        <v>56</v>
      </c>
      <c r="BP1277" s="4">
        <v>18</v>
      </c>
      <c r="BQ1277" s="4">
        <v>75</v>
      </c>
      <c r="BR1277" s="4">
        <v>12</v>
      </c>
      <c r="BS1277" s="4">
        <v>0</v>
      </c>
      <c r="BT1277" s="4">
        <f t="shared" si="506"/>
        <v>105</v>
      </c>
      <c r="BU1277" s="4">
        <v>26.08</v>
      </c>
      <c r="BV1277" s="4">
        <v>44.82</v>
      </c>
      <c r="BW1277" s="4">
        <v>16.39</v>
      </c>
      <c r="BX1277" s="4">
        <v>0</v>
      </c>
      <c r="BY1277" s="4">
        <f t="shared" si="507"/>
        <v>87.29</v>
      </c>
      <c r="BZ1277" s="4">
        <f t="shared" si="508"/>
        <v>5473.7999999999993</v>
      </c>
      <c r="CA1277" s="4">
        <f t="shared" si="509"/>
        <v>3276.2</v>
      </c>
      <c r="CB1277" s="4">
        <f t="shared" si="510"/>
        <v>1274.5</v>
      </c>
      <c r="CC1277" s="4">
        <f t="shared" si="511"/>
        <v>7</v>
      </c>
      <c r="CD1277" s="4">
        <f t="shared" si="512"/>
        <v>10031.5</v>
      </c>
      <c r="CE1277" s="4">
        <f t="shared" si="513"/>
        <v>183.94</v>
      </c>
      <c r="CF1277" s="4">
        <f t="shared" si="514"/>
        <v>1274.82</v>
      </c>
      <c r="CG1277" s="4">
        <f t="shared" si="515"/>
        <v>68.39</v>
      </c>
      <c r="CH1277" s="4">
        <f t="shared" si="516"/>
        <v>7</v>
      </c>
      <c r="CI1277" s="4">
        <f t="shared" si="517"/>
        <v>1534.15</v>
      </c>
      <c r="CJ1277" s="4">
        <v>0</v>
      </c>
      <c r="CK1277" s="4">
        <v>0</v>
      </c>
      <c r="CL1277" s="4">
        <v>31.400000000000006</v>
      </c>
      <c r="CM1277" s="4">
        <v>10.3</v>
      </c>
      <c r="CN1277" s="4">
        <v>1491</v>
      </c>
      <c r="CO1277" s="4">
        <f t="shared" si="492"/>
        <v>1532.7</v>
      </c>
    </row>
    <row r="1278" spans="1:93">
      <c r="A1278" s="2">
        <v>2016</v>
      </c>
      <c r="B1278" s="3" t="s">
        <v>79</v>
      </c>
      <c r="C1278" s="4">
        <v>4197</v>
      </c>
      <c r="D1278" s="4">
        <v>1129</v>
      </c>
      <c r="E1278" s="4">
        <v>1202</v>
      </c>
      <c r="F1278" s="4">
        <v>172</v>
      </c>
      <c r="G1278" s="4">
        <f t="shared" si="493"/>
        <v>6700</v>
      </c>
      <c r="H1278" s="4">
        <v>863</v>
      </c>
      <c r="I1278" s="4">
        <v>760</v>
      </c>
      <c r="J1278" s="4">
        <v>4092</v>
      </c>
      <c r="K1278" s="4">
        <v>83</v>
      </c>
      <c r="L1278" s="4">
        <f t="shared" si="494"/>
        <v>5798</v>
      </c>
      <c r="M1278" s="4">
        <v>0</v>
      </c>
      <c r="N1278" s="4">
        <v>224</v>
      </c>
      <c r="O1278" s="4">
        <v>0</v>
      </c>
      <c r="P1278" s="4">
        <v>0</v>
      </c>
      <c r="Q1278" s="4">
        <f t="shared" si="495"/>
        <v>224</v>
      </c>
      <c r="R1278" s="4">
        <v>0</v>
      </c>
      <c r="S1278" s="4">
        <v>0</v>
      </c>
      <c r="T1278" s="4">
        <v>0</v>
      </c>
      <c r="U1278" s="4">
        <v>0</v>
      </c>
      <c r="V1278" s="4">
        <f t="shared" si="496"/>
        <v>0</v>
      </c>
      <c r="W1278" s="4">
        <v>1836.4</v>
      </c>
      <c r="X1278" s="4">
        <v>8690.35</v>
      </c>
      <c r="Y1278" s="4">
        <v>1085.01</v>
      </c>
      <c r="Z1278" s="4">
        <v>0</v>
      </c>
      <c r="AA1278" s="4">
        <f t="shared" si="497"/>
        <v>11611.76</v>
      </c>
      <c r="AB1278" s="4">
        <v>1115</v>
      </c>
      <c r="AC1278" s="4">
        <v>6</v>
      </c>
      <c r="AD1278" s="4">
        <v>93</v>
      </c>
      <c r="AE1278" s="4">
        <v>0</v>
      </c>
      <c r="AF1278" s="4">
        <f t="shared" si="498"/>
        <v>1214</v>
      </c>
      <c r="AG1278" s="4">
        <v>0</v>
      </c>
      <c r="AH1278" s="4">
        <v>817</v>
      </c>
      <c r="AI1278" s="4">
        <v>2186</v>
      </c>
      <c r="AJ1278" s="4">
        <v>373</v>
      </c>
      <c r="AK1278" s="4">
        <f t="shared" si="499"/>
        <v>3376</v>
      </c>
      <c r="AL1278" s="4">
        <v>1678.6000000000004</v>
      </c>
      <c r="AM1278" s="4">
        <v>3300.6499999999996</v>
      </c>
      <c r="AN1278" s="4">
        <v>8151.99</v>
      </c>
      <c r="AO1278" s="4">
        <v>111</v>
      </c>
      <c r="AP1278" s="4">
        <f t="shared" si="500"/>
        <v>13242.24</v>
      </c>
      <c r="AQ1278" s="4">
        <v>2</v>
      </c>
      <c r="AR1278" s="4">
        <v>0</v>
      </c>
      <c r="AS1278" s="4">
        <v>0</v>
      </c>
      <c r="AT1278" s="4">
        <v>0</v>
      </c>
      <c r="AU1278" s="4">
        <f t="shared" si="501"/>
        <v>2</v>
      </c>
      <c r="AV1278" s="4">
        <v>0</v>
      </c>
      <c r="AW1278" s="4">
        <v>0</v>
      </c>
      <c r="AX1278" s="4">
        <v>377</v>
      </c>
      <c r="AY1278" s="4">
        <v>0</v>
      </c>
      <c r="AZ1278" s="4">
        <f t="shared" si="502"/>
        <v>377</v>
      </c>
      <c r="BA1278" s="4">
        <v>0</v>
      </c>
      <c r="BB1278" s="4">
        <v>0</v>
      </c>
      <c r="BC1278" s="4">
        <v>5</v>
      </c>
      <c r="BD1278" s="4">
        <v>0</v>
      </c>
      <c r="BE1278" s="4">
        <f t="shared" si="503"/>
        <v>5</v>
      </c>
      <c r="BF1278" s="4">
        <v>0</v>
      </c>
      <c r="BG1278" s="4">
        <v>538</v>
      </c>
      <c r="BH1278" s="4">
        <v>100</v>
      </c>
      <c r="BI1278" s="4">
        <v>52</v>
      </c>
      <c r="BJ1278" s="4">
        <f t="shared" si="504"/>
        <v>690</v>
      </c>
      <c r="BK1278" s="4">
        <v>0</v>
      </c>
      <c r="BL1278" s="4">
        <v>0</v>
      </c>
      <c r="BM1278" s="4">
        <v>0</v>
      </c>
      <c r="BN1278" s="4">
        <v>0</v>
      </c>
      <c r="BO1278" s="4">
        <f t="shared" si="505"/>
        <v>0</v>
      </c>
      <c r="BP1278" s="4">
        <v>0</v>
      </c>
      <c r="BQ1278" s="4">
        <v>0</v>
      </c>
      <c r="BR1278" s="4">
        <v>0</v>
      </c>
      <c r="BS1278" s="4">
        <v>0</v>
      </c>
      <c r="BT1278" s="4">
        <f t="shared" si="506"/>
        <v>0</v>
      </c>
      <c r="BU1278" s="4">
        <v>6</v>
      </c>
      <c r="BV1278" s="4">
        <v>0</v>
      </c>
      <c r="BW1278" s="4">
        <v>277</v>
      </c>
      <c r="BX1278" s="4">
        <v>0</v>
      </c>
      <c r="BY1278" s="4">
        <f t="shared" si="507"/>
        <v>283</v>
      </c>
      <c r="BZ1278" s="4">
        <f t="shared" si="508"/>
        <v>9690</v>
      </c>
      <c r="CA1278" s="4">
        <f t="shared" si="509"/>
        <v>14927</v>
      </c>
      <c r="CB1278" s="4">
        <f t="shared" si="510"/>
        <v>16810</v>
      </c>
      <c r="CC1278" s="4">
        <f t="shared" si="511"/>
        <v>739</v>
      </c>
      <c r="CD1278" s="4">
        <f t="shared" si="512"/>
        <v>42166</v>
      </c>
      <c r="CE1278" s="4">
        <f t="shared" si="513"/>
        <v>8</v>
      </c>
      <c r="CF1278" s="4">
        <f t="shared" si="514"/>
        <v>538</v>
      </c>
      <c r="CG1278" s="4">
        <f t="shared" si="515"/>
        <v>759</v>
      </c>
      <c r="CH1278" s="4">
        <f t="shared" si="516"/>
        <v>52</v>
      </c>
      <c r="CI1278" s="4">
        <f t="shared" si="517"/>
        <v>1357</v>
      </c>
      <c r="CJ1278" s="4">
        <v>4299.1499999999996</v>
      </c>
      <c r="CK1278" s="4">
        <v>3956.92</v>
      </c>
      <c r="CL1278" s="4">
        <v>549.63</v>
      </c>
      <c r="CM1278" s="4">
        <v>64.97</v>
      </c>
      <c r="CN1278" s="4">
        <v>615.56000000000131</v>
      </c>
      <c r="CO1278" s="4">
        <f t="shared" si="492"/>
        <v>9486.23</v>
      </c>
    </row>
    <row r="1279" spans="1:93">
      <c r="A1279" s="2">
        <v>2016</v>
      </c>
      <c r="B1279" s="3" t="s">
        <v>80</v>
      </c>
      <c r="C1279" s="4">
        <v>2228.2590810000002</v>
      </c>
      <c r="D1279" s="4">
        <v>539.69999299999995</v>
      </c>
      <c r="E1279" s="4">
        <v>759.63134400000001</v>
      </c>
      <c r="F1279" s="4">
        <v>0</v>
      </c>
      <c r="G1279" s="4">
        <f t="shared" si="493"/>
        <v>3527.5904180000002</v>
      </c>
      <c r="H1279" s="4">
        <v>772.36289599999998</v>
      </c>
      <c r="I1279" s="4">
        <v>9.3168450000000007</v>
      </c>
      <c r="J1279" s="4">
        <v>2691.845519</v>
      </c>
      <c r="K1279" s="4">
        <v>0</v>
      </c>
      <c r="L1279" s="4">
        <f t="shared" si="494"/>
        <v>3473.5252599999999</v>
      </c>
      <c r="M1279" s="4">
        <v>19.042846000000001</v>
      </c>
      <c r="N1279" s="4">
        <v>62.686624999999999</v>
      </c>
      <c r="O1279" s="4">
        <v>1.6652910000000001</v>
      </c>
      <c r="P1279" s="4">
        <v>0</v>
      </c>
      <c r="Q1279" s="4">
        <f t="shared" si="495"/>
        <v>83.394762</v>
      </c>
      <c r="R1279" s="4">
        <v>139.68166500000001</v>
      </c>
      <c r="S1279" s="4">
        <v>259.48683399999999</v>
      </c>
      <c r="T1279" s="4">
        <v>28.152760000000001</v>
      </c>
      <c r="U1279" s="4">
        <v>0</v>
      </c>
      <c r="V1279" s="4">
        <f t="shared" si="496"/>
        <v>427.321259</v>
      </c>
      <c r="W1279" s="4">
        <v>968.76374099999998</v>
      </c>
      <c r="X1279" s="4">
        <v>5077.0672720000002</v>
      </c>
      <c r="Y1279" s="4">
        <v>477.843141</v>
      </c>
      <c r="Z1279" s="4">
        <v>0</v>
      </c>
      <c r="AA1279" s="4">
        <f t="shared" si="497"/>
        <v>6523.6741540000003</v>
      </c>
      <c r="AB1279" s="4">
        <v>442.65016100000003</v>
      </c>
      <c r="AC1279" s="4">
        <v>0</v>
      </c>
      <c r="AD1279" s="4">
        <v>77.107596000000001</v>
      </c>
      <c r="AE1279" s="4">
        <v>0</v>
      </c>
      <c r="AF1279" s="4">
        <f t="shared" si="498"/>
        <v>519.75775700000008</v>
      </c>
      <c r="AG1279" s="4">
        <v>0.58734600000000003</v>
      </c>
      <c r="AH1279" s="4">
        <v>553.1</v>
      </c>
      <c r="AI1279" s="4">
        <v>878.10123699999997</v>
      </c>
      <c r="AJ1279" s="4">
        <v>0</v>
      </c>
      <c r="AK1279" s="4">
        <f t="shared" si="499"/>
        <v>1431.788583</v>
      </c>
      <c r="AL1279" s="4">
        <v>598.72432400000002</v>
      </c>
      <c r="AM1279" s="4">
        <v>914.60901699999999</v>
      </c>
      <c r="AN1279" s="4">
        <v>6477.4059070000003</v>
      </c>
      <c r="AO1279" s="4">
        <v>57.740406999999998</v>
      </c>
      <c r="AP1279" s="4">
        <f t="shared" si="500"/>
        <v>8048.4796550000001</v>
      </c>
      <c r="AQ1279" s="4">
        <v>0</v>
      </c>
      <c r="AR1279" s="4">
        <v>0</v>
      </c>
      <c r="AS1279" s="4">
        <v>1.752793</v>
      </c>
      <c r="AT1279" s="4">
        <v>0</v>
      </c>
      <c r="AU1279" s="4">
        <f t="shared" si="501"/>
        <v>1.752793</v>
      </c>
      <c r="AV1279" s="4">
        <v>0</v>
      </c>
      <c r="AW1279" s="4">
        <v>0</v>
      </c>
      <c r="AX1279" s="4">
        <v>17.690245000000001</v>
      </c>
      <c r="AY1279" s="4">
        <v>0</v>
      </c>
      <c r="AZ1279" s="4">
        <f t="shared" si="502"/>
        <v>17.690245000000001</v>
      </c>
      <c r="BA1279" s="4">
        <v>0</v>
      </c>
      <c r="BB1279" s="4">
        <v>0</v>
      </c>
      <c r="BC1279" s="4">
        <v>17.746079000000002</v>
      </c>
      <c r="BD1279" s="4">
        <v>0</v>
      </c>
      <c r="BE1279" s="4">
        <f t="shared" si="503"/>
        <v>17.746079000000002</v>
      </c>
      <c r="BF1279" s="4">
        <v>0</v>
      </c>
      <c r="BG1279" s="4">
        <v>363.91</v>
      </c>
      <c r="BH1279" s="4">
        <v>533.19470000000001</v>
      </c>
      <c r="BI1279" s="4">
        <v>0</v>
      </c>
      <c r="BJ1279" s="4">
        <f t="shared" si="504"/>
        <v>897.10470000000009</v>
      </c>
      <c r="BK1279" s="4">
        <v>0</v>
      </c>
      <c r="BL1279" s="4">
        <v>0</v>
      </c>
      <c r="BM1279" s="4">
        <v>6</v>
      </c>
      <c r="BN1279" s="4">
        <v>0</v>
      </c>
      <c r="BO1279" s="4">
        <f t="shared" si="505"/>
        <v>6</v>
      </c>
      <c r="BP1279" s="4">
        <v>0</v>
      </c>
      <c r="BQ1279" s="4">
        <v>0</v>
      </c>
      <c r="BR1279" s="4">
        <v>0</v>
      </c>
      <c r="BS1279" s="4">
        <v>0</v>
      </c>
      <c r="BT1279" s="4">
        <f t="shared" si="506"/>
        <v>0</v>
      </c>
      <c r="BU1279" s="4">
        <v>0</v>
      </c>
      <c r="BV1279" s="4">
        <v>0</v>
      </c>
      <c r="BW1279" s="4">
        <v>61.476534999999998</v>
      </c>
      <c r="BX1279" s="4">
        <v>0</v>
      </c>
      <c r="BY1279" s="4">
        <f t="shared" si="507"/>
        <v>61.476534999999998</v>
      </c>
      <c r="BZ1279" s="4">
        <f t="shared" si="508"/>
        <v>5170.0720599999995</v>
      </c>
      <c r="CA1279" s="4">
        <f t="shared" si="509"/>
        <v>7415.9665860000005</v>
      </c>
      <c r="CB1279" s="4">
        <f t="shared" si="510"/>
        <v>11391.752795</v>
      </c>
      <c r="CC1279" s="4">
        <f t="shared" si="511"/>
        <v>57.740406999999998</v>
      </c>
      <c r="CD1279" s="4">
        <f t="shared" si="512"/>
        <v>24035.531848000002</v>
      </c>
      <c r="CE1279" s="4">
        <f t="shared" si="513"/>
        <v>0</v>
      </c>
      <c r="CF1279" s="4">
        <f t="shared" si="514"/>
        <v>363.91</v>
      </c>
      <c r="CG1279" s="4">
        <f t="shared" si="515"/>
        <v>637.86035200000003</v>
      </c>
      <c r="CH1279" s="4">
        <f t="shared" si="516"/>
        <v>0</v>
      </c>
      <c r="CI1279" s="4">
        <f t="shared" si="517"/>
        <v>1001.770352</v>
      </c>
      <c r="CJ1279" s="4">
        <v>2290</v>
      </c>
      <c r="CK1279" s="4">
        <v>3148.3</v>
      </c>
      <c r="CL1279" s="4">
        <v>486.7</v>
      </c>
      <c r="CM1279" s="4">
        <v>58.3</v>
      </c>
      <c r="CN1279" s="4">
        <v>470.6</v>
      </c>
      <c r="CO1279" s="4">
        <f t="shared" si="492"/>
        <v>6453.9000000000005</v>
      </c>
    </row>
    <row r="1280" spans="1:93">
      <c r="A1280" s="2">
        <v>2016</v>
      </c>
      <c r="B1280" s="3" t="s">
        <v>81</v>
      </c>
      <c r="C1280" s="4">
        <v>45118</v>
      </c>
      <c r="D1280" s="4">
        <v>6416</v>
      </c>
      <c r="E1280" s="4">
        <v>44</v>
      </c>
      <c r="F1280" s="4">
        <v>266</v>
      </c>
      <c r="G1280" s="4">
        <f t="shared" si="493"/>
        <v>51844</v>
      </c>
      <c r="H1280" s="4">
        <v>12948</v>
      </c>
      <c r="I1280" s="4">
        <v>4963</v>
      </c>
      <c r="J1280" s="4">
        <v>23</v>
      </c>
      <c r="K1280" s="4">
        <v>208</v>
      </c>
      <c r="L1280" s="4">
        <f t="shared" si="494"/>
        <v>18142</v>
      </c>
      <c r="M1280" s="4">
        <v>668.7</v>
      </c>
      <c r="N1280" s="4">
        <v>3096.6</v>
      </c>
      <c r="O1280" s="4">
        <v>2147.1999999999998</v>
      </c>
      <c r="P1280" s="4">
        <v>0</v>
      </c>
      <c r="Q1280" s="4">
        <f t="shared" si="495"/>
        <v>5912.5</v>
      </c>
      <c r="R1280" s="4">
        <v>2886.3160000000003</v>
      </c>
      <c r="S1280" s="4">
        <v>1496.8</v>
      </c>
      <c r="T1280" s="4">
        <v>0</v>
      </c>
      <c r="U1280" s="4">
        <v>0</v>
      </c>
      <c r="V1280" s="4">
        <f t="shared" si="496"/>
        <v>4383.116</v>
      </c>
      <c r="W1280" s="4">
        <v>20170</v>
      </c>
      <c r="X1280" s="4">
        <v>53337</v>
      </c>
      <c r="Y1280" s="4">
        <v>8233</v>
      </c>
      <c r="Z1280" s="4">
        <v>0</v>
      </c>
      <c r="AA1280" s="4">
        <f t="shared" si="497"/>
        <v>81740</v>
      </c>
      <c r="AB1280" s="4">
        <v>10063.841</v>
      </c>
      <c r="AC1280" s="4">
        <v>79.881</v>
      </c>
      <c r="AD1280" s="4">
        <v>2552.5100000000002</v>
      </c>
      <c r="AE1280" s="4">
        <v>0</v>
      </c>
      <c r="AF1280" s="4">
        <f t="shared" si="498"/>
        <v>12696.232</v>
      </c>
      <c r="AG1280" s="4">
        <v>262</v>
      </c>
      <c r="AH1280" s="4">
        <v>4787</v>
      </c>
      <c r="AI1280" s="4">
        <v>7572</v>
      </c>
      <c r="AJ1280" s="4">
        <v>1355</v>
      </c>
      <c r="AK1280" s="4">
        <f t="shared" si="499"/>
        <v>13976</v>
      </c>
      <c r="AL1280" s="4">
        <v>22348.143000000011</v>
      </c>
      <c r="AM1280" s="4">
        <v>16513.718999999997</v>
      </c>
      <c r="AN1280" s="4">
        <v>21528.289999999997</v>
      </c>
      <c r="AO1280" s="4">
        <v>1815</v>
      </c>
      <c r="AP1280" s="4">
        <f t="shared" si="500"/>
        <v>62205.152000000002</v>
      </c>
      <c r="AQ1280" s="4">
        <v>0</v>
      </c>
      <c r="AR1280" s="4">
        <v>0</v>
      </c>
      <c r="AS1280" s="4">
        <v>0</v>
      </c>
      <c r="AT1280" s="4">
        <v>0</v>
      </c>
      <c r="AU1280" s="4">
        <f t="shared" si="501"/>
        <v>0</v>
      </c>
      <c r="AV1280" s="4">
        <v>0</v>
      </c>
      <c r="AW1280" s="4">
        <v>0</v>
      </c>
      <c r="AX1280" s="4">
        <v>0</v>
      </c>
      <c r="AY1280" s="4">
        <v>13</v>
      </c>
      <c r="AZ1280" s="4">
        <f t="shared" si="502"/>
        <v>13</v>
      </c>
      <c r="BA1280" s="4">
        <v>19</v>
      </c>
      <c r="BB1280" s="4">
        <v>0</v>
      </c>
      <c r="BC1280" s="4">
        <v>0</v>
      </c>
      <c r="BD1280" s="4">
        <v>0</v>
      </c>
      <c r="BE1280" s="4">
        <f t="shared" si="503"/>
        <v>19</v>
      </c>
      <c r="BF1280" s="4">
        <v>0</v>
      </c>
      <c r="BG1280" s="4">
        <v>2514</v>
      </c>
      <c r="BH1280" s="4">
        <v>452</v>
      </c>
      <c r="BI1280" s="4">
        <v>1133</v>
      </c>
      <c r="BJ1280" s="4">
        <f t="shared" si="504"/>
        <v>4099</v>
      </c>
      <c r="BK1280" s="4">
        <v>0</v>
      </c>
      <c r="BL1280" s="4">
        <v>0</v>
      </c>
      <c r="BM1280" s="4">
        <v>0</v>
      </c>
      <c r="BN1280" s="4">
        <v>0</v>
      </c>
      <c r="BO1280" s="4">
        <f t="shared" si="505"/>
        <v>0</v>
      </c>
      <c r="BP1280" s="4">
        <v>0</v>
      </c>
      <c r="BQ1280" s="4">
        <v>0</v>
      </c>
      <c r="BR1280" s="4">
        <v>6</v>
      </c>
      <c r="BS1280" s="4">
        <v>0</v>
      </c>
      <c r="BT1280" s="4">
        <f t="shared" si="506"/>
        <v>6</v>
      </c>
      <c r="BU1280" s="4">
        <v>47</v>
      </c>
      <c r="BV1280" s="4">
        <v>10</v>
      </c>
      <c r="BW1280" s="4">
        <v>78</v>
      </c>
      <c r="BX1280" s="4">
        <v>295</v>
      </c>
      <c r="BY1280" s="4">
        <f t="shared" si="507"/>
        <v>430</v>
      </c>
      <c r="BZ1280" s="4">
        <f t="shared" si="508"/>
        <v>114465.00000000001</v>
      </c>
      <c r="CA1280" s="4">
        <f t="shared" si="509"/>
        <v>90689.999999999985</v>
      </c>
      <c r="CB1280" s="4">
        <f t="shared" si="510"/>
        <v>42100</v>
      </c>
      <c r="CC1280" s="4">
        <f t="shared" si="511"/>
        <v>3644</v>
      </c>
      <c r="CD1280" s="4">
        <f t="shared" si="512"/>
        <v>250899</v>
      </c>
      <c r="CE1280" s="4">
        <f t="shared" si="513"/>
        <v>66</v>
      </c>
      <c r="CF1280" s="4">
        <f t="shared" si="514"/>
        <v>2524</v>
      </c>
      <c r="CG1280" s="4">
        <f t="shared" si="515"/>
        <v>536</v>
      </c>
      <c r="CH1280" s="4">
        <f t="shared" si="516"/>
        <v>1441</v>
      </c>
      <c r="CI1280" s="4">
        <f t="shared" si="517"/>
        <v>4567</v>
      </c>
      <c r="CJ1280" s="4">
        <v>24871.008000000002</v>
      </c>
      <c r="CK1280" s="4">
        <v>78735.311000000002</v>
      </c>
      <c r="CL1280" s="4">
        <v>10459.561</v>
      </c>
      <c r="CM1280" s="4">
        <v>276.00599999999997</v>
      </c>
      <c r="CN1280" s="4">
        <v>1318.7489999999962</v>
      </c>
      <c r="CO1280" s="4">
        <f t="shared" ref="CO1280:CO1343" si="518">SUM(CJ1280:CN1280)</f>
        <v>115660.63499999999</v>
      </c>
    </row>
    <row r="1281" spans="1:107">
      <c r="A1281" s="2">
        <v>2016</v>
      </c>
      <c r="B1281" s="3" t="s">
        <v>82</v>
      </c>
      <c r="C1281" s="4">
        <v>3478</v>
      </c>
      <c r="D1281" s="4">
        <v>628</v>
      </c>
      <c r="E1281" s="4">
        <v>4598</v>
      </c>
      <c r="F1281" s="4">
        <v>0</v>
      </c>
      <c r="G1281" s="4">
        <f t="shared" si="493"/>
        <v>8704</v>
      </c>
      <c r="H1281" s="4">
        <v>1016</v>
      </c>
      <c r="I1281" s="4">
        <v>357</v>
      </c>
      <c r="J1281" s="4">
        <v>4038</v>
      </c>
      <c r="K1281" s="4">
        <v>0</v>
      </c>
      <c r="L1281" s="4">
        <f t="shared" si="494"/>
        <v>5411</v>
      </c>
      <c r="M1281" s="4">
        <v>0</v>
      </c>
      <c r="N1281" s="4">
        <v>133</v>
      </c>
      <c r="O1281" s="4">
        <v>0</v>
      </c>
      <c r="P1281" s="4">
        <v>0</v>
      </c>
      <c r="Q1281" s="4">
        <f t="shared" si="495"/>
        <v>133</v>
      </c>
      <c r="R1281" s="4">
        <v>0</v>
      </c>
      <c r="S1281" s="4">
        <v>1320</v>
      </c>
      <c r="T1281" s="4">
        <v>0</v>
      </c>
      <c r="U1281" s="4">
        <v>0</v>
      </c>
      <c r="V1281" s="4">
        <f t="shared" si="496"/>
        <v>1320</v>
      </c>
      <c r="W1281" s="4">
        <v>2482</v>
      </c>
      <c r="X1281" s="4">
        <v>5382</v>
      </c>
      <c r="Y1281" s="4">
        <v>1121</v>
      </c>
      <c r="Z1281" s="4">
        <v>0</v>
      </c>
      <c r="AA1281" s="4">
        <f t="shared" si="497"/>
        <v>8985</v>
      </c>
      <c r="AB1281" s="4">
        <v>729</v>
      </c>
      <c r="AC1281" s="4">
        <v>4</v>
      </c>
      <c r="AD1281" s="4">
        <v>95</v>
      </c>
      <c r="AE1281" s="4">
        <v>0</v>
      </c>
      <c r="AF1281" s="4">
        <f t="shared" si="498"/>
        <v>828</v>
      </c>
      <c r="AG1281" s="4">
        <v>0</v>
      </c>
      <c r="AH1281" s="4">
        <v>744</v>
      </c>
      <c r="AI1281" s="4">
        <v>1186</v>
      </c>
      <c r="AJ1281" s="4">
        <v>0</v>
      </c>
      <c r="AK1281" s="4">
        <f t="shared" si="499"/>
        <v>1930</v>
      </c>
      <c r="AL1281" s="4">
        <v>2721</v>
      </c>
      <c r="AM1281" s="4">
        <v>916</v>
      </c>
      <c r="AN1281" s="4">
        <v>5746</v>
      </c>
      <c r="AO1281" s="4">
        <v>0</v>
      </c>
      <c r="AP1281" s="4">
        <f t="shared" si="500"/>
        <v>9383</v>
      </c>
      <c r="AQ1281" s="4">
        <v>1</v>
      </c>
      <c r="AR1281" s="4">
        <v>0</v>
      </c>
      <c r="AS1281" s="4">
        <v>0</v>
      </c>
      <c r="AT1281" s="4">
        <v>0</v>
      </c>
      <c r="AU1281" s="4">
        <f t="shared" si="501"/>
        <v>1</v>
      </c>
      <c r="AV1281" s="4">
        <v>159</v>
      </c>
      <c r="AW1281" s="4">
        <v>0</v>
      </c>
      <c r="AX1281" s="4">
        <v>14</v>
      </c>
      <c r="AY1281" s="4">
        <v>0</v>
      </c>
      <c r="AZ1281" s="4">
        <f t="shared" si="502"/>
        <v>173</v>
      </c>
      <c r="BA1281" s="4">
        <v>12</v>
      </c>
      <c r="BB1281" s="4">
        <v>0</v>
      </c>
      <c r="BC1281" s="4">
        <v>0</v>
      </c>
      <c r="BD1281" s="4">
        <v>0</v>
      </c>
      <c r="BE1281" s="4">
        <f t="shared" si="503"/>
        <v>12</v>
      </c>
      <c r="BF1281" s="4">
        <v>0</v>
      </c>
      <c r="BG1281" s="4">
        <v>0</v>
      </c>
      <c r="BH1281" s="4">
        <v>0</v>
      </c>
      <c r="BI1281" s="4">
        <v>0</v>
      </c>
      <c r="BJ1281" s="4">
        <f t="shared" si="504"/>
        <v>0</v>
      </c>
      <c r="BK1281" s="4">
        <v>0</v>
      </c>
      <c r="BL1281" s="4">
        <v>0</v>
      </c>
      <c r="BM1281" s="4">
        <v>0</v>
      </c>
      <c r="BN1281" s="4">
        <v>0</v>
      </c>
      <c r="BO1281" s="4">
        <f t="shared" si="505"/>
        <v>0</v>
      </c>
      <c r="BP1281" s="4">
        <v>3</v>
      </c>
      <c r="BQ1281" s="4">
        <v>0</v>
      </c>
      <c r="BR1281" s="4">
        <v>4</v>
      </c>
      <c r="BS1281" s="4">
        <v>0</v>
      </c>
      <c r="BT1281" s="4">
        <f t="shared" si="506"/>
        <v>7</v>
      </c>
      <c r="BU1281" s="4">
        <v>54</v>
      </c>
      <c r="BV1281" s="4">
        <v>0</v>
      </c>
      <c r="BW1281" s="4">
        <v>34</v>
      </c>
      <c r="BX1281" s="4">
        <v>0</v>
      </c>
      <c r="BY1281" s="4">
        <f t="shared" si="507"/>
        <v>88</v>
      </c>
      <c r="BZ1281" s="4">
        <f t="shared" si="508"/>
        <v>10426</v>
      </c>
      <c r="CA1281" s="4">
        <f t="shared" si="509"/>
        <v>9484</v>
      </c>
      <c r="CB1281" s="4">
        <f t="shared" si="510"/>
        <v>16784</v>
      </c>
      <c r="CC1281" s="4">
        <f t="shared" si="511"/>
        <v>0</v>
      </c>
      <c r="CD1281" s="4">
        <f t="shared" si="512"/>
        <v>36694</v>
      </c>
      <c r="CE1281" s="4">
        <f t="shared" si="513"/>
        <v>229</v>
      </c>
      <c r="CF1281" s="4">
        <f t="shared" si="514"/>
        <v>0</v>
      </c>
      <c r="CG1281" s="4">
        <f t="shared" si="515"/>
        <v>52</v>
      </c>
      <c r="CH1281" s="4">
        <f t="shared" si="516"/>
        <v>0</v>
      </c>
      <c r="CI1281" s="4">
        <f t="shared" si="517"/>
        <v>281</v>
      </c>
      <c r="CJ1281" s="4">
        <v>2893.835</v>
      </c>
      <c r="CK1281" s="4">
        <v>6526.5040000000008</v>
      </c>
      <c r="CL1281" s="4">
        <v>652.33799999999997</v>
      </c>
      <c r="CM1281" s="4">
        <v>0</v>
      </c>
      <c r="CN1281" s="4">
        <v>421.30699999999922</v>
      </c>
      <c r="CO1281" s="4">
        <f t="shared" si="518"/>
        <v>10493.983999999999</v>
      </c>
    </row>
    <row r="1282" spans="1:107">
      <c r="A1282" s="2">
        <v>2016</v>
      </c>
      <c r="B1282" s="3" t="s">
        <v>83</v>
      </c>
      <c r="C1282" s="4">
        <v>3332</v>
      </c>
      <c r="D1282" s="4">
        <v>525</v>
      </c>
      <c r="E1282" s="4">
        <v>6</v>
      </c>
      <c r="F1282" s="4">
        <v>896</v>
      </c>
      <c r="G1282" s="4">
        <f t="shared" ref="G1282:G1345" si="519">SUM(C1282:F1282)</f>
        <v>4759</v>
      </c>
      <c r="H1282" s="4">
        <v>781</v>
      </c>
      <c r="I1282" s="4">
        <v>292</v>
      </c>
      <c r="J1282" s="4">
        <v>1560</v>
      </c>
      <c r="K1282" s="4">
        <v>552</v>
      </c>
      <c r="L1282" s="4">
        <f t="shared" ref="L1282:L1345" si="520">SUM(H1282:K1282)</f>
        <v>3185</v>
      </c>
      <c r="M1282" s="4">
        <v>267</v>
      </c>
      <c r="N1282" s="4">
        <v>0</v>
      </c>
      <c r="O1282" s="4">
        <v>0</v>
      </c>
      <c r="P1282" s="4">
        <v>0</v>
      </c>
      <c r="Q1282" s="4">
        <f t="shared" ref="Q1282:Q1345" si="521">SUM(M1282:P1282)</f>
        <v>267</v>
      </c>
      <c r="R1282" s="4">
        <v>121</v>
      </c>
      <c r="S1282" s="4">
        <v>0</v>
      </c>
      <c r="T1282" s="4">
        <v>0</v>
      </c>
      <c r="U1282" s="4">
        <v>0</v>
      </c>
      <c r="V1282" s="4">
        <f t="shared" ref="V1282:V1345" si="522">SUM(R1282:U1282)</f>
        <v>121</v>
      </c>
      <c r="W1282" s="4">
        <v>3612</v>
      </c>
      <c r="X1282" s="4">
        <v>3604</v>
      </c>
      <c r="Y1282" s="4">
        <v>0</v>
      </c>
      <c r="Z1282" s="4">
        <v>0</v>
      </c>
      <c r="AA1282" s="4">
        <f t="shared" ref="AA1282:AA1345" si="523">SUM(W1282:Z1282)</f>
        <v>7216</v>
      </c>
      <c r="AB1282" s="4">
        <v>667</v>
      </c>
      <c r="AC1282" s="4">
        <v>3</v>
      </c>
      <c r="AD1282" s="4">
        <v>25</v>
      </c>
      <c r="AE1282" s="4">
        <v>6</v>
      </c>
      <c r="AF1282" s="4">
        <f t="shared" ref="AF1282:AF1345" si="524">SUM(AB1282:AE1282)</f>
        <v>701</v>
      </c>
      <c r="AG1282" s="4">
        <v>0</v>
      </c>
      <c r="AH1282" s="4">
        <v>774</v>
      </c>
      <c r="AI1282" s="4">
        <v>1422</v>
      </c>
      <c r="AJ1282" s="4">
        <v>963</v>
      </c>
      <c r="AK1282" s="4">
        <f t="shared" ref="AK1282:AK1345" si="525">SUM(AG1282:AJ1282)</f>
        <v>3159</v>
      </c>
      <c r="AL1282" s="4">
        <v>9141</v>
      </c>
      <c r="AM1282" s="4">
        <v>1018</v>
      </c>
      <c r="AN1282" s="4">
        <v>1029.8</v>
      </c>
      <c r="AO1282" s="4">
        <v>1275</v>
      </c>
      <c r="AP1282" s="4">
        <f t="shared" ref="AP1282:AP1345" si="526">SUM(AL1282:AO1282)</f>
        <v>12463.8</v>
      </c>
      <c r="AQ1282" s="4">
        <v>0</v>
      </c>
      <c r="AR1282" s="4">
        <v>0</v>
      </c>
      <c r="AS1282" s="4">
        <v>0</v>
      </c>
      <c r="AT1282" s="4">
        <v>896</v>
      </c>
      <c r="AU1282" s="4">
        <f t="shared" ref="AU1282:AU1345" si="527">SUM(AQ1282:AT1282)</f>
        <v>896</v>
      </c>
      <c r="AV1282" s="4">
        <v>0</v>
      </c>
      <c r="AW1282" s="4">
        <v>0</v>
      </c>
      <c r="AX1282" s="4">
        <v>0</v>
      </c>
      <c r="AY1282" s="4">
        <v>552</v>
      </c>
      <c r="AZ1282" s="4">
        <f t="shared" ref="AZ1282:AZ1345" si="528">SUM(AV1282:AY1282)</f>
        <v>552</v>
      </c>
      <c r="BA1282" s="4">
        <v>0</v>
      </c>
      <c r="BB1282" s="4">
        <v>0</v>
      </c>
      <c r="BC1282" s="4">
        <v>0</v>
      </c>
      <c r="BD1282" s="4">
        <v>6</v>
      </c>
      <c r="BE1282" s="4">
        <f t="shared" ref="BE1282:BE1345" si="529">SUM(BA1282:BD1282)</f>
        <v>6</v>
      </c>
      <c r="BF1282" s="4">
        <v>0</v>
      </c>
      <c r="BG1282" s="4">
        <v>487</v>
      </c>
      <c r="BH1282" s="4">
        <v>23</v>
      </c>
      <c r="BI1282" s="4">
        <v>963</v>
      </c>
      <c r="BJ1282" s="4">
        <f t="shared" ref="BJ1282:BJ1345" si="530">SUM(BF1282:BI1282)</f>
        <v>1473</v>
      </c>
      <c r="BK1282" s="4">
        <v>0</v>
      </c>
      <c r="BL1282" s="4">
        <v>0</v>
      </c>
      <c r="BM1282" s="4">
        <v>0</v>
      </c>
      <c r="BN1282" s="4">
        <v>146</v>
      </c>
      <c r="BO1282" s="4">
        <f t="shared" ref="BO1282:BO1345" si="531">SUM(BK1282:BN1282)</f>
        <v>146</v>
      </c>
      <c r="BP1282" s="4">
        <v>0</v>
      </c>
      <c r="BQ1282" s="4">
        <v>0</v>
      </c>
      <c r="BR1282" s="4">
        <v>0</v>
      </c>
      <c r="BS1282" s="4">
        <v>318</v>
      </c>
      <c r="BT1282" s="4">
        <f t="shared" ref="BT1282:BT1345" si="532">SUM(BP1282:BS1282)</f>
        <v>318</v>
      </c>
      <c r="BU1282" s="4">
        <v>0</v>
      </c>
      <c r="BV1282" s="4">
        <v>0</v>
      </c>
      <c r="BW1282" s="4">
        <v>0</v>
      </c>
      <c r="BX1282" s="4">
        <v>811</v>
      </c>
      <c r="BY1282" s="4">
        <f t="shared" ref="BY1282:BY1345" si="533">SUM(BU1282:BX1282)</f>
        <v>811</v>
      </c>
      <c r="BZ1282" s="4">
        <f t="shared" ref="BZ1282:BZ1345" si="534">+C1282+H1282+M1282+R1282+W1282+AB1282+AG1282+AL1282</f>
        <v>17921</v>
      </c>
      <c r="CA1282" s="4">
        <f t="shared" ref="CA1282:CA1345" si="535">+D1282+I1282+N1282+S1282+X1282+AC1282+AH1282+AM1282</f>
        <v>6216</v>
      </c>
      <c r="CB1282" s="4">
        <f t="shared" ref="CB1282:CB1345" si="536">+E1282+J1282+O1282+T1282+Y1282+AD1282+AI1282+AN1282</f>
        <v>4042.8</v>
      </c>
      <c r="CC1282" s="4">
        <f t="shared" ref="CC1282:CC1345" si="537">+F1282+K1282+P1282+U1282+Z1282+AE1282+AJ1282+AO1282</f>
        <v>3692</v>
      </c>
      <c r="CD1282" s="4">
        <f t="shared" ref="CD1282:CD1345" si="538">SUM(BZ1282:CC1282)</f>
        <v>31871.8</v>
      </c>
      <c r="CE1282" s="4">
        <f t="shared" ref="CE1282:CE1345" si="539">BF1282+BA1282+AV1282+BK1282+BP1282+BU1282+AQ1282</f>
        <v>0</v>
      </c>
      <c r="CF1282" s="4">
        <f t="shared" ref="CF1282:CF1345" si="540">BG1282+BB1282+AW1282+BL1282+BQ1282+BV1282+AR1282</f>
        <v>487</v>
      </c>
      <c r="CG1282" s="4">
        <f t="shared" ref="CG1282:CG1345" si="541">BH1282+BC1282+AX1282+BM1282+BR1282+BW1282+AS1282</f>
        <v>23</v>
      </c>
      <c r="CH1282" s="4">
        <f t="shared" ref="CH1282:CH1345" si="542">BI1282+BD1282+AY1282+BN1282+BS1282+BX1282+AT1282</f>
        <v>3692</v>
      </c>
      <c r="CI1282" s="4">
        <f t="shared" ref="CI1282:CI1345" si="543">SUM(CE1282:CH1282)</f>
        <v>4202</v>
      </c>
      <c r="CJ1282" s="4">
        <v>4182</v>
      </c>
      <c r="CK1282" s="4">
        <v>9182</v>
      </c>
      <c r="CL1282" s="4">
        <v>880</v>
      </c>
      <c r="CM1282" s="4">
        <v>606</v>
      </c>
      <c r="CN1282" s="4">
        <v>2931</v>
      </c>
      <c r="CO1282" s="4">
        <f t="shared" si="518"/>
        <v>17781</v>
      </c>
    </row>
    <row r="1283" spans="1:107">
      <c r="A1283" s="2">
        <v>2016</v>
      </c>
      <c r="B1283" s="3" t="s">
        <v>84</v>
      </c>
      <c r="C1283" s="4">
        <v>1337</v>
      </c>
      <c r="D1283" s="4">
        <v>200</v>
      </c>
      <c r="E1283" s="4">
        <v>763</v>
      </c>
      <c r="F1283" s="4">
        <v>102</v>
      </c>
      <c r="G1283" s="4">
        <f t="shared" si="519"/>
        <v>2402</v>
      </c>
      <c r="H1283" s="4">
        <v>236</v>
      </c>
      <c r="I1283" s="4">
        <v>51</v>
      </c>
      <c r="J1283" s="4">
        <v>118</v>
      </c>
      <c r="K1283" s="4">
        <v>16</v>
      </c>
      <c r="L1283" s="4">
        <f t="shared" si="520"/>
        <v>421</v>
      </c>
      <c r="M1283" s="4">
        <v>15</v>
      </c>
      <c r="N1283" s="4">
        <v>1</v>
      </c>
      <c r="O1283" s="4">
        <v>1</v>
      </c>
      <c r="P1283" s="4">
        <v>0</v>
      </c>
      <c r="Q1283" s="4">
        <f t="shared" si="521"/>
        <v>17</v>
      </c>
      <c r="R1283" s="4">
        <v>6</v>
      </c>
      <c r="S1283" s="4">
        <v>3</v>
      </c>
      <c r="T1283" s="4">
        <v>0</v>
      </c>
      <c r="U1283" s="4">
        <v>0</v>
      </c>
      <c r="V1283" s="4">
        <f t="shared" si="522"/>
        <v>9</v>
      </c>
      <c r="W1283" s="4">
        <v>689</v>
      </c>
      <c r="X1283" s="4">
        <v>1281</v>
      </c>
      <c r="Y1283" s="4">
        <v>58</v>
      </c>
      <c r="Z1283" s="4">
        <v>20</v>
      </c>
      <c r="AA1283" s="4">
        <f t="shared" si="523"/>
        <v>2048</v>
      </c>
      <c r="AB1283" s="4">
        <v>290</v>
      </c>
      <c r="AC1283" s="4">
        <v>1</v>
      </c>
      <c r="AD1283" s="4">
        <v>5</v>
      </c>
      <c r="AE1283" s="4">
        <v>3</v>
      </c>
      <c r="AF1283" s="4">
        <f t="shared" si="524"/>
        <v>299</v>
      </c>
      <c r="AG1283" s="4">
        <v>0</v>
      </c>
      <c r="AH1283" s="4">
        <v>218</v>
      </c>
      <c r="AI1283" s="4">
        <v>585</v>
      </c>
      <c r="AJ1283" s="4">
        <v>0</v>
      </c>
      <c r="AK1283" s="4">
        <f t="shared" si="525"/>
        <v>803</v>
      </c>
      <c r="AL1283" s="4">
        <v>1341</v>
      </c>
      <c r="AM1283" s="4">
        <v>396</v>
      </c>
      <c r="AN1283" s="4">
        <v>2164</v>
      </c>
      <c r="AO1283" s="4">
        <v>336</v>
      </c>
      <c r="AP1283" s="4">
        <f t="shared" si="526"/>
        <v>4237</v>
      </c>
      <c r="AQ1283" s="4">
        <v>0</v>
      </c>
      <c r="AR1283" s="4">
        <v>0</v>
      </c>
      <c r="AS1283" s="4">
        <v>0</v>
      </c>
      <c r="AT1283" s="4">
        <v>0</v>
      </c>
      <c r="AU1283" s="4">
        <f t="shared" si="527"/>
        <v>0</v>
      </c>
      <c r="AV1283" s="4">
        <v>0</v>
      </c>
      <c r="AW1283" s="4">
        <v>0</v>
      </c>
      <c r="AX1283" s="4">
        <v>0</v>
      </c>
      <c r="AY1283" s="4">
        <v>16</v>
      </c>
      <c r="AZ1283" s="4">
        <f t="shared" si="528"/>
        <v>16</v>
      </c>
      <c r="BA1283" s="4">
        <v>0</v>
      </c>
      <c r="BB1283" s="4">
        <v>0</v>
      </c>
      <c r="BC1283" s="4">
        <v>0</v>
      </c>
      <c r="BD1283" s="4">
        <v>3</v>
      </c>
      <c r="BE1283" s="4">
        <f t="shared" si="529"/>
        <v>3</v>
      </c>
      <c r="BF1283" s="4">
        <v>0</v>
      </c>
      <c r="BG1283" s="4">
        <v>218</v>
      </c>
      <c r="BH1283" s="4">
        <v>233</v>
      </c>
      <c r="BI1283" s="4">
        <v>0</v>
      </c>
      <c r="BJ1283" s="4">
        <f t="shared" si="530"/>
        <v>451</v>
      </c>
      <c r="BK1283" s="4">
        <v>0</v>
      </c>
      <c r="BL1283" s="4">
        <v>0</v>
      </c>
      <c r="BM1283" s="4">
        <v>0</v>
      </c>
      <c r="BN1283" s="4">
        <v>8</v>
      </c>
      <c r="BO1283" s="4">
        <f t="shared" si="531"/>
        <v>8</v>
      </c>
      <c r="BP1283" s="4">
        <v>0</v>
      </c>
      <c r="BQ1283" s="4">
        <v>0</v>
      </c>
      <c r="BR1283" s="4">
        <v>0</v>
      </c>
      <c r="BS1283" s="4">
        <v>17</v>
      </c>
      <c r="BT1283" s="4">
        <f t="shared" si="532"/>
        <v>17</v>
      </c>
      <c r="BU1283" s="4">
        <v>0</v>
      </c>
      <c r="BV1283" s="4">
        <v>0</v>
      </c>
      <c r="BW1283" s="4">
        <v>0</v>
      </c>
      <c r="BX1283" s="4">
        <v>200</v>
      </c>
      <c r="BY1283" s="4">
        <f t="shared" si="533"/>
        <v>200</v>
      </c>
      <c r="BZ1283" s="4">
        <f t="shared" si="534"/>
        <v>3914</v>
      </c>
      <c r="CA1283" s="4">
        <f t="shared" si="535"/>
        <v>2151</v>
      </c>
      <c r="CB1283" s="4">
        <f t="shared" si="536"/>
        <v>3694</v>
      </c>
      <c r="CC1283" s="4">
        <f t="shared" si="537"/>
        <v>477</v>
      </c>
      <c r="CD1283" s="4">
        <f t="shared" si="538"/>
        <v>10236</v>
      </c>
      <c r="CE1283" s="4">
        <f t="shared" si="539"/>
        <v>0</v>
      </c>
      <c r="CF1283" s="4">
        <f t="shared" si="540"/>
        <v>218</v>
      </c>
      <c r="CG1283" s="4">
        <f t="shared" si="541"/>
        <v>233</v>
      </c>
      <c r="CH1283" s="4">
        <f t="shared" si="542"/>
        <v>244</v>
      </c>
      <c r="CI1283" s="4">
        <f t="shared" si="543"/>
        <v>695</v>
      </c>
      <c r="CJ1283" s="4">
        <v>0</v>
      </c>
      <c r="CK1283" s="4">
        <v>1287</v>
      </c>
      <c r="CL1283" s="4">
        <v>144</v>
      </c>
      <c r="CM1283" s="4">
        <v>0</v>
      </c>
      <c r="CN1283" s="4">
        <v>2514</v>
      </c>
      <c r="CO1283" s="4">
        <f t="shared" si="518"/>
        <v>3945</v>
      </c>
    </row>
    <row r="1284" spans="1:107">
      <c r="A1284" s="2">
        <v>2016</v>
      </c>
      <c r="B1284" s="15" t="s">
        <v>85</v>
      </c>
      <c r="C1284" s="4">
        <v>10639</v>
      </c>
      <c r="D1284" s="4">
        <v>1774</v>
      </c>
      <c r="E1284" s="4">
        <v>1141</v>
      </c>
      <c r="F1284" s="4">
        <v>0</v>
      </c>
      <c r="G1284" s="4">
        <f t="shared" si="519"/>
        <v>13554</v>
      </c>
      <c r="H1284" s="4">
        <v>3839</v>
      </c>
      <c r="I1284" s="4">
        <v>90</v>
      </c>
      <c r="J1284" s="4">
        <v>3088</v>
      </c>
      <c r="K1284" s="4">
        <v>12</v>
      </c>
      <c r="L1284" s="4">
        <f t="shared" si="520"/>
        <v>7029</v>
      </c>
      <c r="M1284" s="4">
        <v>130</v>
      </c>
      <c r="N1284" s="4">
        <v>25</v>
      </c>
      <c r="O1284" s="4">
        <v>0</v>
      </c>
      <c r="P1284" s="4">
        <v>0</v>
      </c>
      <c r="Q1284" s="4">
        <f t="shared" si="521"/>
        <v>155</v>
      </c>
      <c r="R1284" s="4">
        <v>11</v>
      </c>
      <c r="S1284" s="4">
        <v>41</v>
      </c>
      <c r="T1284" s="4">
        <v>0</v>
      </c>
      <c r="U1284" s="4">
        <v>0</v>
      </c>
      <c r="V1284" s="4">
        <f t="shared" si="522"/>
        <v>52</v>
      </c>
      <c r="W1284" s="4">
        <v>5607</v>
      </c>
      <c r="X1284" s="4">
        <v>13539</v>
      </c>
      <c r="Y1284" s="4">
        <v>4127</v>
      </c>
      <c r="Z1284" s="4">
        <v>0</v>
      </c>
      <c r="AA1284" s="4">
        <f t="shared" si="523"/>
        <v>23273</v>
      </c>
      <c r="AB1284" s="4">
        <v>2553</v>
      </c>
      <c r="AC1284" s="4">
        <v>56</v>
      </c>
      <c r="AD1284" s="4">
        <v>111</v>
      </c>
      <c r="AE1284" s="4">
        <v>0</v>
      </c>
      <c r="AF1284" s="4">
        <f t="shared" si="524"/>
        <v>2720</v>
      </c>
      <c r="AG1284" s="4">
        <v>0</v>
      </c>
      <c r="AH1284" s="4">
        <v>2536</v>
      </c>
      <c r="AI1284" s="4">
        <v>5827</v>
      </c>
      <c r="AJ1284" s="4">
        <v>379</v>
      </c>
      <c r="AK1284" s="4">
        <f t="shared" si="525"/>
        <v>8742</v>
      </c>
      <c r="AL1284" s="4">
        <v>6034</v>
      </c>
      <c r="AM1284" s="4">
        <v>7193</v>
      </c>
      <c r="AN1284" s="4">
        <v>2304</v>
      </c>
      <c r="AO1284" s="4">
        <v>1263</v>
      </c>
      <c r="AP1284" s="4">
        <f t="shared" si="526"/>
        <v>16794</v>
      </c>
      <c r="AQ1284" s="4">
        <v>0</v>
      </c>
      <c r="AR1284" s="4">
        <v>0</v>
      </c>
      <c r="AS1284" s="4">
        <v>0</v>
      </c>
      <c r="AT1284" s="4">
        <v>0</v>
      </c>
      <c r="AU1284" s="4">
        <f t="shared" si="527"/>
        <v>0</v>
      </c>
      <c r="AV1284" s="4">
        <v>0</v>
      </c>
      <c r="AW1284" s="4">
        <v>0</v>
      </c>
      <c r="AX1284" s="4">
        <v>286</v>
      </c>
      <c r="AY1284" s="4">
        <v>12</v>
      </c>
      <c r="AZ1284" s="4">
        <f t="shared" si="528"/>
        <v>298</v>
      </c>
      <c r="BA1284" s="4">
        <v>14</v>
      </c>
      <c r="BB1284" s="4">
        <v>0</v>
      </c>
      <c r="BC1284" s="4">
        <v>0</v>
      </c>
      <c r="BD1284" s="4">
        <v>0</v>
      </c>
      <c r="BE1284" s="4">
        <f t="shared" si="529"/>
        <v>14</v>
      </c>
      <c r="BF1284" s="4">
        <v>0</v>
      </c>
      <c r="BG1284" s="4">
        <v>2536</v>
      </c>
      <c r="BH1284" s="4">
        <v>5140</v>
      </c>
      <c r="BI1284" s="4">
        <v>379</v>
      </c>
      <c r="BJ1284" s="4">
        <f t="shared" si="530"/>
        <v>8055</v>
      </c>
      <c r="BK1284" s="4">
        <v>0</v>
      </c>
      <c r="BL1284" s="4">
        <v>0</v>
      </c>
      <c r="BM1284" s="4">
        <v>0</v>
      </c>
      <c r="BN1284" s="4">
        <v>0</v>
      </c>
      <c r="BO1284" s="4">
        <f t="shared" si="531"/>
        <v>0</v>
      </c>
      <c r="BP1284" s="4">
        <v>147</v>
      </c>
      <c r="BQ1284" s="4">
        <v>350</v>
      </c>
      <c r="BR1284" s="4">
        <v>583</v>
      </c>
      <c r="BS1284" s="4">
        <v>192</v>
      </c>
      <c r="BT1284" s="4">
        <f t="shared" si="532"/>
        <v>1272</v>
      </c>
      <c r="BU1284" s="4">
        <v>139</v>
      </c>
      <c r="BV1284" s="4">
        <v>0</v>
      </c>
      <c r="BW1284" s="4">
        <v>371</v>
      </c>
      <c r="BX1284" s="4">
        <v>1071</v>
      </c>
      <c r="BY1284" s="4">
        <f t="shared" si="533"/>
        <v>1581</v>
      </c>
      <c r="BZ1284" s="4">
        <f t="shared" si="534"/>
        <v>28813</v>
      </c>
      <c r="CA1284" s="4">
        <f t="shared" si="535"/>
        <v>25254</v>
      </c>
      <c r="CB1284" s="4">
        <f t="shared" si="536"/>
        <v>16598</v>
      </c>
      <c r="CC1284" s="4">
        <f t="shared" si="537"/>
        <v>1654</v>
      </c>
      <c r="CD1284" s="4">
        <f t="shared" si="538"/>
        <v>72319</v>
      </c>
      <c r="CE1284" s="4">
        <f t="shared" si="539"/>
        <v>300</v>
      </c>
      <c r="CF1284" s="4">
        <f t="shared" si="540"/>
        <v>2886</v>
      </c>
      <c r="CG1284" s="4">
        <f t="shared" si="541"/>
        <v>6380</v>
      </c>
      <c r="CH1284" s="4">
        <f t="shared" si="542"/>
        <v>1654</v>
      </c>
      <c r="CI1284" s="4">
        <f t="shared" si="543"/>
        <v>11220</v>
      </c>
      <c r="CJ1284" s="4">
        <v>21998</v>
      </c>
      <c r="CK1284" s="4">
        <v>0</v>
      </c>
      <c r="CL1284" s="4">
        <v>2272</v>
      </c>
      <c r="CM1284" s="4">
        <v>232</v>
      </c>
      <c r="CN1284" s="4">
        <v>3824</v>
      </c>
      <c r="CO1284" s="4">
        <f t="shared" si="518"/>
        <v>28326</v>
      </c>
    </row>
    <row r="1285" spans="1:107">
      <c r="A1285" s="2">
        <v>2016</v>
      </c>
      <c r="B1285" s="3" t="s">
        <v>86</v>
      </c>
      <c r="C1285" s="4">
        <v>8465</v>
      </c>
      <c r="D1285" s="4">
        <v>2317</v>
      </c>
      <c r="E1285" s="4">
        <v>583</v>
      </c>
      <c r="F1285" s="4">
        <v>272</v>
      </c>
      <c r="G1285" s="4">
        <f t="shared" si="519"/>
        <v>11637</v>
      </c>
      <c r="H1285" s="4">
        <v>2442</v>
      </c>
      <c r="I1285" s="4">
        <v>62</v>
      </c>
      <c r="J1285" s="4">
        <v>6025</v>
      </c>
      <c r="K1285" s="4">
        <v>399</v>
      </c>
      <c r="L1285" s="4">
        <f t="shared" si="520"/>
        <v>8928</v>
      </c>
      <c r="M1285" s="4">
        <v>0</v>
      </c>
      <c r="N1285" s="4">
        <v>37</v>
      </c>
      <c r="O1285" s="4">
        <v>0</v>
      </c>
      <c r="P1285" s="4">
        <v>0</v>
      </c>
      <c r="Q1285" s="4">
        <f t="shared" si="521"/>
        <v>37</v>
      </c>
      <c r="R1285" s="4">
        <v>0</v>
      </c>
      <c r="S1285" s="4">
        <v>0</v>
      </c>
      <c r="T1285" s="4">
        <v>0</v>
      </c>
      <c r="U1285" s="4">
        <v>0</v>
      </c>
      <c r="V1285" s="4">
        <f t="shared" si="522"/>
        <v>0</v>
      </c>
      <c r="W1285" s="4">
        <v>2549</v>
      </c>
      <c r="X1285" s="4">
        <v>6618</v>
      </c>
      <c r="Y1285" s="4">
        <v>752</v>
      </c>
      <c r="Z1285" s="4">
        <v>0</v>
      </c>
      <c r="AA1285" s="4">
        <f t="shared" si="523"/>
        <v>9919</v>
      </c>
      <c r="AB1285" s="4">
        <v>1558</v>
      </c>
      <c r="AC1285" s="4">
        <v>13</v>
      </c>
      <c r="AD1285" s="4">
        <v>47</v>
      </c>
      <c r="AE1285" s="4">
        <v>44</v>
      </c>
      <c r="AF1285" s="4">
        <f t="shared" si="524"/>
        <v>1662</v>
      </c>
      <c r="AG1285" s="4">
        <v>1270</v>
      </c>
      <c r="AH1285" s="4">
        <v>1641</v>
      </c>
      <c r="AI1285" s="4">
        <v>415</v>
      </c>
      <c r="AJ1285" s="4">
        <v>186</v>
      </c>
      <c r="AK1285" s="4">
        <f t="shared" si="525"/>
        <v>3512</v>
      </c>
      <c r="AL1285" s="4">
        <v>4735</v>
      </c>
      <c r="AM1285" s="4">
        <v>3208</v>
      </c>
      <c r="AN1285" s="4">
        <v>3697</v>
      </c>
      <c r="AO1285" s="4">
        <v>198</v>
      </c>
      <c r="AP1285" s="4">
        <f t="shared" si="526"/>
        <v>11838</v>
      </c>
      <c r="AQ1285" s="4">
        <v>0</v>
      </c>
      <c r="AR1285" s="4">
        <v>0</v>
      </c>
      <c r="AS1285" s="4">
        <v>0</v>
      </c>
      <c r="AT1285" s="4">
        <v>272</v>
      </c>
      <c r="AU1285" s="4">
        <f t="shared" si="527"/>
        <v>272</v>
      </c>
      <c r="AV1285" s="4">
        <v>0</v>
      </c>
      <c r="AW1285" s="4">
        <v>0</v>
      </c>
      <c r="AX1285" s="4">
        <v>0</v>
      </c>
      <c r="AY1285" s="4">
        <v>399</v>
      </c>
      <c r="AZ1285" s="4">
        <f t="shared" si="528"/>
        <v>399</v>
      </c>
      <c r="BA1285" s="4">
        <v>0</v>
      </c>
      <c r="BB1285" s="4">
        <v>0</v>
      </c>
      <c r="BC1285" s="4">
        <v>0</v>
      </c>
      <c r="BD1285" s="4">
        <v>44</v>
      </c>
      <c r="BE1285" s="4">
        <f t="shared" si="529"/>
        <v>44</v>
      </c>
      <c r="BF1285" s="4">
        <v>548</v>
      </c>
      <c r="BG1285" s="4">
        <v>1342</v>
      </c>
      <c r="BH1285" s="4">
        <v>362</v>
      </c>
      <c r="BI1285" s="4">
        <v>186</v>
      </c>
      <c r="BJ1285" s="4">
        <f t="shared" si="530"/>
        <v>2438</v>
      </c>
      <c r="BK1285" s="4">
        <v>0</v>
      </c>
      <c r="BL1285" s="4">
        <v>0</v>
      </c>
      <c r="BM1285" s="4">
        <v>0</v>
      </c>
      <c r="BN1285" s="4">
        <v>0</v>
      </c>
      <c r="BO1285" s="4">
        <f t="shared" si="531"/>
        <v>0</v>
      </c>
      <c r="BP1285" s="4">
        <v>0</v>
      </c>
      <c r="BQ1285" s="4">
        <v>0</v>
      </c>
      <c r="BR1285" s="4">
        <v>0</v>
      </c>
      <c r="BS1285" s="4">
        <v>10</v>
      </c>
      <c r="BT1285" s="4">
        <f t="shared" si="532"/>
        <v>10</v>
      </c>
      <c r="BU1285" s="4">
        <v>0</v>
      </c>
      <c r="BV1285" s="4">
        <v>0</v>
      </c>
      <c r="BW1285" s="4">
        <v>0</v>
      </c>
      <c r="BX1285" s="4">
        <v>188</v>
      </c>
      <c r="BY1285" s="4">
        <f t="shared" si="533"/>
        <v>188</v>
      </c>
      <c r="BZ1285" s="4">
        <f t="shared" si="534"/>
        <v>21019</v>
      </c>
      <c r="CA1285" s="4">
        <f t="shared" si="535"/>
        <v>13896</v>
      </c>
      <c r="CB1285" s="4">
        <f t="shared" si="536"/>
        <v>11519</v>
      </c>
      <c r="CC1285" s="4">
        <f t="shared" si="537"/>
        <v>1099</v>
      </c>
      <c r="CD1285" s="4">
        <f t="shared" si="538"/>
        <v>47533</v>
      </c>
      <c r="CE1285" s="4">
        <f t="shared" si="539"/>
        <v>548</v>
      </c>
      <c r="CF1285" s="4">
        <f t="shared" si="540"/>
        <v>1342</v>
      </c>
      <c r="CG1285" s="4">
        <f t="shared" si="541"/>
        <v>362</v>
      </c>
      <c r="CH1285" s="4">
        <f t="shared" si="542"/>
        <v>1099</v>
      </c>
      <c r="CI1285" s="4">
        <f t="shared" si="543"/>
        <v>3351</v>
      </c>
      <c r="CJ1285" s="4">
        <v>5480</v>
      </c>
      <c r="CK1285" s="4">
        <v>10440</v>
      </c>
      <c r="CL1285" s="4">
        <v>981</v>
      </c>
      <c r="CM1285" s="4">
        <v>0</v>
      </c>
      <c r="CN1285" s="4">
        <v>5336</v>
      </c>
      <c r="CO1285" s="4">
        <f t="shared" si="518"/>
        <v>22237</v>
      </c>
    </row>
    <row r="1286" spans="1:107">
      <c r="A1286" s="2">
        <v>2016</v>
      </c>
      <c r="B1286" s="3" t="s">
        <v>87</v>
      </c>
      <c r="C1286" s="4">
        <v>1680</v>
      </c>
      <c r="D1286" s="4">
        <v>227</v>
      </c>
      <c r="E1286" s="4">
        <v>62</v>
      </c>
      <c r="F1286" s="4">
        <v>0</v>
      </c>
      <c r="G1286" s="4">
        <f t="shared" si="519"/>
        <v>1969</v>
      </c>
      <c r="H1286" s="4">
        <v>441</v>
      </c>
      <c r="I1286" s="4">
        <v>28</v>
      </c>
      <c r="J1286" s="4">
        <v>742</v>
      </c>
      <c r="K1286" s="4">
        <v>93</v>
      </c>
      <c r="L1286" s="4">
        <f t="shared" si="520"/>
        <v>1304</v>
      </c>
      <c r="M1286" s="4">
        <v>23</v>
      </c>
      <c r="N1286" s="4">
        <v>19</v>
      </c>
      <c r="O1286" s="4">
        <v>0</v>
      </c>
      <c r="P1286" s="4">
        <v>0</v>
      </c>
      <c r="Q1286" s="4">
        <f t="shared" si="521"/>
        <v>42</v>
      </c>
      <c r="R1286" s="4">
        <v>25</v>
      </c>
      <c r="S1286" s="4">
        <v>0</v>
      </c>
      <c r="T1286" s="4">
        <v>0</v>
      </c>
      <c r="U1286" s="4">
        <v>0</v>
      </c>
      <c r="V1286" s="4">
        <f t="shared" si="522"/>
        <v>25</v>
      </c>
      <c r="W1286" s="4">
        <v>689</v>
      </c>
      <c r="X1286" s="4">
        <v>1497</v>
      </c>
      <c r="Y1286" s="4">
        <v>86</v>
      </c>
      <c r="Z1286" s="4">
        <v>0</v>
      </c>
      <c r="AA1286" s="4">
        <f t="shared" si="523"/>
        <v>2272</v>
      </c>
      <c r="AB1286" s="4">
        <v>241</v>
      </c>
      <c r="AC1286" s="4">
        <v>1</v>
      </c>
      <c r="AD1286" s="4">
        <v>13</v>
      </c>
      <c r="AE1286" s="4">
        <v>0</v>
      </c>
      <c r="AF1286" s="4">
        <f t="shared" si="524"/>
        <v>255</v>
      </c>
      <c r="AG1286" s="4">
        <v>0</v>
      </c>
      <c r="AH1286" s="4">
        <v>185</v>
      </c>
      <c r="AI1286" s="4">
        <v>931</v>
      </c>
      <c r="AJ1286" s="4">
        <v>157</v>
      </c>
      <c r="AK1286" s="4">
        <f t="shared" si="525"/>
        <v>1273</v>
      </c>
      <c r="AL1286" s="4">
        <v>3783</v>
      </c>
      <c r="AM1286" s="4">
        <v>606</v>
      </c>
      <c r="AN1286" s="4">
        <v>1596</v>
      </c>
      <c r="AO1286" s="4">
        <v>711</v>
      </c>
      <c r="AP1286" s="4">
        <f t="shared" si="526"/>
        <v>6696</v>
      </c>
      <c r="AQ1286" s="4">
        <v>0</v>
      </c>
      <c r="AR1286" s="4">
        <v>0</v>
      </c>
      <c r="AS1286" s="4">
        <v>0</v>
      </c>
      <c r="AT1286" s="4">
        <v>0</v>
      </c>
      <c r="AU1286" s="4">
        <f t="shared" si="527"/>
        <v>0</v>
      </c>
      <c r="AV1286" s="4">
        <v>0</v>
      </c>
      <c r="AW1286" s="4">
        <v>0</v>
      </c>
      <c r="AX1286" s="4">
        <v>3</v>
      </c>
      <c r="AY1286" s="4">
        <v>93</v>
      </c>
      <c r="AZ1286" s="4">
        <f t="shared" si="528"/>
        <v>96</v>
      </c>
      <c r="BA1286" s="4">
        <v>0</v>
      </c>
      <c r="BB1286" s="4">
        <v>0</v>
      </c>
      <c r="BC1286" s="4">
        <v>0</v>
      </c>
      <c r="BD1286" s="4">
        <v>0</v>
      </c>
      <c r="BE1286" s="4">
        <f t="shared" si="529"/>
        <v>0</v>
      </c>
      <c r="BF1286" s="4">
        <v>0</v>
      </c>
      <c r="BG1286" s="4">
        <v>174</v>
      </c>
      <c r="BH1286" s="4">
        <v>85</v>
      </c>
      <c r="BI1286" s="4">
        <v>157</v>
      </c>
      <c r="BJ1286" s="4">
        <f t="shared" si="530"/>
        <v>416</v>
      </c>
      <c r="BK1286" s="4">
        <v>0</v>
      </c>
      <c r="BL1286" s="4">
        <v>0</v>
      </c>
      <c r="BM1286" s="4">
        <v>0</v>
      </c>
      <c r="BN1286" s="4">
        <v>0</v>
      </c>
      <c r="BO1286" s="4">
        <f t="shared" si="531"/>
        <v>0</v>
      </c>
      <c r="BP1286" s="4">
        <v>0</v>
      </c>
      <c r="BQ1286" s="4">
        <v>0</v>
      </c>
      <c r="BR1286" s="4">
        <v>0</v>
      </c>
      <c r="BS1286" s="4">
        <v>17</v>
      </c>
      <c r="BT1286" s="4">
        <f t="shared" si="532"/>
        <v>17</v>
      </c>
      <c r="BU1286" s="4">
        <v>0</v>
      </c>
      <c r="BV1286" s="4">
        <v>49</v>
      </c>
      <c r="BW1286" s="4">
        <v>121</v>
      </c>
      <c r="BX1286" s="4">
        <v>694</v>
      </c>
      <c r="BY1286" s="4">
        <f t="shared" si="533"/>
        <v>864</v>
      </c>
      <c r="BZ1286" s="4">
        <f t="shared" si="534"/>
        <v>6882</v>
      </c>
      <c r="CA1286" s="4">
        <f t="shared" si="535"/>
        <v>2563</v>
      </c>
      <c r="CB1286" s="4">
        <f t="shared" si="536"/>
        <v>3430</v>
      </c>
      <c r="CC1286" s="4">
        <f t="shared" si="537"/>
        <v>961</v>
      </c>
      <c r="CD1286" s="4">
        <f t="shared" si="538"/>
        <v>13836</v>
      </c>
      <c r="CE1286" s="4">
        <f t="shared" si="539"/>
        <v>0</v>
      </c>
      <c r="CF1286" s="4">
        <f t="shared" si="540"/>
        <v>223</v>
      </c>
      <c r="CG1286" s="4">
        <f t="shared" si="541"/>
        <v>209</v>
      </c>
      <c r="CH1286" s="4">
        <f t="shared" si="542"/>
        <v>961</v>
      </c>
      <c r="CI1286" s="4">
        <f t="shared" si="543"/>
        <v>1393</v>
      </c>
      <c r="CJ1286" s="4">
        <v>3206</v>
      </c>
      <c r="CK1286" s="4">
        <v>2116</v>
      </c>
      <c r="CL1286" s="4">
        <v>93</v>
      </c>
      <c r="CM1286" s="4">
        <v>0</v>
      </c>
      <c r="CN1286" s="4">
        <v>1668</v>
      </c>
      <c r="CO1286" s="4">
        <f t="shared" si="518"/>
        <v>7083</v>
      </c>
      <c r="CT1286" s="42"/>
      <c r="CW1286" s="42"/>
      <c r="CX1286" s="42"/>
      <c r="CY1286" s="42"/>
      <c r="CZ1286" s="42"/>
      <c r="DA1286" s="42"/>
      <c r="DB1286" s="42"/>
      <c r="DC1286" s="42"/>
    </row>
    <row r="1287" spans="1:107">
      <c r="A1287" s="2">
        <v>2016</v>
      </c>
      <c r="B1287" s="3" t="s">
        <v>88</v>
      </c>
      <c r="C1287" s="4">
        <v>1500</v>
      </c>
      <c r="D1287" s="4">
        <v>278</v>
      </c>
      <c r="E1287" s="4">
        <v>78</v>
      </c>
      <c r="F1287" s="4">
        <v>0</v>
      </c>
      <c r="G1287" s="4">
        <f t="shared" si="519"/>
        <v>1856</v>
      </c>
      <c r="H1287" s="4">
        <v>389</v>
      </c>
      <c r="I1287" s="4">
        <v>6</v>
      </c>
      <c r="J1287" s="4">
        <v>252</v>
      </c>
      <c r="K1287" s="4">
        <v>0</v>
      </c>
      <c r="L1287" s="4">
        <f t="shared" si="520"/>
        <v>647</v>
      </c>
      <c r="M1287" s="4">
        <v>4</v>
      </c>
      <c r="N1287" s="4">
        <v>3</v>
      </c>
      <c r="O1287" s="4">
        <v>0</v>
      </c>
      <c r="P1287" s="4">
        <v>0</v>
      </c>
      <c r="Q1287" s="4">
        <f t="shared" si="521"/>
        <v>7</v>
      </c>
      <c r="R1287" s="4">
        <v>9</v>
      </c>
      <c r="S1287" s="4">
        <v>0</v>
      </c>
      <c r="T1287" s="4">
        <v>0</v>
      </c>
      <c r="U1287" s="4">
        <v>0</v>
      </c>
      <c r="V1287" s="4">
        <f t="shared" si="522"/>
        <v>9</v>
      </c>
      <c r="W1287" s="4">
        <v>447</v>
      </c>
      <c r="X1287" s="4">
        <v>1203</v>
      </c>
      <c r="Y1287" s="4">
        <v>265</v>
      </c>
      <c r="Z1287" s="4">
        <v>0</v>
      </c>
      <c r="AA1287" s="4">
        <f t="shared" si="523"/>
        <v>1915</v>
      </c>
      <c r="AB1287" s="4">
        <v>241</v>
      </c>
      <c r="AC1287" s="4">
        <v>3</v>
      </c>
      <c r="AD1287" s="4">
        <v>36</v>
      </c>
      <c r="AE1287" s="4">
        <v>0</v>
      </c>
      <c r="AF1287" s="4">
        <f t="shared" si="524"/>
        <v>280</v>
      </c>
      <c r="AG1287" s="4">
        <v>0</v>
      </c>
      <c r="AH1287" s="4">
        <v>212</v>
      </c>
      <c r="AI1287" s="4">
        <v>302</v>
      </c>
      <c r="AJ1287" s="4">
        <v>0</v>
      </c>
      <c r="AK1287" s="4">
        <f t="shared" si="525"/>
        <v>514</v>
      </c>
      <c r="AL1287" s="4">
        <v>438</v>
      </c>
      <c r="AM1287" s="4">
        <v>965</v>
      </c>
      <c r="AN1287" s="4">
        <v>511</v>
      </c>
      <c r="AO1287" s="4">
        <v>0</v>
      </c>
      <c r="AP1287" s="4">
        <f t="shared" si="526"/>
        <v>1914</v>
      </c>
      <c r="AQ1287" s="4">
        <v>0</v>
      </c>
      <c r="AR1287" s="4">
        <v>0</v>
      </c>
      <c r="AS1287" s="4">
        <v>0</v>
      </c>
      <c r="AT1287" s="4">
        <v>0</v>
      </c>
      <c r="AU1287" s="4">
        <f t="shared" si="527"/>
        <v>0</v>
      </c>
      <c r="AV1287" s="4">
        <v>0</v>
      </c>
      <c r="AW1287" s="4">
        <v>0</v>
      </c>
      <c r="AX1287" s="4">
        <v>0</v>
      </c>
      <c r="AY1287" s="4">
        <v>0</v>
      </c>
      <c r="AZ1287" s="4">
        <f t="shared" si="528"/>
        <v>0</v>
      </c>
      <c r="BA1287" s="4">
        <v>0</v>
      </c>
      <c r="BB1287" s="4">
        <v>0</v>
      </c>
      <c r="BC1287" s="4">
        <v>0</v>
      </c>
      <c r="BD1287" s="4">
        <v>0</v>
      </c>
      <c r="BE1287" s="4">
        <f t="shared" si="529"/>
        <v>0</v>
      </c>
      <c r="BF1287" s="4">
        <v>0</v>
      </c>
      <c r="BG1287" s="4">
        <v>180</v>
      </c>
      <c r="BH1287" s="4">
        <v>94</v>
      </c>
      <c r="BI1287" s="4">
        <v>0</v>
      </c>
      <c r="BJ1287" s="4">
        <f t="shared" si="530"/>
        <v>274</v>
      </c>
      <c r="BK1287" s="4">
        <v>0</v>
      </c>
      <c r="BL1287" s="4">
        <v>0</v>
      </c>
      <c r="BM1287" s="4">
        <v>0</v>
      </c>
      <c r="BN1287" s="4">
        <v>0</v>
      </c>
      <c r="BO1287" s="4">
        <f t="shared" si="531"/>
        <v>0</v>
      </c>
      <c r="BP1287" s="4">
        <v>0</v>
      </c>
      <c r="BQ1287" s="4">
        <v>0</v>
      </c>
      <c r="BR1287" s="4">
        <v>0</v>
      </c>
      <c r="BS1287" s="4">
        <v>0</v>
      </c>
      <c r="BT1287" s="4">
        <f t="shared" si="532"/>
        <v>0</v>
      </c>
      <c r="BU1287" s="4">
        <v>0</v>
      </c>
      <c r="BV1287" s="4">
        <v>0</v>
      </c>
      <c r="BW1287" s="4">
        <v>56</v>
      </c>
      <c r="BX1287" s="4">
        <v>0</v>
      </c>
      <c r="BY1287" s="4">
        <f t="shared" si="533"/>
        <v>56</v>
      </c>
      <c r="BZ1287" s="4">
        <f t="shared" si="534"/>
        <v>3028</v>
      </c>
      <c r="CA1287" s="4">
        <f t="shared" si="535"/>
        <v>2670</v>
      </c>
      <c r="CB1287" s="4">
        <f t="shared" si="536"/>
        <v>1444</v>
      </c>
      <c r="CC1287" s="4">
        <f t="shared" si="537"/>
        <v>0</v>
      </c>
      <c r="CD1287" s="4">
        <f t="shared" si="538"/>
        <v>7142</v>
      </c>
      <c r="CE1287" s="4">
        <f t="shared" si="539"/>
        <v>0</v>
      </c>
      <c r="CF1287" s="4">
        <f t="shared" si="540"/>
        <v>180</v>
      </c>
      <c r="CG1287" s="4">
        <f t="shared" si="541"/>
        <v>150</v>
      </c>
      <c r="CH1287" s="4">
        <f t="shared" si="542"/>
        <v>0</v>
      </c>
      <c r="CI1287" s="4">
        <f t="shared" si="543"/>
        <v>330</v>
      </c>
      <c r="CJ1287" s="4">
        <v>1303</v>
      </c>
      <c r="CK1287" s="4">
        <v>1513</v>
      </c>
      <c r="CL1287" s="4">
        <v>187</v>
      </c>
      <c r="CM1287" s="4">
        <v>0</v>
      </c>
      <c r="CN1287" s="4">
        <v>181</v>
      </c>
      <c r="CO1287" s="4">
        <f t="shared" si="518"/>
        <v>3184</v>
      </c>
    </row>
    <row r="1288" spans="1:107">
      <c r="A1288" s="2">
        <v>2016</v>
      </c>
      <c r="B1288" s="3" t="s">
        <v>89</v>
      </c>
      <c r="C1288" s="4">
        <v>6971</v>
      </c>
      <c r="D1288" s="4">
        <v>2323</v>
      </c>
      <c r="E1288" s="4">
        <v>59</v>
      </c>
      <c r="F1288" s="4">
        <v>17</v>
      </c>
      <c r="G1288" s="4">
        <f t="shared" si="519"/>
        <v>9370</v>
      </c>
      <c r="H1288" s="4">
        <v>605</v>
      </c>
      <c r="I1288" s="4">
        <v>194</v>
      </c>
      <c r="J1288" s="4">
        <v>48</v>
      </c>
      <c r="K1288" s="4">
        <v>0</v>
      </c>
      <c r="L1288" s="4">
        <f t="shared" si="520"/>
        <v>847</v>
      </c>
      <c r="M1288" s="4">
        <v>125</v>
      </c>
      <c r="N1288" s="4">
        <v>0</v>
      </c>
      <c r="O1288" s="4">
        <v>0</v>
      </c>
      <c r="P1288" s="4">
        <v>0</v>
      </c>
      <c r="Q1288" s="4">
        <f t="shared" si="521"/>
        <v>125</v>
      </c>
      <c r="R1288" s="4">
        <v>0</v>
      </c>
      <c r="S1288" s="4">
        <v>0</v>
      </c>
      <c r="T1288" s="4">
        <v>0</v>
      </c>
      <c r="U1288" s="4">
        <v>0</v>
      </c>
      <c r="V1288" s="4">
        <f t="shared" si="522"/>
        <v>0</v>
      </c>
      <c r="W1288" s="4">
        <v>2696.4546477000004</v>
      </c>
      <c r="X1288" s="4">
        <v>10706.467507940002</v>
      </c>
      <c r="Y1288" s="4">
        <v>2619.4057701200009</v>
      </c>
      <c r="Z1288" s="4">
        <v>0</v>
      </c>
      <c r="AA1288" s="4">
        <f t="shared" si="523"/>
        <v>16022.327925760004</v>
      </c>
      <c r="AB1288" s="4">
        <v>1006</v>
      </c>
      <c r="AC1288" s="4">
        <v>0</v>
      </c>
      <c r="AD1288" s="4">
        <v>70</v>
      </c>
      <c r="AE1288" s="4">
        <v>17</v>
      </c>
      <c r="AF1288" s="4">
        <f t="shared" si="524"/>
        <v>1093</v>
      </c>
      <c r="AG1288" s="4">
        <v>0</v>
      </c>
      <c r="AH1288" s="4">
        <v>108.3</v>
      </c>
      <c r="AI1288" s="4">
        <v>4731.72</v>
      </c>
      <c r="AJ1288" s="4">
        <v>723.01</v>
      </c>
      <c r="AK1288" s="4">
        <f t="shared" si="525"/>
        <v>5563.0300000000007</v>
      </c>
      <c r="AL1288" s="4">
        <v>15358.138313570005</v>
      </c>
      <c r="AM1288" s="4">
        <v>2543.4349785199975</v>
      </c>
      <c r="AN1288" s="4">
        <v>3977.4340037499915</v>
      </c>
      <c r="AO1288" s="4">
        <v>24.715224219999982</v>
      </c>
      <c r="AP1288" s="4">
        <f t="shared" si="526"/>
        <v>21903.722520059997</v>
      </c>
      <c r="AQ1288" s="4">
        <v>0</v>
      </c>
      <c r="AR1288" s="4">
        <v>0</v>
      </c>
      <c r="AS1288" s="4">
        <v>13</v>
      </c>
      <c r="AT1288" s="4">
        <v>17</v>
      </c>
      <c r="AU1288" s="4">
        <f t="shared" si="527"/>
        <v>30</v>
      </c>
      <c r="AV1288" s="4">
        <v>0</v>
      </c>
      <c r="AW1288" s="4">
        <v>0</v>
      </c>
      <c r="AX1288" s="4">
        <v>0</v>
      </c>
      <c r="AY1288" s="4">
        <v>0</v>
      </c>
      <c r="AZ1288" s="4">
        <f t="shared" si="528"/>
        <v>0</v>
      </c>
      <c r="BA1288" s="4">
        <v>0</v>
      </c>
      <c r="BB1288" s="4">
        <v>0</v>
      </c>
      <c r="BC1288" s="4">
        <v>0</v>
      </c>
      <c r="BD1288" s="4">
        <v>17</v>
      </c>
      <c r="BE1288" s="4">
        <f t="shared" si="529"/>
        <v>17</v>
      </c>
      <c r="BF1288" s="4">
        <v>0</v>
      </c>
      <c r="BG1288" s="4">
        <v>107.82</v>
      </c>
      <c r="BH1288" s="4">
        <v>2613.61</v>
      </c>
      <c r="BI1288" s="4">
        <v>723</v>
      </c>
      <c r="BJ1288" s="4">
        <f t="shared" si="530"/>
        <v>3444.4300000000003</v>
      </c>
      <c r="BK1288" s="4">
        <v>0</v>
      </c>
      <c r="BL1288" s="4">
        <v>0</v>
      </c>
      <c r="BM1288" s="4">
        <v>0</v>
      </c>
      <c r="BN1288" s="4">
        <v>0</v>
      </c>
      <c r="BO1288" s="4">
        <f t="shared" si="531"/>
        <v>0</v>
      </c>
      <c r="BP1288" s="4">
        <v>0</v>
      </c>
      <c r="BQ1288" s="4">
        <v>0</v>
      </c>
      <c r="BR1288" s="4">
        <v>625</v>
      </c>
      <c r="BS1288" s="4">
        <v>1</v>
      </c>
      <c r="BT1288" s="4">
        <f t="shared" si="532"/>
        <v>626</v>
      </c>
      <c r="BU1288" s="4">
        <v>0</v>
      </c>
      <c r="BV1288" s="4">
        <v>0</v>
      </c>
      <c r="BW1288" s="4">
        <v>3</v>
      </c>
      <c r="BX1288" s="4">
        <v>17</v>
      </c>
      <c r="BY1288" s="4">
        <f t="shared" si="533"/>
        <v>20</v>
      </c>
      <c r="BZ1288" s="4">
        <f t="shared" si="534"/>
        <v>26761.592961270006</v>
      </c>
      <c r="CA1288" s="4">
        <f t="shared" si="535"/>
        <v>15875.202486459999</v>
      </c>
      <c r="CB1288" s="4">
        <f t="shared" si="536"/>
        <v>11505.559773869993</v>
      </c>
      <c r="CC1288" s="4">
        <f t="shared" si="537"/>
        <v>781.72522421999997</v>
      </c>
      <c r="CD1288" s="4">
        <f t="shared" si="538"/>
        <v>54924.08044582</v>
      </c>
      <c r="CE1288" s="4">
        <f t="shared" si="539"/>
        <v>0</v>
      </c>
      <c r="CF1288" s="4">
        <f t="shared" si="540"/>
        <v>107.82</v>
      </c>
      <c r="CG1288" s="4">
        <f t="shared" si="541"/>
        <v>3254.61</v>
      </c>
      <c r="CH1288" s="4">
        <f t="shared" si="542"/>
        <v>775</v>
      </c>
      <c r="CI1288" s="4">
        <f t="shared" si="543"/>
        <v>4137.43</v>
      </c>
      <c r="CJ1288" s="4">
        <v>8063</v>
      </c>
      <c r="CK1288" s="4">
        <v>13806</v>
      </c>
      <c r="CL1288" s="4">
        <v>1973</v>
      </c>
      <c r="CM1288" s="4">
        <v>954</v>
      </c>
      <c r="CN1288" s="4">
        <v>6494</v>
      </c>
      <c r="CO1288" s="4">
        <f t="shared" si="518"/>
        <v>31290</v>
      </c>
    </row>
    <row r="1289" spans="1:107">
      <c r="A1289" s="2">
        <v>2016</v>
      </c>
      <c r="B1289" s="3" t="s">
        <v>90</v>
      </c>
      <c r="C1289" s="4">
        <v>7880</v>
      </c>
      <c r="D1289" s="4">
        <v>1042</v>
      </c>
      <c r="E1289" s="4">
        <v>149</v>
      </c>
      <c r="F1289" s="4">
        <v>0</v>
      </c>
      <c r="G1289" s="4">
        <f t="shared" si="519"/>
        <v>9071</v>
      </c>
      <c r="H1289" s="4">
        <v>1941</v>
      </c>
      <c r="I1289" s="4">
        <v>1</v>
      </c>
      <c r="J1289" s="4">
        <v>11</v>
      </c>
      <c r="K1289" s="4">
        <v>0</v>
      </c>
      <c r="L1289" s="4">
        <f t="shared" si="520"/>
        <v>1953</v>
      </c>
      <c r="M1289" s="4">
        <v>27</v>
      </c>
      <c r="N1289" s="4">
        <v>169</v>
      </c>
      <c r="O1289" s="4">
        <v>0</v>
      </c>
      <c r="P1289" s="4">
        <v>0</v>
      </c>
      <c r="Q1289" s="4">
        <f t="shared" si="521"/>
        <v>196</v>
      </c>
      <c r="R1289" s="4">
        <v>0</v>
      </c>
      <c r="S1289" s="4">
        <v>0</v>
      </c>
      <c r="T1289" s="4">
        <v>0</v>
      </c>
      <c r="U1289" s="4">
        <v>0</v>
      </c>
      <c r="V1289" s="4">
        <f t="shared" si="522"/>
        <v>0</v>
      </c>
      <c r="W1289" s="4">
        <v>2027</v>
      </c>
      <c r="X1289" s="4">
        <v>8553</v>
      </c>
      <c r="Y1289" s="4">
        <v>691</v>
      </c>
      <c r="Z1289" s="4">
        <v>0</v>
      </c>
      <c r="AA1289" s="4">
        <f t="shared" si="523"/>
        <v>11271</v>
      </c>
      <c r="AB1289" s="4">
        <v>744</v>
      </c>
      <c r="AC1289" s="4">
        <v>3</v>
      </c>
      <c r="AD1289" s="4">
        <v>49</v>
      </c>
      <c r="AE1289" s="4">
        <v>0</v>
      </c>
      <c r="AF1289" s="4">
        <f t="shared" si="524"/>
        <v>796</v>
      </c>
      <c r="AG1289" s="4">
        <v>242</v>
      </c>
      <c r="AH1289" s="4">
        <v>936</v>
      </c>
      <c r="AI1289" s="4">
        <v>714</v>
      </c>
      <c r="AJ1289" s="4">
        <v>0</v>
      </c>
      <c r="AK1289" s="4">
        <f t="shared" si="525"/>
        <v>1892</v>
      </c>
      <c r="AL1289" s="4">
        <v>2269</v>
      </c>
      <c r="AM1289" s="4">
        <v>1585</v>
      </c>
      <c r="AN1289" s="4">
        <v>2176</v>
      </c>
      <c r="AO1289" s="4">
        <v>0</v>
      </c>
      <c r="AP1289" s="4">
        <f t="shared" si="526"/>
        <v>6030</v>
      </c>
      <c r="AQ1289" s="4">
        <v>0</v>
      </c>
      <c r="AR1289" s="4">
        <v>0</v>
      </c>
      <c r="AS1289" s="4">
        <v>0</v>
      </c>
      <c r="AT1289" s="4">
        <v>0</v>
      </c>
      <c r="AU1289" s="4">
        <f t="shared" si="527"/>
        <v>0</v>
      </c>
      <c r="AV1289" s="4">
        <v>46</v>
      </c>
      <c r="AW1289" s="4">
        <v>0</v>
      </c>
      <c r="AX1289" s="4">
        <v>27</v>
      </c>
      <c r="AY1289" s="4">
        <v>0</v>
      </c>
      <c r="AZ1289" s="4">
        <f t="shared" si="528"/>
        <v>73</v>
      </c>
      <c r="BA1289" s="4">
        <v>38</v>
      </c>
      <c r="BB1289" s="4">
        <v>0</v>
      </c>
      <c r="BC1289" s="4">
        <v>11</v>
      </c>
      <c r="BD1289" s="4">
        <v>0</v>
      </c>
      <c r="BE1289" s="4">
        <f t="shared" si="529"/>
        <v>49</v>
      </c>
      <c r="BF1289" s="4">
        <v>0</v>
      </c>
      <c r="BG1289" s="4">
        <v>0</v>
      </c>
      <c r="BH1289" s="4">
        <v>13</v>
      </c>
      <c r="BI1289" s="4">
        <v>0</v>
      </c>
      <c r="BJ1289" s="4">
        <f t="shared" si="530"/>
        <v>13</v>
      </c>
      <c r="BK1289" s="4">
        <v>0</v>
      </c>
      <c r="BL1289" s="4">
        <v>0</v>
      </c>
      <c r="BM1289" s="4">
        <v>0</v>
      </c>
      <c r="BN1289" s="4">
        <v>0</v>
      </c>
      <c r="BO1289" s="4">
        <f t="shared" si="531"/>
        <v>0</v>
      </c>
      <c r="BP1289" s="4">
        <v>33</v>
      </c>
      <c r="BQ1289" s="4">
        <v>0</v>
      </c>
      <c r="BR1289" s="4">
        <v>2</v>
      </c>
      <c r="BS1289" s="4">
        <v>0</v>
      </c>
      <c r="BT1289" s="4">
        <f t="shared" si="532"/>
        <v>35</v>
      </c>
      <c r="BU1289" s="4">
        <v>170</v>
      </c>
      <c r="BV1289" s="4">
        <v>0</v>
      </c>
      <c r="BW1289" s="4">
        <v>55</v>
      </c>
      <c r="BX1289" s="4">
        <v>0</v>
      </c>
      <c r="BY1289" s="4">
        <f t="shared" si="533"/>
        <v>225</v>
      </c>
      <c r="BZ1289" s="4">
        <f t="shared" si="534"/>
        <v>15130</v>
      </c>
      <c r="CA1289" s="4">
        <f t="shared" si="535"/>
        <v>12289</v>
      </c>
      <c r="CB1289" s="4">
        <f t="shared" si="536"/>
        <v>3790</v>
      </c>
      <c r="CC1289" s="4">
        <f t="shared" si="537"/>
        <v>0</v>
      </c>
      <c r="CD1289" s="4">
        <f t="shared" si="538"/>
        <v>31209</v>
      </c>
      <c r="CE1289" s="4">
        <f t="shared" si="539"/>
        <v>287</v>
      </c>
      <c r="CF1289" s="4">
        <f t="shared" si="540"/>
        <v>0</v>
      </c>
      <c r="CG1289" s="4">
        <f t="shared" si="541"/>
        <v>108</v>
      </c>
      <c r="CH1289" s="4">
        <f t="shared" si="542"/>
        <v>0</v>
      </c>
      <c r="CI1289" s="4">
        <f t="shared" si="543"/>
        <v>395</v>
      </c>
      <c r="CJ1289" s="4">
        <v>7223</v>
      </c>
      <c r="CK1289" s="4">
        <v>5218</v>
      </c>
      <c r="CL1289" s="4">
        <v>984</v>
      </c>
      <c r="CM1289" s="4">
        <v>440.9</v>
      </c>
      <c r="CN1289" s="4">
        <v>954</v>
      </c>
      <c r="CO1289" s="4">
        <f t="shared" si="518"/>
        <v>14819.9</v>
      </c>
    </row>
    <row r="1290" spans="1:107">
      <c r="A1290" s="2">
        <v>2016</v>
      </c>
      <c r="B1290" s="3" t="s">
        <v>91</v>
      </c>
      <c r="C1290" s="4">
        <v>3094</v>
      </c>
      <c r="D1290" s="4">
        <v>458</v>
      </c>
      <c r="E1290" s="4">
        <v>72</v>
      </c>
      <c r="F1290" s="4">
        <v>0</v>
      </c>
      <c r="G1290" s="4">
        <f t="shared" si="519"/>
        <v>3624</v>
      </c>
      <c r="H1290" s="4">
        <v>862</v>
      </c>
      <c r="I1290" s="4">
        <v>520</v>
      </c>
      <c r="J1290" s="4">
        <v>4552</v>
      </c>
      <c r="K1290" s="4">
        <v>0</v>
      </c>
      <c r="L1290" s="4">
        <f t="shared" si="520"/>
        <v>5934</v>
      </c>
      <c r="M1290" s="4">
        <v>45</v>
      </c>
      <c r="N1290" s="4">
        <v>24</v>
      </c>
      <c r="O1290" s="4">
        <v>10</v>
      </c>
      <c r="P1290" s="4">
        <v>0</v>
      </c>
      <c r="Q1290" s="4">
        <f t="shared" si="521"/>
        <v>79</v>
      </c>
      <c r="R1290" s="4">
        <v>12</v>
      </c>
      <c r="S1290" s="4">
        <v>0</v>
      </c>
      <c r="T1290" s="4">
        <v>1</v>
      </c>
      <c r="U1290" s="4">
        <v>0</v>
      </c>
      <c r="V1290" s="4">
        <f t="shared" si="522"/>
        <v>13</v>
      </c>
      <c r="W1290" s="4">
        <v>1405</v>
      </c>
      <c r="X1290" s="4">
        <v>2997</v>
      </c>
      <c r="Y1290" s="4">
        <v>860</v>
      </c>
      <c r="Z1290" s="4">
        <v>0</v>
      </c>
      <c r="AA1290" s="4">
        <f t="shared" si="523"/>
        <v>5262</v>
      </c>
      <c r="AB1290" s="4">
        <v>384</v>
      </c>
      <c r="AC1290" s="4">
        <v>1</v>
      </c>
      <c r="AD1290" s="4">
        <v>63</v>
      </c>
      <c r="AE1290" s="4">
        <v>0</v>
      </c>
      <c r="AF1290" s="4">
        <f t="shared" si="524"/>
        <v>448</v>
      </c>
      <c r="AG1290" s="4">
        <v>0</v>
      </c>
      <c r="AH1290" s="4">
        <v>537</v>
      </c>
      <c r="AI1290" s="4">
        <v>1347</v>
      </c>
      <c r="AJ1290" s="4">
        <v>0</v>
      </c>
      <c r="AK1290" s="4">
        <f t="shared" si="525"/>
        <v>1884</v>
      </c>
      <c r="AL1290" s="4">
        <v>1445</v>
      </c>
      <c r="AM1290" s="4">
        <v>1791</v>
      </c>
      <c r="AN1290" s="4">
        <v>2601</v>
      </c>
      <c r="AO1290" s="4">
        <v>13</v>
      </c>
      <c r="AP1290" s="4">
        <f t="shared" si="526"/>
        <v>5850</v>
      </c>
      <c r="AQ1290" s="4">
        <v>0</v>
      </c>
      <c r="AR1290" s="4">
        <v>0</v>
      </c>
      <c r="AS1290" s="4">
        <v>0</v>
      </c>
      <c r="AT1290" s="4">
        <v>0</v>
      </c>
      <c r="AU1290" s="4">
        <f t="shared" si="527"/>
        <v>0</v>
      </c>
      <c r="AV1290" s="4">
        <v>0</v>
      </c>
      <c r="AW1290" s="4">
        <v>0</v>
      </c>
      <c r="AX1290" s="4">
        <v>39</v>
      </c>
      <c r="AY1290" s="4">
        <v>0</v>
      </c>
      <c r="AZ1290" s="4">
        <f t="shared" si="528"/>
        <v>39</v>
      </c>
      <c r="BA1290" s="4">
        <v>0</v>
      </c>
      <c r="BB1290" s="4">
        <v>0</v>
      </c>
      <c r="BC1290" s="4">
        <v>8</v>
      </c>
      <c r="BD1290" s="4">
        <v>0</v>
      </c>
      <c r="BE1290" s="4">
        <f t="shared" si="529"/>
        <v>8</v>
      </c>
      <c r="BF1290" s="4">
        <v>0</v>
      </c>
      <c r="BG1290" s="4">
        <v>358</v>
      </c>
      <c r="BH1290" s="4">
        <v>585</v>
      </c>
      <c r="BI1290" s="4">
        <v>0</v>
      </c>
      <c r="BJ1290" s="4">
        <f t="shared" si="530"/>
        <v>943</v>
      </c>
      <c r="BK1290" s="4">
        <v>0</v>
      </c>
      <c r="BL1290" s="4">
        <v>0</v>
      </c>
      <c r="BM1290" s="4">
        <v>0</v>
      </c>
      <c r="BN1290" s="4">
        <v>0</v>
      </c>
      <c r="BO1290" s="4">
        <f t="shared" si="531"/>
        <v>0</v>
      </c>
      <c r="BP1290" s="4">
        <v>0</v>
      </c>
      <c r="BQ1290" s="4">
        <v>0</v>
      </c>
      <c r="BR1290" s="4">
        <v>14</v>
      </c>
      <c r="BS1290" s="4">
        <v>0</v>
      </c>
      <c r="BT1290" s="4">
        <f t="shared" si="532"/>
        <v>14</v>
      </c>
      <c r="BU1290" s="4">
        <v>0</v>
      </c>
      <c r="BV1290" s="4">
        <v>32</v>
      </c>
      <c r="BW1290" s="4">
        <v>31</v>
      </c>
      <c r="BX1290" s="4">
        <v>10</v>
      </c>
      <c r="BY1290" s="4">
        <f t="shared" si="533"/>
        <v>73</v>
      </c>
      <c r="BZ1290" s="4">
        <f t="shared" si="534"/>
        <v>7247</v>
      </c>
      <c r="CA1290" s="4">
        <f t="shared" si="535"/>
        <v>6328</v>
      </c>
      <c r="CB1290" s="4">
        <f t="shared" si="536"/>
        <v>9506</v>
      </c>
      <c r="CC1290" s="4">
        <f t="shared" si="537"/>
        <v>13</v>
      </c>
      <c r="CD1290" s="4">
        <f t="shared" si="538"/>
        <v>23094</v>
      </c>
      <c r="CE1290" s="4">
        <f t="shared" si="539"/>
        <v>0</v>
      </c>
      <c r="CF1290" s="4">
        <f t="shared" si="540"/>
        <v>390</v>
      </c>
      <c r="CG1290" s="4">
        <f t="shared" si="541"/>
        <v>677</v>
      </c>
      <c r="CH1290" s="4">
        <f t="shared" si="542"/>
        <v>10</v>
      </c>
      <c r="CI1290" s="4">
        <f t="shared" si="543"/>
        <v>1077</v>
      </c>
      <c r="CJ1290" s="4">
        <v>2322</v>
      </c>
      <c r="CK1290" s="4">
        <v>3536</v>
      </c>
      <c r="CL1290" s="4">
        <v>377</v>
      </c>
      <c r="CM1290" s="4">
        <v>85.5</v>
      </c>
      <c r="CN1290" s="4">
        <v>600.5</v>
      </c>
      <c r="CO1290" s="4">
        <f t="shared" si="518"/>
        <v>6921</v>
      </c>
    </row>
    <row r="1291" spans="1:107">
      <c r="A1291" s="2">
        <v>2016</v>
      </c>
      <c r="B1291" s="3" t="s">
        <v>92</v>
      </c>
      <c r="C1291" s="4">
        <v>3009.4</v>
      </c>
      <c r="D1291" s="4">
        <v>474</v>
      </c>
      <c r="E1291" s="4">
        <v>967</v>
      </c>
      <c r="F1291" s="4">
        <v>0</v>
      </c>
      <c r="G1291" s="4">
        <f t="shared" si="519"/>
        <v>4450.3999999999996</v>
      </c>
      <c r="H1291" s="4">
        <v>760</v>
      </c>
      <c r="I1291" s="4">
        <v>318</v>
      </c>
      <c r="J1291" s="4">
        <v>1603</v>
      </c>
      <c r="K1291" s="4">
        <v>69</v>
      </c>
      <c r="L1291" s="4">
        <f t="shared" si="520"/>
        <v>2750</v>
      </c>
      <c r="M1291" s="4">
        <v>0</v>
      </c>
      <c r="N1291" s="4">
        <v>17</v>
      </c>
      <c r="O1291" s="4">
        <v>0</v>
      </c>
      <c r="P1291" s="4">
        <v>0</v>
      </c>
      <c r="Q1291" s="4">
        <f t="shared" si="521"/>
        <v>17</v>
      </c>
      <c r="R1291" s="4">
        <v>0</v>
      </c>
      <c r="S1291" s="4">
        <v>0</v>
      </c>
      <c r="T1291" s="4">
        <v>0</v>
      </c>
      <c r="U1291" s="4">
        <v>0</v>
      </c>
      <c r="V1291" s="4">
        <f t="shared" si="522"/>
        <v>0</v>
      </c>
      <c r="W1291" s="4">
        <v>1151</v>
      </c>
      <c r="X1291" s="4">
        <v>1815</v>
      </c>
      <c r="Y1291" s="4">
        <v>310</v>
      </c>
      <c r="Z1291" s="4">
        <v>0</v>
      </c>
      <c r="AA1291" s="4">
        <f t="shared" si="523"/>
        <v>3276</v>
      </c>
      <c r="AB1291" s="4">
        <v>347</v>
      </c>
      <c r="AC1291" s="4">
        <v>8</v>
      </c>
      <c r="AD1291" s="4">
        <v>24</v>
      </c>
      <c r="AE1291" s="4">
        <v>4</v>
      </c>
      <c r="AF1291" s="4">
        <f t="shared" si="524"/>
        <v>383</v>
      </c>
      <c r="AG1291" s="4">
        <v>10</v>
      </c>
      <c r="AH1291" s="4">
        <v>277</v>
      </c>
      <c r="AI1291" s="4">
        <v>530</v>
      </c>
      <c r="AJ1291" s="4">
        <v>178</v>
      </c>
      <c r="AK1291" s="4">
        <f t="shared" si="525"/>
        <v>995</v>
      </c>
      <c r="AL1291" s="4">
        <v>838</v>
      </c>
      <c r="AM1291" s="4">
        <v>728</v>
      </c>
      <c r="AN1291" s="4">
        <v>1524</v>
      </c>
      <c r="AO1291" s="4">
        <v>163</v>
      </c>
      <c r="AP1291" s="4">
        <f t="shared" si="526"/>
        <v>3253</v>
      </c>
      <c r="AQ1291" s="4">
        <v>0</v>
      </c>
      <c r="AR1291" s="4">
        <v>0</v>
      </c>
      <c r="AS1291" s="4">
        <v>0</v>
      </c>
      <c r="AT1291" s="4">
        <v>0</v>
      </c>
      <c r="AU1291" s="4">
        <f t="shared" si="527"/>
        <v>0</v>
      </c>
      <c r="AV1291" s="4">
        <v>2</v>
      </c>
      <c r="AW1291" s="4">
        <v>0</v>
      </c>
      <c r="AX1291" s="4">
        <v>131</v>
      </c>
      <c r="AY1291" s="4">
        <v>38</v>
      </c>
      <c r="AZ1291" s="4">
        <f t="shared" si="528"/>
        <v>171</v>
      </c>
      <c r="BA1291" s="4">
        <v>0</v>
      </c>
      <c r="BB1291" s="4">
        <v>0</v>
      </c>
      <c r="BC1291" s="4">
        <v>8</v>
      </c>
      <c r="BD1291" s="4">
        <v>4</v>
      </c>
      <c r="BE1291" s="4">
        <f t="shared" si="529"/>
        <v>12</v>
      </c>
      <c r="BF1291" s="4">
        <v>9</v>
      </c>
      <c r="BG1291" s="4">
        <v>277</v>
      </c>
      <c r="BH1291" s="4">
        <v>115</v>
      </c>
      <c r="BI1291" s="4">
        <v>103</v>
      </c>
      <c r="BJ1291" s="4">
        <f t="shared" si="530"/>
        <v>504</v>
      </c>
      <c r="BK1291" s="4">
        <v>0</v>
      </c>
      <c r="BL1291" s="4">
        <v>0</v>
      </c>
      <c r="BM1291" s="4">
        <v>0</v>
      </c>
      <c r="BN1291" s="4">
        <v>0</v>
      </c>
      <c r="BO1291" s="4">
        <f t="shared" si="531"/>
        <v>0</v>
      </c>
      <c r="BP1291" s="4">
        <v>0</v>
      </c>
      <c r="BQ1291" s="4">
        <v>0</v>
      </c>
      <c r="BR1291" s="4">
        <v>0</v>
      </c>
      <c r="BS1291" s="4">
        <v>0</v>
      </c>
      <c r="BT1291" s="4">
        <f t="shared" si="532"/>
        <v>0</v>
      </c>
      <c r="BU1291" s="4">
        <v>12</v>
      </c>
      <c r="BV1291" s="4">
        <v>18</v>
      </c>
      <c r="BW1291" s="4">
        <v>16</v>
      </c>
      <c r="BX1291" s="4">
        <v>27</v>
      </c>
      <c r="BY1291" s="4">
        <f t="shared" si="533"/>
        <v>73</v>
      </c>
      <c r="BZ1291" s="4">
        <f t="shared" si="534"/>
        <v>6115.4</v>
      </c>
      <c r="CA1291" s="4">
        <f t="shared" si="535"/>
        <v>3637</v>
      </c>
      <c r="CB1291" s="4">
        <f t="shared" si="536"/>
        <v>4958</v>
      </c>
      <c r="CC1291" s="4">
        <f t="shared" si="537"/>
        <v>414</v>
      </c>
      <c r="CD1291" s="4">
        <f t="shared" si="538"/>
        <v>15124.4</v>
      </c>
      <c r="CE1291" s="4">
        <f t="shared" si="539"/>
        <v>23</v>
      </c>
      <c r="CF1291" s="4">
        <f t="shared" si="540"/>
        <v>295</v>
      </c>
      <c r="CG1291" s="4">
        <f t="shared" si="541"/>
        <v>270</v>
      </c>
      <c r="CH1291" s="4">
        <f t="shared" si="542"/>
        <v>172</v>
      </c>
      <c r="CI1291" s="4">
        <f t="shared" si="543"/>
        <v>760</v>
      </c>
      <c r="CJ1291" s="4">
        <v>2659</v>
      </c>
      <c r="CK1291" s="4">
        <v>2249</v>
      </c>
      <c r="CL1291" s="4">
        <v>355</v>
      </c>
      <c r="CM1291" s="4">
        <v>0</v>
      </c>
      <c r="CN1291" s="4">
        <v>810</v>
      </c>
      <c r="CO1291" s="4">
        <f t="shared" si="518"/>
        <v>6073</v>
      </c>
    </row>
    <row r="1292" spans="1:107">
      <c r="A1292" s="2">
        <v>2016</v>
      </c>
      <c r="B1292" s="3" t="s">
        <v>93</v>
      </c>
      <c r="C1292" s="4">
        <v>4455.2</v>
      </c>
      <c r="D1292" s="4">
        <v>839.1</v>
      </c>
      <c r="E1292" s="4">
        <v>39.164999999999999</v>
      </c>
      <c r="F1292" s="4">
        <v>0</v>
      </c>
      <c r="G1292" s="4">
        <f t="shared" si="519"/>
        <v>5333.4650000000001</v>
      </c>
      <c r="H1292" s="4">
        <v>1207.0999999999999</v>
      </c>
      <c r="I1292" s="4">
        <v>731.74559299999999</v>
      </c>
      <c r="J1292" s="4">
        <v>4751.2471320000004</v>
      </c>
      <c r="K1292" s="4">
        <v>0</v>
      </c>
      <c r="L1292" s="4">
        <f t="shared" si="520"/>
        <v>6690.0927250000004</v>
      </c>
      <c r="M1292" s="4">
        <v>51.8</v>
      </c>
      <c r="N1292" s="4">
        <v>112.8</v>
      </c>
      <c r="O1292" s="4">
        <v>0.50194399999999995</v>
      </c>
      <c r="P1292" s="4">
        <v>0</v>
      </c>
      <c r="Q1292" s="4">
        <f t="shared" si="521"/>
        <v>165.101944</v>
      </c>
      <c r="R1292" s="4">
        <v>0</v>
      </c>
      <c r="S1292" s="4">
        <v>0</v>
      </c>
      <c r="T1292" s="4">
        <v>0</v>
      </c>
      <c r="U1292" s="4">
        <v>0</v>
      </c>
      <c r="V1292" s="4">
        <f t="shared" si="522"/>
        <v>0</v>
      </c>
      <c r="W1292" s="4">
        <v>1547.4</v>
      </c>
      <c r="X1292" s="4">
        <v>7527.8569619999998</v>
      </c>
      <c r="Y1292" s="4">
        <v>509.60480999999999</v>
      </c>
      <c r="Z1292" s="4">
        <v>0</v>
      </c>
      <c r="AA1292" s="4">
        <f t="shared" si="523"/>
        <v>9584.8617720000002</v>
      </c>
      <c r="AB1292" s="4">
        <v>594.45578</v>
      </c>
      <c r="AC1292" s="4">
        <v>12.562798000000001</v>
      </c>
      <c r="AD1292" s="4">
        <v>43.257284999999996</v>
      </c>
      <c r="AE1292" s="4">
        <v>0</v>
      </c>
      <c r="AF1292" s="4">
        <f t="shared" si="524"/>
        <v>650.27586300000007</v>
      </c>
      <c r="AG1292" s="4">
        <v>6.3000780000000001</v>
      </c>
      <c r="AH1292" s="4">
        <v>883.07191</v>
      </c>
      <c r="AI1292" s="4">
        <v>1908.2550329999999</v>
      </c>
      <c r="AJ1292" s="4">
        <v>0</v>
      </c>
      <c r="AK1292" s="4">
        <f t="shared" si="525"/>
        <v>2797.6270209999998</v>
      </c>
      <c r="AL1292" s="4">
        <v>2367.8362080000002</v>
      </c>
      <c r="AM1292" s="4">
        <v>2074.5180919999998</v>
      </c>
      <c r="AN1292" s="4">
        <v>1995.3</v>
      </c>
      <c r="AO1292" s="4">
        <v>0</v>
      </c>
      <c r="AP1292" s="4">
        <f t="shared" si="526"/>
        <v>6437.6543000000001</v>
      </c>
      <c r="AQ1292" s="4">
        <v>0</v>
      </c>
      <c r="AR1292" s="4">
        <v>0</v>
      </c>
      <c r="AS1292" s="4">
        <v>5.5726269999999998</v>
      </c>
      <c r="AT1292" s="4">
        <v>0</v>
      </c>
      <c r="AU1292" s="4">
        <f t="shared" si="527"/>
        <v>5.5726269999999998</v>
      </c>
      <c r="AV1292" s="4">
        <v>0</v>
      </c>
      <c r="AW1292" s="4">
        <v>0</v>
      </c>
      <c r="AX1292" s="4">
        <v>558.005944</v>
      </c>
      <c r="AY1292" s="4">
        <v>0</v>
      </c>
      <c r="AZ1292" s="4">
        <f t="shared" si="528"/>
        <v>558.005944</v>
      </c>
      <c r="BA1292" s="4">
        <v>0</v>
      </c>
      <c r="BB1292" s="4">
        <v>0</v>
      </c>
      <c r="BC1292" s="4">
        <v>8.3679249999999996</v>
      </c>
      <c r="BD1292" s="4">
        <v>0</v>
      </c>
      <c r="BE1292" s="4">
        <f t="shared" si="529"/>
        <v>8.3679249999999996</v>
      </c>
      <c r="BF1292" s="4">
        <v>0</v>
      </c>
      <c r="BG1292" s="4">
        <v>0</v>
      </c>
      <c r="BH1292" s="4">
        <v>8.3131229999999992</v>
      </c>
      <c r="BI1292" s="4">
        <v>0</v>
      </c>
      <c r="BJ1292" s="4">
        <f t="shared" si="530"/>
        <v>8.3131229999999992</v>
      </c>
      <c r="BK1292" s="4">
        <v>0</v>
      </c>
      <c r="BL1292" s="4">
        <v>0</v>
      </c>
      <c r="BM1292" s="4">
        <v>0</v>
      </c>
      <c r="BN1292" s="4">
        <v>0</v>
      </c>
      <c r="BO1292" s="4">
        <f t="shared" si="531"/>
        <v>0</v>
      </c>
      <c r="BP1292" s="4">
        <v>0</v>
      </c>
      <c r="BQ1292" s="4">
        <v>0</v>
      </c>
      <c r="BR1292" s="4">
        <v>17.790528999999999</v>
      </c>
      <c r="BS1292" s="4">
        <v>0</v>
      </c>
      <c r="BT1292" s="4">
        <f t="shared" si="532"/>
        <v>17.790528999999999</v>
      </c>
      <c r="BU1292" s="4">
        <v>0</v>
      </c>
      <c r="BV1292" s="4">
        <v>0</v>
      </c>
      <c r="BW1292" s="4">
        <v>224.01941600000001</v>
      </c>
      <c r="BX1292" s="4">
        <v>0</v>
      </c>
      <c r="BY1292" s="4">
        <f t="shared" si="533"/>
        <v>224.01941600000001</v>
      </c>
      <c r="BZ1292" s="4">
        <f t="shared" si="534"/>
        <v>10230.092066000001</v>
      </c>
      <c r="CA1292" s="4">
        <f t="shared" si="535"/>
        <v>12181.655355000001</v>
      </c>
      <c r="CB1292" s="4">
        <f t="shared" si="536"/>
        <v>9247.3312039999983</v>
      </c>
      <c r="CC1292" s="4">
        <f t="shared" si="537"/>
        <v>0</v>
      </c>
      <c r="CD1292" s="4">
        <f t="shared" si="538"/>
        <v>31659.078624999998</v>
      </c>
      <c r="CE1292" s="4">
        <f t="shared" si="539"/>
        <v>0</v>
      </c>
      <c r="CF1292" s="4">
        <f t="shared" si="540"/>
        <v>0</v>
      </c>
      <c r="CG1292" s="4">
        <f t="shared" si="541"/>
        <v>822.06956400000001</v>
      </c>
      <c r="CH1292" s="4">
        <f t="shared" si="542"/>
        <v>0</v>
      </c>
      <c r="CI1292" s="4">
        <f t="shared" si="543"/>
        <v>822.06956400000001</v>
      </c>
      <c r="CJ1292" s="4">
        <v>3462.7</v>
      </c>
      <c r="CK1292" s="4">
        <v>4282.1000000000004</v>
      </c>
      <c r="CL1292" s="4">
        <v>729.6</v>
      </c>
      <c r="CM1292" s="4">
        <v>246.8</v>
      </c>
      <c r="CN1292" s="4">
        <v>1617.7</v>
      </c>
      <c r="CO1292" s="4">
        <f t="shared" si="518"/>
        <v>10338.9</v>
      </c>
    </row>
    <row r="1293" spans="1:107">
      <c r="A1293" s="2">
        <v>2016</v>
      </c>
      <c r="B1293" s="3" t="s">
        <v>94</v>
      </c>
      <c r="C1293" s="4">
        <v>3566</v>
      </c>
      <c r="D1293" s="4">
        <v>1058</v>
      </c>
      <c r="E1293" s="4">
        <v>695</v>
      </c>
      <c r="F1293" s="4">
        <v>0</v>
      </c>
      <c r="G1293" s="4">
        <f t="shared" si="519"/>
        <v>5319</v>
      </c>
      <c r="H1293" s="4">
        <v>654.93331599999999</v>
      </c>
      <c r="I1293" s="4">
        <v>66.851090999999997</v>
      </c>
      <c r="J1293" s="4">
        <v>1940.263326</v>
      </c>
      <c r="K1293" s="4">
        <v>155.46988400000001</v>
      </c>
      <c r="L1293" s="4">
        <f t="shared" si="520"/>
        <v>2817.517617</v>
      </c>
      <c r="M1293" s="4">
        <v>0</v>
      </c>
      <c r="N1293" s="4">
        <v>140</v>
      </c>
      <c r="O1293" s="4">
        <v>0</v>
      </c>
      <c r="P1293" s="4">
        <v>0</v>
      </c>
      <c r="Q1293" s="4">
        <f t="shared" si="521"/>
        <v>140</v>
      </c>
      <c r="R1293" s="4">
        <v>0</v>
      </c>
      <c r="S1293" s="4">
        <v>0</v>
      </c>
      <c r="T1293" s="4">
        <v>0</v>
      </c>
      <c r="U1293" s="4">
        <v>0</v>
      </c>
      <c r="V1293" s="4">
        <f t="shared" si="522"/>
        <v>0</v>
      </c>
      <c r="W1293" s="4">
        <v>1876</v>
      </c>
      <c r="X1293" s="4">
        <v>5220</v>
      </c>
      <c r="Y1293" s="4">
        <v>792</v>
      </c>
      <c r="Z1293" s="4">
        <v>0</v>
      </c>
      <c r="AA1293" s="4">
        <f t="shared" si="523"/>
        <v>7888</v>
      </c>
      <c r="AB1293" s="4">
        <v>729.80756599999995</v>
      </c>
      <c r="AC1293" s="4">
        <v>1.7017998999999999</v>
      </c>
      <c r="AD1293" s="4">
        <v>74.917878000000002</v>
      </c>
      <c r="AE1293" s="4">
        <v>0</v>
      </c>
      <c r="AF1293" s="4">
        <f t="shared" si="524"/>
        <v>806.42724389999989</v>
      </c>
      <c r="AG1293" s="4">
        <v>38</v>
      </c>
      <c r="AH1293" s="4">
        <v>831</v>
      </c>
      <c r="AI1293" s="4">
        <v>577</v>
      </c>
      <c r="AJ1293" s="4">
        <v>171</v>
      </c>
      <c r="AK1293" s="4">
        <f t="shared" si="525"/>
        <v>1617</v>
      </c>
      <c r="AL1293" s="4">
        <v>1832.483295</v>
      </c>
      <c r="AM1293" s="4">
        <v>1938.6994450999991</v>
      </c>
      <c r="AN1293" s="4">
        <v>5121.2883829999992</v>
      </c>
      <c r="AO1293" s="4">
        <v>256</v>
      </c>
      <c r="AP1293" s="4">
        <f t="shared" si="526"/>
        <v>9148.4711230999983</v>
      </c>
      <c r="AQ1293" s="4">
        <v>0</v>
      </c>
      <c r="AR1293" s="4">
        <v>0</v>
      </c>
      <c r="AS1293" s="4">
        <v>0</v>
      </c>
      <c r="AT1293" s="4">
        <v>0</v>
      </c>
      <c r="AU1293" s="4">
        <f t="shared" si="527"/>
        <v>0</v>
      </c>
      <c r="AV1293" s="4">
        <v>6</v>
      </c>
      <c r="AW1293" s="4">
        <v>1</v>
      </c>
      <c r="AX1293" s="4">
        <v>78</v>
      </c>
      <c r="AY1293" s="4">
        <v>116</v>
      </c>
      <c r="AZ1293" s="4">
        <f t="shared" si="528"/>
        <v>201</v>
      </c>
      <c r="BA1293" s="4">
        <v>5</v>
      </c>
      <c r="BB1293" s="4">
        <v>0</v>
      </c>
      <c r="BC1293" s="4">
        <v>0</v>
      </c>
      <c r="BD1293" s="4">
        <v>0</v>
      </c>
      <c r="BE1293" s="4">
        <f t="shared" si="529"/>
        <v>5</v>
      </c>
      <c r="BF1293" s="4">
        <v>38</v>
      </c>
      <c r="BG1293" s="4">
        <v>678</v>
      </c>
      <c r="BH1293" s="4">
        <v>182</v>
      </c>
      <c r="BI1293" s="4">
        <v>171</v>
      </c>
      <c r="BJ1293" s="4">
        <f t="shared" si="530"/>
        <v>1069</v>
      </c>
      <c r="BK1293" s="4">
        <v>0</v>
      </c>
      <c r="BL1293" s="4">
        <v>0</v>
      </c>
      <c r="BM1293" s="4">
        <v>0</v>
      </c>
      <c r="BN1293" s="4">
        <v>0</v>
      </c>
      <c r="BO1293" s="4">
        <f t="shared" si="531"/>
        <v>0</v>
      </c>
      <c r="BP1293" s="4">
        <v>0</v>
      </c>
      <c r="BQ1293" s="4">
        <v>0</v>
      </c>
      <c r="BR1293" s="4">
        <v>0</v>
      </c>
      <c r="BS1293" s="4">
        <v>0</v>
      </c>
      <c r="BT1293" s="4">
        <f t="shared" si="532"/>
        <v>0</v>
      </c>
      <c r="BU1293" s="4">
        <v>37</v>
      </c>
      <c r="BV1293" s="4">
        <v>27</v>
      </c>
      <c r="BW1293" s="4">
        <v>244</v>
      </c>
      <c r="BX1293" s="4">
        <v>256</v>
      </c>
      <c r="BY1293" s="4">
        <f t="shared" si="533"/>
        <v>564</v>
      </c>
      <c r="BZ1293" s="4">
        <f t="shared" si="534"/>
        <v>8697.2241770000001</v>
      </c>
      <c r="CA1293" s="4">
        <f t="shared" si="535"/>
        <v>9256.2523359999996</v>
      </c>
      <c r="CB1293" s="4">
        <f t="shared" si="536"/>
        <v>9200.4695869999996</v>
      </c>
      <c r="CC1293" s="4">
        <f t="shared" si="537"/>
        <v>582.46988399999998</v>
      </c>
      <c r="CD1293" s="4">
        <f t="shared" si="538"/>
        <v>27736.415983999999</v>
      </c>
      <c r="CE1293" s="4">
        <f t="shared" si="539"/>
        <v>86</v>
      </c>
      <c r="CF1293" s="4">
        <f t="shared" si="540"/>
        <v>706</v>
      </c>
      <c r="CG1293" s="4">
        <f t="shared" si="541"/>
        <v>504</v>
      </c>
      <c r="CH1293" s="4">
        <f t="shared" si="542"/>
        <v>543</v>
      </c>
      <c r="CI1293" s="4">
        <f t="shared" si="543"/>
        <v>1839</v>
      </c>
      <c r="CJ1293" s="4">
        <v>3280.2723094399994</v>
      </c>
      <c r="CK1293" s="4">
        <v>2877.8388256699996</v>
      </c>
      <c r="CL1293" s="4">
        <v>248.76461100999998</v>
      </c>
      <c r="CM1293" s="4">
        <v>407.02511425999995</v>
      </c>
      <c r="CN1293" s="4">
        <v>1082.8589891200011</v>
      </c>
      <c r="CO1293" s="4">
        <f t="shared" si="518"/>
        <v>7896.7598495000002</v>
      </c>
    </row>
    <row r="1294" spans="1:107">
      <c r="A1294" s="2">
        <v>2016</v>
      </c>
      <c r="B1294" s="3" t="s">
        <v>95</v>
      </c>
      <c r="C1294" s="4">
        <v>1153</v>
      </c>
      <c r="D1294" s="4">
        <v>201</v>
      </c>
      <c r="E1294" s="4">
        <v>32</v>
      </c>
      <c r="F1294" s="4">
        <v>0</v>
      </c>
      <c r="G1294" s="4">
        <f t="shared" si="519"/>
        <v>1386</v>
      </c>
      <c r="H1294" s="4">
        <v>284</v>
      </c>
      <c r="I1294" s="4">
        <v>0</v>
      </c>
      <c r="J1294" s="4">
        <v>8</v>
      </c>
      <c r="K1294" s="4">
        <v>24</v>
      </c>
      <c r="L1294" s="4">
        <f t="shared" si="520"/>
        <v>316</v>
      </c>
      <c r="M1294" s="4">
        <v>22</v>
      </c>
      <c r="N1294" s="4">
        <v>26</v>
      </c>
      <c r="O1294" s="4">
        <v>89</v>
      </c>
      <c r="P1294" s="4">
        <v>0</v>
      </c>
      <c r="Q1294" s="4">
        <f t="shared" si="521"/>
        <v>137</v>
      </c>
      <c r="R1294" s="4">
        <v>22</v>
      </c>
      <c r="S1294" s="4">
        <v>3</v>
      </c>
      <c r="T1294" s="4">
        <v>1</v>
      </c>
      <c r="U1294" s="4">
        <v>0</v>
      </c>
      <c r="V1294" s="4">
        <f t="shared" si="522"/>
        <v>26</v>
      </c>
      <c r="W1294" s="4">
        <v>777</v>
      </c>
      <c r="X1294" s="4">
        <v>1605</v>
      </c>
      <c r="Y1294" s="4">
        <v>274</v>
      </c>
      <c r="Z1294" s="4">
        <v>0</v>
      </c>
      <c r="AA1294" s="4">
        <f t="shared" si="523"/>
        <v>2656</v>
      </c>
      <c r="AB1294" s="4">
        <v>177</v>
      </c>
      <c r="AC1294" s="4">
        <v>2</v>
      </c>
      <c r="AD1294" s="4">
        <v>3</v>
      </c>
      <c r="AE1294" s="4">
        <v>0</v>
      </c>
      <c r="AF1294" s="4">
        <f t="shared" si="524"/>
        <v>182</v>
      </c>
      <c r="AG1294" s="4">
        <v>0</v>
      </c>
      <c r="AH1294" s="4">
        <v>222</v>
      </c>
      <c r="AI1294" s="4">
        <v>423</v>
      </c>
      <c r="AJ1294" s="4">
        <v>60</v>
      </c>
      <c r="AK1294" s="4">
        <f t="shared" si="525"/>
        <v>705</v>
      </c>
      <c r="AL1294" s="4">
        <v>836</v>
      </c>
      <c r="AM1294" s="4">
        <v>477</v>
      </c>
      <c r="AN1294" s="4">
        <v>1301</v>
      </c>
      <c r="AO1294" s="4">
        <v>17</v>
      </c>
      <c r="AP1294" s="4">
        <f t="shared" si="526"/>
        <v>2631</v>
      </c>
      <c r="AQ1294" s="4">
        <v>0</v>
      </c>
      <c r="AR1294" s="4">
        <v>0</v>
      </c>
      <c r="AS1294" s="4">
        <v>0</v>
      </c>
      <c r="AT1294" s="4">
        <v>0</v>
      </c>
      <c r="AU1294" s="4">
        <f t="shared" si="527"/>
        <v>0</v>
      </c>
      <c r="AV1294" s="4">
        <v>0</v>
      </c>
      <c r="AW1294" s="4">
        <v>0</v>
      </c>
      <c r="AX1294" s="4">
        <v>0</v>
      </c>
      <c r="AY1294" s="4">
        <v>0</v>
      </c>
      <c r="AZ1294" s="4">
        <f t="shared" si="528"/>
        <v>0</v>
      </c>
      <c r="BA1294" s="4">
        <v>7</v>
      </c>
      <c r="BB1294" s="4">
        <v>0</v>
      </c>
      <c r="BC1294" s="4">
        <v>0</v>
      </c>
      <c r="BD1294" s="4">
        <v>0</v>
      </c>
      <c r="BE1294" s="4">
        <f t="shared" si="529"/>
        <v>7</v>
      </c>
      <c r="BF1294" s="4">
        <v>0</v>
      </c>
      <c r="BG1294" s="4">
        <v>144</v>
      </c>
      <c r="BH1294" s="4">
        <v>134</v>
      </c>
      <c r="BI1294" s="4">
        <v>55</v>
      </c>
      <c r="BJ1294" s="4">
        <f t="shared" si="530"/>
        <v>333</v>
      </c>
      <c r="BK1294" s="4">
        <v>0</v>
      </c>
      <c r="BL1294" s="4">
        <v>0</v>
      </c>
      <c r="BM1294" s="4">
        <v>0</v>
      </c>
      <c r="BN1294" s="4">
        <v>0</v>
      </c>
      <c r="BO1294" s="4">
        <f t="shared" si="531"/>
        <v>0</v>
      </c>
      <c r="BP1294" s="4">
        <v>0</v>
      </c>
      <c r="BQ1294" s="4">
        <v>0</v>
      </c>
      <c r="BR1294" s="4">
        <v>0</v>
      </c>
      <c r="BS1294" s="4">
        <v>0</v>
      </c>
      <c r="BT1294" s="4">
        <f t="shared" si="532"/>
        <v>0</v>
      </c>
      <c r="BU1294" s="4">
        <v>4</v>
      </c>
      <c r="BV1294" s="4">
        <v>21</v>
      </c>
      <c r="BW1294" s="4">
        <v>11</v>
      </c>
      <c r="BX1294" s="4">
        <v>3</v>
      </c>
      <c r="BY1294" s="4">
        <f t="shared" si="533"/>
        <v>39</v>
      </c>
      <c r="BZ1294" s="4">
        <f t="shared" si="534"/>
        <v>3271</v>
      </c>
      <c r="CA1294" s="4">
        <f t="shared" si="535"/>
        <v>2536</v>
      </c>
      <c r="CB1294" s="4">
        <f t="shared" si="536"/>
        <v>2131</v>
      </c>
      <c r="CC1294" s="4">
        <f t="shared" si="537"/>
        <v>101</v>
      </c>
      <c r="CD1294" s="4">
        <f t="shared" si="538"/>
        <v>8039</v>
      </c>
      <c r="CE1294" s="4">
        <f t="shared" si="539"/>
        <v>11</v>
      </c>
      <c r="CF1294" s="4">
        <f t="shared" si="540"/>
        <v>165</v>
      </c>
      <c r="CG1294" s="4">
        <f t="shared" si="541"/>
        <v>145</v>
      </c>
      <c r="CH1294" s="4">
        <f t="shared" si="542"/>
        <v>58</v>
      </c>
      <c r="CI1294" s="4">
        <f t="shared" si="543"/>
        <v>379</v>
      </c>
      <c r="CJ1294" s="4">
        <v>1319</v>
      </c>
      <c r="CK1294" s="4">
        <v>1543</v>
      </c>
      <c r="CL1294" s="4">
        <v>137</v>
      </c>
      <c r="CM1294" s="4">
        <v>57</v>
      </c>
      <c r="CN1294" s="4">
        <v>310</v>
      </c>
      <c r="CO1294" s="4">
        <f t="shared" si="518"/>
        <v>3366</v>
      </c>
    </row>
    <row r="1295" spans="1:107">
      <c r="A1295" s="2">
        <v>2016</v>
      </c>
      <c r="B1295" s="3" t="s">
        <v>96</v>
      </c>
      <c r="C1295" s="4">
        <v>5925</v>
      </c>
      <c r="D1295" s="4">
        <v>1036</v>
      </c>
      <c r="E1295" s="4">
        <v>401</v>
      </c>
      <c r="F1295" s="4">
        <v>314</v>
      </c>
      <c r="G1295" s="4">
        <f t="shared" si="519"/>
        <v>7676</v>
      </c>
      <c r="H1295" s="4">
        <v>1871</v>
      </c>
      <c r="I1295" s="4">
        <v>361</v>
      </c>
      <c r="J1295" s="4">
        <v>3266</v>
      </c>
      <c r="K1295" s="4">
        <v>384</v>
      </c>
      <c r="L1295" s="4">
        <f t="shared" si="520"/>
        <v>5882</v>
      </c>
      <c r="M1295" s="4">
        <v>12</v>
      </c>
      <c r="N1295" s="4">
        <v>111</v>
      </c>
      <c r="O1295" s="4">
        <v>5</v>
      </c>
      <c r="P1295" s="4">
        <v>0</v>
      </c>
      <c r="Q1295" s="4">
        <f t="shared" si="521"/>
        <v>128</v>
      </c>
      <c r="R1295" s="4">
        <v>45</v>
      </c>
      <c r="S1295" s="4">
        <v>1109</v>
      </c>
      <c r="T1295" s="4">
        <v>6</v>
      </c>
      <c r="U1295" s="4">
        <v>0</v>
      </c>
      <c r="V1295" s="4">
        <f t="shared" si="522"/>
        <v>1160</v>
      </c>
      <c r="W1295" s="4">
        <v>2823</v>
      </c>
      <c r="X1295" s="4">
        <v>6031</v>
      </c>
      <c r="Y1295" s="4">
        <v>1039</v>
      </c>
      <c r="Z1295" s="4">
        <v>0</v>
      </c>
      <c r="AA1295" s="4">
        <f t="shared" si="523"/>
        <v>9893</v>
      </c>
      <c r="AB1295" s="4">
        <v>1412</v>
      </c>
      <c r="AC1295" s="4">
        <v>33</v>
      </c>
      <c r="AD1295" s="4">
        <v>85</v>
      </c>
      <c r="AE1295" s="4">
        <v>36</v>
      </c>
      <c r="AF1295" s="4">
        <f t="shared" si="524"/>
        <v>1566</v>
      </c>
      <c r="AG1295" s="4">
        <v>0</v>
      </c>
      <c r="AH1295" s="4">
        <v>810</v>
      </c>
      <c r="AI1295" s="4">
        <v>3738</v>
      </c>
      <c r="AJ1295" s="4">
        <v>0</v>
      </c>
      <c r="AK1295" s="4">
        <f t="shared" si="525"/>
        <v>4548</v>
      </c>
      <c r="AL1295" s="4">
        <v>4151</v>
      </c>
      <c r="AM1295" s="4">
        <v>2543</v>
      </c>
      <c r="AN1295" s="4">
        <v>2765</v>
      </c>
      <c r="AO1295" s="4">
        <v>467</v>
      </c>
      <c r="AP1295" s="4">
        <f t="shared" si="526"/>
        <v>9926</v>
      </c>
      <c r="AQ1295" s="4">
        <v>0</v>
      </c>
      <c r="AR1295" s="4">
        <v>0</v>
      </c>
      <c r="AS1295" s="4">
        <v>0</v>
      </c>
      <c r="AT1295" s="4">
        <v>314</v>
      </c>
      <c r="AU1295" s="4">
        <f t="shared" si="527"/>
        <v>314</v>
      </c>
      <c r="AV1295" s="4">
        <v>0</v>
      </c>
      <c r="AW1295" s="4">
        <v>0</v>
      </c>
      <c r="AX1295" s="4">
        <v>0</v>
      </c>
      <c r="AY1295" s="4">
        <v>439</v>
      </c>
      <c r="AZ1295" s="4">
        <f t="shared" si="528"/>
        <v>439</v>
      </c>
      <c r="BA1295" s="4">
        <v>0</v>
      </c>
      <c r="BB1295" s="4">
        <v>0</v>
      </c>
      <c r="BC1295" s="4">
        <v>0</v>
      </c>
      <c r="BD1295" s="4">
        <v>36</v>
      </c>
      <c r="BE1295" s="4">
        <f t="shared" si="529"/>
        <v>36</v>
      </c>
      <c r="BF1295" s="4">
        <v>0</v>
      </c>
      <c r="BG1295" s="4">
        <v>683</v>
      </c>
      <c r="BH1295" s="4">
        <v>1512</v>
      </c>
      <c r="BI1295" s="4">
        <v>0</v>
      </c>
      <c r="BJ1295" s="4">
        <f t="shared" si="530"/>
        <v>2195</v>
      </c>
      <c r="BK1295" s="4">
        <v>15</v>
      </c>
      <c r="BL1295" s="4">
        <v>35</v>
      </c>
      <c r="BM1295" s="4">
        <v>35</v>
      </c>
      <c r="BN1295" s="4">
        <v>48</v>
      </c>
      <c r="BO1295" s="4">
        <f t="shared" si="531"/>
        <v>133</v>
      </c>
      <c r="BP1295" s="4">
        <v>1</v>
      </c>
      <c r="BQ1295" s="4">
        <v>51</v>
      </c>
      <c r="BR1295" s="4">
        <v>213</v>
      </c>
      <c r="BS1295" s="4">
        <v>161</v>
      </c>
      <c r="BT1295" s="4">
        <f t="shared" si="532"/>
        <v>426</v>
      </c>
      <c r="BU1295" s="4">
        <v>5</v>
      </c>
      <c r="BV1295" s="4">
        <v>20</v>
      </c>
      <c r="BW1295" s="4">
        <v>1</v>
      </c>
      <c r="BX1295" s="4">
        <v>202.5</v>
      </c>
      <c r="BY1295" s="4">
        <f t="shared" si="533"/>
        <v>228.5</v>
      </c>
      <c r="BZ1295" s="4">
        <f t="shared" si="534"/>
        <v>16239</v>
      </c>
      <c r="CA1295" s="4">
        <f t="shared" si="535"/>
        <v>12034</v>
      </c>
      <c r="CB1295" s="4">
        <f t="shared" si="536"/>
        <v>11305</v>
      </c>
      <c r="CC1295" s="4">
        <f t="shared" si="537"/>
        <v>1201</v>
      </c>
      <c r="CD1295" s="4">
        <f t="shared" si="538"/>
        <v>40779</v>
      </c>
      <c r="CE1295" s="4">
        <f t="shared" si="539"/>
        <v>21</v>
      </c>
      <c r="CF1295" s="4">
        <f t="shared" si="540"/>
        <v>789</v>
      </c>
      <c r="CG1295" s="4">
        <f t="shared" si="541"/>
        <v>1761</v>
      </c>
      <c r="CH1295" s="4">
        <f t="shared" si="542"/>
        <v>1200.5</v>
      </c>
      <c r="CI1295" s="4">
        <f t="shared" si="543"/>
        <v>3771.5</v>
      </c>
      <c r="CJ1295" s="4">
        <v>4444.4809999999998</v>
      </c>
      <c r="CK1295" s="4">
        <v>8517.5849999999991</v>
      </c>
      <c r="CL1295" s="4">
        <v>874.46500000000003</v>
      </c>
      <c r="CM1295" s="4">
        <v>529.75400000000002</v>
      </c>
      <c r="CN1295" s="4">
        <v>1831.711</v>
      </c>
      <c r="CO1295" s="4">
        <f t="shared" si="518"/>
        <v>16197.995999999999</v>
      </c>
    </row>
    <row r="1296" spans="1:107">
      <c r="A1296" s="2">
        <v>2016</v>
      </c>
      <c r="B1296" s="3" t="s">
        <v>97</v>
      </c>
      <c r="C1296" s="4">
        <v>5451</v>
      </c>
      <c r="D1296" s="4">
        <v>1003</v>
      </c>
      <c r="E1296" s="4">
        <v>806</v>
      </c>
      <c r="F1296" s="4">
        <v>4</v>
      </c>
      <c r="G1296" s="4">
        <f t="shared" si="519"/>
        <v>7264</v>
      </c>
      <c r="H1296" s="4">
        <v>1195</v>
      </c>
      <c r="I1296" s="4">
        <v>12</v>
      </c>
      <c r="J1296" s="4">
        <v>19</v>
      </c>
      <c r="K1296" s="4">
        <v>208</v>
      </c>
      <c r="L1296" s="4">
        <f t="shared" si="520"/>
        <v>1434</v>
      </c>
      <c r="M1296" s="4">
        <v>434</v>
      </c>
      <c r="N1296" s="4">
        <v>0</v>
      </c>
      <c r="O1296" s="4">
        <v>0</v>
      </c>
      <c r="P1296" s="4">
        <v>0</v>
      </c>
      <c r="Q1296" s="4">
        <f t="shared" si="521"/>
        <v>434</v>
      </c>
      <c r="R1296" s="4">
        <v>319</v>
      </c>
      <c r="S1296" s="4">
        <v>0</v>
      </c>
      <c r="T1296" s="4">
        <v>0</v>
      </c>
      <c r="U1296" s="4">
        <v>0</v>
      </c>
      <c r="V1296" s="4">
        <f t="shared" si="522"/>
        <v>319</v>
      </c>
      <c r="W1296" s="4">
        <v>6016</v>
      </c>
      <c r="X1296" s="4">
        <v>7936</v>
      </c>
      <c r="Y1296" s="4">
        <v>1225</v>
      </c>
      <c r="Z1296" s="4">
        <v>0</v>
      </c>
      <c r="AA1296" s="4">
        <f t="shared" si="523"/>
        <v>15177</v>
      </c>
      <c r="AB1296" s="4">
        <v>1353</v>
      </c>
      <c r="AC1296" s="4">
        <v>2</v>
      </c>
      <c r="AD1296" s="4">
        <v>7</v>
      </c>
      <c r="AE1296" s="4">
        <v>33</v>
      </c>
      <c r="AF1296" s="4">
        <f t="shared" si="524"/>
        <v>1395</v>
      </c>
      <c r="AG1296" s="4">
        <v>171</v>
      </c>
      <c r="AH1296" s="4">
        <v>1000</v>
      </c>
      <c r="AI1296" s="4">
        <v>2442</v>
      </c>
      <c r="AJ1296" s="4">
        <v>872</v>
      </c>
      <c r="AK1296" s="4">
        <f t="shared" si="525"/>
        <v>4485</v>
      </c>
      <c r="AL1296" s="4">
        <v>12686</v>
      </c>
      <c r="AM1296" s="4">
        <v>2509</v>
      </c>
      <c r="AN1296" s="4">
        <v>7786</v>
      </c>
      <c r="AO1296" s="4">
        <v>1181</v>
      </c>
      <c r="AP1296" s="4">
        <f t="shared" si="526"/>
        <v>24162</v>
      </c>
      <c r="AQ1296" s="4">
        <v>0</v>
      </c>
      <c r="AR1296" s="4">
        <v>0</v>
      </c>
      <c r="AS1296" s="4">
        <v>0</v>
      </c>
      <c r="AT1296" s="4">
        <v>4</v>
      </c>
      <c r="AU1296" s="4">
        <f t="shared" si="527"/>
        <v>4</v>
      </c>
      <c r="AV1296" s="4">
        <v>0</v>
      </c>
      <c r="AW1296" s="4">
        <v>0</v>
      </c>
      <c r="AX1296" s="4">
        <v>0</v>
      </c>
      <c r="AY1296" s="4">
        <v>208</v>
      </c>
      <c r="AZ1296" s="4">
        <f t="shared" si="528"/>
        <v>208</v>
      </c>
      <c r="BA1296" s="4">
        <v>0</v>
      </c>
      <c r="BB1296" s="4">
        <v>0</v>
      </c>
      <c r="BC1296" s="4">
        <v>0</v>
      </c>
      <c r="BD1296" s="4">
        <v>33</v>
      </c>
      <c r="BE1296" s="4">
        <f t="shared" si="529"/>
        <v>33</v>
      </c>
      <c r="BF1296" s="4">
        <v>0</v>
      </c>
      <c r="BG1296" s="4">
        <v>697</v>
      </c>
      <c r="BH1296" s="4">
        <v>513</v>
      </c>
      <c r="BI1296" s="4">
        <v>872</v>
      </c>
      <c r="BJ1296" s="4">
        <f t="shared" si="530"/>
        <v>2082</v>
      </c>
      <c r="BK1296" s="4">
        <v>0</v>
      </c>
      <c r="BL1296" s="4">
        <v>3</v>
      </c>
      <c r="BM1296" s="4">
        <v>0</v>
      </c>
      <c r="BN1296" s="4">
        <v>182</v>
      </c>
      <c r="BO1296" s="4">
        <f t="shared" si="531"/>
        <v>185</v>
      </c>
      <c r="BP1296" s="4">
        <v>0</v>
      </c>
      <c r="BQ1296" s="4">
        <v>55</v>
      </c>
      <c r="BR1296" s="4">
        <v>0</v>
      </c>
      <c r="BS1296" s="4">
        <v>184</v>
      </c>
      <c r="BT1296" s="4">
        <f t="shared" si="532"/>
        <v>239</v>
      </c>
      <c r="BU1296" s="4">
        <v>0</v>
      </c>
      <c r="BV1296" s="4">
        <v>124</v>
      </c>
      <c r="BW1296" s="4">
        <v>10</v>
      </c>
      <c r="BX1296" s="4">
        <v>815</v>
      </c>
      <c r="BY1296" s="4">
        <f t="shared" si="533"/>
        <v>949</v>
      </c>
      <c r="BZ1296" s="4">
        <f t="shared" si="534"/>
        <v>27625</v>
      </c>
      <c r="CA1296" s="4">
        <f t="shared" si="535"/>
        <v>12462</v>
      </c>
      <c r="CB1296" s="4">
        <f t="shared" si="536"/>
        <v>12285</v>
      </c>
      <c r="CC1296" s="4">
        <f t="shared" si="537"/>
        <v>2298</v>
      </c>
      <c r="CD1296" s="4">
        <f t="shared" si="538"/>
        <v>54670</v>
      </c>
      <c r="CE1296" s="4">
        <f t="shared" si="539"/>
        <v>0</v>
      </c>
      <c r="CF1296" s="4">
        <f t="shared" si="540"/>
        <v>879</v>
      </c>
      <c r="CG1296" s="4">
        <f t="shared" si="541"/>
        <v>523</v>
      </c>
      <c r="CH1296" s="4">
        <f t="shared" si="542"/>
        <v>2298</v>
      </c>
      <c r="CI1296" s="4">
        <f t="shared" si="543"/>
        <v>3700</v>
      </c>
      <c r="CJ1296" s="4">
        <v>4270</v>
      </c>
      <c r="CK1296" s="4">
        <v>14394</v>
      </c>
      <c r="CL1296" s="4">
        <v>2312</v>
      </c>
      <c r="CM1296" s="4">
        <v>1148</v>
      </c>
      <c r="CN1296" s="4">
        <v>6511</v>
      </c>
      <c r="CO1296" s="4">
        <f t="shared" si="518"/>
        <v>28635</v>
      </c>
    </row>
    <row r="1297" spans="1:107">
      <c r="A1297" s="2">
        <v>2016</v>
      </c>
      <c r="B1297" s="3" t="s">
        <v>98</v>
      </c>
      <c r="C1297" s="4">
        <v>98</v>
      </c>
      <c r="D1297" s="4">
        <v>1661</v>
      </c>
      <c r="E1297" s="4">
        <v>11952</v>
      </c>
      <c r="F1297" s="4">
        <v>0</v>
      </c>
      <c r="G1297" s="4">
        <f t="shared" si="519"/>
        <v>13711</v>
      </c>
      <c r="H1297" s="4">
        <v>1521</v>
      </c>
      <c r="I1297" s="4">
        <v>108</v>
      </c>
      <c r="J1297" s="4">
        <v>462</v>
      </c>
      <c r="K1297" s="4">
        <v>161</v>
      </c>
      <c r="L1297" s="4">
        <f t="shared" si="520"/>
        <v>2252</v>
      </c>
      <c r="M1297" s="4">
        <v>7</v>
      </c>
      <c r="N1297" s="4">
        <v>54</v>
      </c>
      <c r="O1297" s="4">
        <v>40</v>
      </c>
      <c r="P1297" s="4">
        <v>0</v>
      </c>
      <c r="Q1297" s="4">
        <f t="shared" si="521"/>
        <v>101</v>
      </c>
      <c r="R1297" s="4">
        <v>97</v>
      </c>
      <c r="S1297" s="4">
        <v>12</v>
      </c>
      <c r="T1297" s="4">
        <v>6</v>
      </c>
      <c r="U1297" s="4">
        <v>0</v>
      </c>
      <c r="V1297" s="4">
        <f t="shared" si="522"/>
        <v>115</v>
      </c>
      <c r="W1297" s="4">
        <v>2692</v>
      </c>
      <c r="X1297" s="4">
        <v>12220</v>
      </c>
      <c r="Y1297" s="4">
        <v>2016</v>
      </c>
      <c r="Z1297" s="4">
        <v>0</v>
      </c>
      <c r="AA1297" s="4">
        <f t="shared" si="523"/>
        <v>16928</v>
      </c>
      <c r="AB1297" s="4">
        <v>2037</v>
      </c>
      <c r="AC1297" s="4">
        <v>77</v>
      </c>
      <c r="AD1297" s="4">
        <v>54</v>
      </c>
      <c r="AE1297" s="4">
        <v>0</v>
      </c>
      <c r="AF1297" s="4">
        <f t="shared" si="524"/>
        <v>2168</v>
      </c>
      <c r="AG1297" s="4">
        <v>400</v>
      </c>
      <c r="AH1297" s="4">
        <v>1245</v>
      </c>
      <c r="AI1297" s="4">
        <v>1967</v>
      </c>
      <c r="AJ1297" s="4">
        <v>8</v>
      </c>
      <c r="AK1297" s="4">
        <f t="shared" si="525"/>
        <v>3620</v>
      </c>
      <c r="AL1297" s="4">
        <v>3243</v>
      </c>
      <c r="AM1297" s="4">
        <v>5494</v>
      </c>
      <c r="AN1297" s="4">
        <v>6533</v>
      </c>
      <c r="AO1297" s="4">
        <v>38</v>
      </c>
      <c r="AP1297" s="4">
        <f t="shared" si="526"/>
        <v>15308</v>
      </c>
      <c r="AQ1297" s="4">
        <v>0</v>
      </c>
      <c r="AR1297" s="4">
        <v>0</v>
      </c>
      <c r="AS1297" s="4">
        <v>0</v>
      </c>
      <c r="AT1297" s="4">
        <v>0</v>
      </c>
      <c r="AU1297" s="4">
        <f t="shared" si="527"/>
        <v>0</v>
      </c>
      <c r="AV1297" s="4">
        <v>160</v>
      </c>
      <c r="AW1297" s="4">
        <v>0</v>
      </c>
      <c r="AX1297" s="4">
        <v>0</v>
      </c>
      <c r="AY1297" s="4">
        <v>161</v>
      </c>
      <c r="AZ1297" s="4">
        <f t="shared" si="528"/>
        <v>321</v>
      </c>
      <c r="BA1297" s="4">
        <v>20</v>
      </c>
      <c r="BB1297" s="4">
        <v>0</v>
      </c>
      <c r="BC1297" s="4">
        <v>0</v>
      </c>
      <c r="BD1297" s="4">
        <v>0</v>
      </c>
      <c r="BE1297" s="4">
        <f t="shared" si="529"/>
        <v>20</v>
      </c>
      <c r="BF1297" s="4">
        <v>0</v>
      </c>
      <c r="BG1297" s="4">
        <v>1177</v>
      </c>
      <c r="BH1297" s="4">
        <v>69</v>
      </c>
      <c r="BI1297" s="4">
        <v>6</v>
      </c>
      <c r="BJ1297" s="4">
        <f t="shared" si="530"/>
        <v>1252</v>
      </c>
      <c r="BK1297" s="4">
        <v>0</v>
      </c>
      <c r="BL1297" s="4">
        <v>0</v>
      </c>
      <c r="BM1297" s="4">
        <v>55</v>
      </c>
      <c r="BN1297" s="4">
        <v>7</v>
      </c>
      <c r="BO1297" s="4">
        <f t="shared" si="531"/>
        <v>62</v>
      </c>
      <c r="BP1297" s="4">
        <v>7</v>
      </c>
      <c r="BQ1297" s="4">
        <v>10</v>
      </c>
      <c r="BR1297" s="4">
        <v>50</v>
      </c>
      <c r="BS1297" s="4">
        <v>22</v>
      </c>
      <c r="BT1297" s="4">
        <f t="shared" si="532"/>
        <v>89</v>
      </c>
      <c r="BU1297" s="4">
        <v>76</v>
      </c>
      <c r="BV1297" s="4">
        <v>9</v>
      </c>
      <c r="BW1297" s="4">
        <v>21</v>
      </c>
      <c r="BX1297" s="4">
        <v>11</v>
      </c>
      <c r="BY1297" s="4">
        <f t="shared" si="533"/>
        <v>117</v>
      </c>
      <c r="BZ1297" s="4">
        <f t="shared" si="534"/>
        <v>10095</v>
      </c>
      <c r="CA1297" s="4">
        <f t="shared" si="535"/>
        <v>20871</v>
      </c>
      <c r="CB1297" s="4">
        <f t="shared" si="536"/>
        <v>23030</v>
      </c>
      <c r="CC1297" s="4">
        <f t="shared" si="537"/>
        <v>207</v>
      </c>
      <c r="CD1297" s="4">
        <f t="shared" si="538"/>
        <v>54203</v>
      </c>
      <c r="CE1297" s="4">
        <f t="shared" si="539"/>
        <v>263</v>
      </c>
      <c r="CF1297" s="4">
        <f t="shared" si="540"/>
        <v>1196</v>
      </c>
      <c r="CG1297" s="4">
        <f t="shared" si="541"/>
        <v>195</v>
      </c>
      <c r="CH1297" s="4">
        <f t="shared" si="542"/>
        <v>207</v>
      </c>
      <c r="CI1297" s="4">
        <f t="shared" si="543"/>
        <v>1861</v>
      </c>
      <c r="CJ1297" s="4">
        <v>2020</v>
      </c>
      <c r="CK1297" s="4">
        <v>6576</v>
      </c>
      <c r="CL1297" s="4">
        <v>45</v>
      </c>
      <c r="CM1297" s="4">
        <v>0</v>
      </c>
      <c r="CN1297" s="4">
        <v>1729</v>
      </c>
      <c r="CO1297" s="4">
        <f t="shared" si="518"/>
        <v>10370</v>
      </c>
    </row>
    <row r="1298" spans="1:107">
      <c r="A1298" s="2">
        <v>2016</v>
      </c>
      <c r="B1298" s="3" t="s">
        <v>99</v>
      </c>
      <c r="C1298" s="4">
        <v>8507</v>
      </c>
      <c r="D1298" s="4">
        <v>749</v>
      </c>
      <c r="E1298" s="4">
        <v>49.564000000000306</v>
      </c>
      <c r="F1298" s="4">
        <v>11</v>
      </c>
      <c r="G1298" s="4">
        <f t="shared" si="519"/>
        <v>9316.5640000000003</v>
      </c>
      <c r="H1298" s="4">
        <v>1529</v>
      </c>
      <c r="I1298" s="4">
        <v>4</v>
      </c>
      <c r="J1298" s="4">
        <v>39.285000000000082</v>
      </c>
      <c r="K1298" s="4">
        <v>143</v>
      </c>
      <c r="L1298" s="4">
        <f t="shared" si="520"/>
        <v>1715.2850000000001</v>
      </c>
      <c r="M1298" s="4">
        <v>103</v>
      </c>
      <c r="N1298" s="4">
        <v>192</v>
      </c>
      <c r="O1298" s="4">
        <v>0</v>
      </c>
      <c r="P1298" s="4">
        <v>0</v>
      </c>
      <c r="Q1298" s="4">
        <f t="shared" si="521"/>
        <v>295</v>
      </c>
      <c r="R1298" s="4">
        <v>88.179000000000002</v>
      </c>
      <c r="S1298" s="4">
        <v>0</v>
      </c>
      <c r="T1298" s="4">
        <v>0</v>
      </c>
      <c r="U1298" s="4">
        <v>0</v>
      </c>
      <c r="V1298" s="4">
        <f t="shared" si="522"/>
        <v>88.179000000000002</v>
      </c>
      <c r="W1298" s="4">
        <v>4135</v>
      </c>
      <c r="X1298" s="4">
        <v>6524.8537181299998</v>
      </c>
      <c r="Y1298" s="4">
        <v>720.96719153000049</v>
      </c>
      <c r="Z1298" s="4">
        <v>0</v>
      </c>
      <c r="AA1298" s="4">
        <f t="shared" si="523"/>
        <v>11380.82090966</v>
      </c>
      <c r="AB1298" s="4">
        <v>529</v>
      </c>
      <c r="AC1298" s="4">
        <v>3</v>
      </c>
      <c r="AD1298" s="4">
        <v>14.825000000000045</v>
      </c>
      <c r="AE1298" s="4">
        <v>13</v>
      </c>
      <c r="AF1298" s="4">
        <f t="shared" si="524"/>
        <v>559.82500000000005</v>
      </c>
      <c r="AG1298" s="4">
        <v>135</v>
      </c>
      <c r="AH1298" s="4">
        <v>335</v>
      </c>
      <c r="AI1298" s="4">
        <v>2186.1689999999999</v>
      </c>
      <c r="AJ1298" s="4">
        <v>404</v>
      </c>
      <c r="AK1298" s="4">
        <f t="shared" si="525"/>
        <v>3060.1689999999999</v>
      </c>
      <c r="AL1298" s="4">
        <v>5125.7799999999988</v>
      </c>
      <c r="AM1298" s="4">
        <v>2675.9412818700002</v>
      </c>
      <c r="AN1298" s="4">
        <v>3207.1378084700009</v>
      </c>
      <c r="AO1298" s="4">
        <v>307</v>
      </c>
      <c r="AP1298" s="4">
        <f t="shared" si="526"/>
        <v>11315.85909034</v>
      </c>
      <c r="AQ1298" s="4">
        <v>0</v>
      </c>
      <c r="AR1298" s="4">
        <v>0</v>
      </c>
      <c r="AS1298" s="4">
        <v>0</v>
      </c>
      <c r="AT1298" s="4">
        <v>0</v>
      </c>
      <c r="AU1298" s="4">
        <f t="shared" si="527"/>
        <v>0</v>
      </c>
      <c r="AV1298" s="4">
        <v>0</v>
      </c>
      <c r="AW1298" s="4">
        <v>0</v>
      </c>
      <c r="AX1298" s="4">
        <v>0</v>
      </c>
      <c r="AY1298" s="4">
        <v>143</v>
      </c>
      <c r="AZ1298" s="4">
        <f t="shared" si="528"/>
        <v>143</v>
      </c>
      <c r="BA1298" s="4">
        <v>0</v>
      </c>
      <c r="BB1298" s="4">
        <v>0</v>
      </c>
      <c r="BC1298" s="4">
        <v>0</v>
      </c>
      <c r="BD1298" s="4">
        <v>13</v>
      </c>
      <c r="BE1298" s="4">
        <f t="shared" si="529"/>
        <v>13</v>
      </c>
      <c r="BF1298" s="4">
        <v>0</v>
      </c>
      <c r="BG1298" s="4">
        <v>0</v>
      </c>
      <c r="BH1298" s="4">
        <v>0</v>
      </c>
      <c r="BI1298" s="4">
        <v>404</v>
      </c>
      <c r="BJ1298" s="4">
        <f t="shared" si="530"/>
        <v>404</v>
      </c>
      <c r="BK1298" s="4">
        <v>0</v>
      </c>
      <c r="BL1298" s="4">
        <v>0</v>
      </c>
      <c r="BM1298" s="4">
        <v>0</v>
      </c>
      <c r="BN1298" s="4">
        <v>3</v>
      </c>
      <c r="BO1298" s="4">
        <f t="shared" si="531"/>
        <v>3</v>
      </c>
      <c r="BP1298" s="4">
        <v>0</v>
      </c>
      <c r="BQ1298" s="4">
        <v>0</v>
      </c>
      <c r="BR1298" s="4">
        <v>0</v>
      </c>
      <c r="BS1298" s="4">
        <v>17</v>
      </c>
      <c r="BT1298" s="4">
        <f t="shared" si="532"/>
        <v>17</v>
      </c>
      <c r="BU1298" s="4">
        <v>0</v>
      </c>
      <c r="BV1298" s="4">
        <v>0</v>
      </c>
      <c r="BW1298" s="4">
        <v>0</v>
      </c>
      <c r="BX1298" s="4">
        <v>299</v>
      </c>
      <c r="BY1298" s="4">
        <f t="shared" si="533"/>
        <v>299</v>
      </c>
      <c r="BZ1298" s="4">
        <f t="shared" si="534"/>
        <v>20151.958999999999</v>
      </c>
      <c r="CA1298" s="4">
        <f t="shared" si="535"/>
        <v>10483.795</v>
      </c>
      <c r="CB1298" s="4">
        <f t="shared" si="536"/>
        <v>6217.9480000000021</v>
      </c>
      <c r="CC1298" s="4">
        <f t="shared" si="537"/>
        <v>878</v>
      </c>
      <c r="CD1298" s="4">
        <f t="shared" si="538"/>
        <v>37731.702000000005</v>
      </c>
      <c r="CE1298" s="4">
        <f t="shared" si="539"/>
        <v>0</v>
      </c>
      <c r="CF1298" s="4">
        <f t="shared" si="540"/>
        <v>0</v>
      </c>
      <c r="CG1298" s="4">
        <f t="shared" si="541"/>
        <v>0</v>
      </c>
      <c r="CH1298" s="4">
        <f t="shared" si="542"/>
        <v>879</v>
      </c>
      <c r="CI1298" s="4">
        <f t="shared" si="543"/>
        <v>879</v>
      </c>
      <c r="CJ1298" s="4">
        <v>5233</v>
      </c>
      <c r="CK1298" s="4">
        <v>10739</v>
      </c>
      <c r="CL1298" s="4">
        <v>1473</v>
      </c>
      <c r="CM1298" s="4">
        <v>56</v>
      </c>
      <c r="CN1298" s="4">
        <v>3389</v>
      </c>
      <c r="CO1298" s="4">
        <f t="shared" si="518"/>
        <v>20890</v>
      </c>
    </row>
    <row r="1299" spans="1:107">
      <c r="A1299" s="2">
        <v>2016</v>
      </c>
      <c r="B1299" s="3" t="s">
        <v>100</v>
      </c>
      <c r="C1299" s="4">
        <v>2236.1999999999998</v>
      </c>
      <c r="D1299" s="4">
        <v>724.2</v>
      </c>
      <c r="E1299" s="4">
        <v>338.7</v>
      </c>
      <c r="F1299" s="4">
        <v>0</v>
      </c>
      <c r="G1299" s="4">
        <f t="shared" si="519"/>
        <v>3299.0999999999995</v>
      </c>
      <c r="H1299" s="4">
        <v>891.8</v>
      </c>
      <c r="I1299" s="4">
        <v>210.6</v>
      </c>
      <c r="J1299" s="4">
        <v>2693</v>
      </c>
      <c r="K1299" s="4">
        <v>96.12</v>
      </c>
      <c r="L1299" s="4">
        <f t="shared" si="520"/>
        <v>3891.5199999999995</v>
      </c>
      <c r="M1299" s="4">
        <v>33.1</v>
      </c>
      <c r="N1299" s="4">
        <v>908.5</v>
      </c>
      <c r="O1299" s="4">
        <v>4</v>
      </c>
      <c r="P1299" s="4">
        <v>0</v>
      </c>
      <c r="Q1299" s="4">
        <f t="shared" si="521"/>
        <v>945.6</v>
      </c>
      <c r="R1299" s="4">
        <v>0</v>
      </c>
      <c r="S1299" s="4">
        <v>0</v>
      </c>
      <c r="T1299" s="4">
        <v>0</v>
      </c>
      <c r="U1299" s="4">
        <v>0</v>
      </c>
      <c r="V1299" s="4">
        <f t="shared" si="522"/>
        <v>0</v>
      </c>
      <c r="W1299" s="4">
        <v>747</v>
      </c>
      <c r="X1299" s="4">
        <v>3800.8</v>
      </c>
      <c r="Y1299" s="4">
        <v>596.29999999999995</v>
      </c>
      <c r="Z1299" s="4">
        <v>0</v>
      </c>
      <c r="AA1299" s="4">
        <f t="shared" si="523"/>
        <v>5144.1000000000004</v>
      </c>
      <c r="AB1299" s="4">
        <v>326.60000000000002</v>
      </c>
      <c r="AC1299" s="4">
        <v>0.5</v>
      </c>
      <c r="AD1299" s="4">
        <v>31.6</v>
      </c>
      <c r="AE1299" s="4">
        <v>0</v>
      </c>
      <c r="AF1299" s="4">
        <f t="shared" si="524"/>
        <v>358.70000000000005</v>
      </c>
      <c r="AG1299" s="4">
        <v>0</v>
      </c>
      <c r="AH1299" s="4">
        <v>547.20000000000005</v>
      </c>
      <c r="AI1299" s="4">
        <v>639.79999999999995</v>
      </c>
      <c r="AJ1299" s="4">
        <v>91.36</v>
      </c>
      <c r="AK1299" s="4">
        <f t="shared" si="525"/>
        <v>1278.3599999999999</v>
      </c>
      <c r="AL1299" s="4">
        <v>1437</v>
      </c>
      <c r="AM1299" s="4">
        <v>1692.2</v>
      </c>
      <c r="AN1299" s="4">
        <v>1531.1</v>
      </c>
      <c r="AO1299" s="4">
        <v>332.82</v>
      </c>
      <c r="AP1299" s="4">
        <f t="shared" si="526"/>
        <v>4993.119999999999</v>
      </c>
      <c r="AQ1299" s="4">
        <v>0.6</v>
      </c>
      <c r="AR1299" s="4">
        <v>0.2</v>
      </c>
      <c r="AS1299" s="4">
        <v>0.1</v>
      </c>
      <c r="AT1299" s="4">
        <v>0</v>
      </c>
      <c r="AU1299" s="4">
        <f t="shared" si="527"/>
        <v>0.9</v>
      </c>
      <c r="AV1299" s="4">
        <v>17.899999999999999</v>
      </c>
      <c r="AW1299" s="4">
        <v>5.7</v>
      </c>
      <c r="AX1299" s="4">
        <v>101.3</v>
      </c>
      <c r="AY1299" s="4">
        <v>96</v>
      </c>
      <c r="AZ1299" s="4">
        <f t="shared" si="528"/>
        <v>220.89999999999998</v>
      </c>
      <c r="BA1299" s="4">
        <v>4.0999999999999996</v>
      </c>
      <c r="BB1299" s="4">
        <v>0</v>
      </c>
      <c r="BC1299" s="4">
        <v>0.2</v>
      </c>
      <c r="BD1299" s="4">
        <v>0</v>
      </c>
      <c r="BE1299" s="4">
        <f t="shared" si="529"/>
        <v>4.3</v>
      </c>
      <c r="BF1299" s="4">
        <v>0</v>
      </c>
      <c r="BG1299" s="4">
        <v>307.10000000000002</v>
      </c>
      <c r="BH1299" s="4">
        <v>264.2</v>
      </c>
      <c r="BI1299" s="4">
        <v>91.36</v>
      </c>
      <c r="BJ1299" s="4">
        <f t="shared" si="530"/>
        <v>662.66</v>
      </c>
      <c r="BK1299" s="4">
        <v>0</v>
      </c>
      <c r="BL1299" s="4">
        <v>0</v>
      </c>
      <c r="BM1299" s="4">
        <v>0</v>
      </c>
      <c r="BN1299" s="4">
        <v>0</v>
      </c>
      <c r="BO1299" s="4">
        <f t="shared" si="531"/>
        <v>0</v>
      </c>
      <c r="BP1299" s="4">
        <v>0.2</v>
      </c>
      <c r="BQ1299" s="4">
        <v>6</v>
      </c>
      <c r="BR1299" s="4">
        <v>8.4</v>
      </c>
      <c r="BS1299" s="4">
        <v>2.97</v>
      </c>
      <c r="BT1299" s="4">
        <f t="shared" si="532"/>
        <v>17.57</v>
      </c>
      <c r="BU1299" s="4">
        <v>4.3</v>
      </c>
      <c r="BV1299" s="4">
        <v>8.1</v>
      </c>
      <c r="BW1299" s="4">
        <v>166.3</v>
      </c>
      <c r="BX1299" s="4">
        <v>329.85</v>
      </c>
      <c r="BY1299" s="4">
        <f t="shared" si="533"/>
        <v>508.55000000000007</v>
      </c>
      <c r="BZ1299" s="4">
        <f t="shared" si="534"/>
        <v>5671.7</v>
      </c>
      <c r="CA1299" s="4">
        <f t="shared" si="535"/>
        <v>7884</v>
      </c>
      <c r="CB1299" s="4">
        <f t="shared" si="536"/>
        <v>5834.5</v>
      </c>
      <c r="CC1299" s="4">
        <f t="shared" si="537"/>
        <v>520.29999999999995</v>
      </c>
      <c r="CD1299" s="4">
        <f t="shared" si="538"/>
        <v>19910.5</v>
      </c>
      <c r="CE1299" s="4">
        <f t="shared" si="539"/>
        <v>27.1</v>
      </c>
      <c r="CF1299" s="4">
        <f t="shared" si="540"/>
        <v>327.10000000000002</v>
      </c>
      <c r="CG1299" s="4">
        <f t="shared" si="541"/>
        <v>540.5</v>
      </c>
      <c r="CH1299" s="4">
        <f t="shared" si="542"/>
        <v>520.18000000000006</v>
      </c>
      <c r="CI1299" s="4">
        <f t="shared" si="543"/>
        <v>1414.88</v>
      </c>
      <c r="CJ1299" s="4">
        <v>2300.39</v>
      </c>
      <c r="CK1299" s="4">
        <v>1769.43</v>
      </c>
      <c r="CL1299" s="4">
        <v>596.26</v>
      </c>
      <c r="CM1299" s="4">
        <v>133.85</v>
      </c>
      <c r="CN1299" s="4">
        <v>893</v>
      </c>
      <c r="CO1299" s="4">
        <f t="shared" si="518"/>
        <v>5692.93</v>
      </c>
    </row>
    <row r="1300" spans="1:107">
      <c r="A1300" s="2">
        <v>2016</v>
      </c>
      <c r="B1300" s="3" t="s">
        <v>101</v>
      </c>
      <c r="C1300" s="4">
        <v>3236</v>
      </c>
      <c r="D1300" s="4">
        <v>978</v>
      </c>
      <c r="E1300" s="4">
        <v>1465</v>
      </c>
      <c r="F1300" s="4">
        <v>0</v>
      </c>
      <c r="G1300" s="4">
        <f t="shared" si="519"/>
        <v>5679</v>
      </c>
      <c r="H1300" s="4">
        <v>910</v>
      </c>
      <c r="I1300" s="4">
        <v>1</v>
      </c>
      <c r="J1300" s="4">
        <v>228</v>
      </c>
      <c r="K1300" s="4">
        <v>32</v>
      </c>
      <c r="L1300" s="4">
        <f t="shared" si="520"/>
        <v>1171</v>
      </c>
      <c r="M1300" s="4">
        <v>10</v>
      </c>
      <c r="N1300" s="4">
        <v>91</v>
      </c>
      <c r="O1300" s="4">
        <v>0</v>
      </c>
      <c r="P1300" s="4">
        <v>0</v>
      </c>
      <c r="Q1300" s="4">
        <f t="shared" si="521"/>
        <v>101</v>
      </c>
      <c r="R1300" s="4">
        <v>28</v>
      </c>
      <c r="S1300" s="4">
        <v>0</v>
      </c>
      <c r="T1300" s="4">
        <v>31</v>
      </c>
      <c r="U1300" s="4">
        <v>0</v>
      </c>
      <c r="V1300" s="4">
        <f t="shared" si="522"/>
        <v>59</v>
      </c>
      <c r="W1300" s="4">
        <v>2033</v>
      </c>
      <c r="X1300" s="4">
        <v>4730</v>
      </c>
      <c r="Y1300" s="4">
        <v>2390</v>
      </c>
      <c r="Z1300" s="4">
        <v>0</v>
      </c>
      <c r="AA1300" s="4">
        <f t="shared" si="523"/>
        <v>9153</v>
      </c>
      <c r="AB1300" s="4">
        <v>645</v>
      </c>
      <c r="AC1300" s="4">
        <v>2</v>
      </c>
      <c r="AD1300" s="4">
        <v>30</v>
      </c>
      <c r="AE1300" s="4">
        <v>0.41499999999999998</v>
      </c>
      <c r="AF1300" s="4">
        <f t="shared" si="524"/>
        <v>677.41499999999996</v>
      </c>
      <c r="AG1300" s="4">
        <v>18</v>
      </c>
      <c r="AH1300" s="4">
        <v>91</v>
      </c>
      <c r="AI1300" s="4">
        <v>1779</v>
      </c>
      <c r="AJ1300" s="4">
        <v>0</v>
      </c>
      <c r="AK1300" s="4">
        <f t="shared" si="525"/>
        <v>1888</v>
      </c>
      <c r="AL1300" s="4">
        <v>2138</v>
      </c>
      <c r="AM1300" s="4">
        <v>1784</v>
      </c>
      <c r="AN1300" s="4">
        <v>1939</v>
      </c>
      <c r="AO1300" s="4">
        <v>39</v>
      </c>
      <c r="AP1300" s="4">
        <f t="shared" si="526"/>
        <v>5900</v>
      </c>
      <c r="AQ1300" s="4">
        <v>0</v>
      </c>
      <c r="AR1300" s="4">
        <v>0</v>
      </c>
      <c r="AS1300" s="4">
        <v>4</v>
      </c>
      <c r="AT1300" s="4">
        <v>0</v>
      </c>
      <c r="AU1300" s="4">
        <f t="shared" si="527"/>
        <v>4</v>
      </c>
      <c r="AV1300" s="4">
        <v>4</v>
      </c>
      <c r="AW1300" s="4">
        <v>0</v>
      </c>
      <c r="AX1300" s="4">
        <v>0</v>
      </c>
      <c r="AY1300" s="4">
        <v>32</v>
      </c>
      <c r="AZ1300" s="4">
        <f t="shared" si="528"/>
        <v>36</v>
      </c>
      <c r="BA1300" s="4">
        <v>0</v>
      </c>
      <c r="BB1300" s="4">
        <v>0</v>
      </c>
      <c r="BC1300" s="4">
        <v>0</v>
      </c>
      <c r="BD1300" s="4">
        <v>0</v>
      </c>
      <c r="BE1300" s="4">
        <f t="shared" si="529"/>
        <v>0</v>
      </c>
      <c r="BF1300" s="4">
        <v>0</v>
      </c>
      <c r="BG1300" s="4">
        <v>0</v>
      </c>
      <c r="BH1300" s="4">
        <v>0</v>
      </c>
      <c r="BI1300" s="4">
        <v>0</v>
      </c>
      <c r="BJ1300" s="4">
        <f t="shared" si="530"/>
        <v>0</v>
      </c>
      <c r="BK1300" s="4">
        <v>0</v>
      </c>
      <c r="BL1300" s="4">
        <v>0</v>
      </c>
      <c r="BM1300" s="4">
        <v>0</v>
      </c>
      <c r="BN1300" s="4">
        <v>0</v>
      </c>
      <c r="BO1300" s="4">
        <f t="shared" si="531"/>
        <v>0</v>
      </c>
      <c r="BP1300" s="4">
        <v>0</v>
      </c>
      <c r="BQ1300" s="4">
        <v>0</v>
      </c>
      <c r="BR1300" s="4">
        <v>0</v>
      </c>
      <c r="BS1300" s="4">
        <v>0</v>
      </c>
      <c r="BT1300" s="4">
        <f t="shared" si="532"/>
        <v>0</v>
      </c>
      <c r="BU1300" s="4">
        <v>9</v>
      </c>
      <c r="BV1300" s="4">
        <v>15</v>
      </c>
      <c r="BW1300" s="4">
        <v>81</v>
      </c>
      <c r="BX1300" s="4">
        <v>39</v>
      </c>
      <c r="BY1300" s="4">
        <f t="shared" si="533"/>
        <v>144</v>
      </c>
      <c r="BZ1300" s="4">
        <f t="shared" si="534"/>
        <v>9018</v>
      </c>
      <c r="CA1300" s="4">
        <f t="shared" si="535"/>
        <v>7677</v>
      </c>
      <c r="CB1300" s="4">
        <f t="shared" si="536"/>
        <v>7862</v>
      </c>
      <c r="CC1300" s="4">
        <f t="shared" si="537"/>
        <v>71.414999999999992</v>
      </c>
      <c r="CD1300" s="4">
        <f t="shared" si="538"/>
        <v>24628.415000000001</v>
      </c>
      <c r="CE1300" s="4">
        <f t="shared" si="539"/>
        <v>13</v>
      </c>
      <c r="CF1300" s="4">
        <f t="shared" si="540"/>
        <v>15</v>
      </c>
      <c r="CG1300" s="4">
        <f t="shared" si="541"/>
        <v>85</v>
      </c>
      <c r="CH1300" s="4">
        <f t="shared" si="542"/>
        <v>71</v>
      </c>
      <c r="CI1300" s="4">
        <f t="shared" si="543"/>
        <v>184</v>
      </c>
      <c r="CJ1300" s="4">
        <v>2062</v>
      </c>
      <c r="CK1300" s="4">
        <v>6126</v>
      </c>
      <c r="CL1300" s="4">
        <v>281</v>
      </c>
      <c r="CM1300" s="4">
        <v>0</v>
      </c>
      <c r="CN1300" s="4">
        <v>318</v>
      </c>
      <c r="CO1300" s="4">
        <f t="shared" si="518"/>
        <v>8787</v>
      </c>
    </row>
    <row r="1301" spans="1:107">
      <c r="A1301" s="2">
        <v>2016</v>
      </c>
      <c r="B1301" s="3" t="s">
        <v>102</v>
      </c>
      <c r="C1301" s="4">
        <v>787.76337286999978</v>
      </c>
      <c r="D1301" s="4">
        <v>168.09925526999999</v>
      </c>
      <c r="E1301" s="4">
        <v>55.315041009999987</v>
      </c>
      <c r="F1301" s="4">
        <v>0</v>
      </c>
      <c r="G1301" s="4">
        <f t="shared" si="519"/>
        <v>1011.1776691499997</v>
      </c>
      <c r="H1301" s="4">
        <v>242.36476041</v>
      </c>
      <c r="I1301" s="4">
        <v>40.764965949999983</v>
      </c>
      <c r="J1301" s="4">
        <v>399</v>
      </c>
      <c r="K1301" s="4">
        <v>0</v>
      </c>
      <c r="L1301" s="4">
        <f t="shared" si="520"/>
        <v>682.12972635999995</v>
      </c>
      <c r="M1301" s="4">
        <v>10.06862658</v>
      </c>
      <c r="N1301" s="4">
        <v>17.633646729999995</v>
      </c>
      <c r="O1301" s="4">
        <v>0</v>
      </c>
      <c r="P1301" s="4">
        <v>0</v>
      </c>
      <c r="Q1301" s="4">
        <f t="shared" si="521"/>
        <v>27.702273309999995</v>
      </c>
      <c r="R1301" s="4">
        <v>0</v>
      </c>
      <c r="S1301" s="4">
        <v>0</v>
      </c>
      <c r="T1301" s="4">
        <v>0</v>
      </c>
      <c r="U1301" s="4">
        <v>0</v>
      </c>
      <c r="V1301" s="4">
        <f t="shared" si="522"/>
        <v>0</v>
      </c>
      <c r="W1301" s="4">
        <v>279.22033753000005</v>
      </c>
      <c r="X1301" s="4">
        <v>909.30494398999986</v>
      </c>
      <c r="Y1301" s="4">
        <v>107.34708839000001</v>
      </c>
      <c r="Z1301" s="4">
        <v>0</v>
      </c>
      <c r="AA1301" s="4">
        <f t="shared" si="523"/>
        <v>1295.8723699099999</v>
      </c>
      <c r="AB1301" s="4">
        <v>198.69124738000002</v>
      </c>
      <c r="AC1301" s="4">
        <v>0.58098638999999996</v>
      </c>
      <c r="AD1301" s="4">
        <v>14.039431469999995</v>
      </c>
      <c r="AE1301" s="4">
        <v>0</v>
      </c>
      <c r="AF1301" s="4">
        <f t="shared" si="524"/>
        <v>213.31166524</v>
      </c>
      <c r="AG1301" s="4">
        <v>10.192745000000002</v>
      </c>
      <c r="AH1301" s="4">
        <v>410.02491043999993</v>
      </c>
      <c r="AI1301" s="4">
        <v>288.28458133000009</v>
      </c>
      <c r="AJ1301" s="4">
        <v>0</v>
      </c>
      <c r="AK1301" s="4">
        <f t="shared" si="525"/>
        <v>708.50223677000008</v>
      </c>
      <c r="AL1301" s="4">
        <v>708.75409298000022</v>
      </c>
      <c r="AM1301" s="4">
        <v>823.88585516999979</v>
      </c>
      <c r="AN1301" s="4">
        <v>913.02215836000005</v>
      </c>
      <c r="AO1301" s="4">
        <v>0</v>
      </c>
      <c r="AP1301" s="4">
        <f t="shared" si="526"/>
        <v>2445.6621065099998</v>
      </c>
      <c r="AQ1301" s="4">
        <v>0</v>
      </c>
      <c r="AR1301" s="4">
        <v>0</v>
      </c>
      <c r="AS1301" s="4">
        <v>0</v>
      </c>
      <c r="AT1301" s="4">
        <v>0</v>
      </c>
      <c r="AU1301" s="4">
        <f t="shared" si="527"/>
        <v>0</v>
      </c>
      <c r="AV1301" s="4">
        <v>0</v>
      </c>
      <c r="AW1301" s="4">
        <v>0</v>
      </c>
      <c r="AX1301" s="4">
        <v>0</v>
      </c>
      <c r="AY1301" s="4">
        <v>0</v>
      </c>
      <c r="AZ1301" s="4">
        <f t="shared" si="528"/>
        <v>0</v>
      </c>
      <c r="BA1301" s="4">
        <v>0</v>
      </c>
      <c r="BB1301" s="4">
        <v>0</v>
      </c>
      <c r="BC1301" s="4">
        <v>0</v>
      </c>
      <c r="BD1301" s="4">
        <v>0</v>
      </c>
      <c r="BE1301" s="4">
        <f t="shared" si="529"/>
        <v>0</v>
      </c>
      <c r="BF1301" s="4">
        <v>0</v>
      </c>
      <c r="BG1301" s="4">
        <v>0</v>
      </c>
      <c r="BH1301" s="4">
        <v>0</v>
      </c>
      <c r="BI1301" s="4">
        <v>0</v>
      </c>
      <c r="BJ1301" s="4">
        <f t="shared" si="530"/>
        <v>0</v>
      </c>
      <c r="BK1301" s="4">
        <v>0</v>
      </c>
      <c r="BL1301" s="4">
        <v>0</v>
      </c>
      <c r="BM1301" s="4">
        <v>0</v>
      </c>
      <c r="BN1301" s="4">
        <v>0</v>
      </c>
      <c r="BO1301" s="4">
        <f t="shared" si="531"/>
        <v>0</v>
      </c>
      <c r="BP1301" s="4">
        <v>0</v>
      </c>
      <c r="BQ1301" s="4">
        <v>0</v>
      </c>
      <c r="BR1301" s="4">
        <v>0</v>
      </c>
      <c r="BS1301" s="4">
        <v>0</v>
      </c>
      <c r="BT1301" s="4">
        <f t="shared" si="532"/>
        <v>0</v>
      </c>
      <c r="BU1301" s="4">
        <v>0</v>
      </c>
      <c r="BV1301" s="4">
        <v>0</v>
      </c>
      <c r="BW1301" s="4">
        <v>0</v>
      </c>
      <c r="BX1301" s="4">
        <v>0</v>
      </c>
      <c r="BY1301" s="4">
        <f t="shared" si="533"/>
        <v>0</v>
      </c>
      <c r="BZ1301" s="4">
        <f t="shared" si="534"/>
        <v>2237.0551827500003</v>
      </c>
      <c r="CA1301" s="4">
        <f t="shared" si="535"/>
        <v>2370.2945639399995</v>
      </c>
      <c r="CB1301" s="4">
        <f t="shared" si="536"/>
        <v>1777.00830056</v>
      </c>
      <c r="CC1301" s="4">
        <f t="shared" si="537"/>
        <v>0</v>
      </c>
      <c r="CD1301" s="4">
        <f t="shared" si="538"/>
        <v>6384.3580472499998</v>
      </c>
      <c r="CE1301" s="4">
        <f t="shared" si="539"/>
        <v>0</v>
      </c>
      <c r="CF1301" s="4">
        <f t="shared" si="540"/>
        <v>0</v>
      </c>
      <c r="CG1301" s="4">
        <f t="shared" si="541"/>
        <v>0</v>
      </c>
      <c r="CH1301" s="4">
        <f t="shared" si="542"/>
        <v>0</v>
      </c>
      <c r="CI1301" s="4">
        <f t="shared" si="543"/>
        <v>0</v>
      </c>
      <c r="CJ1301" s="4">
        <v>63.819582260000004</v>
      </c>
      <c r="CK1301" s="4">
        <v>1184.8277615</v>
      </c>
      <c r="CL1301" s="4">
        <v>118.38660287</v>
      </c>
      <c r="CM1301" s="4">
        <v>72.517218200000002</v>
      </c>
      <c r="CN1301" s="4">
        <v>681.73705492999989</v>
      </c>
      <c r="CO1301" s="4">
        <f t="shared" si="518"/>
        <v>2121.2882197599997</v>
      </c>
    </row>
    <row r="1302" spans="1:107">
      <c r="A1302" s="2">
        <v>2016</v>
      </c>
      <c r="B1302" s="3" t="s">
        <v>103</v>
      </c>
      <c r="C1302" s="4">
        <v>1248</v>
      </c>
      <c r="D1302" s="4">
        <v>340</v>
      </c>
      <c r="E1302" s="4">
        <v>60</v>
      </c>
      <c r="F1302" s="4">
        <v>0</v>
      </c>
      <c r="G1302" s="4">
        <f t="shared" si="519"/>
        <v>1648</v>
      </c>
      <c r="H1302" s="4">
        <v>745</v>
      </c>
      <c r="I1302" s="4">
        <v>365</v>
      </c>
      <c r="J1302" s="4">
        <v>1661</v>
      </c>
      <c r="K1302" s="4">
        <v>0</v>
      </c>
      <c r="L1302" s="4">
        <f t="shared" si="520"/>
        <v>2771</v>
      </c>
      <c r="M1302" s="4">
        <v>10</v>
      </c>
      <c r="N1302" s="4">
        <v>28</v>
      </c>
      <c r="O1302" s="4">
        <v>0</v>
      </c>
      <c r="P1302" s="4">
        <v>0</v>
      </c>
      <c r="Q1302" s="4">
        <f t="shared" si="521"/>
        <v>38</v>
      </c>
      <c r="R1302" s="4">
        <v>9</v>
      </c>
      <c r="S1302" s="4">
        <v>3</v>
      </c>
      <c r="T1302" s="4">
        <v>0</v>
      </c>
      <c r="U1302" s="4">
        <v>0</v>
      </c>
      <c r="V1302" s="4">
        <f t="shared" si="522"/>
        <v>12</v>
      </c>
      <c r="W1302" s="4">
        <v>924</v>
      </c>
      <c r="X1302" s="4">
        <v>1027</v>
      </c>
      <c r="Y1302" s="4">
        <v>32</v>
      </c>
      <c r="Z1302" s="4">
        <v>0</v>
      </c>
      <c r="AA1302" s="4">
        <f t="shared" si="523"/>
        <v>1983</v>
      </c>
      <c r="AB1302" s="4">
        <v>312</v>
      </c>
      <c r="AC1302" s="4">
        <v>2</v>
      </c>
      <c r="AD1302" s="4">
        <v>27</v>
      </c>
      <c r="AE1302" s="4">
        <v>0</v>
      </c>
      <c r="AF1302" s="4">
        <f t="shared" si="524"/>
        <v>341</v>
      </c>
      <c r="AG1302" s="4">
        <v>0</v>
      </c>
      <c r="AH1302" s="4">
        <v>367</v>
      </c>
      <c r="AI1302" s="4">
        <v>598</v>
      </c>
      <c r="AJ1302" s="4">
        <v>0</v>
      </c>
      <c r="AK1302" s="4">
        <f t="shared" si="525"/>
        <v>965</v>
      </c>
      <c r="AL1302" s="4">
        <v>948</v>
      </c>
      <c r="AM1302" s="4">
        <v>857</v>
      </c>
      <c r="AN1302" s="4">
        <v>2047</v>
      </c>
      <c r="AO1302" s="4">
        <v>0</v>
      </c>
      <c r="AP1302" s="4">
        <f t="shared" si="526"/>
        <v>3852</v>
      </c>
      <c r="AQ1302" s="4">
        <v>0</v>
      </c>
      <c r="AR1302" s="4">
        <v>0</v>
      </c>
      <c r="AS1302" s="4">
        <v>0</v>
      </c>
      <c r="AT1302" s="4">
        <v>0</v>
      </c>
      <c r="AU1302" s="4">
        <f t="shared" si="527"/>
        <v>0</v>
      </c>
      <c r="AV1302" s="4">
        <v>25</v>
      </c>
      <c r="AW1302" s="4">
        <v>0</v>
      </c>
      <c r="AX1302" s="4">
        <v>274</v>
      </c>
      <c r="AY1302" s="4">
        <v>0</v>
      </c>
      <c r="AZ1302" s="4">
        <f t="shared" si="528"/>
        <v>299</v>
      </c>
      <c r="BA1302" s="4">
        <v>0</v>
      </c>
      <c r="BB1302" s="4">
        <v>0</v>
      </c>
      <c r="BC1302" s="4">
        <v>3</v>
      </c>
      <c r="BD1302" s="4">
        <v>0</v>
      </c>
      <c r="BE1302" s="4">
        <f t="shared" si="529"/>
        <v>3</v>
      </c>
      <c r="BF1302" s="4">
        <v>0</v>
      </c>
      <c r="BG1302" s="4">
        <v>339</v>
      </c>
      <c r="BH1302" s="4">
        <v>512</v>
      </c>
      <c r="BI1302" s="4">
        <v>0</v>
      </c>
      <c r="BJ1302" s="4">
        <f t="shared" si="530"/>
        <v>851</v>
      </c>
      <c r="BK1302" s="4">
        <v>0</v>
      </c>
      <c r="BL1302" s="4">
        <v>0</v>
      </c>
      <c r="BM1302" s="4">
        <v>0</v>
      </c>
      <c r="BN1302" s="4">
        <v>0</v>
      </c>
      <c r="BO1302" s="4">
        <f t="shared" si="531"/>
        <v>0</v>
      </c>
      <c r="BP1302" s="4">
        <v>0</v>
      </c>
      <c r="BQ1302" s="4">
        <v>0</v>
      </c>
      <c r="BR1302" s="4">
        <v>0</v>
      </c>
      <c r="BS1302" s="4">
        <v>0</v>
      </c>
      <c r="BT1302" s="4">
        <f t="shared" si="532"/>
        <v>0</v>
      </c>
      <c r="BU1302" s="4">
        <v>5</v>
      </c>
      <c r="BV1302" s="4">
        <v>4</v>
      </c>
      <c r="BW1302" s="4">
        <v>38</v>
      </c>
      <c r="BX1302" s="4">
        <v>0</v>
      </c>
      <c r="BY1302" s="4">
        <f t="shared" si="533"/>
        <v>47</v>
      </c>
      <c r="BZ1302" s="4">
        <f t="shared" si="534"/>
        <v>4196</v>
      </c>
      <c r="CA1302" s="4">
        <f t="shared" si="535"/>
        <v>2989</v>
      </c>
      <c r="CB1302" s="4">
        <f t="shared" si="536"/>
        <v>4425</v>
      </c>
      <c r="CC1302" s="4">
        <f t="shared" si="537"/>
        <v>0</v>
      </c>
      <c r="CD1302" s="4">
        <f t="shared" si="538"/>
        <v>11610</v>
      </c>
      <c r="CE1302" s="4">
        <f t="shared" si="539"/>
        <v>30</v>
      </c>
      <c r="CF1302" s="4">
        <f t="shared" si="540"/>
        <v>343</v>
      </c>
      <c r="CG1302" s="4">
        <f t="shared" si="541"/>
        <v>827</v>
      </c>
      <c r="CH1302" s="4">
        <f t="shared" si="542"/>
        <v>0</v>
      </c>
      <c r="CI1302" s="4">
        <f t="shared" si="543"/>
        <v>1200</v>
      </c>
      <c r="CJ1302" s="4">
        <v>1528</v>
      </c>
      <c r="CK1302" s="4">
        <v>2221</v>
      </c>
      <c r="CL1302" s="4">
        <v>308</v>
      </c>
      <c r="CM1302" s="4">
        <v>1</v>
      </c>
      <c r="CN1302" s="4">
        <v>251</v>
      </c>
      <c r="CO1302" s="4">
        <f t="shared" si="518"/>
        <v>4309</v>
      </c>
    </row>
    <row r="1303" spans="1:107">
      <c r="A1303" s="2">
        <v>2016</v>
      </c>
      <c r="B1303" s="3" t="s">
        <v>104</v>
      </c>
      <c r="C1303" s="4">
        <v>1389</v>
      </c>
      <c r="D1303" s="4">
        <v>267</v>
      </c>
      <c r="E1303" s="4">
        <v>316</v>
      </c>
      <c r="F1303" s="4">
        <v>0</v>
      </c>
      <c r="G1303" s="4">
        <f t="shared" si="519"/>
        <v>1972</v>
      </c>
      <c r="H1303" s="4">
        <v>531</v>
      </c>
      <c r="I1303" s="4">
        <v>3</v>
      </c>
      <c r="J1303" s="4">
        <v>315</v>
      </c>
      <c r="K1303" s="4">
        <v>7.63</v>
      </c>
      <c r="L1303" s="4">
        <f t="shared" si="520"/>
        <v>856.63</v>
      </c>
      <c r="M1303" s="4">
        <v>25</v>
      </c>
      <c r="N1303" s="4">
        <v>19.3</v>
      </c>
      <c r="O1303" s="4">
        <v>0</v>
      </c>
      <c r="P1303" s="4">
        <v>0</v>
      </c>
      <c r="Q1303" s="4">
        <f t="shared" si="521"/>
        <v>44.3</v>
      </c>
      <c r="R1303" s="4">
        <v>0</v>
      </c>
      <c r="S1303" s="4">
        <v>0</v>
      </c>
      <c r="T1303" s="4">
        <v>0</v>
      </c>
      <c r="U1303" s="4">
        <v>0</v>
      </c>
      <c r="V1303" s="4">
        <f t="shared" si="522"/>
        <v>0</v>
      </c>
      <c r="W1303" s="4">
        <v>530</v>
      </c>
      <c r="X1303" s="4">
        <v>2477</v>
      </c>
      <c r="Y1303" s="4">
        <v>220</v>
      </c>
      <c r="Z1303" s="4">
        <v>0</v>
      </c>
      <c r="AA1303" s="4">
        <f t="shared" si="523"/>
        <v>3227</v>
      </c>
      <c r="AB1303" s="4">
        <v>253</v>
      </c>
      <c r="AC1303" s="4">
        <v>1.4</v>
      </c>
      <c r="AD1303" s="4">
        <v>30</v>
      </c>
      <c r="AE1303" s="4">
        <v>10.19</v>
      </c>
      <c r="AF1303" s="4">
        <f t="shared" si="524"/>
        <v>294.58999999999997</v>
      </c>
      <c r="AG1303" s="4">
        <v>0</v>
      </c>
      <c r="AH1303" s="4">
        <v>451</v>
      </c>
      <c r="AI1303" s="4">
        <v>283</v>
      </c>
      <c r="AJ1303" s="4">
        <v>65</v>
      </c>
      <c r="AK1303" s="4">
        <f t="shared" si="525"/>
        <v>799</v>
      </c>
      <c r="AL1303" s="4">
        <v>874</v>
      </c>
      <c r="AM1303" s="4">
        <v>939</v>
      </c>
      <c r="AN1303" s="4">
        <v>3394</v>
      </c>
      <c r="AO1303" s="4">
        <v>24.68</v>
      </c>
      <c r="AP1303" s="4">
        <f t="shared" si="526"/>
        <v>5231.68</v>
      </c>
      <c r="AQ1303" s="4">
        <v>0</v>
      </c>
      <c r="AR1303" s="4">
        <v>0</v>
      </c>
      <c r="AS1303" s="4">
        <v>0</v>
      </c>
      <c r="AT1303" s="4">
        <v>0</v>
      </c>
      <c r="AU1303" s="4">
        <f t="shared" si="527"/>
        <v>0</v>
      </c>
      <c r="AV1303" s="4">
        <v>0</v>
      </c>
      <c r="AW1303" s="4">
        <v>0</v>
      </c>
      <c r="AX1303" s="4">
        <v>6</v>
      </c>
      <c r="AY1303" s="4">
        <v>7.63</v>
      </c>
      <c r="AZ1303" s="4">
        <f t="shared" si="528"/>
        <v>13.629999999999999</v>
      </c>
      <c r="BA1303" s="4">
        <v>0</v>
      </c>
      <c r="BB1303" s="4">
        <v>0</v>
      </c>
      <c r="BC1303" s="4">
        <v>0</v>
      </c>
      <c r="BD1303" s="4">
        <v>10.19</v>
      </c>
      <c r="BE1303" s="4">
        <f t="shared" si="529"/>
        <v>10.19</v>
      </c>
      <c r="BF1303" s="4">
        <v>0</v>
      </c>
      <c r="BG1303" s="4">
        <v>383</v>
      </c>
      <c r="BH1303" s="4">
        <v>125</v>
      </c>
      <c r="BI1303" s="4">
        <v>65</v>
      </c>
      <c r="BJ1303" s="4">
        <f t="shared" si="530"/>
        <v>573</v>
      </c>
      <c r="BK1303" s="4">
        <v>0</v>
      </c>
      <c r="BL1303" s="4">
        <v>0</v>
      </c>
      <c r="BM1303" s="4">
        <v>0</v>
      </c>
      <c r="BN1303" s="4">
        <v>0</v>
      </c>
      <c r="BO1303" s="4">
        <f t="shared" si="531"/>
        <v>0</v>
      </c>
      <c r="BP1303" s="4">
        <v>0.1</v>
      </c>
      <c r="BQ1303" s="4">
        <v>0</v>
      </c>
      <c r="BR1303" s="4">
        <v>0</v>
      </c>
      <c r="BS1303" s="4">
        <v>1</v>
      </c>
      <c r="BT1303" s="4">
        <f t="shared" si="532"/>
        <v>1.1000000000000001</v>
      </c>
      <c r="BU1303" s="4">
        <v>1.68</v>
      </c>
      <c r="BV1303" s="4">
        <v>1.43</v>
      </c>
      <c r="BW1303" s="4">
        <v>1.46</v>
      </c>
      <c r="BX1303" s="4">
        <v>24.68</v>
      </c>
      <c r="BY1303" s="4">
        <f t="shared" si="533"/>
        <v>29.25</v>
      </c>
      <c r="BZ1303" s="4">
        <f t="shared" si="534"/>
        <v>3602</v>
      </c>
      <c r="CA1303" s="4">
        <f t="shared" si="535"/>
        <v>4157.7000000000007</v>
      </c>
      <c r="CB1303" s="4">
        <f t="shared" si="536"/>
        <v>4558</v>
      </c>
      <c r="CC1303" s="4">
        <f t="shared" si="537"/>
        <v>107.5</v>
      </c>
      <c r="CD1303" s="4">
        <f t="shared" si="538"/>
        <v>12425.2</v>
      </c>
      <c r="CE1303" s="4">
        <f t="shared" si="539"/>
        <v>1.78</v>
      </c>
      <c r="CF1303" s="4">
        <f t="shared" si="540"/>
        <v>384.43</v>
      </c>
      <c r="CG1303" s="4">
        <f t="shared" si="541"/>
        <v>132.46</v>
      </c>
      <c r="CH1303" s="4">
        <f t="shared" si="542"/>
        <v>108.5</v>
      </c>
      <c r="CI1303" s="4">
        <f t="shared" si="543"/>
        <v>627.16999999999996</v>
      </c>
      <c r="CJ1303" s="4">
        <v>1077</v>
      </c>
      <c r="CK1303" s="4">
        <v>0</v>
      </c>
      <c r="CL1303" s="4">
        <v>0</v>
      </c>
      <c r="CM1303" s="4">
        <v>708.7</v>
      </c>
      <c r="CN1303" s="4">
        <v>1908.2</v>
      </c>
      <c r="CO1303" s="4">
        <f t="shared" si="518"/>
        <v>3693.9</v>
      </c>
    </row>
    <row r="1304" spans="1:107">
      <c r="A1304" s="2">
        <v>2016</v>
      </c>
      <c r="B1304" s="3" t="s">
        <v>105</v>
      </c>
      <c r="C1304" s="4">
        <v>88</v>
      </c>
      <c r="D1304" s="4">
        <v>181</v>
      </c>
      <c r="E1304" s="4">
        <v>957</v>
      </c>
      <c r="F1304" s="4">
        <v>5</v>
      </c>
      <c r="G1304" s="4">
        <f t="shared" si="519"/>
        <v>1231</v>
      </c>
      <c r="H1304" s="4">
        <v>124</v>
      </c>
      <c r="I1304" s="4">
        <v>1</v>
      </c>
      <c r="J1304" s="4">
        <v>0</v>
      </c>
      <c r="K1304" s="4">
        <v>11</v>
      </c>
      <c r="L1304" s="4">
        <f t="shared" si="520"/>
        <v>136</v>
      </c>
      <c r="M1304" s="4">
        <v>35</v>
      </c>
      <c r="N1304" s="4">
        <v>19</v>
      </c>
      <c r="O1304" s="4">
        <v>0</v>
      </c>
      <c r="P1304" s="4">
        <v>0</v>
      </c>
      <c r="Q1304" s="4">
        <f t="shared" si="521"/>
        <v>54</v>
      </c>
      <c r="R1304" s="4">
        <v>16</v>
      </c>
      <c r="S1304" s="4">
        <v>0</v>
      </c>
      <c r="T1304" s="4">
        <v>0</v>
      </c>
      <c r="U1304" s="4">
        <v>0</v>
      </c>
      <c r="V1304" s="4">
        <f t="shared" si="522"/>
        <v>16</v>
      </c>
      <c r="W1304" s="4">
        <v>567</v>
      </c>
      <c r="X1304" s="4">
        <v>1197</v>
      </c>
      <c r="Y1304" s="4">
        <v>238</v>
      </c>
      <c r="Z1304" s="4">
        <v>0</v>
      </c>
      <c r="AA1304" s="4">
        <f t="shared" si="523"/>
        <v>2002</v>
      </c>
      <c r="AB1304" s="4">
        <v>107</v>
      </c>
      <c r="AC1304" s="4">
        <v>0</v>
      </c>
      <c r="AD1304" s="4">
        <v>5</v>
      </c>
      <c r="AE1304" s="4">
        <v>5</v>
      </c>
      <c r="AF1304" s="4">
        <f t="shared" si="524"/>
        <v>117</v>
      </c>
      <c r="AG1304" s="4">
        <v>1</v>
      </c>
      <c r="AH1304" s="4">
        <v>267</v>
      </c>
      <c r="AI1304" s="4">
        <v>196</v>
      </c>
      <c r="AJ1304" s="4">
        <v>5</v>
      </c>
      <c r="AK1304" s="4">
        <f t="shared" si="525"/>
        <v>469</v>
      </c>
      <c r="AL1304" s="4">
        <v>447</v>
      </c>
      <c r="AM1304" s="4">
        <v>493</v>
      </c>
      <c r="AN1304" s="4">
        <v>774</v>
      </c>
      <c r="AO1304" s="4">
        <v>36</v>
      </c>
      <c r="AP1304" s="4">
        <f t="shared" si="526"/>
        <v>1750</v>
      </c>
      <c r="AQ1304" s="4">
        <v>0</v>
      </c>
      <c r="AR1304" s="4">
        <v>0</v>
      </c>
      <c r="AS1304" s="4">
        <v>0</v>
      </c>
      <c r="AT1304" s="4">
        <v>5</v>
      </c>
      <c r="AU1304" s="4">
        <f t="shared" si="527"/>
        <v>5</v>
      </c>
      <c r="AV1304" s="4">
        <v>0</v>
      </c>
      <c r="AW1304" s="4">
        <v>1</v>
      </c>
      <c r="AX1304" s="4">
        <v>0</v>
      </c>
      <c r="AY1304" s="4">
        <v>10</v>
      </c>
      <c r="AZ1304" s="4">
        <f t="shared" si="528"/>
        <v>11</v>
      </c>
      <c r="BA1304" s="4">
        <v>0</v>
      </c>
      <c r="BB1304" s="4">
        <v>0</v>
      </c>
      <c r="BC1304" s="4">
        <v>0</v>
      </c>
      <c r="BD1304" s="4">
        <v>5</v>
      </c>
      <c r="BE1304" s="4">
        <f t="shared" si="529"/>
        <v>5</v>
      </c>
      <c r="BF1304" s="4">
        <v>0</v>
      </c>
      <c r="BG1304" s="4">
        <v>10</v>
      </c>
      <c r="BH1304" s="4">
        <v>196</v>
      </c>
      <c r="BI1304" s="4">
        <v>5</v>
      </c>
      <c r="BJ1304" s="4">
        <f t="shared" si="530"/>
        <v>211</v>
      </c>
      <c r="BK1304" s="4">
        <v>0</v>
      </c>
      <c r="BL1304" s="4">
        <v>0</v>
      </c>
      <c r="BM1304" s="4">
        <v>0</v>
      </c>
      <c r="BN1304" s="4">
        <v>0</v>
      </c>
      <c r="BO1304" s="4">
        <f t="shared" si="531"/>
        <v>0</v>
      </c>
      <c r="BP1304" s="4">
        <v>0</v>
      </c>
      <c r="BQ1304" s="4">
        <v>0</v>
      </c>
      <c r="BR1304" s="4">
        <v>0</v>
      </c>
      <c r="BS1304" s="4">
        <v>11</v>
      </c>
      <c r="BT1304" s="4">
        <f t="shared" si="532"/>
        <v>11</v>
      </c>
      <c r="BU1304" s="4">
        <v>0</v>
      </c>
      <c r="BV1304" s="4">
        <v>25</v>
      </c>
      <c r="BW1304" s="4">
        <v>0</v>
      </c>
      <c r="BX1304" s="4">
        <v>26</v>
      </c>
      <c r="BY1304" s="4">
        <f t="shared" si="533"/>
        <v>51</v>
      </c>
      <c r="BZ1304" s="4">
        <f t="shared" si="534"/>
        <v>1385</v>
      </c>
      <c r="CA1304" s="4">
        <f t="shared" si="535"/>
        <v>2158</v>
      </c>
      <c r="CB1304" s="4">
        <f t="shared" si="536"/>
        <v>2170</v>
      </c>
      <c r="CC1304" s="4">
        <f t="shared" si="537"/>
        <v>62</v>
      </c>
      <c r="CD1304" s="4">
        <f t="shared" si="538"/>
        <v>5775</v>
      </c>
      <c r="CE1304" s="4">
        <f t="shared" si="539"/>
        <v>0</v>
      </c>
      <c r="CF1304" s="4">
        <f t="shared" si="540"/>
        <v>36</v>
      </c>
      <c r="CG1304" s="4">
        <f t="shared" si="541"/>
        <v>196</v>
      </c>
      <c r="CH1304" s="4">
        <f t="shared" si="542"/>
        <v>62</v>
      </c>
      <c r="CI1304" s="4">
        <f t="shared" si="543"/>
        <v>294</v>
      </c>
      <c r="CJ1304" s="4">
        <v>0</v>
      </c>
      <c r="CK1304" s="4">
        <v>0</v>
      </c>
      <c r="CL1304" s="4">
        <v>444</v>
      </c>
      <c r="CM1304" s="4">
        <v>0</v>
      </c>
      <c r="CN1304" s="4">
        <v>1085</v>
      </c>
      <c r="CO1304" s="4">
        <f t="shared" si="518"/>
        <v>1529</v>
      </c>
    </row>
    <row r="1305" spans="1:107">
      <c r="A1305" s="2">
        <v>2016</v>
      </c>
      <c r="B1305" s="3" t="s">
        <v>106</v>
      </c>
      <c r="C1305" s="4">
        <v>12861</v>
      </c>
      <c r="D1305" s="4">
        <v>837</v>
      </c>
      <c r="E1305" s="4">
        <v>21</v>
      </c>
      <c r="F1305" s="4">
        <v>0</v>
      </c>
      <c r="G1305" s="4">
        <f t="shared" si="519"/>
        <v>13719</v>
      </c>
      <c r="H1305" s="4">
        <v>2451</v>
      </c>
      <c r="I1305" s="4">
        <v>17</v>
      </c>
      <c r="J1305" s="4">
        <v>2112</v>
      </c>
      <c r="K1305" s="4">
        <v>0</v>
      </c>
      <c r="L1305" s="4">
        <f t="shared" si="520"/>
        <v>4580</v>
      </c>
      <c r="M1305" s="4">
        <v>31</v>
      </c>
      <c r="N1305" s="4">
        <v>60</v>
      </c>
      <c r="O1305" s="4">
        <v>0</v>
      </c>
      <c r="P1305" s="4">
        <v>0</v>
      </c>
      <c r="Q1305" s="4">
        <f t="shared" si="521"/>
        <v>91</v>
      </c>
      <c r="R1305" s="4">
        <v>153</v>
      </c>
      <c r="S1305" s="4">
        <v>79</v>
      </c>
      <c r="T1305" s="4">
        <v>0</v>
      </c>
      <c r="U1305" s="4">
        <v>0</v>
      </c>
      <c r="V1305" s="4">
        <f t="shared" si="522"/>
        <v>232</v>
      </c>
      <c r="W1305" s="4">
        <v>3957</v>
      </c>
      <c r="X1305" s="4">
        <v>9109</v>
      </c>
      <c r="Y1305" s="4">
        <v>1092</v>
      </c>
      <c r="Z1305" s="4">
        <v>0</v>
      </c>
      <c r="AA1305" s="4">
        <f t="shared" si="523"/>
        <v>14158</v>
      </c>
      <c r="AB1305" s="4">
        <v>1508</v>
      </c>
      <c r="AC1305" s="4">
        <v>7</v>
      </c>
      <c r="AD1305" s="4">
        <v>47</v>
      </c>
      <c r="AE1305" s="4">
        <v>0</v>
      </c>
      <c r="AF1305" s="4">
        <f t="shared" si="524"/>
        <v>1562</v>
      </c>
      <c r="AG1305" s="4">
        <v>1413</v>
      </c>
      <c r="AH1305" s="4">
        <v>1459</v>
      </c>
      <c r="AI1305" s="4">
        <v>879</v>
      </c>
      <c r="AJ1305" s="4">
        <v>1174</v>
      </c>
      <c r="AK1305" s="4">
        <f t="shared" si="525"/>
        <v>4925</v>
      </c>
      <c r="AL1305" s="4">
        <v>10777</v>
      </c>
      <c r="AM1305" s="4">
        <v>2786</v>
      </c>
      <c r="AN1305" s="4">
        <v>3274</v>
      </c>
      <c r="AO1305" s="4">
        <v>436</v>
      </c>
      <c r="AP1305" s="4">
        <f t="shared" si="526"/>
        <v>17273</v>
      </c>
      <c r="AQ1305" s="4">
        <v>0</v>
      </c>
      <c r="AR1305" s="4">
        <v>0</v>
      </c>
      <c r="AS1305" s="4">
        <v>0</v>
      </c>
      <c r="AT1305" s="4">
        <v>0</v>
      </c>
      <c r="AU1305" s="4">
        <f t="shared" si="527"/>
        <v>0</v>
      </c>
      <c r="AV1305" s="4">
        <v>0</v>
      </c>
      <c r="AW1305" s="4">
        <v>0</v>
      </c>
      <c r="AX1305" s="4">
        <v>0</v>
      </c>
      <c r="AY1305" s="4">
        <v>0</v>
      </c>
      <c r="AZ1305" s="4">
        <f t="shared" si="528"/>
        <v>0</v>
      </c>
      <c r="BA1305" s="4">
        <v>33</v>
      </c>
      <c r="BB1305" s="4">
        <v>2</v>
      </c>
      <c r="BC1305" s="4">
        <v>0</v>
      </c>
      <c r="BD1305" s="4">
        <v>0</v>
      </c>
      <c r="BE1305" s="4">
        <f t="shared" si="529"/>
        <v>35</v>
      </c>
      <c r="BF1305" s="4">
        <v>1220</v>
      </c>
      <c r="BG1305" s="4">
        <v>1442</v>
      </c>
      <c r="BH1305" s="4">
        <v>151</v>
      </c>
      <c r="BI1305" s="4">
        <v>1174</v>
      </c>
      <c r="BJ1305" s="4">
        <f t="shared" si="530"/>
        <v>3987</v>
      </c>
      <c r="BK1305" s="4">
        <v>0</v>
      </c>
      <c r="BL1305" s="4">
        <v>0</v>
      </c>
      <c r="BM1305" s="4">
        <v>0</v>
      </c>
      <c r="BN1305" s="4">
        <v>0</v>
      </c>
      <c r="BO1305" s="4">
        <f t="shared" si="531"/>
        <v>0</v>
      </c>
      <c r="BP1305" s="4">
        <v>98</v>
      </c>
      <c r="BQ1305" s="4">
        <v>155</v>
      </c>
      <c r="BR1305" s="4">
        <v>14</v>
      </c>
      <c r="BS1305" s="4">
        <v>204</v>
      </c>
      <c r="BT1305" s="4">
        <f t="shared" si="532"/>
        <v>471</v>
      </c>
      <c r="BU1305" s="4">
        <v>272</v>
      </c>
      <c r="BV1305" s="4">
        <v>34</v>
      </c>
      <c r="BW1305" s="4">
        <v>21</v>
      </c>
      <c r="BX1305" s="4">
        <v>232</v>
      </c>
      <c r="BY1305" s="4">
        <f t="shared" si="533"/>
        <v>559</v>
      </c>
      <c r="BZ1305" s="4">
        <f t="shared" si="534"/>
        <v>33151</v>
      </c>
      <c r="CA1305" s="4">
        <f t="shared" si="535"/>
        <v>14354</v>
      </c>
      <c r="CB1305" s="4">
        <f t="shared" si="536"/>
        <v>7425</v>
      </c>
      <c r="CC1305" s="4">
        <f t="shared" si="537"/>
        <v>1610</v>
      </c>
      <c r="CD1305" s="4">
        <f t="shared" si="538"/>
        <v>56540</v>
      </c>
      <c r="CE1305" s="4">
        <f t="shared" si="539"/>
        <v>1623</v>
      </c>
      <c r="CF1305" s="4">
        <f t="shared" si="540"/>
        <v>1633</v>
      </c>
      <c r="CG1305" s="4">
        <f t="shared" si="541"/>
        <v>186</v>
      </c>
      <c r="CH1305" s="4">
        <f t="shared" si="542"/>
        <v>1610</v>
      </c>
      <c r="CI1305" s="4">
        <f t="shared" si="543"/>
        <v>5052</v>
      </c>
      <c r="CJ1305" s="4">
        <v>9268</v>
      </c>
      <c r="CK1305" s="4">
        <v>13356</v>
      </c>
      <c r="CL1305" s="4">
        <v>2299</v>
      </c>
      <c r="CM1305" s="4">
        <v>997</v>
      </c>
      <c r="CN1305" s="4">
        <v>7036</v>
      </c>
      <c r="CO1305" s="4">
        <f t="shared" si="518"/>
        <v>32956</v>
      </c>
    </row>
    <row r="1306" spans="1:107">
      <c r="A1306" s="2">
        <v>2016</v>
      </c>
      <c r="B1306" s="3" t="s">
        <v>107</v>
      </c>
      <c r="C1306" s="4">
        <v>2723</v>
      </c>
      <c r="D1306" s="4">
        <v>414</v>
      </c>
      <c r="E1306" s="4">
        <v>6</v>
      </c>
      <c r="F1306" s="4">
        <v>214</v>
      </c>
      <c r="G1306" s="4">
        <f t="shared" si="519"/>
        <v>3357</v>
      </c>
      <c r="H1306" s="4">
        <v>848</v>
      </c>
      <c r="I1306" s="4">
        <v>660</v>
      </c>
      <c r="J1306" s="4">
        <v>1582</v>
      </c>
      <c r="K1306" s="4">
        <v>73</v>
      </c>
      <c r="L1306" s="4">
        <f t="shared" si="520"/>
        <v>3163</v>
      </c>
      <c r="M1306" s="4">
        <v>0</v>
      </c>
      <c r="N1306" s="4">
        <v>122</v>
      </c>
      <c r="O1306" s="4">
        <v>0</v>
      </c>
      <c r="P1306" s="4">
        <v>0</v>
      </c>
      <c r="Q1306" s="4">
        <f t="shared" si="521"/>
        <v>122</v>
      </c>
      <c r="R1306" s="4">
        <v>1</v>
      </c>
      <c r="S1306" s="4">
        <v>0</v>
      </c>
      <c r="T1306" s="4">
        <v>0</v>
      </c>
      <c r="U1306" s="4">
        <v>0</v>
      </c>
      <c r="V1306" s="4">
        <f t="shared" si="522"/>
        <v>1</v>
      </c>
      <c r="W1306" s="4">
        <v>926</v>
      </c>
      <c r="X1306" s="4">
        <v>4225</v>
      </c>
      <c r="Y1306" s="4">
        <v>261</v>
      </c>
      <c r="Z1306" s="4">
        <v>0</v>
      </c>
      <c r="AA1306" s="4">
        <f t="shared" si="523"/>
        <v>5412</v>
      </c>
      <c r="AB1306" s="4">
        <v>297</v>
      </c>
      <c r="AC1306" s="4">
        <v>0</v>
      </c>
      <c r="AD1306" s="4">
        <v>30</v>
      </c>
      <c r="AE1306" s="4">
        <v>6</v>
      </c>
      <c r="AF1306" s="4">
        <f t="shared" si="524"/>
        <v>333</v>
      </c>
      <c r="AG1306" s="4">
        <v>0</v>
      </c>
      <c r="AH1306" s="4">
        <v>689</v>
      </c>
      <c r="AI1306" s="4">
        <v>462</v>
      </c>
      <c r="AJ1306" s="4">
        <v>9</v>
      </c>
      <c r="AK1306" s="4">
        <f t="shared" si="525"/>
        <v>1160</v>
      </c>
      <c r="AL1306" s="4">
        <v>1425</v>
      </c>
      <c r="AM1306" s="4">
        <v>1620</v>
      </c>
      <c r="AN1306" s="4">
        <v>2195</v>
      </c>
      <c r="AO1306" s="4">
        <v>172</v>
      </c>
      <c r="AP1306" s="4">
        <f t="shared" si="526"/>
        <v>5412</v>
      </c>
      <c r="AQ1306" s="4">
        <v>0</v>
      </c>
      <c r="AR1306" s="4">
        <v>0</v>
      </c>
      <c r="AS1306" s="4">
        <v>0</v>
      </c>
      <c r="AT1306" s="4">
        <v>214</v>
      </c>
      <c r="AU1306" s="4">
        <f t="shared" si="527"/>
        <v>214</v>
      </c>
      <c r="AV1306" s="4">
        <v>0</v>
      </c>
      <c r="AW1306" s="4">
        <v>0</v>
      </c>
      <c r="AX1306" s="4">
        <v>31</v>
      </c>
      <c r="AY1306" s="4">
        <v>73</v>
      </c>
      <c r="AZ1306" s="4">
        <f t="shared" si="528"/>
        <v>104</v>
      </c>
      <c r="BA1306" s="4">
        <v>0</v>
      </c>
      <c r="BB1306" s="4">
        <v>0</v>
      </c>
      <c r="BC1306" s="4">
        <v>2</v>
      </c>
      <c r="BD1306" s="4">
        <v>6</v>
      </c>
      <c r="BE1306" s="4">
        <f t="shared" si="529"/>
        <v>8</v>
      </c>
      <c r="BF1306" s="4">
        <v>0</v>
      </c>
      <c r="BG1306" s="4">
        <v>283</v>
      </c>
      <c r="BH1306" s="4">
        <v>6</v>
      </c>
      <c r="BI1306" s="4">
        <v>9</v>
      </c>
      <c r="BJ1306" s="4">
        <f t="shared" si="530"/>
        <v>298</v>
      </c>
      <c r="BK1306" s="4">
        <v>0</v>
      </c>
      <c r="BL1306" s="4">
        <v>40</v>
      </c>
      <c r="BM1306" s="4">
        <v>0</v>
      </c>
      <c r="BN1306" s="4">
        <v>14</v>
      </c>
      <c r="BO1306" s="4">
        <f t="shared" si="531"/>
        <v>54</v>
      </c>
      <c r="BP1306" s="4">
        <v>0</v>
      </c>
      <c r="BQ1306" s="4">
        <v>15</v>
      </c>
      <c r="BR1306" s="4">
        <v>1</v>
      </c>
      <c r="BS1306" s="4">
        <v>24</v>
      </c>
      <c r="BT1306" s="4">
        <f t="shared" si="532"/>
        <v>40</v>
      </c>
      <c r="BU1306" s="4">
        <v>0</v>
      </c>
      <c r="BV1306" s="4">
        <v>17</v>
      </c>
      <c r="BW1306" s="4">
        <v>15</v>
      </c>
      <c r="BX1306" s="4">
        <v>134</v>
      </c>
      <c r="BY1306" s="4">
        <f t="shared" si="533"/>
        <v>166</v>
      </c>
      <c r="BZ1306" s="4">
        <f t="shared" si="534"/>
        <v>6220</v>
      </c>
      <c r="CA1306" s="4">
        <f t="shared" si="535"/>
        <v>7730</v>
      </c>
      <c r="CB1306" s="4">
        <f t="shared" si="536"/>
        <v>4536</v>
      </c>
      <c r="CC1306" s="4">
        <f t="shared" si="537"/>
        <v>474</v>
      </c>
      <c r="CD1306" s="4">
        <f t="shared" si="538"/>
        <v>18960</v>
      </c>
      <c r="CE1306" s="4">
        <f t="shared" si="539"/>
        <v>0</v>
      </c>
      <c r="CF1306" s="4">
        <f t="shared" si="540"/>
        <v>355</v>
      </c>
      <c r="CG1306" s="4">
        <f t="shared" si="541"/>
        <v>55</v>
      </c>
      <c r="CH1306" s="4">
        <f t="shared" si="542"/>
        <v>474</v>
      </c>
      <c r="CI1306" s="4">
        <f t="shared" si="543"/>
        <v>884</v>
      </c>
      <c r="CJ1306" s="4">
        <v>2022</v>
      </c>
      <c r="CK1306" s="4">
        <v>1327</v>
      </c>
      <c r="CL1306" s="4">
        <v>119</v>
      </c>
      <c r="CM1306" s="4">
        <v>63</v>
      </c>
      <c r="CN1306" s="4">
        <v>2181</v>
      </c>
      <c r="CO1306" s="4">
        <f t="shared" si="518"/>
        <v>5712</v>
      </c>
    </row>
    <row r="1307" spans="1:107">
      <c r="A1307" s="2">
        <v>2016</v>
      </c>
      <c r="B1307" s="3" t="s">
        <v>108</v>
      </c>
      <c r="C1307" s="4">
        <v>22254</v>
      </c>
      <c r="D1307" s="4">
        <v>3906</v>
      </c>
      <c r="E1307" s="4">
        <v>3299</v>
      </c>
      <c r="F1307" s="4">
        <v>17</v>
      </c>
      <c r="G1307" s="4">
        <f t="shared" si="519"/>
        <v>29476</v>
      </c>
      <c r="H1307" s="4">
        <v>2991</v>
      </c>
      <c r="I1307" s="4">
        <v>334</v>
      </c>
      <c r="J1307" s="4">
        <v>6672</v>
      </c>
      <c r="K1307" s="4">
        <v>696</v>
      </c>
      <c r="L1307" s="4">
        <f t="shared" si="520"/>
        <v>10693</v>
      </c>
      <c r="M1307" s="4">
        <v>0</v>
      </c>
      <c r="N1307" s="4">
        <v>2863</v>
      </c>
      <c r="O1307" s="4">
        <v>0</v>
      </c>
      <c r="P1307" s="4">
        <v>0</v>
      </c>
      <c r="Q1307" s="4">
        <f t="shared" si="521"/>
        <v>2863</v>
      </c>
      <c r="R1307" s="4">
        <v>1123</v>
      </c>
      <c r="S1307" s="4">
        <v>0</v>
      </c>
      <c r="T1307" s="4">
        <v>0</v>
      </c>
      <c r="U1307" s="4">
        <v>0</v>
      </c>
      <c r="V1307" s="4">
        <f t="shared" si="522"/>
        <v>1123</v>
      </c>
      <c r="W1307" s="4">
        <v>11552</v>
      </c>
      <c r="X1307" s="4">
        <v>31226</v>
      </c>
      <c r="Y1307" s="4">
        <v>5317</v>
      </c>
      <c r="Z1307" s="4">
        <v>0</v>
      </c>
      <c r="AA1307" s="4">
        <f t="shared" si="523"/>
        <v>48095</v>
      </c>
      <c r="AB1307" s="4">
        <v>2697</v>
      </c>
      <c r="AC1307" s="4">
        <v>25</v>
      </c>
      <c r="AD1307" s="4">
        <v>24</v>
      </c>
      <c r="AE1307" s="4">
        <v>238</v>
      </c>
      <c r="AF1307" s="4">
        <f t="shared" si="524"/>
        <v>2984</v>
      </c>
      <c r="AG1307" s="4">
        <v>130</v>
      </c>
      <c r="AH1307" s="4">
        <v>1830</v>
      </c>
      <c r="AI1307" s="4">
        <v>6295</v>
      </c>
      <c r="AJ1307" s="4">
        <v>1180</v>
      </c>
      <c r="AK1307" s="4">
        <f t="shared" si="525"/>
        <v>9435</v>
      </c>
      <c r="AL1307" s="4">
        <v>27295</v>
      </c>
      <c r="AM1307" s="4">
        <v>9292</v>
      </c>
      <c r="AN1307" s="4">
        <v>7834</v>
      </c>
      <c r="AO1307" s="4">
        <v>1617</v>
      </c>
      <c r="AP1307" s="4">
        <f t="shared" si="526"/>
        <v>46038</v>
      </c>
      <c r="AQ1307" s="4">
        <v>0</v>
      </c>
      <c r="AR1307" s="4">
        <v>0</v>
      </c>
      <c r="AS1307" s="4">
        <v>4</v>
      </c>
      <c r="AT1307" s="4">
        <v>17</v>
      </c>
      <c r="AU1307" s="4">
        <f t="shared" si="527"/>
        <v>21</v>
      </c>
      <c r="AV1307" s="4">
        <v>0</v>
      </c>
      <c r="AW1307" s="4">
        <v>0</v>
      </c>
      <c r="AX1307" s="4">
        <v>283</v>
      </c>
      <c r="AY1307" s="4">
        <v>696</v>
      </c>
      <c r="AZ1307" s="4">
        <f t="shared" si="528"/>
        <v>979</v>
      </c>
      <c r="BA1307" s="4">
        <v>0</v>
      </c>
      <c r="BB1307" s="4">
        <v>0</v>
      </c>
      <c r="BC1307" s="4">
        <v>22</v>
      </c>
      <c r="BD1307" s="4">
        <v>238</v>
      </c>
      <c r="BE1307" s="4">
        <f t="shared" si="529"/>
        <v>260</v>
      </c>
      <c r="BF1307" s="4">
        <v>0</v>
      </c>
      <c r="BG1307" s="4">
        <v>1781</v>
      </c>
      <c r="BH1307" s="4">
        <v>1557</v>
      </c>
      <c r="BI1307" s="4">
        <v>1180</v>
      </c>
      <c r="BJ1307" s="4">
        <f t="shared" si="530"/>
        <v>4518</v>
      </c>
      <c r="BK1307" s="4">
        <v>0</v>
      </c>
      <c r="BL1307" s="4">
        <v>0</v>
      </c>
      <c r="BM1307" s="4">
        <v>0</v>
      </c>
      <c r="BN1307" s="4">
        <v>84</v>
      </c>
      <c r="BO1307" s="4">
        <f t="shared" si="531"/>
        <v>84</v>
      </c>
      <c r="BP1307" s="4">
        <v>0</v>
      </c>
      <c r="BQ1307" s="4">
        <v>166</v>
      </c>
      <c r="BR1307" s="4">
        <v>277</v>
      </c>
      <c r="BS1307" s="4">
        <v>237</v>
      </c>
      <c r="BT1307" s="4">
        <f t="shared" si="532"/>
        <v>680</v>
      </c>
      <c r="BU1307" s="4">
        <v>0</v>
      </c>
      <c r="BV1307" s="4">
        <v>90</v>
      </c>
      <c r="BW1307" s="4">
        <v>1053</v>
      </c>
      <c r="BX1307" s="4">
        <v>1296</v>
      </c>
      <c r="BY1307" s="4">
        <f t="shared" si="533"/>
        <v>2439</v>
      </c>
      <c r="BZ1307" s="4">
        <f t="shared" si="534"/>
        <v>68042</v>
      </c>
      <c r="CA1307" s="4">
        <f t="shared" si="535"/>
        <v>49476</v>
      </c>
      <c r="CB1307" s="4">
        <f t="shared" si="536"/>
        <v>29441</v>
      </c>
      <c r="CC1307" s="4">
        <f t="shared" si="537"/>
        <v>3748</v>
      </c>
      <c r="CD1307" s="4">
        <f t="shared" si="538"/>
        <v>150707</v>
      </c>
      <c r="CE1307" s="4">
        <f t="shared" si="539"/>
        <v>0</v>
      </c>
      <c r="CF1307" s="4">
        <f t="shared" si="540"/>
        <v>2037</v>
      </c>
      <c r="CG1307" s="4">
        <f t="shared" si="541"/>
        <v>3196</v>
      </c>
      <c r="CH1307" s="4">
        <f t="shared" si="542"/>
        <v>3748</v>
      </c>
      <c r="CI1307" s="4">
        <f t="shared" si="543"/>
        <v>8981</v>
      </c>
      <c r="CJ1307" s="4">
        <v>12485</v>
      </c>
      <c r="CK1307" s="4">
        <v>47055</v>
      </c>
      <c r="CL1307" s="4">
        <v>5647</v>
      </c>
      <c r="CM1307" s="4">
        <v>17</v>
      </c>
      <c r="CN1307" s="4">
        <v>3262</v>
      </c>
      <c r="CO1307" s="4">
        <f t="shared" si="518"/>
        <v>68466</v>
      </c>
    </row>
    <row r="1308" spans="1:107">
      <c r="A1308" s="2">
        <v>2016</v>
      </c>
      <c r="B1308" s="3" t="s">
        <v>109</v>
      </c>
      <c r="C1308" s="4">
        <v>8343.6</v>
      </c>
      <c r="D1308" s="4">
        <v>1502</v>
      </c>
      <c r="E1308" s="4">
        <v>644.79999999999995</v>
      </c>
      <c r="F1308" s="4">
        <v>0</v>
      </c>
      <c r="G1308" s="4">
        <f t="shared" si="519"/>
        <v>10490.4</v>
      </c>
      <c r="H1308" s="4">
        <v>3798.3</v>
      </c>
      <c r="I1308" s="4">
        <v>49.1</v>
      </c>
      <c r="J1308" s="4">
        <v>2150.91</v>
      </c>
      <c r="K1308" s="4">
        <v>0</v>
      </c>
      <c r="L1308" s="4">
        <f t="shared" si="520"/>
        <v>5998.3099999999995</v>
      </c>
      <c r="M1308" s="4">
        <v>0</v>
      </c>
      <c r="N1308" s="4">
        <v>47.35</v>
      </c>
      <c r="O1308" s="4">
        <v>0</v>
      </c>
      <c r="P1308" s="4">
        <v>0</v>
      </c>
      <c r="Q1308" s="4">
        <f t="shared" si="521"/>
        <v>47.35</v>
      </c>
      <c r="R1308" s="4">
        <v>60.4</v>
      </c>
      <c r="S1308" s="4">
        <v>1.1000000000000001</v>
      </c>
      <c r="T1308" s="4">
        <v>60.503</v>
      </c>
      <c r="U1308" s="4">
        <v>0</v>
      </c>
      <c r="V1308" s="4">
        <f t="shared" si="522"/>
        <v>122.003</v>
      </c>
      <c r="W1308" s="4">
        <v>3492.8</v>
      </c>
      <c r="X1308" s="4">
        <v>8771.2000000000007</v>
      </c>
      <c r="Y1308" s="4">
        <v>1507</v>
      </c>
      <c r="Z1308" s="4">
        <v>0</v>
      </c>
      <c r="AA1308" s="4">
        <f t="shared" si="523"/>
        <v>13771</v>
      </c>
      <c r="AB1308" s="4">
        <v>1849.9</v>
      </c>
      <c r="AC1308" s="4">
        <v>80.67</v>
      </c>
      <c r="AD1308" s="4">
        <v>99.65</v>
      </c>
      <c r="AE1308" s="4">
        <v>0</v>
      </c>
      <c r="AF1308" s="4">
        <f t="shared" si="524"/>
        <v>2030.2200000000003</v>
      </c>
      <c r="AG1308" s="4">
        <v>0</v>
      </c>
      <c r="AH1308" s="4">
        <v>1336</v>
      </c>
      <c r="AI1308" s="4">
        <v>3320</v>
      </c>
      <c r="AJ1308" s="4">
        <v>131</v>
      </c>
      <c r="AK1308" s="4">
        <f t="shared" si="525"/>
        <v>4787</v>
      </c>
      <c r="AL1308" s="4">
        <v>3660.1</v>
      </c>
      <c r="AM1308" s="4">
        <v>2700</v>
      </c>
      <c r="AN1308" s="4">
        <v>2248</v>
      </c>
      <c r="AO1308" s="4">
        <v>86.8</v>
      </c>
      <c r="AP1308" s="4">
        <f t="shared" si="526"/>
        <v>8694.9</v>
      </c>
      <c r="AQ1308" s="4">
        <v>0</v>
      </c>
      <c r="AR1308" s="4">
        <v>0</v>
      </c>
      <c r="AS1308" s="4">
        <v>0</v>
      </c>
      <c r="AT1308" s="4">
        <v>0</v>
      </c>
      <c r="AU1308" s="4">
        <f t="shared" si="527"/>
        <v>0</v>
      </c>
      <c r="AV1308" s="4">
        <v>5</v>
      </c>
      <c r="AW1308" s="4">
        <v>0</v>
      </c>
      <c r="AX1308" s="4">
        <v>0</v>
      </c>
      <c r="AY1308" s="4">
        <v>0</v>
      </c>
      <c r="AZ1308" s="4">
        <f t="shared" si="528"/>
        <v>5</v>
      </c>
      <c r="BA1308" s="4">
        <v>0.87</v>
      </c>
      <c r="BB1308" s="4">
        <v>0</v>
      </c>
      <c r="BC1308" s="4">
        <v>14.2</v>
      </c>
      <c r="BD1308" s="4">
        <v>0</v>
      </c>
      <c r="BE1308" s="4">
        <f t="shared" si="529"/>
        <v>15.069999999999999</v>
      </c>
      <c r="BF1308" s="4">
        <v>0</v>
      </c>
      <c r="BG1308" s="4">
        <v>1114</v>
      </c>
      <c r="BH1308" s="4">
        <v>1750</v>
      </c>
      <c r="BI1308" s="4">
        <v>131</v>
      </c>
      <c r="BJ1308" s="4">
        <f t="shared" si="530"/>
        <v>2995</v>
      </c>
      <c r="BK1308" s="4">
        <v>0</v>
      </c>
      <c r="BL1308" s="4">
        <v>0</v>
      </c>
      <c r="BM1308" s="4">
        <v>0</v>
      </c>
      <c r="BN1308" s="4">
        <v>0</v>
      </c>
      <c r="BO1308" s="4">
        <f t="shared" si="531"/>
        <v>0</v>
      </c>
      <c r="BP1308" s="4">
        <v>5.0999999999999996</v>
      </c>
      <c r="BQ1308" s="4">
        <v>0</v>
      </c>
      <c r="BR1308" s="4">
        <v>6.1</v>
      </c>
      <c r="BS1308" s="4">
        <v>0</v>
      </c>
      <c r="BT1308" s="4">
        <f t="shared" si="532"/>
        <v>11.2</v>
      </c>
      <c r="BU1308" s="4">
        <v>5.8</v>
      </c>
      <c r="BV1308" s="4">
        <v>0</v>
      </c>
      <c r="BW1308" s="4">
        <v>13.5</v>
      </c>
      <c r="BX1308" s="4">
        <v>86.8</v>
      </c>
      <c r="BY1308" s="4">
        <f t="shared" si="533"/>
        <v>106.1</v>
      </c>
      <c r="BZ1308" s="4">
        <f t="shared" si="534"/>
        <v>21205.100000000002</v>
      </c>
      <c r="CA1308" s="4">
        <f t="shared" si="535"/>
        <v>14487.42</v>
      </c>
      <c r="CB1308" s="4">
        <f t="shared" si="536"/>
        <v>10030.862999999999</v>
      </c>
      <c r="CC1308" s="4">
        <f t="shared" si="537"/>
        <v>217.8</v>
      </c>
      <c r="CD1308" s="4">
        <f t="shared" si="538"/>
        <v>45941.183000000005</v>
      </c>
      <c r="CE1308" s="4">
        <f t="shared" si="539"/>
        <v>16.77</v>
      </c>
      <c r="CF1308" s="4">
        <f t="shared" si="540"/>
        <v>1114</v>
      </c>
      <c r="CG1308" s="4">
        <f t="shared" si="541"/>
        <v>1783.8</v>
      </c>
      <c r="CH1308" s="4">
        <f t="shared" si="542"/>
        <v>217.8</v>
      </c>
      <c r="CI1308" s="4">
        <f t="shared" si="543"/>
        <v>3132.37</v>
      </c>
      <c r="CJ1308" s="4">
        <v>6559.4831246399999</v>
      </c>
      <c r="CK1308" s="4">
        <v>11905.157718280001</v>
      </c>
      <c r="CL1308" s="4">
        <v>1058.21541658</v>
      </c>
      <c r="CM1308" s="4">
        <v>0</v>
      </c>
      <c r="CN1308" s="4">
        <v>2627.8482751800038</v>
      </c>
      <c r="CO1308" s="4">
        <f t="shared" si="518"/>
        <v>22150.704534680004</v>
      </c>
    </row>
    <row r="1309" spans="1:107">
      <c r="A1309" s="2">
        <v>2016</v>
      </c>
      <c r="B1309" s="3" t="s">
        <v>110</v>
      </c>
      <c r="C1309" s="4">
        <v>823</v>
      </c>
      <c r="D1309" s="4">
        <v>140</v>
      </c>
      <c r="E1309" s="4">
        <v>184</v>
      </c>
      <c r="F1309" s="4">
        <v>0</v>
      </c>
      <c r="G1309" s="4">
        <f t="shared" si="519"/>
        <v>1147</v>
      </c>
      <c r="H1309" s="4">
        <v>523</v>
      </c>
      <c r="I1309" s="4">
        <v>117</v>
      </c>
      <c r="J1309" s="4">
        <v>635</v>
      </c>
      <c r="K1309" s="4">
        <v>7</v>
      </c>
      <c r="L1309" s="4">
        <f t="shared" si="520"/>
        <v>1282</v>
      </c>
      <c r="M1309" s="4">
        <v>0</v>
      </c>
      <c r="N1309" s="4">
        <v>2</v>
      </c>
      <c r="O1309" s="4">
        <v>3</v>
      </c>
      <c r="P1309" s="4">
        <v>0</v>
      </c>
      <c r="Q1309" s="4">
        <f t="shared" si="521"/>
        <v>5</v>
      </c>
      <c r="R1309" s="4">
        <v>0</v>
      </c>
      <c r="S1309" s="4">
        <v>0</v>
      </c>
      <c r="T1309" s="4">
        <v>0</v>
      </c>
      <c r="U1309" s="4">
        <v>0</v>
      </c>
      <c r="V1309" s="4">
        <f t="shared" si="522"/>
        <v>0</v>
      </c>
      <c r="W1309" s="4">
        <v>409</v>
      </c>
      <c r="X1309" s="4">
        <v>730</v>
      </c>
      <c r="Y1309" s="4">
        <v>7</v>
      </c>
      <c r="Z1309" s="4">
        <v>0</v>
      </c>
      <c r="AA1309" s="4">
        <f t="shared" si="523"/>
        <v>1146</v>
      </c>
      <c r="AB1309" s="4">
        <v>100</v>
      </c>
      <c r="AC1309" s="4">
        <v>4</v>
      </c>
      <c r="AD1309" s="4">
        <v>11</v>
      </c>
      <c r="AE1309" s="4">
        <v>0</v>
      </c>
      <c r="AF1309" s="4">
        <f t="shared" si="524"/>
        <v>115</v>
      </c>
      <c r="AG1309" s="4">
        <v>544</v>
      </c>
      <c r="AH1309" s="4">
        <v>246</v>
      </c>
      <c r="AI1309" s="4">
        <v>1036</v>
      </c>
      <c r="AJ1309" s="4">
        <v>0</v>
      </c>
      <c r="AK1309" s="4">
        <f t="shared" si="525"/>
        <v>1826</v>
      </c>
      <c r="AL1309" s="4">
        <v>614</v>
      </c>
      <c r="AM1309" s="4">
        <v>368</v>
      </c>
      <c r="AN1309" s="4">
        <v>956</v>
      </c>
      <c r="AO1309" s="4">
        <v>0</v>
      </c>
      <c r="AP1309" s="4">
        <f t="shared" si="526"/>
        <v>1938</v>
      </c>
      <c r="AQ1309" s="4">
        <v>0</v>
      </c>
      <c r="AR1309" s="4">
        <v>0</v>
      </c>
      <c r="AS1309" s="4">
        <v>0</v>
      </c>
      <c r="AT1309" s="4">
        <v>0</v>
      </c>
      <c r="AU1309" s="4">
        <f t="shared" si="527"/>
        <v>0</v>
      </c>
      <c r="AV1309" s="4">
        <v>100</v>
      </c>
      <c r="AW1309" s="4">
        <v>0</v>
      </c>
      <c r="AX1309" s="4">
        <v>52</v>
      </c>
      <c r="AY1309" s="4">
        <v>7</v>
      </c>
      <c r="AZ1309" s="4">
        <f t="shared" si="528"/>
        <v>159</v>
      </c>
      <c r="BA1309" s="4">
        <v>1</v>
      </c>
      <c r="BB1309" s="4">
        <v>0</v>
      </c>
      <c r="BC1309" s="4">
        <v>0</v>
      </c>
      <c r="BD1309" s="4">
        <v>0</v>
      </c>
      <c r="BE1309" s="4">
        <f t="shared" si="529"/>
        <v>1</v>
      </c>
      <c r="BF1309" s="4">
        <v>0</v>
      </c>
      <c r="BG1309" s="4">
        <v>201</v>
      </c>
      <c r="BH1309" s="4">
        <v>559</v>
      </c>
      <c r="BI1309" s="4">
        <v>0</v>
      </c>
      <c r="BJ1309" s="4">
        <f t="shared" si="530"/>
        <v>760</v>
      </c>
      <c r="BK1309" s="4">
        <v>0</v>
      </c>
      <c r="BL1309" s="4">
        <v>0</v>
      </c>
      <c r="BM1309" s="4">
        <v>0</v>
      </c>
      <c r="BN1309" s="4">
        <v>0</v>
      </c>
      <c r="BO1309" s="4">
        <f t="shared" si="531"/>
        <v>0</v>
      </c>
      <c r="BP1309" s="4">
        <v>4</v>
      </c>
      <c r="BQ1309" s="4">
        <v>3</v>
      </c>
      <c r="BR1309" s="4">
        <v>33</v>
      </c>
      <c r="BS1309" s="4">
        <v>0</v>
      </c>
      <c r="BT1309" s="4">
        <f t="shared" si="532"/>
        <v>40</v>
      </c>
      <c r="BU1309" s="4">
        <v>28</v>
      </c>
      <c r="BV1309" s="4">
        <v>12</v>
      </c>
      <c r="BW1309" s="4">
        <v>15</v>
      </c>
      <c r="BX1309" s="4">
        <v>0</v>
      </c>
      <c r="BY1309" s="4">
        <f t="shared" si="533"/>
        <v>55</v>
      </c>
      <c r="BZ1309" s="4">
        <f t="shared" si="534"/>
        <v>3013</v>
      </c>
      <c r="CA1309" s="4">
        <f t="shared" si="535"/>
        <v>1607</v>
      </c>
      <c r="CB1309" s="4">
        <f t="shared" si="536"/>
        <v>2832</v>
      </c>
      <c r="CC1309" s="4">
        <f t="shared" si="537"/>
        <v>7</v>
      </c>
      <c r="CD1309" s="4">
        <f t="shared" si="538"/>
        <v>7459</v>
      </c>
      <c r="CE1309" s="4">
        <f t="shared" si="539"/>
        <v>133</v>
      </c>
      <c r="CF1309" s="4">
        <f t="shared" si="540"/>
        <v>216</v>
      </c>
      <c r="CG1309" s="4">
        <f t="shared" si="541"/>
        <v>659</v>
      </c>
      <c r="CH1309" s="4">
        <f t="shared" si="542"/>
        <v>7</v>
      </c>
      <c r="CI1309" s="4">
        <f t="shared" si="543"/>
        <v>1015</v>
      </c>
      <c r="CJ1309" s="4">
        <v>1031</v>
      </c>
      <c r="CK1309" s="4">
        <v>354</v>
      </c>
      <c r="CL1309" s="4">
        <v>98</v>
      </c>
      <c r="CM1309" s="4">
        <v>13</v>
      </c>
      <c r="CN1309" s="4">
        <v>1056</v>
      </c>
      <c r="CO1309" s="4">
        <f t="shared" si="518"/>
        <v>2552</v>
      </c>
    </row>
    <row r="1310" spans="1:107">
      <c r="A1310" s="2">
        <v>2016</v>
      </c>
      <c r="B1310" s="3" t="s">
        <v>111</v>
      </c>
      <c r="C1310" s="4">
        <v>7965.8</v>
      </c>
      <c r="D1310" s="4">
        <v>1899.89890016</v>
      </c>
      <c r="E1310" s="4">
        <v>1189</v>
      </c>
      <c r="F1310" s="4">
        <v>233.47977024000005</v>
      </c>
      <c r="G1310" s="4">
        <f t="shared" si="519"/>
        <v>11288.178670399999</v>
      </c>
      <c r="H1310" s="4">
        <v>2463.6778641400006</v>
      </c>
      <c r="I1310" s="4">
        <v>21.853211809999994</v>
      </c>
      <c r="J1310" s="4">
        <v>31.182516720000002</v>
      </c>
      <c r="K1310" s="4">
        <v>209.4340038499999</v>
      </c>
      <c r="L1310" s="4">
        <f t="shared" si="520"/>
        <v>2726.1475965200007</v>
      </c>
      <c r="M1310" s="4">
        <v>151.92604716</v>
      </c>
      <c r="N1310" s="4">
        <v>641.37224848000028</v>
      </c>
      <c r="O1310" s="4">
        <v>0</v>
      </c>
      <c r="P1310" s="4">
        <v>0</v>
      </c>
      <c r="Q1310" s="4">
        <f t="shared" si="521"/>
        <v>793.29829564000033</v>
      </c>
      <c r="R1310" s="4">
        <v>10</v>
      </c>
      <c r="S1310" s="4">
        <v>0</v>
      </c>
      <c r="T1310" s="4">
        <v>0</v>
      </c>
      <c r="U1310" s="4">
        <v>0</v>
      </c>
      <c r="V1310" s="4">
        <f t="shared" si="522"/>
        <v>10</v>
      </c>
      <c r="W1310" s="4">
        <v>16995.860132761001</v>
      </c>
      <c r="X1310" s="4">
        <v>6016.8842075989987</v>
      </c>
      <c r="Y1310" s="4">
        <v>2427.6723937699999</v>
      </c>
      <c r="Z1310" s="4">
        <v>0</v>
      </c>
      <c r="AA1310" s="4">
        <f t="shared" si="523"/>
        <v>25440.416734130002</v>
      </c>
      <c r="AB1310" s="4">
        <v>1818.7188978200002</v>
      </c>
      <c r="AC1310" s="4">
        <v>10.416782559999998</v>
      </c>
      <c r="AD1310" s="4">
        <v>67.889635330000019</v>
      </c>
      <c r="AE1310" s="4">
        <v>70.285806800000032</v>
      </c>
      <c r="AF1310" s="4">
        <f t="shared" si="524"/>
        <v>1967.3111225100001</v>
      </c>
      <c r="AG1310" s="4">
        <v>10.890719689999999</v>
      </c>
      <c r="AH1310" s="4">
        <v>1411.3976451800004</v>
      </c>
      <c r="AI1310" s="4">
        <v>1693.8388208999997</v>
      </c>
      <c r="AJ1310" s="4">
        <v>340</v>
      </c>
      <c r="AK1310" s="4">
        <f t="shared" si="525"/>
        <v>3456.1271857700003</v>
      </c>
      <c r="AL1310" s="4">
        <v>4174</v>
      </c>
      <c r="AM1310" s="4">
        <v>2491.4951771830001</v>
      </c>
      <c r="AN1310" s="4">
        <v>13466</v>
      </c>
      <c r="AO1310" s="4">
        <v>1637</v>
      </c>
      <c r="AP1310" s="4">
        <f t="shared" si="526"/>
        <v>21768.495177183002</v>
      </c>
      <c r="AQ1310" s="4">
        <v>0</v>
      </c>
      <c r="AR1310" s="4">
        <v>0</v>
      </c>
      <c r="AS1310" s="4">
        <v>90.703202720000007</v>
      </c>
      <c r="AT1310" s="4">
        <v>233.47977024000008</v>
      </c>
      <c r="AU1310" s="4">
        <f t="shared" si="527"/>
        <v>324.18297296000009</v>
      </c>
      <c r="AV1310" s="4">
        <v>0</v>
      </c>
      <c r="AW1310" s="4">
        <v>0</v>
      </c>
      <c r="AX1310" s="4">
        <v>0</v>
      </c>
      <c r="AY1310" s="4">
        <v>209.43400385000007</v>
      </c>
      <c r="AZ1310" s="4">
        <f t="shared" si="528"/>
        <v>209.43400385000007</v>
      </c>
      <c r="BA1310" s="4">
        <v>0</v>
      </c>
      <c r="BB1310" s="4">
        <v>0</v>
      </c>
      <c r="BC1310" s="4">
        <v>0</v>
      </c>
      <c r="BD1310" s="4">
        <v>70.285806800000017</v>
      </c>
      <c r="BE1310" s="4">
        <f t="shared" si="529"/>
        <v>70.285806800000017</v>
      </c>
      <c r="BF1310" s="4">
        <v>0</v>
      </c>
      <c r="BG1310" s="4">
        <v>1184.7164068900004</v>
      </c>
      <c r="BH1310" s="4">
        <v>1001.67214953</v>
      </c>
      <c r="BI1310" s="4">
        <v>340</v>
      </c>
      <c r="BJ1310" s="4">
        <f t="shared" si="530"/>
        <v>2526.3885564200004</v>
      </c>
      <c r="BK1310" s="4">
        <v>0</v>
      </c>
      <c r="BL1310" s="4">
        <v>0</v>
      </c>
      <c r="BM1310" s="4">
        <v>0</v>
      </c>
      <c r="BN1310" s="4">
        <v>0</v>
      </c>
      <c r="BO1310" s="4">
        <f t="shared" si="531"/>
        <v>0</v>
      </c>
      <c r="BP1310" s="4">
        <v>0</v>
      </c>
      <c r="BQ1310" s="4">
        <v>0</v>
      </c>
      <c r="BR1310" s="4">
        <v>0</v>
      </c>
      <c r="BS1310" s="4">
        <v>0</v>
      </c>
      <c r="BT1310" s="4">
        <f t="shared" si="532"/>
        <v>0</v>
      </c>
      <c r="BU1310" s="4">
        <v>0</v>
      </c>
      <c r="BV1310" s="4">
        <v>4.2709671900000004</v>
      </c>
      <c r="BW1310" s="4">
        <v>58.182809330000005</v>
      </c>
      <c r="BX1310" s="4">
        <v>423</v>
      </c>
      <c r="BY1310" s="4">
        <f t="shared" si="533"/>
        <v>485.45377652000002</v>
      </c>
      <c r="BZ1310" s="4">
        <f t="shared" si="534"/>
        <v>33590.873661571</v>
      </c>
      <c r="CA1310" s="4">
        <f t="shared" si="535"/>
        <v>12493.318172972</v>
      </c>
      <c r="CB1310" s="4">
        <f t="shared" si="536"/>
        <v>18875.583366719999</v>
      </c>
      <c r="CC1310" s="4">
        <f t="shared" si="537"/>
        <v>2490.1995808900001</v>
      </c>
      <c r="CD1310" s="4">
        <f t="shared" si="538"/>
        <v>67449.974782153004</v>
      </c>
      <c r="CE1310" s="4">
        <f t="shared" si="539"/>
        <v>0</v>
      </c>
      <c r="CF1310" s="4">
        <f t="shared" si="540"/>
        <v>1188.9873740800003</v>
      </c>
      <c r="CG1310" s="4">
        <f t="shared" si="541"/>
        <v>1150.5581615799999</v>
      </c>
      <c r="CH1310" s="4">
        <f t="shared" si="542"/>
        <v>1276.1995808900001</v>
      </c>
      <c r="CI1310" s="4">
        <f t="shared" si="543"/>
        <v>3615.7451165500006</v>
      </c>
      <c r="CJ1310" s="4">
        <v>10348</v>
      </c>
      <c r="CK1310" s="4">
        <v>7799</v>
      </c>
      <c r="CL1310" s="4">
        <v>1288.3</v>
      </c>
      <c r="CM1310" s="4">
        <v>0</v>
      </c>
      <c r="CN1310" s="4">
        <v>14494.7</v>
      </c>
      <c r="CO1310" s="4">
        <f t="shared" si="518"/>
        <v>33930</v>
      </c>
    </row>
    <row r="1311" spans="1:107">
      <c r="A1311" s="2">
        <v>2016</v>
      </c>
      <c r="B1311" s="3" t="s">
        <v>112</v>
      </c>
      <c r="C1311" s="4">
        <v>1717</v>
      </c>
      <c r="D1311" s="4">
        <v>690</v>
      </c>
      <c r="E1311" s="4">
        <v>1097</v>
      </c>
      <c r="F1311" s="4">
        <v>0</v>
      </c>
      <c r="G1311" s="4">
        <f t="shared" si="519"/>
        <v>3504</v>
      </c>
      <c r="H1311" s="4">
        <v>803</v>
      </c>
      <c r="I1311" s="4">
        <v>1024</v>
      </c>
      <c r="J1311" s="4">
        <v>3840</v>
      </c>
      <c r="K1311" s="4">
        <v>23</v>
      </c>
      <c r="L1311" s="4">
        <f t="shared" si="520"/>
        <v>5690</v>
      </c>
      <c r="M1311" s="4">
        <v>39</v>
      </c>
      <c r="N1311" s="4">
        <v>31</v>
      </c>
      <c r="O1311" s="4">
        <v>0</v>
      </c>
      <c r="P1311" s="4">
        <v>0</v>
      </c>
      <c r="Q1311" s="4">
        <f t="shared" si="521"/>
        <v>70</v>
      </c>
      <c r="R1311" s="4">
        <v>29</v>
      </c>
      <c r="S1311" s="4">
        <v>73</v>
      </c>
      <c r="T1311" s="4">
        <v>0</v>
      </c>
      <c r="U1311" s="4">
        <v>0</v>
      </c>
      <c r="V1311" s="4">
        <f t="shared" si="522"/>
        <v>102</v>
      </c>
      <c r="W1311" s="4">
        <v>912</v>
      </c>
      <c r="X1311" s="4">
        <v>2990</v>
      </c>
      <c r="Y1311" s="4">
        <v>1437</v>
      </c>
      <c r="Z1311" s="4">
        <v>0</v>
      </c>
      <c r="AA1311" s="4">
        <f t="shared" si="523"/>
        <v>5339</v>
      </c>
      <c r="AB1311" s="4">
        <v>376</v>
      </c>
      <c r="AC1311" s="4">
        <v>2</v>
      </c>
      <c r="AD1311" s="4">
        <v>185</v>
      </c>
      <c r="AE1311" s="4">
        <v>0</v>
      </c>
      <c r="AF1311" s="4">
        <f t="shared" si="524"/>
        <v>563</v>
      </c>
      <c r="AG1311" s="4">
        <v>0</v>
      </c>
      <c r="AH1311" s="4">
        <v>890</v>
      </c>
      <c r="AI1311" s="4">
        <v>677</v>
      </c>
      <c r="AJ1311" s="4">
        <v>0</v>
      </c>
      <c r="AK1311" s="4">
        <f t="shared" si="525"/>
        <v>1567</v>
      </c>
      <c r="AL1311" s="4">
        <v>1329</v>
      </c>
      <c r="AM1311" s="4">
        <v>2162</v>
      </c>
      <c r="AN1311" s="4">
        <v>2193</v>
      </c>
      <c r="AO1311" s="4">
        <v>200</v>
      </c>
      <c r="AP1311" s="4">
        <f t="shared" si="526"/>
        <v>5884</v>
      </c>
      <c r="AQ1311" s="4">
        <v>0</v>
      </c>
      <c r="AR1311" s="4">
        <v>0</v>
      </c>
      <c r="AS1311" s="4">
        <v>0</v>
      </c>
      <c r="AT1311" s="4">
        <v>0</v>
      </c>
      <c r="AU1311" s="4">
        <f t="shared" si="527"/>
        <v>0</v>
      </c>
      <c r="AV1311" s="4">
        <v>0</v>
      </c>
      <c r="AW1311" s="4">
        <v>0</v>
      </c>
      <c r="AX1311" s="4">
        <v>333</v>
      </c>
      <c r="AY1311" s="4">
        <v>75</v>
      </c>
      <c r="AZ1311" s="4">
        <f t="shared" si="528"/>
        <v>408</v>
      </c>
      <c r="BA1311" s="4">
        <v>0</v>
      </c>
      <c r="BB1311" s="4">
        <v>0</v>
      </c>
      <c r="BC1311" s="4">
        <v>0</v>
      </c>
      <c r="BD1311" s="4">
        <v>0</v>
      </c>
      <c r="BE1311" s="4">
        <f t="shared" si="529"/>
        <v>0</v>
      </c>
      <c r="BF1311" s="4">
        <v>0</v>
      </c>
      <c r="BG1311" s="4">
        <v>631</v>
      </c>
      <c r="BH1311" s="4">
        <v>578</v>
      </c>
      <c r="BI1311" s="4">
        <v>0</v>
      </c>
      <c r="BJ1311" s="4">
        <f t="shared" si="530"/>
        <v>1209</v>
      </c>
      <c r="BK1311" s="4">
        <v>0</v>
      </c>
      <c r="BL1311" s="4">
        <v>0</v>
      </c>
      <c r="BM1311" s="4">
        <v>0</v>
      </c>
      <c r="BN1311" s="4">
        <v>0</v>
      </c>
      <c r="BO1311" s="4">
        <f t="shared" si="531"/>
        <v>0</v>
      </c>
      <c r="BP1311" s="4">
        <v>2</v>
      </c>
      <c r="BQ1311" s="4">
        <v>3</v>
      </c>
      <c r="BR1311" s="4">
        <v>22</v>
      </c>
      <c r="BS1311" s="4">
        <v>80</v>
      </c>
      <c r="BT1311" s="4">
        <f t="shared" si="532"/>
        <v>107</v>
      </c>
      <c r="BU1311" s="4">
        <v>1</v>
      </c>
      <c r="BV1311" s="4">
        <v>32</v>
      </c>
      <c r="BW1311" s="4">
        <v>142</v>
      </c>
      <c r="BX1311" s="4">
        <v>15</v>
      </c>
      <c r="BY1311" s="4">
        <f t="shared" si="533"/>
        <v>190</v>
      </c>
      <c r="BZ1311" s="4">
        <f t="shared" si="534"/>
        <v>5205</v>
      </c>
      <c r="CA1311" s="4">
        <f t="shared" si="535"/>
        <v>7862</v>
      </c>
      <c r="CB1311" s="4">
        <f t="shared" si="536"/>
        <v>9429</v>
      </c>
      <c r="CC1311" s="4">
        <f t="shared" si="537"/>
        <v>223</v>
      </c>
      <c r="CD1311" s="4">
        <f t="shared" si="538"/>
        <v>22719</v>
      </c>
      <c r="CE1311" s="4">
        <f t="shared" si="539"/>
        <v>3</v>
      </c>
      <c r="CF1311" s="4">
        <f t="shared" si="540"/>
        <v>666</v>
      </c>
      <c r="CG1311" s="4">
        <f t="shared" si="541"/>
        <v>1075</v>
      </c>
      <c r="CH1311" s="4">
        <f t="shared" si="542"/>
        <v>170</v>
      </c>
      <c r="CI1311" s="4">
        <f t="shared" si="543"/>
        <v>1914</v>
      </c>
      <c r="CJ1311" s="4">
        <v>2063</v>
      </c>
      <c r="CK1311" s="4">
        <v>2049</v>
      </c>
      <c r="CL1311" s="4">
        <v>260</v>
      </c>
      <c r="CM1311" s="4">
        <v>18</v>
      </c>
      <c r="CN1311" s="4">
        <v>815</v>
      </c>
      <c r="CO1311" s="4">
        <f t="shared" si="518"/>
        <v>5205</v>
      </c>
      <c r="CT1311" s="42"/>
      <c r="CU1311" s="42"/>
      <c r="CV1311" s="42"/>
      <c r="CW1311" s="42"/>
      <c r="CX1311" s="42"/>
      <c r="CY1311" s="42"/>
      <c r="CZ1311" s="42"/>
      <c r="DA1311" s="42"/>
      <c r="DB1311" s="42"/>
      <c r="DC1311" s="42"/>
    </row>
    <row r="1312" spans="1:107">
      <c r="A1312" s="2">
        <v>2016</v>
      </c>
      <c r="B1312" s="3" t="s">
        <v>113</v>
      </c>
      <c r="C1312" s="4">
        <v>3736.0868500000001</v>
      </c>
      <c r="D1312" s="4">
        <v>635.68240100000003</v>
      </c>
      <c r="E1312" s="4">
        <v>257.57851399999998</v>
      </c>
      <c r="F1312" s="4">
        <v>0</v>
      </c>
      <c r="G1312" s="4">
        <f t="shared" si="519"/>
        <v>4629.3477649999995</v>
      </c>
      <c r="H1312" s="4">
        <v>923.67711699999995</v>
      </c>
      <c r="I1312" s="4">
        <v>41.777937000000001</v>
      </c>
      <c r="J1312" s="4">
        <v>253.16196199999999</v>
      </c>
      <c r="K1312" s="4">
        <v>58.461008999999997</v>
      </c>
      <c r="L1312" s="4">
        <f t="shared" si="520"/>
        <v>1277.078025</v>
      </c>
      <c r="M1312" s="4">
        <v>39</v>
      </c>
      <c r="N1312" s="4">
        <v>88</v>
      </c>
      <c r="O1312" s="4">
        <v>0</v>
      </c>
      <c r="P1312" s="4">
        <v>0</v>
      </c>
      <c r="Q1312" s="4">
        <f t="shared" si="521"/>
        <v>127</v>
      </c>
      <c r="R1312" s="4">
        <v>0</v>
      </c>
      <c r="S1312" s="4">
        <v>5</v>
      </c>
      <c r="T1312" s="4">
        <v>0</v>
      </c>
      <c r="U1312" s="4">
        <v>0</v>
      </c>
      <c r="V1312" s="4">
        <f t="shared" si="522"/>
        <v>5</v>
      </c>
      <c r="W1312" s="4">
        <v>804.61638048160739</v>
      </c>
      <c r="X1312" s="4">
        <v>6419.3952402954246</v>
      </c>
      <c r="Y1312" s="4">
        <v>1077.7602191945389</v>
      </c>
      <c r="Z1312" s="4">
        <v>0</v>
      </c>
      <c r="AA1312" s="4">
        <f t="shared" si="523"/>
        <v>8301.7718399715704</v>
      </c>
      <c r="AB1312" s="4">
        <v>950.37682199999995</v>
      </c>
      <c r="AC1312" s="4">
        <v>15.231852999999999</v>
      </c>
      <c r="AD1312" s="4">
        <v>51.066961999999997</v>
      </c>
      <c r="AE1312" s="4">
        <v>3.3464520000000002</v>
      </c>
      <c r="AF1312" s="4">
        <f t="shared" si="524"/>
        <v>1020.0220889999999</v>
      </c>
      <c r="AG1312" s="4">
        <v>11.337820000000001</v>
      </c>
      <c r="AH1312" s="4">
        <v>46.759632000000003</v>
      </c>
      <c r="AI1312" s="4">
        <v>1601.982933</v>
      </c>
      <c r="AJ1312" s="4">
        <v>28.765578000000001</v>
      </c>
      <c r="AK1312" s="4">
        <f t="shared" si="525"/>
        <v>1688.845963</v>
      </c>
      <c r="AL1312" s="4">
        <v>2527.0910995183935</v>
      </c>
      <c r="AM1312" s="4">
        <v>3065.2621517045754</v>
      </c>
      <c r="AN1312" s="4">
        <v>14573.554313805462</v>
      </c>
      <c r="AO1312" s="4">
        <v>51.764311000000006</v>
      </c>
      <c r="AP1312" s="4">
        <f t="shared" si="526"/>
        <v>20217.671876028428</v>
      </c>
      <c r="AQ1312" s="4">
        <v>0</v>
      </c>
      <c r="AR1312" s="4">
        <v>0</v>
      </c>
      <c r="AS1312" s="4">
        <v>0</v>
      </c>
      <c r="AT1312" s="4">
        <v>0</v>
      </c>
      <c r="AU1312" s="4">
        <f t="shared" si="527"/>
        <v>0</v>
      </c>
      <c r="AV1312" s="4">
        <v>0</v>
      </c>
      <c r="AW1312" s="4">
        <v>0</v>
      </c>
      <c r="AX1312" s="4">
        <v>0</v>
      </c>
      <c r="AY1312" s="4">
        <v>58.461008999999997</v>
      </c>
      <c r="AZ1312" s="4">
        <f t="shared" si="528"/>
        <v>58.461008999999997</v>
      </c>
      <c r="BA1312" s="4">
        <v>0</v>
      </c>
      <c r="BB1312" s="4">
        <v>0</v>
      </c>
      <c r="BC1312" s="4">
        <v>0</v>
      </c>
      <c r="BD1312" s="4">
        <v>3.3464520000000002</v>
      </c>
      <c r="BE1312" s="4">
        <f t="shared" si="529"/>
        <v>3.3464520000000002</v>
      </c>
      <c r="BF1312" s="4">
        <v>0</v>
      </c>
      <c r="BG1312" s="4">
        <v>1.5599890000000001</v>
      </c>
      <c r="BH1312" s="4">
        <v>0</v>
      </c>
      <c r="BI1312" s="4">
        <v>28.765578000000001</v>
      </c>
      <c r="BJ1312" s="4">
        <f t="shared" si="530"/>
        <v>30.325567000000003</v>
      </c>
      <c r="BK1312" s="4">
        <v>0</v>
      </c>
      <c r="BL1312" s="4">
        <v>0</v>
      </c>
      <c r="BM1312" s="4">
        <v>0</v>
      </c>
      <c r="BN1312" s="4">
        <v>0</v>
      </c>
      <c r="BO1312" s="4">
        <f t="shared" si="531"/>
        <v>0</v>
      </c>
      <c r="BP1312" s="4">
        <v>0</v>
      </c>
      <c r="BQ1312" s="4">
        <v>1.29</v>
      </c>
      <c r="BR1312" s="4">
        <v>0</v>
      </c>
      <c r="BS1312" s="4">
        <v>34.182349000000002</v>
      </c>
      <c r="BT1312" s="4">
        <f t="shared" si="532"/>
        <v>35.472349000000001</v>
      </c>
      <c r="BU1312" s="4">
        <v>0</v>
      </c>
      <c r="BV1312" s="4">
        <v>0.99208799999999997</v>
      </c>
      <c r="BW1312" s="4">
        <v>0</v>
      </c>
      <c r="BX1312" s="4">
        <v>17.581962000000001</v>
      </c>
      <c r="BY1312" s="4">
        <f t="shared" si="533"/>
        <v>18.57405</v>
      </c>
      <c r="BZ1312" s="4">
        <f t="shared" si="534"/>
        <v>8992.1860890000007</v>
      </c>
      <c r="CA1312" s="4">
        <f t="shared" si="535"/>
        <v>10317.109215</v>
      </c>
      <c r="CB1312" s="4">
        <f t="shared" si="536"/>
        <v>17815.104904</v>
      </c>
      <c r="CC1312" s="4">
        <f t="shared" si="537"/>
        <v>142.33735000000001</v>
      </c>
      <c r="CD1312" s="4">
        <f t="shared" si="538"/>
        <v>37266.737558000001</v>
      </c>
      <c r="CE1312" s="4">
        <f t="shared" si="539"/>
        <v>0</v>
      </c>
      <c r="CF1312" s="4">
        <f t="shared" si="540"/>
        <v>3.8420769999999997</v>
      </c>
      <c r="CG1312" s="4">
        <f t="shared" si="541"/>
        <v>0</v>
      </c>
      <c r="CH1312" s="4">
        <f t="shared" si="542"/>
        <v>142.33734999999999</v>
      </c>
      <c r="CI1312" s="4">
        <f t="shared" si="543"/>
        <v>146.17942699999998</v>
      </c>
      <c r="CJ1312" s="4">
        <v>0</v>
      </c>
      <c r="CK1312" s="4">
        <v>7582.2000000000007</v>
      </c>
      <c r="CL1312" s="4">
        <v>603.1</v>
      </c>
      <c r="CM1312" s="4">
        <v>0</v>
      </c>
      <c r="CN1312" s="4">
        <v>527.79999999999961</v>
      </c>
      <c r="CO1312" s="4">
        <f t="shared" si="518"/>
        <v>8713.1</v>
      </c>
    </row>
    <row r="1313" spans="1:106">
      <c r="A1313" s="2">
        <v>2016</v>
      </c>
      <c r="B1313" s="3" t="s">
        <v>114</v>
      </c>
      <c r="C1313" s="4">
        <v>10766</v>
      </c>
      <c r="D1313" s="4">
        <v>2467</v>
      </c>
      <c r="E1313" s="4">
        <v>622</v>
      </c>
      <c r="F1313" s="4">
        <v>0</v>
      </c>
      <c r="G1313" s="4">
        <f t="shared" si="519"/>
        <v>13855</v>
      </c>
      <c r="H1313" s="4">
        <v>1619</v>
      </c>
      <c r="I1313" s="4">
        <v>0</v>
      </c>
      <c r="J1313" s="4">
        <v>158</v>
      </c>
      <c r="K1313" s="4">
        <v>126</v>
      </c>
      <c r="L1313" s="4">
        <f t="shared" si="520"/>
        <v>1903</v>
      </c>
      <c r="M1313" s="4">
        <v>178</v>
      </c>
      <c r="N1313" s="4">
        <v>338</v>
      </c>
      <c r="O1313" s="4">
        <v>2</v>
      </c>
      <c r="P1313" s="4">
        <v>0</v>
      </c>
      <c r="Q1313" s="4">
        <f t="shared" si="521"/>
        <v>518</v>
      </c>
      <c r="R1313" s="4">
        <v>132</v>
      </c>
      <c r="S1313" s="4">
        <v>318</v>
      </c>
      <c r="T1313" s="4">
        <v>0</v>
      </c>
      <c r="U1313" s="4">
        <v>0</v>
      </c>
      <c r="V1313" s="4">
        <f t="shared" si="522"/>
        <v>450</v>
      </c>
      <c r="W1313" s="4">
        <v>8421</v>
      </c>
      <c r="X1313" s="4">
        <v>16267</v>
      </c>
      <c r="Y1313" s="4">
        <v>3220</v>
      </c>
      <c r="Z1313" s="4">
        <v>0</v>
      </c>
      <c r="AA1313" s="4">
        <f t="shared" si="523"/>
        <v>27908</v>
      </c>
      <c r="AB1313" s="4">
        <v>2515</v>
      </c>
      <c r="AC1313" s="4">
        <v>17</v>
      </c>
      <c r="AD1313" s="4">
        <v>118</v>
      </c>
      <c r="AE1313" s="4">
        <v>0</v>
      </c>
      <c r="AF1313" s="4">
        <f t="shared" si="524"/>
        <v>2650</v>
      </c>
      <c r="AG1313" s="4">
        <v>2</v>
      </c>
      <c r="AH1313" s="4">
        <v>2278</v>
      </c>
      <c r="AI1313" s="4">
        <v>5801</v>
      </c>
      <c r="AJ1313" s="4">
        <v>350</v>
      </c>
      <c r="AK1313" s="4">
        <f t="shared" si="525"/>
        <v>8431</v>
      </c>
      <c r="AL1313" s="4">
        <v>6495</v>
      </c>
      <c r="AM1313" s="4">
        <v>5388</v>
      </c>
      <c r="AN1313" s="4">
        <v>8715</v>
      </c>
      <c r="AO1313" s="4">
        <v>41</v>
      </c>
      <c r="AP1313" s="4">
        <f t="shared" si="526"/>
        <v>20639</v>
      </c>
      <c r="AQ1313" s="4">
        <v>0</v>
      </c>
      <c r="AR1313" s="4">
        <v>0</v>
      </c>
      <c r="AS1313" s="4">
        <v>0</v>
      </c>
      <c r="AT1313" s="4">
        <v>0</v>
      </c>
      <c r="AU1313" s="4">
        <f t="shared" si="527"/>
        <v>0</v>
      </c>
      <c r="AV1313" s="4">
        <v>0</v>
      </c>
      <c r="AW1313" s="4">
        <v>0</v>
      </c>
      <c r="AX1313" s="4">
        <v>0</v>
      </c>
      <c r="AY1313" s="4">
        <v>126</v>
      </c>
      <c r="AZ1313" s="4">
        <f t="shared" si="528"/>
        <v>126</v>
      </c>
      <c r="BA1313" s="4">
        <v>0</v>
      </c>
      <c r="BB1313" s="4">
        <v>0</v>
      </c>
      <c r="BC1313" s="4">
        <v>0</v>
      </c>
      <c r="BD1313" s="4">
        <v>0</v>
      </c>
      <c r="BE1313" s="4">
        <f t="shared" si="529"/>
        <v>0</v>
      </c>
      <c r="BF1313" s="4">
        <v>0</v>
      </c>
      <c r="BG1313" s="4">
        <v>0</v>
      </c>
      <c r="BH1313" s="4">
        <v>0</v>
      </c>
      <c r="BI1313" s="4">
        <v>350</v>
      </c>
      <c r="BJ1313" s="4">
        <f t="shared" si="530"/>
        <v>350</v>
      </c>
      <c r="BK1313" s="4">
        <v>0</v>
      </c>
      <c r="BL1313" s="4">
        <v>0</v>
      </c>
      <c r="BM1313" s="4">
        <v>0</v>
      </c>
      <c r="BN1313" s="4">
        <v>0</v>
      </c>
      <c r="BO1313" s="4">
        <f t="shared" si="531"/>
        <v>0</v>
      </c>
      <c r="BP1313" s="4">
        <v>0</v>
      </c>
      <c r="BQ1313" s="4">
        <v>0</v>
      </c>
      <c r="BR1313" s="4">
        <v>0</v>
      </c>
      <c r="BS1313" s="4">
        <v>0</v>
      </c>
      <c r="BT1313" s="4">
        <f t="shared" si="532"/>
        <v>0</v>
      </c>
      <c r="BU1313" s="4">
        <v>0</v>
      </c>
      <c r="BV1313" s="4">
        <v>0</v>
      </c>
      <c r="BW1313" s="4">
        <v>0</v>
      </c>
      <c r="BX1313" s="4">
        <v>41</v>
      </c>
      <c r="BY1313" s="4">
        <f t="shared" si="533"/>
        <v>41</v>
      </c>
      <c r="BZ1313" s="4">
        <f t="shared" si="534"/>
        <v>30128</v>
      </c>
      <c r="CA1313" s="4">
        <f t="shared" si="535"/>
        <v>27073</v>
      </c>
      <c r="CB1313" s="4">
        <f t="shared" si="536"/>
        <v>18636</v>
      </c>
      <c r="CC1313" s="4">
        <f t="shared" si="537"/>
        <v>517</v>
      </c>
      <c r="CD1313" s="4">
        <f t="shared" si="538"/>
        <v>76354</v>
      </c>
      <c r="CE1313" s="4">
        <f t="shared" si="539"/>
        <v>0</v>
      </c>
      <c r="CF1313" s="4">
        <f t="shared" si="540"/>
        <v>0</v>
      </c>
      <c r="CG1313" s="4">
        <f t="shared" si="541"/>
        <v>0</v>
      </c>
      <c r="CH1313" s="4">
        <f t="shared" si="542"/>
        <v>517</v>
      </c>
      <c r="CI1313" s="4">
        <f t="shared" si="543"/>
        <v>517</v>
      </c>
      <c r="CJ1313" s="4">
        <v>9795</v>
      </c>
      <c r="CK1313" s="4">
        <v>12506</v>
      </c>
      <c r="CL1313" s="4">
        <v>2842</v>
      </c>
      <c r="CM1313" s="4">
        <v>100</v>
      </c>
      <c r="CN1313" s="4">
        <v>5659</v>
      </c>
      <c r="CO1313" s="4">
        <f t="shared" si="518"/>
        <v>30902</v>
      </c>
    </row>
    <row r="1314" spans="1:106">
      <c r="A1314" s="2">
        <v>2016</v>
      </c>
      <c r="B1314" s="3" t="s">
        <v>127</v>
      </c>
      <c r="G1314" s="4">
        <f t="shared" si="519"/>
        <v>0</v>
      </c>
      <c r="L1314" s="4">
        <f t="shared" si="520"/>
        <v>0</v>
      </c>
      <c r="Q1314" s="4">
        <f t="shared" si="521"/>
        <v>0</v>
      </c>
      <c r="V1314" s="4">
        <f t="shared" si="522"/>
        <v>0</v>
      </c>
      <c r="AA1314" s="4">
        <f t="shared" si="523"/>
        <v>0</v>
      </c>
      <c r="AF1314" s="4">
        <f t="shared" si="524"/>
        <v>0</v>
      </c>
      <c r="AK1314" s="4">
        <f t="shared" si="525"/>
        <v>0</v>
      </c>
      <c r="AP1314" s="4">
        <f t="shared" si="526"/>
        <v>0</v>
      </c>
      <c r="AU1314" s="4">
        <f t="shared" si="527"/>
        <v>0</v>
      </c>
      <c r="AZ1314" s="4">
        <f t="shared" si="528"/>
        <v>0</v>
      </c>
      <c r="BE1314" s="4">
        <f t="shared" si="529"/>
        <v>0</v>
      </c>
      <c r="BJ1314" s="4">
        <f t="shared" si="530"/>
        <v>0</v>
      </c>
      <c r="BO1314" s="4">
        <f t="shared" si="531"/>
        <v>0</v>
      </c>
      <c r="BT1314" s="4">
        <f t="shared" si="532"/>
        <v>0</v>
      </c>
      <c r="BY1314" s="4">
        <f t="shared" si="533"/>
        <v>0</v>
      </c>
      <c r="BZ1314" s="4">
        <f t="shared" si="534"/>
        <v>0</v>
      </c>
      <c r="CA1314" s="4">
        <f t="shared" si="535"/>
        <v>0</v>
      </c>
      <c r="CB1314" s="4">
        <f t="shared" si="536"/>
        <v>0</v>
      </c>
      <c r="CC1314" s="4">
        <f t="shared" si="537"/>
        <v>0</v>
      </c>
      <c r="CD1314" s="4">
        <f t="shared" si="538"/>
        <v>0</v>
      </c>
      <c r="CE1314" s="4">
        <f t="shared" si="539"/>
        <v>0</v>
      </c>
      <c r="CF1314" s="4">
        <f t="shared" si="540"/>
        <v>0</v>
      </c>
      <c r="CG1314" s="4">
        <f t="shared" si="541"/>
        <v>0</v>
      </c>
      <c r="CH1314" s="4">
        <f t="shared" si="542"/>
        <v>0</v>
      </c>
      <c r="CI1314" s="4">
        <f t="shared" si="543"/>
        <v>0</v>
      </c>
      <c r="CO1314" s="4">
        <f t="shared" si="518"/>
        <v>0</v>
      </c>
    </row>
    <row r="1315" spans="1:106">
      <c r="A1315" s="2">
        <v>2016</v>
      </c>
      <c r="B1315" s="3" t="s">
        <v>115</v>
      </c>
      <c r="C1315" s="4">
        <v>1065</v>
      </c>
      <c r="D1315" s="4">
        <v>191</v>
      </c>
      <c r="E1315" s="4">
        <v>33</v>
      </c>
      <c r="F1315" s="4">
        <v>6</v>
      </c>
      <c r="G1315" s="4">
        <f t="shared" si="519"/>
        <v>1295</v>
      </c>
      <c r="H1315" s="4">
        <v>181</v>
      </c>
      <c r="I1315" s="4">
        <v>15</v>
      </c>
      <c r="J1315" s="4">
        <v>886</v>
      </c>
      <c r="K1315" s="4">
        <v>27</v>
      </c>
      <c r="L1315" s="4">
        <f t="shared" si="520"/>
        <v>1109</v>
      </c>
      <c r="M1315" s="4">
        <v>0</v>
      </c>
      <c r="N1315" s="4">
        <v>86</v>
      </c>
      <c r="O1315" s="4">
        <v>0</v>
      </c>
      <c r="P1315" s="4">
        <v>0</v>
      </c>
      <c r="Q1315" s="4">
        <f t="shared" si="521"/>
        <v>86</v>
      </c>
      <c r="R1315" s="4">
        <v>31</v>
      </c>
      <c r="S1315" s="4">
        <v>23</v>
      </c>
      <c r="T1315" s="4">
        <v>0</v>
      </c>
      <c r="U1315" s="4">
        <v>0</v>
      </c>
      <c r="V1315" s="4">
        <f t="shared" si="522"/>
        <v>54</v>
      </c>
      <c r="W1315" s="4">
        <v>1053</v>
      </c>
      <c r="X1315" s="4">
        <v>1442</v>
      </c>
      <c r="Y1315" s="4">
        <v>9</v>
      </c>
      <c r="Z1315" s="4">
        <v>0</v>
      </c>
      <c r="AA1315" s="4">
        <f t="shared" si="523"/>
        <v>2504</v>
      </c>
      <c r="AB1315" s="4">
        <v>208</v>
      </c>
      <c r="AC1315" s="4">
        <v>1</v>
      </c>
      <c r="AD1315" s="4">
        <v>3</v>
      </c>
      <c r="AE1315" s="4">
        <v>0</v>
      </c>
      <c r="AF1315" s="4">
        <f t="shared" si="524"/>
        <v>212</v>
      </c>
      <c r="AG1315" s="4">
        <v>0</v>
      </c>
      <c r="AH1315" s="4">
        <v>254</v>
      </c>
      <c r="AI1315" s="4">
        <v>233</v>
      </c>
      <c r="AJ1315" s="4">
        <v>5</v>
      </c>
      <c r="AK1315" s="4">
        <f t="shared" si="525"/>
        <v>492</v>
      </c>
      <c r="AL1315" s="4">
        <v>1010</v>
      </c>
      <c r="AM1315" s="4">
        <v>865</v>
      </c>
      <c r="AN1315" s="4">
        <v>916</v>
      </c>
      <c r="AO1315" s="4">
        <v>84</v>
      </c>
      <c r="AP1315" s="4">
        <f t="shared" si="526"/>
        <v>2875</v>
      </c>
      <c r="AQ1315" s="4">
        <v>0</v>
      </c>
      <c r="AR1315" s="4">
        <v>0</v>
      </c>
      <c r="AS1315" s="4">
        <v>4</v>
      </c>
      <c r="AT1315" s="4">
        <v>6</v>
      </c>
      <c r="AU1315" s="4">
        <f t="shared" si="527"/>
        <v>10</v>
      </c>
      <c r="AV1315" s="4">
        <v>3</v>
      </c>
      <c r="AW1315" s="4">
        <v>0</v>
      </c>
      <c r="AX1315" s="4">
        <v>50</v>
      </c>
      <c r="AY1315" s="4">
        <v>27</v>
      </c>
      <c r="AZ1315" s="4">
        <f t="shared" si="528"/>
        <v>80</v>
      </c>
      <c r="BA1315" s="4">
        <v>0</v>
      </c>
      <c r="BB1315" s="4">
        <v>0</v>
      </c>
      <c r="BC1315" s="4">
        <v>3</v>
      </c>
      <c r="BD1315" s="4">
        <v>0</v>
      </c>
      <c r="BE1315" s="4">
        <f t="shared" si="529"/>
        <v>3</v>
      </c>
      <c r="BF1315" s="4">
        <v>0</v>
      </c>
      <c r="BG1315" s="4">
        <v>131</v>
      </c>
      <c r="BH1315" s="4">
        <v>19</v>
      </c>
      <c r="BI1315" s="4">
        <v>5</v>
      </c>
      <c r="BJ1315" s="4">
        <f t="shared" si="530"/>
        <v>155</v>
      </c>
      <c r="BK1315" s="4">
        <v>0</v>
      </c>
      <c r="BL1315" s="4">
        <v>0</v>
      </c>
      <c r="BM1315" s="4">
        <v>0</v>
      </c>
      <c r="BN1315" s="4">
        <v>9</v>
      </c>
      <c r="BO1315" s="4">
        <f t="shared" si="531"/>
        <v>9</v>
      </c>
      <c r="BP1315" s="4">
        <v>0</v>
      </c>
      <c r="BQ1315" s="4">
        <v>4</v>
      </c>
      <c r="BR1315" s="4">
        <v>7</v>
      </c>
      <c r="BS1315" s="4">
        <v>21</v>
      </c>
      <c r="BT1315" s="4">
        <f t="shared" si="532"/>
        <v>32</v>
      </c>
      <c r="BU1315" s="4">
        <v>3</v>
      </c>
      <c r="BV1315" s="4">
        <v>5</v>
      </c>
      <c r="BW1315" s="4">
        <v>28</v>
      </c>
      <c r="BX1315" s="4">
        <v>54</v>
      </c>
      <c r="BY1315" s="4">
        <f t="shared" si="533"/>
        <v>90</v>
      </c>
      <c r="BZ1315" s="4">
        <f t="shared" si="534"/>
        <v>3548</v>
      </c>
      <c r="CA1315" s="4">
        <f t="shared" si="535"/>
        <v>2877</v>
      </c>
      <c r="CB1315" s="4">
        <f t="shared" si="536"/>
        <v>2080</v>
      </c>
      <c r="CC1315" s="4">
        <f t="shared" si="537"/>
        <v>122</v>
      </c>
      <c r="CD1315" s="4">
        <f t="shared" si="538"/>
        <v>8627</v>
      </c>
      <c r="CE1315" s="4">
        <f t="shared" si="539"/>
        <v>6</v>
      </c>
      <c r="CF1315" s="4">
        <f t="shared" si="540"/>
        <v>140</v>
      </c>
      <c r="CG1315" s="4">
        <f t="shared" si="541"/>
        <v>111</v>
      </c>
      <c r="CH1315" s="4">
        <f t="shared" si="542"/>
        <v>122</v>
      </c>
      <c r="CI1315" s="4">
        <f t="shared" si="543"/>
        <v>379</v>
      </c>
      <c r="CJ1315" s="4">
        <v>972</v>
      </c>
      <c r="CK1315" s="4">
        <v>1217</v>
      </c>
      <c r="CL1315" s="4">
        <v>135</v>
      </c>
      <c r="CM1315" s="4">
        <v>371</v>
      </c>
      <c r="CN1315" s="4">
        <v>969</v>
      </c>
      <c r="CO1315" s="4">
        <f t="shared" si="518"/>
        <v>3664</v>
      </c>
    </row>
    <row r="1316" spans="1:106">
      <c r="A1316" s="2">
        <v>2016</v>
      </c>
      <c r="B1316" s="3" t="s">
        <v>116</v>
      </c>
      <c r="C1316" s="4">
        <v>2688</v>
      </c>
      <c r="D1316" s="4">
        <v>951</v>
      </c>
      <c r="E1316" s="4">
        <v>739</v>
      </c>
      <c r="F1316" s="4">
        <v>0</v>
      </c>
      <c r="G1316" s="4">
        <f t="shared" si="519"/>
        <v>4378</v>
      </c>
      <c r="H1316" s="4">
        <v>646</v>
      </c>
      <c r="I1316" s="4">
        <v>115</v>
      </c>
      <c r="J1316" s="4">
        <v>3765</v>
      </c>
      <c r="K1316" s="4">
        <v>0</v>
      </c>
      <c r="L1316" s="4">
        <f t="shared" si="520"/>
        <v>4526</v>
      </c>
      <c r="M1316" s="4">
        <v>3</v>
      </c>
      <c r="N1316" s="4">
        <v>25</v>
      </c>
      <c r="O1316" s="4">
        <v>1</v>
      </c>
      <c r="P1316" s="4">
        <v>0</v>
      </c>
      <c r="Q1316" s="4">
        <f t="shared" si="521"/>
        <v>29</v>
      </c>
      <c r="R1316" s="4">
        <v>18</v>
      </c>
      <c r="S1316" s="4">
        <v>31</v>
      </c>
      <c r="T1316" s="4">
        <v>0</v>
      </c>
      <c r="U1316" s="4">
        <v>0</v>
      </c>
      <c r="V1316" s="4">
        <f t="shared" si="522"/>
        <v>49</v>
      </c>
      <c r="W1316" s="4">
        <v>1020</v>
      </c>
      <c r="X1316" s="4">
        <v>4396</v>
      </c>
      <c r="Y1316" s="4">
        <v>843</v>
      </c>
      <c r="Z1316" s="4">
        <v>0</v>
      </c>
      <c r="AA1316" s="4">
        <f t="shared" si="523"/>
        <v>6259</v>
      </c>
      <c r="AB1316" s="4">
        <v>497</v>
      </c>
      <c r="AC1316" s="4">
        <v>6</v>
      </c>
      <c r="AD1316" s="4">
        <v>88</v>
      </c>
      <c r="AE1316" s="4">
        <v>0</v>
      </c>
      <c r="AF1316" s="4">
        <f t="shared" si="524"/>
        <v>591</v>
      </c>
      <c r="AG1316" s="4">
        <v>289</v>
      </c>
      <c r="AH1316" s="4">
        <v>642</v>
      </c>
      <c r="AI1316" s="4">
        <v>1092</v>
      </c>
      <c r="AJ1316" s="4">
        <v>0</v>
      </c>
      <c r="AK1316" s="4">
        <f t="shared" si="525"/>
        <v>2023</v>
      </c>
      <c r="AL1316" s="4">
        <v>2159</v>
      </c>
      <c r="AM1316" s="4">
        <v>1448</v>
      </c>
      <c r="AN1316" s="4">
        <v>1486</v>
      </c>
      <c r="AO1316" s="4">
        <v>0</v>
      </c>
      <c r="AP1316" s="4">
        <f t="shared" si="526"/>
        <v>5093</v>
      </c>
      <c r="AQ1316" s="4">
        <v>1</v>
      </c>
      <c r="AR1316" s="4">
        <v>2</v>
      </c>
      <c r="AS1316" s="4">
        <v>1</v>
      </c>
      <c r="AT1316" s="4">
        <v>0</v>
      </c>
      <c r="AU1316" s="4">
        <f t="shared" si="527"/>
        <v>4</v>
      </c>
      <c r="AV1316" s="4">
        <v>60</v>
      </c>
      <c r="AW1316" s="4">
        <v>45</v>
      </c>
      <c r="AX1316" s="4">
        <v>224</v>
      </c>
      <c r="AY1316" s="4">
        <v>220</v>
      </c>
      <c r="AZ1316" s="4">
        <f t="shared" si="528"/>
        <v>549</v>
      </c>
      <c r="BA1316" s="4">
        <v>4</v>
      </c>
      <c r="BB1316" s="4">
        <v>0</v>
      </c>
      <c r="BC1316" s="4">
        <v>1</v>
      </c>
      <c r="BD1316" s="4">
        <v>0</v>
      </c>
      <c r="BE1316" s="4">
        <f t="shared" si="529"/>
        <v>5</v>
      </c>
      <c r="BF1316" s="4">
        <v>0</v>
      </c>
      <c r="BG1316" s="4">
        <v>0</v>
      </c>
      <c r="BH1316" s="4">
        <v>5</v>
      </c>
      <c r="BI1316" s="4">
        <v>0</v>
      </c>
      <c r="BJ1316" s="4">
        <f t="shared" si="530"/>
        <v>5</v>
      </c>
      <c r="BK1316" s="4">
        <v>0</v>
      </c>
      <c r="BL1316" s="4">
        <v>0</v>
      </c>
      <c r="BM1316" s="4">
        <v>0</v>
      </c>
      <c r="BN1316" s="4">
        <v>0</v>
      </c>
      <c r="BO1316" s="4">
        <f t="shared" si="531"/>
        <v>0</v>
      </c>
      <c r="BP1316" s="4">
        <v>0</v>
      </c>
      <c r="BQ1316" s="4">
        <v>0</v>
      </c>
      <c r="BR1316" s="4">
        <v>0</v>
      </c>
      <c r="BS1316" s="4">
        <v>0</v>
      </c>
      <c r="BT1316" s="4">
        <f t="shared" si="532"/>
        <v>0</v>
      </c>
      <c r="BU1316" s="4">
        <v>9</v>
      </c>
      <c r="BV1316" s="4">
        <v>17</v>
      </c>
      <c r="BW1316" s="4">
        <v>59</v>
      </c>
      <c r="BX1316" s="4">
        <v>1</v>
      </c>
      <c r="BY1316" s="4">
        <f t="shared" si="533"/>
        <v>86</v>
      </c>
      <c r="BZ1316" s="4">
        <f t="shared" si="534"/>
        <v>7320</v>
      </c>
      <c r="CA1316" s="4">
        <f t="shared" si="535"/>
        <v>7614</v>
      </c>
      <c r="CB1316" s="4">
        <f t="shared" si="536"/>
        <v>8014</v>
      </c>
      <c r="CC1316" s="4">
        <f t="shared" si="537"/>
        <v>0</v>
      </c>
      <c r="CD1316" s="4">
        <f t="shared" si="538"/>
        <v>22948</v>
      </c>
      <c r="CE1316" s="4">
        <f t="shared" si="539"/>
        <v>74</v>
      </c>
      <c r="CF1316" s="4">
        <f t="shared" si="540"/>
        <v>64</v>
      </c>
      <c r="CG1316" s="4">
        <f t="shared" si="541"/>
        <v>290</v>
      </c>
      <c r="CH1316" s="4">
        <f t="shared" si="542"/>
        <v>221</v>
      </c>
      <c r="CI1316" s="4">
        <f t="shared" si="543"/>
        <v>649</v>
      </c>
      <c r="CJ1316" s="4">
        <v>2818</v>
      </c>
      <c r="CK1316" s="4">
        <v>3833</v>
      </c>
      <c r="CL1316" s="4">
        <v>411</v>
      </c>
      <c r="CM1316" s="4">
        <v>0</v>
      </c>
      <c r="CN1316" s="4">
        <v>777</v>
      </c>
      <c r="CO1316" s="4">
        <f t="shared" si="518"/>
        <v>7839</v>
      </c>
    </row>
    <row r="1317" spans="1:106">
      <c r="A1317" s="2">
        <v>2016</v>
      </c>
      <c r="B1317" s="3" t="s">
        <v>117</v>
      </c>
      <c r="C1317" s="4">
        <v>432</v>
      </c>
      <c r="D1317" s="4">
        <v>164</v>
      </c>
      <c r="E1317" s="4">
        <v>5</v>
      </c>
      <c r="F1317" s="4">
        <v>0</v>
      </c>
      <c r="G1317" s="4">
        <f t="shared" si="519"/>
        <v>601</v>
      </c>
      <c r="H1317" s="4">
        <v>256</v>
      </c>
      <c r="I1317" s="4">
        <v>68</v>
      </c>
      <c r="J1317" s="4">
        <v>421</v>
      </c>
      <c r="K1317" s="4">
        <v>90</v>
      </c>
      <c r="L1317" s="4">
        <f t="shared" si="520"/>
        <v>835</v>
      </c>
      <c r="M1317" s="4">
        <v>9</v>
      </c>
      <c r="N1317" s="4">
        <v>11</v>
      </c>
      <c r="O1317" s="4">
        <v>0</v>
      </c>
      <c r="P1317" s="4">
        <v>0</v>
      </c>
      <c r="Q1317" s="4">
        <f t="shared" si="521"/>
        <v>20</v>
      </c>
      <c r="R1317" s="4">
        <v>0</v>
      </c>
      <c r="S1317" s="4">
        <v>0</v>
      </c>
      <c r="T1317" s="4">
        <v>0</v>
      </c>
      <c r="U1317" s="4">
        <v>0</v>
      </c>
      <c r="V1317" s="4">
        <f t="shared" si="522"/>
        <v>0</v>
      </c>
      <c r="W1317" s="4">
        <v>371</v>
      </c>
      <c r="X1317" s="4">
        <v>485</v>
      </c>
      <c r="Y1317" s="4">
        <v>4</v>
      </c>
      <c r="Z1317" s="4">
        <v>0</v>
      </c>
      <c r="AA1317" s="4">
        <f t="shared" si="523"/>
        <v>860</v>
      </c>
      <c r="AB1317" s="4">
        <v>93</v>
      </c>
      <c r="AC1317" s="4">
        <v>5</v>
      </c>
      <c r="AD1317" s="4">
        <v>12</v>
      </c>
      <c r="AE1317" s="4">
        <v>0</v>
      </c>
      <c r="AF1317" s="4">
        <f t="shared" si="524"/>
        <v>110</v>
      </c>
      <c r="AG1317" s="4">
        <v>1</v>
      </c>
      <c r="AH1317" s="4">
        <v>348</v>
      </c>
      <c r="AI1317" s="4">
        <v>315</v>
      </c>
      <c r="AJ1317" s="4">
        <v>0</v>
      </c>
      <c r="AK1317" s="4">
        <f t="shared" si="525"/>
        <v>664</v>
      </c>
      <c r="AL1317" s="4">
        <v>300</v>
      </c>
      <c r="AM1317" s="4">
        <v>290</v>
      </c>
      <c r="AN1317" s="4">
        <v>491</v>
      </c>
      <c r="AO1317" s="4">
        <v>1</v>
      </c>
      <c r="AP1317" s="4">
        <f t="shared" si="526"/>
        <v>1082</v>
      </c>
      <c r="AQ1317" s="4">
        <v>0</v>
      </c>
      <c r="AR1317" s="4">
        <v>0</v>
      </c>
      <c r="AS1317" s="4">
        <v>0</v>
      </c>
      <c r="AT1317" s="4">
        <v>0</v>
      </c>
      <c r="AU1317" s="4">
        <f t="shared" si="527"/>
        <v>0</v>
      </c>
      <c r="AV1317" s="4">
        <v>1</v>
      </c>
      <c r="AW1317" s="4">
        <v>0</v>
      </c>
      <c r="AX1317" s="4">
        <v>0</v>
      </c>
      <c r="AY1317" s="4">
        <v>90</v>
      </c>
      <c r="AZ1317" s="4">
        <f t="shared" si="528"/>
        <v>91</v>
      </c>
      <c r="BA1317" s="4">
        <v>3</v>
      </c>
      <c r="BB1317" s="4">
        <v>0</v>
      </c>
      <c r="BC1317" s="4">
        <v>0</v>
      </c>
      <c r="BD1317" s="4">
        <v>0</v>
      </c>
      <c r="BE1317" s="4">
        <f t="shared" si="529"/>
        <v>3</v>
      </c>
      <c r="BF1317" s="4">
        <v>0</v>
      </c>
      <c r="BG1317" s="4">
        <v>0</v>
      </c>
      <c r="BH1317" s="4">
        <v>26</v>
      </c>
      <c r="BI1317" s="4">
        <v>0</v>
      </c>
      <c r="BJ1317" s="4">
        <f t="shared" si="530"/>
        <v>26</v>
      </c>
      <c r="BK1317" s="4">
        <v>0</v>
      </c>
      <c r="BL1317" s="4">
        <v>0</v>
      </c>
      <c r="BM1317" s="4">
        <v>0</v>
      </c>
      <c r="BN1317" s="4">
        <v>0</v>
      </c>
      <c r="BO1317" s="4">
        <f t="shared" si="531"/>
        <v>0</v>
      </c>
      <c r="BP1317" s="4">
        <v>0</v>
      </c>
      <c r="BQ1317" s="4">
        <v>0</v>
      </c>
      <c r="BR1317" s="4">
        <v>0</v>
      </c>
      <c r="BS1317" s="4">
        <v>0</v>
      </c>
      <c r="BT1317" s="4">
        <f t="shared" si="532"/>
        <v>0</v>
      </c>
      <c r="BU1317" s="4">
        <v>43</v>
      </c>
      <c r="BV1317" s="4">
        <v>3</v>
      </c>
      <c r="BW1317" s="4">
        <v>16</v>
      </c>
      <c r="BX1317" s="4">
        <v>1</v>
      </c>
      <c r="BY1317" s="4">
        <f t="shared" si="533"/>
        <v>63</v>
      </c>
      <c r="BZ1317" s="4">
        <f t="shared" si="534"/>
        <v>1462</v>
      </c>
      <c r="CA1317" s="4">
        <f t="shared" si="535"/>
        <v>1371</v>
      </c>
      <c r="CB1317" s="4">
        <f t="shared" si="536"/>
        <v>1248</v>
      </c>
      <c r="CC1317" s="4">
        <f t="shared" si="537"/>
        <v>91</v>
      </c>
      <c r="CD1317" s="4">
        <f t="shared" si="538"/>
        <v>4172</v>
      </c>
      <c r="CE1317" s="4">
        <f t="shared" si="539"/>
        <v>47</v>
      </c>
      <c r="CF1317" s="4">
        <f t="shared" si="540"/>
        <v>3</v>
      </c>
      <c r="CG1317" s="4">
        <f t="shared" si="541"/>
        <v>42</v>
      </c>
      <c r="CH1317" s="4">
        <f t="shared" si="542"/>
        <v>91</v>
      </c>
      <c r="CI1317" s="4">
        <f t="shared" si="543"/>
        <v>183</v>
      </c>
      <c r="CJ1317" s="4">
        <v>861</v>
      </c>
      <c r="CK1317" s="4">
        <v>0</v>
      </c>
      <c r="CL1317" s="4">
        <v>0</v>
      </c>
      <c r="CM1317" s="4">
        <v>111</v>
      </c>
      <c r="CN1317" s="4">
        <v>525</v>
      </c>
      <c r="CO1317" s="4">
        <f t="shared" si="518"/>
        <v>1497</v>
      </c>
    </row>
    <row r="1318" spans="1:106">
      <c r="A1318" s="2">
        <v>2016</v>
      </c>
      <c r="B1318" s="3" t="s">
        <v>118</v>
      </c>
      <c r="C1318" s="4">
        <v>4467</v>
      </c>
      <c r="D1318" s="4">
        <v>1078</v>
      </c>
      <c r="E1318" s="4">
        <v>122</v>
      </c>
      <c r="F1318" s="4">
        <v>0</v>
      </c>
      <c r="G1318" s="4">
        <f t="shared" si="519"/>
        <v>5667</v>
      </c>
      <c r="H1318" s="4">
        <v>1660</v>
      </c>
      <c r="I1318" s="4">
        <v>184</v>
      </c>
      <c r="J1318" s="4">
        <v>2549</v>
      </c>
      <c r="K1318" s="4">
        <v>194</v>
      </c>
      <c r="L1318" s="4">
        <f t="shared" si="520"/>
        <v>4587</v>
      </c>
      <c r="M1318" s="4">
        <v>14</v>
      </c>
      <c r="N1318" s="4">
        <v>52</v>
      </c>
      <c r="O1318" s="4">
        <v>0</v>
      </c>
      <c r="P1318" s="4">
        <v>0</v>
      </c>
      <c r="Q1318" s="4">
        <f t="shared" si="521"/>
        <v>66</v>
      </c>
      <c r="R1318" s="4">
        <v>0</v>
      </c>
      <c r="S1318" s="4">
        <v>0</v>
      </c>
      <c r="T1318" s="4">
        <v>0</v>
      </c>
      <c r="U1318" s="4">
        <v>0</v>
      </c>
      <c r="V1318" s="4">
        <f t="shared" si="522"/>
        <v>0</v>
      </c>
      <c r="W1318" s="4">
        <v>3393</v>
      </c>
      <c r="X1318" s="4">
        <v>6859</v>
      </c>
      <c r="Y1318" s="4">
        <v>726</v>
      </c>
      <c r="Z1318" s="4">
        <v>0</v>
      </c>
      <c r="AA1318" s="4">
        <f t="shared" si="523"/>
        <v>10978</v>
      </c>
      <c r="AB1318" s="4">
        <v>874</v>
      </c>
      <c r="AC1318" s="4">
        <v>0</v>
      </c>
      <c r="AD1318" s="4">
        <v>38</v>
      </c>
      <c r="AE1318" s="4">
        <v>0</v>
      </c>
      <c r="AF1318" s="4">
        <f t="shared" si="524"/>
        <v>912</v>
      </c>
      <c r="AG1318" s="4">
        <v>0</v>
      </c>
      <c r="AH1318" s="4">
        <v>859</v>
      </c>
      <c r="AI1318" s="4">
        <v>795</v>
      </c>
      <c r="AJ1318" s="4">
        <v>0</v>
      </c>
      <c r="AK1318" s="4">
        <f t="shared" si="525"/>
        <v>1654</v>
      </c>
      <c r="AL1318" s="4">
        <v>2848</v>
      </c>
      <c r="AM1318" s="4">
        <v>3535</v>
      </c>
      <c r="AN1318" s="4">
        <v>1850</v>
      </c>
      <c r="AO1318" s="4">
        <v>244</v>
      </c>
      <c r="AP1318" s="4">
        <f t="shared" si="526"/>
        <v>8477</v>
      </c>
      <c r="AQ1318" s="4">
        <v>0</v>
      </c>
      <c r="AR1318" s="4">
        <v>0</v>
      </c>
      <c r="AS1318" s="4">
        <v>0</v>
      </c>
      <c r="AT1318" s="4">
        <v>0</v>
      </c>
      <c r="AU1318" s="4">
        <f t="shared" si="527"/>
        <v>0</v>
      </c>
      <c r="AV1318" s="4">
        <v>39</v>
      </c>
      <c r="AW1318" s="4">
        <v>0</v>
      </c>
      <c r="AX1318" s="4">
        <v>44</v>
      </c>
      <c r="AY1318" s="4">
        <v>194</v>
      </c>
      <c r="AZ1318" s="4">
        <f t="shared" si="528"/>
        <v>277</v>
      </c>
      <c r="BA1318" s="4">
        <v>0</v>
      </c>
      <c r="BB1318" s="4">
        <v>0</v>
      </c>
      <c r="BC1318" s="4">
        <v>19</v>
      </c>
      <c r="BD1318" s="4">
        <v>0</v>
      </c>
      <c r="BE1318" s="4">
        <f t="shared" si="529"/>
        <v>19</v>
      </c>
      <c r="BF1318" s="4">
        <v>0</v>
      </c>
      <c r="BG1318" s="4">
        <v>859</v>
      </c>
      <c r="BH1318" s="4">
        <v>387</v>
      </c>
      <c r="BI1318" s="4">
        <v>0</v>
      </c>
      <c r="BJ1318" s="4">
        <f t="shared" si="530"/>
        <v>1246</v>
      </c>
      <c r="BK1318" s="4">
        <v>0</v>
      </c>
      <c r="BL1318" s="4">
        <v>0</v>
      </c>
      <c r="BM1318" s="4">
        <v>0</v>
      </c>
      <c r="BN1318" s="4">
        <v>0</v>
      </c>
      <c r="BO1318" s="4">
        <f t="shared" si="531"/>
        <v>0</v>
      </c>
      <c r="BP1318" s="4">
        <v>16</v>
      </c>
      <c r="BQ1318" s="4">
        <v>0</v>
      </c>
      <c r="BR1318" s="4">
        <v>0</v>
      </c>
      <c r="BS1318" s="4">
        <v>9</v>
      </c>
      <c r="BT1318" s="4">
        <f t="shared" si="532"/>
        <v>25</v>
      </c>
      <c r="BU1318" s="4">
        <v>80</v>
      </c>
      <c r="BV1318" s="4">
        <v>10</v>
      </c>
      <c r="BW1318" s="4">
        <v>7</v>
      </c>
      <c r="BX1318" s="4">
        <v>235</v>
      </c>
      <c r="BY1318" s="4">
        <f t="shared" si="533"/>
        <v>332</v>
      </c>
      <c r="BZ1318" s="4">
        <f t="shared" si="534"/>
        <v>13256</v>
      </c>
      <c r="CA1318" s="4">
        <f t="shared" si="535"/>
        <v>12567</v>
      </c>
      <c r="CB1318" s="4">
        <f t="shared" si="536"/>
        <v>6080</v>
      </c>
      <c r="CC1318" s="4">
        <f t="shared" si="537"/>
        <v>438</v>
      </c>
      <c r="CD1318" s="4">
        <f t="shared" si="538"/>
        <v>32341</v>
      </c>
      <c r="CE1318" s="4">
        <f t="shared" si="539"/>
        <v>135</v>
      </c>
      <c r="CF1318" s="4">
        <f t="shared" si="540"/>
        <v>869</v>
      </c>
      <c r="CG1318" s="4">
        <f t="shared" si="541"/>
        <v>457</v>
      </c>
      <c r="CH1318" s="4">
        <f t="shared" si="542"/>
        <v>438</v>
      </c>
      <c r="CI1318" s="4">
        <f t="shared" si="543"/>
        <v>1899</v>
      </c>
      <c r="CJ1318" s="4">
        <v>7810</v>
      </c>
      <c r="CK1318" s="4">
        <v>212</v>
      </c>
      <c r="CL1318" s="4">
        <v>1228</v>
      </c>
      <c r="CM1318" s="4">
        <v>0</v>
      </c>
      <c r="CN1318" s="4">
        <v>4035</v>
      </c>
      <c r="CO1318" s="4">
        <f t="shared" si="518"/>
        <v>13285</v>
      </c>
    </row>
    <row r="1319" spans="1:106">
      <c r="A1319" s="2">
        <v>2016</v>
      </c>
      <c r="B1319" s="3" t="s">
        <v>119</v>
      </c>
      <c r="C1319" s="4">
        <v>20862</v>
      </c>
      <c r="D1319" s="4">
        <v>4967</v>
      </c>
      <c r="E1319" s="4">
        <v>3618</v>
      </c>
      <c r="F1319" s="4">
        <v>0</v>
      </c>
      <c r="G1319" s="4">
        <f t="shared" si="519"/>
        <v>29447</v>
      </c>
      <c r="H1319" s="4">
        <v>7588</v>
      </c>
      <c r="I1319" s="4">
        <v>3860</v>
      </c>
      <c r="J1319" s="4">
        <v>5477</v>
      </c>
      <c r="K1319" s="4">
        <v>0</v>
      </c>
      <c r="L1319" s="4">
        <f t="shared" si="520"/>
        <v>16925</v>
      </c>
      <c r="M1319" s="4">
        <v>51</v>
      </c>
      <c r="N1319" s="4">
        <v>9</v>
      </c>
      <c r="O1319" s="4">
        <v>0</v>
      </c>
      <c r="P1319" s="4">
        <v>0</v>
      </c>
      <c r="Q1319" s="4">
        <f t="shared" si="521"/>
        <v>60</v>
      </c>
      <c r="R1319" s="4">
        <v>0</v>
      </c>
      <c r="S1319" s="4">
        <v>0</v>
      </c>
      <c r="T1319" s="4">
        <v>0</v>
      </c>
      <c r="U1319" s="4">
        <v>0</v>
      </c>
      <c r="V1319" s="4">
        <f t="shared" si="522"/>
        <v>0</v>
      </c>
      <c r="W1319" s="4">
        <v>12191</v>
      </c>
      <c r="X1319" s="4">
        <v>22728</v>
      </c>
      <c r="Y1319" s="4">
        <v>293</v>
      </c>
      <c r="Z1319" s="4">
        <v>0</v>
      </c>
      <c r="AA1319" s="4">
        <f t="shared" si="523"/>
        <v>35212</v>
      </c>
      <c r="AB1319" s="4">
        <v>3619.6</v>
      </c>
      <c r="AC1319" s="4">
        <v>22.1</v>
      </c>
      <c r="AD1319" s="4">
        <v>118.5</v>
      </c>
      <c r="AE1319" s="4">
        <v>5.2</v>
      </c>
      <c r="AF1319" s="4">
        <f t="shared" si="524"/>
        <v>3765.3999999999996</v>
      </c>
      <c r="AG1319" s="4">
        <v>226</v>
      </c>
      <c r="AH1319" s="4">
        <v>4832</v>
      </c>
      <c r="AI1319" s="4">
        <v>6236</v>
      </c>
      <c r="AJ1319" s="4">
        <v>1405</v>
      </c>
      <c r="AK1319" s="4">
        <f t="shared" si="525"/>
        <v>12699</v>
      </c>
      <c r="AL1319" s="4">
        <v>9430</v>
      </c>
      <c r="AM1319" s="4">
        <v>265</v>
      </c>
      <c r="AN1319" s="4">
        <v>2233</v>
      </c>
      <c r="AO1319" s="4">
        <v>488</v>
      </c>
      <c r="AP1319" s="4">
        <f t="shared" si="526"/>
        <v>12416</v>
      </c>
      <c r="AQ1319" s="4">
        <v>0</v>
      </c>
      <c r="AR1319" s="4">
        <v>0</v>
      </c>
      <c r="AS1319" s="4">
        <v>0</v>
      </c>
      <c r="AT1319" s="4">
        <v>0</v>
      </c>
      <c r="AU1319" s="4">
        <f t="shared" si="527"/>
        <v>0</v>
      </c>
      <c r="AV1319" s="4">
        <v>144</v>
      </c>
      <c r="AW1319" s="4">
        <v>85</v>
      </c>
      <c r="AX1319" s="4">
        <v>2529</v>
      </c>
      <c r="AY1319" s="4">
        <v>0</v>
      </c>
      <c r="AZ1319" s="4">
        <f t="shared" si="528"/>
        <v>2758</v>
      </c>
      <c r="BA1319" s="4">
        <v>23</v>
      </c>
      <c r="BB1319" s="4">
        <v>0</v>
      </c>
      <c r="BC1319" s="4">
        <v>25</v>
      </c>
      <c r="BD1319" s="4">
        <v>5.2</v>
      </c>
      <c r="BE1319" s="4">
        <f t="shared" si="529"/>
        <v>53.2</v>
      </c>
      <c r="BF1319" s="4">
        <v>0</v>
      </c>
      <c r="BG1319" s="4">
        <v>4200</v>
      </c>
      <c r="BH1319" s="4">
        <v>2276</v>
      </c>
      <c r="BI1319" s="4">
        <v>1015</v>
      </c>
      <c r="BJ1319" s="4">
        <f t="shared" si="530"/>
        <v>7491</v>
      </c>
      <c r="BK1319" s="4">
        <v>0</v>
      </c>
      <c r="BL1319" s="4">
        <v>18</v>
      </c>
      <c r="BM1319" s="4">
        <v>2</v>
      </c>
      <c r="BN1319" s="4">
        <v>74</v>
      </c>
      <c r="BO1319" s="4">
        <f t="shared" si="531"/>
        <v>94</v>
      </c>
      <c r="BP1319" s="4">
        <v>5</v>
      </c>
      <c r="BQ1319" s="4">
        <v>0</v>
      </c>
      <c r="BR1319" s="4">
        <v>12</v>
      </c>
      <c r="BS1319" s="4">
        <v>0</v>
      </c>
      <c r="BT1319" s="4">
        <f t="shared" si="532"/>
        <v>17</v>
      </c>
      <c r="BU1319" s="4">
        <v>0</v>
      </c>
      <c r="BV1319" s="4">
        <v>0</v>
      </c>
      <c r="BW1319" s="4">
        <v>361</v>
      </c>
      <c r="BX1319" s="4">
        <v>0</v>
      </c>
      <c r="BY1319" s="4">
        <f t="shared" si="533"/>
        <v>361</v>
      </c>
      <c r="BZ1319" s="4">
        <f t="shared" si="534"/>
        <v>53967.6</v>
      </c>
      <c r="CA1319" s="4">
        <f t="shared" si="535"/>
        <v>36683.1</v>
      </c>
      <c r="CB1319" s="4">
        <f t="shared" si="536"/>
        <v>17975.5</v>
      </c>
      <c r="CC1319" s="4">
        <f t="shared" si="537"/>
        <v>1898.2</v>
      </c>
      <c r="CD1319" s="4">
        <f t="shared" si="538"/>
        <v>110524.4</v>
      </c>
      <c r="CE1319" s="4">
        <f t="shared" si="539"/>
        <v>172</v>
      </c>
      <c r="CF1319" s="4">
        <f t="shared" si="540"/>
        <v>4303</v>
      </c>
      <c r="CG1319" s="4">
        <f t="shared" si="541"/>
        <v>5205</v>
      </c>
      <c r="CH1319" s="4">
        <f t="shared" si="542"/>
        <v>1094.2</v>
      </c>
      <c r="CI1319" s="4">
        <f t="shared" si="543"/>
        <v>10774.2</v>
      </c>
      <c r="CJ1319" s="4">
        <v>28136.5</v>
      </c>
      <c r="CK1319" s="4">
        <v>0</v>
      </c>
      <c r="CL1319" s="4">
        <v>0</v>
      </c>
      <c r="CM1319" s="4">
        <v>1304</v>
      </c>
      <c r="CN1319" s="4">
        <v>21342</v>
      </c>
      <c r="CO1319" s="4">
        <f t="shared" si="518"/>
        <v>50782.5</v>
      </c>
    </row>
    <row r="1320" spans="1:106">
      <c r="A1320" s="2">
        <v>2016</v>
      </c>
      <c r="B1320" s="3" t="s">
        <v>120</v>
      </c>
      <c r="C1320" s="4">
        <v>2871</v>
      </c>
      <c r="D1320" s="4">
        <v>431</v>
      </c>
      <c r="E1320" s="4">
        <v>190</v>
      </c>
      <c r="F1320" s="4">
        <v>0</v>
      </c>
      <c r="G1320" s="4">
        <f t="shared" si="519"/>
        <v>3492</v>
      </c>
      <c r="H1320" s="4">
        <v>1062</v>
      </c>
      <c r="I1320" s="4">
        <v>11</v>
      </c>
      <c r="J1320" s="4">
        <v>786</v>
      </c>
      <c r="K1320" s="4">
        <v>0</v>
      </c>
      <c r="L1320" s="4">
        <f t="shared" si="520"/>
        <v>1859</v>
      </c>
      <c r="M1320" s="4">
        <v>17</v>
      </c>
      <c r="N1320" s="4">
        <v>68</v>
      </c>
      <c r="O1320" s="4">
        <v>0</v>
      </c>
      <c r="P1320" s="4">
        <v>0</v>
      </c>
      <c r="Q1320" s="4">
        <f t="shared" si="521"/>
        <v>85</v>
      </c>
      <c r="R1320" s="4">
        <v>5</v>
      </c>
      <c r="S1320" s="4">
        <v>0</v>
      </c>
      <c r="T1320" s="4">
        <v>0</v>
      </c>
      <c r="U1320" s="4">
        <v>0</v>
      </c>
      <c r="V1320" s="4">
        <f t="shared" si="522"/>
        <v>5</v>
      </c>
      <c r="W1320" s="4">
        <v>434</v>
      </c>
      <c r="X1320" s="4">
        <v>1655</v>
      </c>
      <c r="Y1320" s="4">
        <v>459</v>
      </c>
      <c r="Z1320" s="4">
        <v>0</v>
      </c>
      <c r="AA1320" s="4">
        <f t="shared" si="523"/>
        <v>2548</v>
      </c>
      <c r="AB1320" s="4">
        <v>453</v>
      </c>
      <c r="AC1320" s="4">
        <v>4</v>
      </c>
      <c r="AD1320" s="4">
        <v>1</v>
      </c>
      <c r="AE1320" s="4">
        <v>0</v>
      </c>
      <c r="AF1320" s="4">
        <f t="shared" si="524"/>
        <v>458</v>
      </c>
      <c r="AG1320" s="4">
        <v>0</v>
      </c>
      <c r="AH1320" s="4">
        <v>306</v>
      </c>
      <c r="AI1320" s="4">
        <v>853</v>
      </c>
      <c r="AJ1320" s="4">
        <v>0</v>
      </c>
      <c r="AK1320" s="4">
        <f t="shared" si="525"/>
        <v>1159</v>
      </c>
      <c r="AL1320" s="4">
        <v>1349</v>
      </c>
      <c r="AM1320" s="4">
        <v>1107</v>
      </c>
      <c r="AN1320" s="4">
        <v>1581</v>
      </c>
      <c r="AO1320" s="4">
        <v>0</v>
      </c>
      <c r="AP1320" s="4">
        <f t="shared" si="526"/>
        <v>4037</v>
      </c>
      <c r="AQ1320" s="4">
        <v>14</v>
      </c>
      <c r="AR1320" s="4">
        <v>0</v>
      </c>
      <c r="AS1320" s="4">
        <v>19</v>
      </c>
      <c r="AT1320" s="4">
        <v>0</v>
      </c>
      <c r="AU1320" s="4">
        <f t="shared" si="527"/>
        <v>33</v>
      </c>
      <c r="AV1320" s="4">
        <v>108</v>
      </c>
      <c r="AW1320" s="4">
        <v>0</v>
      </c>
      <c r="AX1320" s="4">
        <v>0</v>
      </c>
      <c r="AY1320" s="4">
        <v>0</v>
      </c>
      <c r="AZ1320" s="4">
        <f t="shared" si="528"/>
        <v>108</v>
      </c>
      <c r="BA1320" s="4">
        <v>80</v>
      </c>
      <c r="BB1320" s="4">
        <v>0</v>
      </c>
      <c r="BC1320" s="4">
        <v>0</v>
      </c>
      <c r="BD1320" s="4">
        <v>0</v>
      </c>
      <c r="BE1320" s="4">
        <f t="shared" si="529"/>
        <v>80</v>
      </c>
      <c r="BF1320" s="4">
        <v>0</v>
      </c>
      <c r="BG1320" s="4">
        <v>264</v>
      </c>
      <c r="BH1320" s="4">
        <v>586</v>
      </c>
      <c r="BI1320" s="4">
        <v>0</v>
      </c>
      <c r="BJ1320" s="4">
        <f t="shared" si="530"/>
        <v>850</v>
      </c>
      <c r="BK1320" s="4">
        <v>0</v>
      </c>
      <c r="BL1320" s="4">
        <v>0</v>
      </c>
      <c r="BM1320" s="4">
        <v>0</v>
      </c>
      <c r="BN1320" s="4">
        <v>0</v>
      </c>
      <c r="BO1320" s="4">
        <f t="shared" si="531"/>
        <v>0</v>
      </c>
      <c r="BP1320" s="4">
        <v>0</v>
      </c>
      <c r="BQ1320" s="4">
        <v>0</v>
      </c>
      <c r="BR1320" s="4">
        <v>0</v>
      </c>
      <c r="BS1320" s="4">
        <v>0</v>
      </c>
      <c r="BT1320" s="4">
        <f t="shared" si="532"/>
        <v>0</v>
      </c>
      <c r="BU1320" s="4">
        <v>293</v>
      </c>
      <c r="BV1320" s="4">
        <v>18</v>
      </c>
      <c r="BW1320" s="4">
        <v>642</v>
      </c>
      <c r="BX1320" s="4">
        <v>0</v>
      </c>
      <c r="BY1320" s="4">
        <f t="shared" si="533"/>
        <v>953</v>
      </c>
      <c r="BZ1320" s="4">
        <f t="shared" si="534"/>
        <v>6191</v>
      </c>
      <c r="CA1320" s="4">
        <f t="shared" si="535"/>
        <v>3582</v>
      </c>
      <c r="CB1320" s="4">
        <f t="shared" si="536"/>
        <v>3870</v>
      </c>
      <c r="CC1320" s="4">
        <f t="shared" si="537"/>
        <v>0</v>
      </c>
      <c r="CD1320" s="4">
        <f t="shared" si="538"/>
        <v>13643</v>
      </c>
      <c r="CE1320" s="4">
        <f t="shared" si="539"/>
        <v>495</v>
      </c>
      <c r="CF1320" s="4">
        <f t="shared" si="540"/>
        <v>282</v>
      </c>
      <c r="CG1320" s="4">
        <f t="shared" si="541"/>
        <v>1247</v>
      </c>
      <c r="CH1320" s="4">
        <f t="shared" si="542"/>
        <v>0</v>
      </c>
      <c r="CI1320" s="4">
        <f t="shared" si="543"/>
        <v>2024</v>
      </c>
      <c r="CJ1320" s="4">
        <v>1779</v>
      </c>
      <c r="CK1320" s="4">
        <v>3370</v>
      </c>
      <c r="CL1320" s="4">
        <v>338</v>
      </c>
      <c r="CM1320" s="4">
        <v>0</v>
      </c>
      <c r="CN1320" s="4">
        <v>503</v>
      </c>
      <c r="CO1320" s="4">
        <f t="shared" si="518"/>
        <v>5990</v>
      </c>
    </row>
    <row r="1321" spans="1:106">
      <c r="A1321" s="2">
        <v>2016</v>
      </c>
      <c r="B1321" s="3" t="s">
        <v>121</v>
      </c>
      <c r="C1321" s="4">
        <v>402</v>
      </c>
      <c r="D1321" s="4">
        <v>125</v>
      </c>
      <c r="E1321" s="4">
        <v>1246</v>
      </c>
      <c r="F1321" s="4">
        <v>0</v>
      </c>
      <c r="G1321" s="4">
        <f t="shared" si="519"/>
        <v>1773</v>
      </c>
      <c r="H1321" s="4">
        <v>83</v>
      </c>
      <c r="I1321" s="4">
        <v>0</v>
      </c>
      <c r="J1321" s="4">
        <v>6</v>
      </c>
      <c r="K1321" s="4">
        <v>4</v>
      </c>
      <c r="L1321" s="4">
        <f t="shared" si="520"/>
        <v>93</v>
      </c>
      <c r="M1321" s="4">
        <v>8</v>
      </c>
      <c r="N1321" s="4">
        <v>22</v>
      </c>
      <c r="O1321" s="4">
        <v>2</v>
      </c>
      <c r="P1321" s="4">
        <v>0</v>
      </c>
      <c r="Q1321" s="4">
        <f t="shared" si="521"/>
        <v>32</v>
      </c>
      <c r="R1321" s="4">
        <v>14</v>
      </c>
      <c r="S1321" s="4">
        <v>43</v>
      </c>
      <c r="T1321" s="4">
        <v>4</v>
      </c>
      <c r="U1321" s="4">
        <v>0</v>
      </c>
      <c r="V1321" s="4">
        <f t="shared" si="522"/>
        <v>61</v>
      </c>
      <c r="W1321" s="4">
        <v>327</v>
      </c>
      <c r="X1321" s="4">
        <v>971</v>
      </c>
      <c r="Y1321" s="4">
        <v>341</v>
      </c>
      <c r="Z1321" s="4">
        <v>0</v>
      </c>
      <c r="AA1321" s="4">
        <f t="shared" si="523"/>
        <v>1639</v>
      </c>
      <c r="AB1321" s="4">
        <v>142</v>
      </c>
      <c r="AC1321" s="4">
        <v>1</v>
      </c>
      <c r="AD1321" s="4">
        <v>7</v>
      </c>
      <c r="AE1321" s="4">
        <v>0</v>
      </c>
      <c r="AF1321" s="4">
        <f t="shared" si="524"/>
        <v>150</v>
      </c>
      <c r="AG1321" s="4">
        <v>0</v>
      </c>
      <c r="AH1321" s="4">
        <v>284</v>
      </c>
      <c r="AI1321" s="4">
        <v>256</v>
      </c>
      <c r="AJ1321" s="4">
        <v>1</v>
      </c>
      <c r="AK1321" s="4">
        <f t="shared" si="525"/>
        <v>541</v>
      </c>
      <c r="AL1321" s="4">
        <v>481</v>
      </c>
      <c r="AM1321" s="4">
        <v>546</v>
      </c>
      <c r="AN1321" s="4">
        <v>160</v>
      </c>
      <c r="AO1321" s="4">
        <v>86</v>
      </c>
      <c r="AP1321" s="4">
        <f t="shared" si="526"/>
        <v>1273</v>
      </c>
      <c r="AQ1321" s="4">
        <v>0</v>
      </c>
      <c r="AR1321" s="4">
        <v>0</v>
      </c>
      <c r="AS1321" s="4">
        <v>0</v>
      </c>
      <c r="AT1321" s="4">
        <v>0</v>
      </c>
      <c r="AU1321" s="4">
        <f t="shared" si="527"/>
        <v>0</v>
      </c>
      <c r="AV1321" s="4">
        <v>0</v>
      </c>
      <c r="AW1321" s="4">
        <v>0</v>
      </c>
      <c r="AX1321" s="4">
        <v>0</v>
      </c>
      <c r="AY1321" s="4">
        <v>4</v>
      </c>
      <c r="AZ1321" s="4">
        <f t="shared" si="528"/>
        <v>4</v>
      </c>
      <c r="BA1321" s="4">
        <v>0</v>
      </c>
      <c r="BB1321" s="4">
        <v>0</v>
      </c>
      <c r="BC1321" s="4">
        <v>0</v>
      </c>
      <c r="BD1321" s="4">
        <v>0</v>
      </c>
      <c r="BE1321" s="4">
        <f t="shared" si="529"/>
        <v>0</v>
      </c>
      <c r="BF1321" s="4">
        <v>0</v>
      </c>
      <c r="BG1321" s="4">
        <v>212</v>
      </c>
      <c r="BH1321" s="4">
        <v>38</v>
      </c>
      <c r="BI1321" s="4">
        <v>1</v>
      </c>
      <c r="BJ1321" s="4">
        <f t="shared" si="530"/>
        <v>251</v>
      </c>
      <c r="BK1321" s="4">
        <v>0</v>
      </c>
      <c r="BL1321" s="4">
        <v>0</v>
      </c>
      <c r="BM1321" s="4">
        <v>0</v>
      </c>
      <c r="BN1321" s="4">
        <v>1</v>
      </c>
      <c r="BO1321" s="4">
        <f t="shared" si="531"/>
        <v>1</v>
      </c>
      <c r="BP1321" s="4">
        <v>0</v>
      </c>
      <c r="BQ1321" s="4">
        <v>0</v>
      </c>
      <c r="BR1321" s="4">
        <v>0</v>
      </c>
      <c r="BS1321" s="4">
        <v>11</v>
      </c>
      <c r="BT1321" s="4">
        <f t="shared" si="532"/>
        <v>11</v>
      </c>
      <c r="BU1321" s="4">
        <v>0</v>
      </c>
      <c r="BV1321" s="4">
        <v>0</v>
      </c>
      <c r="BW1321" s="4">
        <v>0</v>
      </c>
      <c r="BX1321" s="4">
        <v>74</v>
      </c>
      <c r="BY1321" s="4">
        <f t="shared" si="533"/>
        <v>74</v>
      </c>
      <c r="BZ1321" s="4">
        <f t="shared" si="534"/>
        <v>1457</v>
      </c>
      <c r="CA1321" s="4">
        <f t="shared" si="535"/>
        <v>1992</v>
      </c>
      <c r="CB1321" s="4">
        <f t="shared" si="536"/>
        <v>2022</v>
      </c>
      <c r="CC1321" s="4">
        <f t="shared" si="537"/>
        <v>91</v>
      </c>
      <c r="CD1321" s="4">
        <f t="shared" si="538"/>
        <v>5562</v>
      </c>
      <c r="CE1321" s="4">
        <f t="shared" si="539"/>
        <v>0</v>
      </c>
      <c r="CF1321" s="4">
        <f t="shared" si="540"/>
        <v>212</v>
      </c>
      <c r="CG1321" s="4">
        <f t="shared" si="541"/>
        <v>38</v>
      </c>
      <c r="CH1321" s="4">
        <f t="shared" si="542"/>
        <v>91</v>
      </c>
      <c r="CI1321" s="4">
        <f t="shared" si="543"/>
        <v>341</v>
      </c>
      <c r="CJ1321" s="4">
        <v>241</v>
      </c>
      <c r="CK1321" s="4">
        <v>747</v>
      </c>
      <c r="CL1321" s="4">
        <v>117</v>
      </c>
      <c r="CM1321" s="4">
        <v>0</v>
      </c>
      <c r="CN1321" s="4">
        <v>307</v>
      </c>
      <c r="CO1321" s="4">
        <f t="shared" si="518"/>
        <v>1412</v>
      </c>
    </row>
    <row r="1322" spans="1:106">
      <c r="A1322" s="2">
        <v>2016</v>
      </c>
      <c r="B1322" s="3" t="s">
        <v>122</v>
      </c>
      <c r="C1322" s="4">
        <v>5593.3880090000002</v>
      </c>
      <c r="D1322" s="4">
        <v>962.03627500000005</v>
      </c>
      <c r="E1322" s="4">
        <v>701.53018999999995</v>
      </c>
      <c r="F1322" s="4">
        <v>0</v>
      </c>
      <c r="G1322" s="4">
        <f t="shared" si="519"/>
        <v>7256.9544740000001</v>
      </c>
      <c r="H1322" s="4">
        <v>1785.20254196</v>
      </c>
      <c r="I1322" s="4">
        <v>1141.8169890000001</v>
      </c>
      <c r="J1322" s="4">
        <v>3795.500196160001</v>
      </c>
      <c r="K1322" s="4">
        <v>666.16443249999986</v>
      </c>
      <c r="L1322" s="4">
        <f t="shared" si="520"/>
        <v>7388.6841596200011</v>
      </c>
      <c r="M1322" s="4">
        <v>39.402976559999999</v>
      </c>
      <c r="N1322" s="4">
        <v>33.792820420000005</v>
      </c>
      <c r="O1322" s="4">
        <v>0</v>
      </c>
      <c r="P1322" s="4">
        <v>0</v>
      </c>
      <c r="Q1322" s="4">
        <f t="shared" si="521"/>
        <v>73.195796980000011</v>
      </c>
      <c r="R1322" s="4">
        <v>0</v>
      </c>
      <c r="S1322" s="4">
        <v>62.6</v>
      </c>
      <c r="T1322" s="4">
        <v>0</v>
      </c>
      <c r="U1322" s="4">
        <v>0</v>
      </c>
      <c r="V1322" s="4">
        <f t="shared" si="522"/>
        <v>62.6</v>
      </c>
      <c r="W1322" s="4">
        <v>4549.50942089</v>
      </c>
      <c r="X1322" s="4">
        <v>4316.9363035200004</v>
      </c>
      <c r="Y1322" s="4">
        <v>3.1402734599999462</v>
      </c>
      <c r="Z1322" s="4">
        <v>0</v>
      </c>
      <c r="AA1322" s="4">
        <f t="shared" si="523"/>
        <v>8869.5859978700009</v>
      </c>
      <c r="AB1322" s="4">
        <v>1263.68180377</v>
      </c>
      <c r="AC1322" s="4">
        <v>13.749045549999998</v>
      </c>
      <c r="AD1322" s="4">
        <v>71.07189975</v>
      </c>
      <c r="AE1322" s="4">
        <v>16.892609929999999</v>
      </c>
      <c r="AF1322" s="4">
        <f t="shared" si="524"/>
        <v>1365.3953589999999</v>
      </c>
      <c r="AG1322" s="4">
        <v>68.282490999999993</v>
      </c>
      <c r="AH1322" s="4">
        <v>1268.8918980000001</v>
      </c>
      <c r="AI1322" s="4">
        <v>4944.4460739799988</v>
      </c>
      <c r="AJ1322" s="4">
        <v>22.120008420000001</v>
      </c>
      <c r="AK1322" s="4">
        <f t="shared" si="525"/>
        <v>6303.7404713999986</v>
      </c>
      <c r="AL1322" s="4">
        <v>6372.6623223199995</v>
      </c>
      <c r="AM1322" s="4">
        <v>2038.1738559800024</v>
      </c>
      <c r="AN1322" s="4">
        <v>8961.6060502199052</v>
      </c>
      <c r="AO1322" s="4">
        <v>397.31826435999994</v>
      </c>
      <c r="AP1322" s="4">
        <f t="shared" si="526"/>
        <v>17769.760492879908</v>
      </c>
      <c r="AQ1322" s="4">
        <v>0</v>
      </c>
      <c r="AR1322" s="4">
        <v>0</v>
      </c>
      <c r="AS1322" s="4">
        <v>0</v>
      </c>
      <c r="AT1322" s="4">
        <v>0</v>
      </c>
      <c r="AU1322" s="4">
        <f t="shared" si="527"/>
        <v>0</v>
      </c>
      <c r="AV1322" s="4">
        <v>20.20370896</v>
      </c>
      <c r="AW1322" s="4">
        <v>4.0481999999999997E-2</v>
      </c>
      <c r="AX1322" s="4">
        <v>77.10813016000003</v>
      </c>
      <c r="AY1322" s="4">
        <v>614.3817694999999</v>
      </c>
      <c r="AZ1322" s="4">
        <f t="shared" si="528"/>
        <v>711.73409061999996</v>
      </c>
      <c r="BA1322" s="4">
        <v>1.4543770000000001E-2</v>
      </c>
      <c r="BB1322" s="4">
        <v>0.30830855000000001</v>
      </c>
      <c r="BC1322" s="4">
        <v>0.95955975000000004</v>
      </c>
      <c r="BD1322" s="4">
        <v>16.892609929999999</v>
      </c>
      <c r="BE1322" s="4">
        <f t="shared" si="529"/>
        <v>18.175021999999998</v>
      </c>
      <c r="BF1322" s="4">
        <v>0</v>
      </c>
      <c r="BG1322" s="4">
        <v>0</v>
      </c>
      <c r="BH1322" s="4">
        <v>45.43744298</v>
      </c>
      <c r="BI1322" s="4">
        <v>22.120008420000001</v>
      </c>
      <c r="BJ1322" s="4">
        <f t="shared" si="530"/>
        <v>67.557451400000005</v>
      </c>
      <c r="BK1322" s="4">
        <v>0</v>
      </c>
      <c r="BL1322" s="4">
        <v>0</v>
      </c>
      <c r="BM1322" s="4">
        <v>0</v>
      </c>
      <c r="BN1322" s="4">
        <v>0</v>
      </c>
      <c r="BO1322" s="4">
        <f t="shared" si="531"/>
        <v>0</v>
      </c>
      <c r="BP1322" s="4">
        <v>7.6921400000000001E-2</v>
      </c>
      <c r="BQ1322" s="4">
        <v>10.9944241</v>
      </c>
      <c r="BR1322" s="4">
        <v>3.7704553399999998</v>
      </c>
      <c r="BS1322" s="4">
        <v>20.718366249999999</v>
      </c>
      <c r="BT1322" s="4">
        <f t="shared" si="532"/>
        <v>35.56016709</v>
      </c>
      <c r="BU1322" s="4">
        <v>0.69998366999999817</v>
      </c>
      <c r="BV1322" s="4">
        <v>5.8194668200000024</v>
      </c>
      <c r="BW1322" s="4">
        <v>1.877687550000033</v>
      </c>
      <c r="BX1322" s="4">
        <v>105.88724590000004</v>
      </c>
      <c r="BY1322" s="4">
        <f t="shared" si="533"/>
        <v>114.28438394000007</v>
      </c>
      <c r="BZ1322" s="4">
        <f t="shared" si="534"/>
        <v>19672.129565499999</v>
      </c>
      <c r="CA1322" s="4">
        <f t="shared" si="535"/>
        <v>9837.9971874700022</v>
      </c>
      <c r="CB1322" s="4">
        <f t="shared" si="536"/>
        <v>18477.294683569904</v>
      </c>
      <c r="CC1322" s="4">
        <f t="shared" si="537"/>
        <v>1102.4953152099997</v>
      </c>
      <c r="CD1322" s="4">
        <f t="shared" si="538"/>
        <v>49089.916751749908</v>
      </c>
      <c r="CE1322" s="4">
        <f t="shared" si="539"/>
        <v>20.995157799999998</v>
      </c>
      <c r="CF1322" s="4">
        <f t="shared" si="540"/>
        <v>17.162681470000003</v>
      </c>
      <c r="CG1322" s="4">
        <f t="shared" si="541"/>
        <v>129.15327578000006</v>
      </c>
      <c r="CH1322" s="4">
        <f t="shared" si="542"/>
        <v>780</v>
      </c>
      <c r="CI1322" s="4">
        <f t="shared" si="543"/>
        <v>947.31111505000013</v>
      </c>
      <c r="CJ1322" s="4">
        <v>3295.9</v>
      </c>
      <c r="CK1322" s="4">
        <v>12555.6</v>
      </c>
      <c r="CL1322" s="4">
        <v>764.9</v>
      </c>
      <c r="CM1322" s="44">
        <v>0</v>
      </c>
      <c r="CN1322" s="4">
        <v>1423.7</v>
      </c>
      <c r="CO1322" s="4">
        <f t="shared" si="518"/>
        <v>18040.100000000002</v>
      </c>
    </row>
    <row r="1323" spans="1:106">
      <c r="A1323" s="2">
        <v>2016</v>
      </c>
      <c r="B1323" s="3" t="s">
        <v>123</v>
      </c>
      <c r="C1323" s="4">
        <v>8679</v>
      </c>
      <c r="D1323" s="4">
        <v>822</v>
      </c>
      <c r="E1323" s="4">
        <v>182</v>
      </c>
      <c r="F1323" s="4">
        <v>171</v>
      </c>
      <c r="G1323" s="4">
        <f t="shared" si="519"/>
        <v>9854</v>
      </c>
      <c r="H1323" s="4">
        <v>1507</v>
      </c>
      <c r="I1323" s="4">
        <v>6</v>
      </c>
      <c r="J1323" s="4">
        <v>4317</v>
      </c>
      <c r="K1323" s="4">
        <v>240</v>
      </c>
      <c r="L1323" s="4">
        <f t="shared" si="520"/>
        <v>6070</v>
      </c>
      <c r="M1323" s="4">
        <v>5</v>
      </c>
      <c r="N1323" s="4">
        <v>144</v>
      </c>
      <c r="O1323" s="4">
        <v>0</v>
      </c>
      <c r="P1323" s="4">
        <v>0</v>
      </c>
      <c r="Q1323" s="4">
        <f t="shared" si="521"/>
        <v>149</v>
      </c>
      <c r="R1323" s="4">
        <v>43</v>
      </c>
      <c r="S1323" s="4">
        <v>0</v>
      </c>
      <c r="T1323" s="4">
        <v>0</v>
      </c>
      <c r="U1323" s="4">
        <v>0</v>
      </c>
      <c r="V1323" s="4">
        <f t="shared" si="522"/>
        <v>43</v>
      </c>
      <c r="W1323" s="4">
        <v>3219</v>
      </c>
      <c r="X1323" s="4">
        <v>7296</v>
      </c>
      <c r="Y1323" s="4">
        <v>486</v>
      </c>
      <c r="Z1323" s="4">
        <v>0</v>
      </c>
      <c r="AA1323" s="4">
        <f t="shared" si="523"/>
        <v>11001</v>
      </c>
      <c r="AB1323" s="4">
        <v>1003</v>
      </c>
      <c r="AC1323" s="4">
        <v>3</v>
      </c>
      <c r="AD1323" s="4">
        <v>6</v>
      </c>
      <c r="AE1323" s="4">
        <v>23</v>
      </c>
      <c r="AF1323" s="4">
        <f t="shared" si="524"/>
        <v>1035</v>
      </c>
      <c r="AG1323" s="4">
        <v>1</v>
      </c>
      <c r="AH1323" s="4">
        <v>793</v>
      </c>
      <c r="AI1323" s="4">
        <v>1832</v>
      </c>
      <c r="AJ1323" s="4">
        <v>271</v>
      </c>
      <c r="AK1323" s="4">
        <f t="shared" si="525"/>
        <v>2897</v>
      </c>
      <c r="AL1323" s="4">
        <v>3714</v>
      </c>
      <c r="AM1323" s="4">
        <v>2743</v>
      </c>
      <c r="AN1323" s="4">
        <v>3919</v>
      </c>
      <c r="AO1323" s="4">
        <v>354</v>
      </c>
      <c r="AP1323" s="4">
        <f t="shared" si="526"/>
        <v>10730</v>
      </c>
      <c r="AQ1323" s="4">
        <v>0</v>
      </c>
      <c r="AR1323" s="4">
        <v>0</v>
      </c>
      <c r="AS1323" s="4">
        <v>16</v>
      </c>
      <c r="AT1323" s="4">
        <v>171</v>
      </c>
      <c r="AU1323" s="4">
        <f t="shared" si="527"/>
        <v>187</v>
      </c>
      <c r="AV1323" s="4">
        <v>0</v>
      </c>
      <c r="AW1323" s="4">
        <v>0</v>
      </c>
      <c r="AX1323" s="4">
        <v>141</v>
      </c>
      <c r="AY1323" s="4">
        <v>240</v>
      </c>
      <c r="AZ1323" s="4">
        <f t="shared" si="528"/>
        <v>381</v>
      </c>
      <c r="BA1323" s="4">
        <v>0</v>
      </c>
      <c r="BB1323" s="4">
        <v>0</v>
      </c>
      <c r="BC1323" s="4">
        <v>0</v>
      </c>
      <c r="BD1323" s="4">
        <v>23</v>
      </c>
      <c r="BE1323" s="4">
        <f t="shared" si="529"/>
        <v>23</v>
      </c>
      <c r="BF1323" s="4">
        <v>0</v>
      </c>
      <c r="BG1323" s="4">
        <v>641</v>
      </c>
      <c r="BH1323" s="4">
        <v>616</v>
      </c>
      <c r="BI1323" s="4">
        <v>271</v>
      </c>
      <c r="BJ1323" s="4">
        <f t="shared" si="530"/>
        <v>1528</v>
      </c>
      <c r="BK1323" s="4">
        <v>0</v>
      </c>
      <c r="BL1323" s="4">
        <v>0</v>
      </c>
      <c r="BM1323" s="4">
        <v>1</v>
      </c>
      <c r="BN1323" s="4">
        <v>57</v>
      </c>
      <c r="BO1323" s="4">
        <f t="shared" si="531"/>
        <v>58</v>
      </c>
      <c r="BP1323" s="4">
        <v>0</v>
      </c>
      <c r="BQ1323" s="4">
        <v>95</v>
      </c>
      <c r="BR1323" s="4">
        <v>254</v>
      </c>
      <c r="BS1323" s="4">
        <v>148</v>
      </c>
      <c r="BT1323" s="4">
        <f t="shared" si="532"/>
        <v>497</v>
      </c>
      <c r="BU1323" s="4">
        <v>0</v>
      </c>
      <c r="BV1323" s="4">
        <v>35</v>
      </c>
      <c r="BW1323" s="4">
        <v>98</v>
      </c>
      <c r="BX1323" s="4">
        <v>149</v>
      </c>
      <c r="BY1323" s="4">
        <f t="shared" si="533"/>
        <v>282</v>
      </c>
      <c r="BZ1323" s="4">
        <f t="shared" si="534"/>
        <v>18171</v>
      </c>
      <c r="CA1323" s="4">
        <f t="shared" si="535"/>
        <v>11807</v>
      </c>
      <c r="CB1323" s="4">
        <f t="shared" si="536"/>
        <v>10742</v>
      </c>
      <c r="CC1323" s="4">
        <f t="shared" si="537"/>
        <v>1059</v>
      </c>
      <c r="CD1323" s="4">
        <f t="shared" si="538"/>
        <v>41779</v>
      </c>
      <c r="CE1323" s="4">
        <f t="shared" si="539"/>
        <v>0</v>
      </c>
      <c r="CF1323" s="4">
        <f t="shared" si="540"/>
        <v>771</v>
      </c>
      <c r="CG1323" s="4">
        <f t="shared" si="541"/>
        <v>1126</v>
      </c>
      <c r="CH1323" s="4">
        <f t="shared" si="542"/>
        <v>1059</v>
      </c>
      <c r="CI1323" s="4">
        <f t="shared" si="543"/>
        <v>2956</v>
      </c>
      <c r="CJ1323" s="4">
        <v>9563</v>
      </c>
      <c r="CK1323" s="4">
        <v>0</v>
      </c>
      <c r="CL1323" s="4">
        <v>0</v>
      </c>
      <c r="CM1323" s="4">
        <v>0</v>
      </c>
      <c r="CN1323" s="4">
        <v>9016</v>
      </c>
      <c r="CO1323" s="4">
        <f t="shared" si="518"/>
        <v>18579</v>
      </c>
    </row>
    <row r="1324" spans="1:106">
      <c r="A1324" s="2">
        <v>2016</v>
      </c>
      <c r="B1324" s="3" t="s">
        <v>124</v>
      </c>
      <c r="C1324" s="4">
        <v>1894</v>
      </c>
      <c r="D1324" s="4">
        <v>424</v>
      </c>
      <c r="E1324" s="4">
        <v>121</v>
      </c>
      <c r="F1324" s="4">
        <v>23</v>
      </c>
      <c r="G1324" s="4">
        <f t="shared" si="519"/>
        <v>2462</v>
      </c>
      <c r="H1324" s="4">
        <v>397</v>
      </c>
      <c r="I1324" s="4">
        <v>26</v>
      </c>
      <c r="J1324" s="4">
        <v>1495</v>
      </c>
      <c r="K1324" s="4">
        <v>54</v>
      </c>
      <c r="L1324" s="4">
        <f t="shared" si="520"/>
        <v>1972</v>
      </c>
      <c r="M1324" s="4">
        <v>24</v>
      </c>
      <c r="N1324" s="4">
        <v>88</v>
      </c>
      <c r="O1324" s="4">
        <v>0</v>
      </c>
      <c r="P1324" s="4">
        <v>0</v>
      </c>
      <c r="Q1324" s="4">
        <f t="shared" si="521"/>
        <v>112</v>
      </c>
      <c r="R1324" s="4">
        <v>6</v>
      </c>
      <c r="S1324" s="4">
        <v>0</v>
      </c>
      <c r="T1324" s="4">
        <v>0</v>
      </c>
      <c r="U1324" s="4">
        <v>0</v>
      </c>
      <c r="V1324" s="4">
        <f t="shared" si="522"/>
        <v>6</v>
      </c>
      <c r="W1324" s="4">
        <v>520</v>
      </c>
      <c r="X1324" s="4">
        <v>2610</v>
      </c>
      <c r="Y1324" s="4">
        <v>400</v>
      </c>
      <c r="Z1324" s="4">
        <v>0</v>
      </c>
      <c r="AA1324" s="4">
        <f t="shared" si="523"/>
        <v>3530</v>
      </c>
      <c r="AB1324" s="4">
        <v>195</v>
      </c>
      <c r="AC1324" s="4">
        <v>0</v>
      </c>
      <c r="AD1324" s="4">
        <v>6</v>
      </c>
      <c r="AE1324" s="4">
        <v>0</v>
      </c>
      <c r="AF1324" s="4">
        <f t="shared" si="524"/>
        <v>201</v>
      </c>
      <c r="AG1324" s="4">
        <v>12</v>
      </c>
      <c r="AH1324" s="4">
        <v>1176</v>
      </c>
      <c r="AI1324" s="4">
        <v>20</v>
      </c>
      <c r="AJ1324" s="4">
        <v>0</v>
      </c>
      <c r="AK1324" s="4">
        <f t="shared" si="525"/>
        <v>1208</v>
      </c>
      <c r="AL1324" s="4">
        <v>1147</v>
      </c>
      <c r="AM1324" s="4">
        <v>182</v>
      </c>
      <c r="AN1324" s="4">
        <v>5352</v>
      </c>
      <c r="AO1324" s="4">
        <v>0</v>
      </c>
      <c r="AP1324" s="4">
        <f t="shared" si="526"/>
        <v>6681</v>
      </c>
      <c r="AQ1324" s="4">
        <v>0</v>
      </c>
      <c r="AR1324" s="4">
        <v>0</v>
      </c>
      <c r="AS1324" s="4">
        <v>0</v>
      </c>
      <c r="AT1324" s="4">
        <v>0</v>
      </c>
      <c r="AU1324" s="4">
        <f t="shared" si="527"/>
        <v>0</v>
      </c>
      <c r="AV1324" s="4">
        <v>0</v>
      </c>
      <c r="AW1324" s="4">
        <v>3</v>
      </c>
      <c r="AX1324" s="4">
        <v>154</v>
      </c>
      <c r="AY1324" s="4">
        <v>54</v>
      </c>
      <c r="AZ1324" s="4">
        <f t="shared" si="528"/>
        <v>211</v>
      </c>
      <c r="BA1324" s="4">
        <v>3</v>
      </c>
      <c r="BB1324" s="4">
        <v>0</v>
      </c>
      <c r="BC1324" s="4">
        <v>0</v>
      </c>
      <c r="BD1324" s="4">
        <v>0</v>
      </c>
      <c r="BE1324" s="4">
        <f t="shared" si="529"/>
        <v>3</v>
      </c>
      <c r="BF1324" s="4">
        <v>3</v>
      </c>
      <c r="BG1324" s="4">
        <v>572</v>
      </c>
      <c r="BH1324" s="4">
        <v>26</v>
      </c>
      <c r="BI1324" s="4">
        <v>0</v>
      </c>
      <c r="BJ1324" s="4">
        <f t="shared" si="530"/>
        <v>601</v>
      </c>
      <c r="BK1324" s="4">
        <v>0</v>
      </c>
      <c r="BL1324" s="4">
        <v>0</v>
      </c>
      <c r="BM1324" s="4">
        <v>0</v>
      </c>
      <c r="BN1324" s="4">
        <v>0</v>
      </c>
      <c r="BO1324" s="4">
        <f t="shared" si="531"/>
        <v>0</v>
      </c>
      <c r="BP1324" s="4">
        <v>0</v>
      </c>
      <c r="BQ1324" s="4">
        <v>0</v>
      </c>
      <c r="BR1324" s="4">
        <v>1</v>
      </c>
      <c r="BS1324" s="4">
        <v>0</v>
      </c>
      <c r="BT1324" s="4">
        <f t="shared" si="532"/>
        <v>1</v>
      </c>
      <c r="BU1324" s="4">
        <v>25</v>
      </c>
      <c r="BV1324" s="4">
        <v>8</v>
      </c>
      <c r="BW1324" s="4">
        <v>87</v>
      </c>
      <c r="BX1324" s="4">
        <v>0</v>
      </c>
      <c r="BY1324" s="4">
        <f t="shared" si="533"/>
        <v>120</v>
      </c>
      <c r="BZ1324" s="4">
        <f t="shared" si="534"/>
        <v>4195</v>
      </c>
      <c r="CA1324" s="4">
        <f t="shared" si="535"/>
        <v>4506</v>
      </c>
      <c r="CB1324" s="4">
        <f t="shared" si="536"/>
        <v>7394</v>
      </c>
      <c r="CC1324" s="4">
        <f t="shared" si="537"/>
        <v>77</v>
      </c>
      <c r="CD1324" s="4">
        <f t="shared" si="538"/>
        <v>16172</v>
      </c>
      <c r="CE1324" s="4">
        <f t="shared" si="539"/>
        <v>31</v>
      </c>
      <c r="CF1324" s="4">
        <f t="shared" si="540"/>
        <v>583</v>
      </c>
      <c r="CG1324" s="4">
        <f t="shared" si="541"/>
        <v>268</v>
      </c>
      <c r="CH1324" s="4">
        <f t="shared" si="542"/>
        <v>54</v>
      </c>
      <c r="CI1324" s="4">
        <f t="shared" si="543"/>
        <v>936</v>
      </c>
      <c r="CJ1324" s="4">
        <v>1270</v>
      </c>
      <c r="CK1324" s="4">
        <v>1861</v>
      </c>
      <c r="CL1324" s="4">
        <v>173</v>
      </c>
      <c r="CM1324" s="4">
        <v>0</v>
      </c>
      <c r="CN1324" s="4">
        <v>1002</v>
      </c>
      <c r="CO1324" s="4">
        <f t="shared" si="518"/>
        <v>4306</v>
      </c>
    </row>
    <row r="1325" spans="1:106">
      <c r="A1325" s="2">
        <v>2016</v>
      </c>
      <c r="B1325" s="3" t="s">
        <v>125</v>
      </c>
      <c r="C1325" s="4">
        <v>6176.87</v>
      </c>
      <c r="D1325" s="4">
        <v>763.27</v>
      </c>
      <c r="E1325" s="4">
        <v>253.48000000000002</v>
      </c>
      <c r="F1325" s="4">
        <v>0</v>
      </c>
      <c r="G1325" s="4">
        <f t="shared" si="519"/>
        <v>7193.619999999999</v>
      </c>
      <c r="H1325" s="4">
        <v>1653.2</v>
      </c>
      <c r="I1325" s="4">
        <v>1689.1</v>
      </c>
      <c r="J1325" s="4">
        <v>3355.45</v>
      </c>
      <c r="K1325" s="4">
        <v>0</v>
      </c>
      <c r="L1325" s="4">
        <f t="shared" si="520"/>
        <v>6697.75</v>
      </c>
      <c r="M1325" s="4">
        <v>51.3</v>
      </c>
      <c r="N1325" s="4">
        <v>0</v>
      </c>
      <c r="O1325" s="4">
        <v>0</v>
      </c>
      <c r="P1325" s="4">
        <v>0</v>
      </c>
      <c r="Q1325" s="4">
        <f t="shared" si="521"/>
        <v>51.3</v>
      </c>
      <c r="R1325" s="4">
        <v>29.75</v>
      </c>
      <c r="S1325" s="4">
        <v>11.77</v>
      </c>
      <c r="T1325" s="4">
        <v>9.14</v>
      </c>
      <c r="U1325" s="4">
        <v>0</v>
      </c>
      <c r="V1325" s="4">
        <f t="shared" si="522"/>
        <v>50.66</v>
      </c>
      <c r="W1325" s="4">
        <v>2785.6400000000003</v>
      </c>
      <c r="X1325" s="4">
        <v>4957.04</v>
      </c>
      <c r="Y1325" s="4">
        <v>1437.71</v>
      </c>
      <c r="Z1325" s="4">
        <v>0</v>
      </c>
      <c r="AA1325" s="4">
        <f t="shared" si="523"/>
        <v>9180.39</v>
      </c>
      <c r="AB1325" s="4">
        <v>1111.81</v>
      </c>
      <c r="AC1325" s="4">
        <v>1.6</v>
      </c>
      <c r="AD1325" s="4">
        <v>107.02</v>
      </c>
      <c r="AE1325" s="4">
        <v>0</v>
      </c>
      <c r="AF1325" s="4">
        <f t="shared" si="524"/>
        <v>1220.4299999999998</v>
      </c>
      <c r="AG1325" s="4">
        <v>97.3</v>
      </c>
      <c r="AH1325" s="4">
        <v>784.12000000000012</v>
      </c>
      <c r="AI1325" s="4">
        <v>1868.6100000000001</v>
      </c>
      <c r="AJ1325" s="4">
        <v>0</v>
      </c>
      <c r="AK1325" s="4">
        <f t="shared" si="525"/>
        <v>2750.03</v>
      </c>
      <c r="AL1325" s="4">
        <v>3435.1300000000006</v>
      </c>
      <c r="AM1325" s="4">
        <v>2552.4599999999973</v>
      </c>
      <c r="AN1325" s="4">
        <v>12598.490000000002</v>
      </c>
      <c r="AO1325" s="4">
        <v>0</v>
      </c>
      <c r="AP1325" s="4">
        <f t="shared" si="526"/>
        <v>18586.080000000002</v>
      </c>
      <c r="AQ1325" s="4">
        <v>0</v>
      </c>
      <c r="AR1325" s="4">
        <v>0</v>
      </c>
      <c r="AS1325" s="4">
        <v>0</v>
      </c>
      <c r="AT1325" s="4">
        <v>0</v>
      </c>
      <c r="AU1325" s="4">
        <f t="shared" si="527"/>
        <v>0</v>
      </c>
      <c r="AV1325" s="4">
        <v>0</v>
      </c>
      <c r="AW1325" s="4">
        <v>0</v>
      </c>
      <c r="AX1325" s="4">
        <v>0</v>
      </c>
      <c r="AY1325" s="4">
        <v>0</v>
      </c>
      <c r="AZ1325" s="4">
        <f t="shared" si="528"/>
        <v>0</v>
      </c>
      <c r="BA1325" s="4">
        <v>0</v>
      </c>
      <c r="BB1325" s="4">
        <v>0</v>
      </c>
      <c r="BC1325" s="4">
        <v>0</v>
      </c>
      <c r="BD1325" s="4">
        <v>0</v>
      </c>
      <c r="BE1325" s="4">
        <f t="shared" si="529"/>
        <v>0</v>
      </c>
      <c r="BF1325" s="4">
        <v>0</v>
      </c>
      <c r="BG1325" s="4">
        <v>0</v>
      </c>
      <c r="BH1325" s="4">
        <v>0</v>
      </c>
      <c r="BI1325" s="4">
        <v>0</v>
      </c>
      <c r="BJ1325" s="4">
        <f t="shared" si="530"/>
        <v>0</v>
      </c>
      <c r="BK1325" s="4">
        <v>0</v>
      </c>
      <c r="BL1325" s="4">
        <v>0</v>
      </c>
      <c r="BM1325" s="4">
        <v>0</v>
      </c>
      <c r="BN1325" s="4">
        <v>0</v>
      </c>
      <c r="BO1325" s="4">
        <f t="shared" si="531"/>
        <v>0</v>
      </c>
      <c r="BP1325" s="4">
        <v>0</v>
      </c>
      <c r="BQ1325" s="4">
        <v>0</v>
      </c>
      <c r="BR1325" s="4">
        <v>0</v>
      </c>
      <c r="BS1325" s="4">
        <v>0</v>
      </c>
      <c r="BT1325" s="4">
        <f t="shared" si="532"/>
        <v>0</v>
      </c>
      <c r="BU1325" s="4">
        <v>0</v>
      </c>
      <c r="BV1325" s="4">
        <v>0</v>
      </c>
      <c r="BW1325" s="4">
        <v>0</v>
      </c>
      <c r="BX1325" s="4">
        <v>0</v>
      </c>
      <c r="BY1325" s="4">
        <f t="shared" si="533"/>
        <v>0</v>
      </c>
      <c r="BZ1325" s="4">
        <f t="shared" si="534"/>
        <v>15341</v>
      </c>
      <c r="CA1325" s="4">
        <f t="shared" si="535"/>
        <v>10759.359999999999</v>
      </c>
      <c r="CB1325" s="4">
        <f t="shared" si="536"/>
        <v>19629.900000000001</v>
      </c>
      <c r="CC1325" s="4">
        <f t="shared" si="537"/>
        <v>0</v>
      </c>
      <c r="CD1325" s="4">
        <f t="shared" si="538"/>
        <v>45730.26</v>
      </c>
      <c r="CE1325" s="4">
        <f t="shared" si="539"/>
        <v>0</v>
      </c>
      <c r="CF1325" s="4">
        <f t="shared" si="540"/>
        <v>0</v>
      </c>
      <c r="CG1325" s="4">
        <f t="shared" si="541"/>
        <v>0</v>
      </c>
      <c r="CH1325" s="4">
        <f t="shared" si="542"/>
        <v>0</v>
      </c>
      <c r="CI1325" s="4">
        <f t="shared" si="543"/>
        <v>0</v>
      </c>
      <c r="CJ1325" s="4">
        <v>5066</v>
      </c>
      <c r="CK1325" s="4">
        <v>7741</v>
      </c>
      <c r="CL1325" s="4">
        <v>963</v>
      </c>
      <c r="CM1325" s="4">
        <v>0</v>
      </c>
      <c r="CN1325" s="4">
        <v>1328</v>
      </c>
      <c r="CO1325" s="4">
        <f t="shared" si="518"/>
        <v>15098</v>
      </c>
      <c r="CX1325" s="42"/>
      <c r="CZ1325" s="42"/>
      <c r="DA1325" s="42"/>
      <c r="DB1325" s="42"/>
    </row>
    <row r="1326" spans="1:106">
      <c r="A1326" s="2">
        <v>2016</v>
      </c>
      <c r="B1326" s="3" t="s">
        <v>126</v>
      </c>
      <c r="C1326" s="4">
        <v>1</v>
      </c>
      <c r="D1326" s="4">
        <v>0</v>
      </c>
      <c r="E1326" s="4">
        <v>806</v>
      </c>
      <c r="F1326" s="4">
        <v>0</v>
      </c>
      <c r="G1326" s="4">
        <f t="shared" si="519"/>
        <v>807</v>
      </c>
      <c r="H1326" s="4">
        <v>355</v>
      </c>
      <c r="I1326" s="4">
        <v>1</v>
      </c>
      <c r="J1326" s="4">
        <v>7</v>
      </c>
      <c r="K1326" s="4">
        <v>0</v>
      </c>
      <c r="L1326" s="4">
        <f t="shared" si="520"/>
        <v>363</v>
      </c>
      <c r="M1326" s="4">
        <v>0</v>
      </c>
      <c r="N1326" s="4">
        <v>0</v>
      </c>
      <c r="O1326" s="4">
        <v>0</v>
      </c>
      <c r="P1326" s="4">
        <v>0</v>
      </c>
      <c r="Q1326" s="4">
        <f t="shared" si="521"/>
        <v>0</v>
      </c>
      <c r="R1326" s="4">
        <v>0</v>
      </c>
      <c r="S1326" s="4">
        <v>0</v>
      </c>
      <c r="T1326" s="4">
        <v>0</v>
      </c>
      <c r="U1326" s="4">
        <v>0</v>
      </c>
      <c r="V1326" s="4">
        <f t="shared" si="522"/>
        <v>0</v>
      </c>
      <c r="W1326" s="4">
        <v>274</v>
      </c>
      <c r="X1326" s="4">
        <v>295</v>
      </c>
      <c r="Y1326" s="4">
        <v>27</v>
      </c>
      <c r="Z1326" s="4">
        <v>0</v>
      </c>
      <c r="AA1326" s="4">
        <f t="shared" si="523"/>
        <v>596</v>
      </c>
      <c r="AB1326" s="4">
        <v>131</v>
      </c>
      <c r="AC1326" s="4">
        <v>0</v>
      </c>
      <c r="AD1326" s="4">
        <v>9</v>
      </c>
      <c r="AE1326" s="4">
        <v>0</v>
      </c>
      <c r="AF1326" s="4">
        <f t="shared" si="524"/>
        <v>140</v>
      </c>
      <c r="AG1326" s="4">
        <v>30</v>
      </c>
      <c r="AH1326" s="4">
        <v>25</v>
      </c>
      <c r="AI1326" s="4">
        <v>68</v>
      </c>
      <c r="AJ1326" s="4">
        <v>0</v>
      </c>
      <c r="AK1326" s="4">
        <f t="shared" si="525"/>
        <v>123</v>
      </c>
      <c r="AL1326" s="4">
        <v>1090</v>
      </c>
      <c r="AM1326" s="4">
        <v>463</v>
      </c>
      <c r="AN1326" s="4">
        <v>520</v>
      </c>
      <c r="AO1326" s="4">
        <v>0</v>
      </c>
      <c r="AP1326" s="4">
        <f t="shared" si="526"/>
        <v>2073</v>
      </c>
      <c r="AQ1326" s="4">
        <v>0</v>
      </c>
      <c r="AR1326" s="4">
        <v>0</v>
      </c>
      <c r="AS1326" s="4">
        <v>0</v>
      </c>
      <c r="AT1326" s="4">
        <v>0</v>
      </c>
      <c r="AU1326" s="4">
        <f t="shared" si="527"/>
        <v>0</v>
      </c>
      <c r="AV1326" s="4">
        <v>24</v>
      </c>
      <c r="AW1326" s="4">
        <v>0</v>
      </c>
      <c r="AX1326" s="4">
        <v>0</v>
      </c>
      <c r="AY1326" s="4">
        <v>0</v>
      </c>
      <c r="AZ1326" s="4">
        <f t="shared" si="528"/>
        <v>24</v>
      </c>
      <c r="BA1326" s="4">
        <v>0</v>
      </c>
      <c r="BB1326" s="4">
        <v>0</v>
      </c>
      <c r="BC1326" s="4">
        <v>0</v>
      </c>
      <c r="BD1326" s="4">
        <v>0</v>
      </c>
      <c r="BE1326" s="4">
        <f t="shared" si="529"/>
        <v>0</v>
      </c>
      <c r="BF1326" s="4">
        <v>0</v>
      </c>
      <c r="BG1326" s="4">
        <v>0</v>
      </c>
      <c r="BH1326" s="4">
        <v>0</v>
      </c>
      <c r="BI1326" s="4">
        <v>0</v>
      </c>
      <c r="BJ1326" s="4">
        <f t="shared" si="530"/>
        <v>0</v>
      </c>
      <c r="BK1326" s="4">
        <v>0</v>
      </c>
      <c r="BL1326" s="4">
        <v>0</v>
      </c>
      <c r="BM1326" s="4">
        <v>0</v>
      </c>
      <c r="BN1326" s="4">
        <v>0</v>
      </c>
      <c r="BO1326" s="4">
        <f t="shared" si="531"/>
        <v>0</v>
      </c>
      <c r="BP1326" s="4">
        <v>0</v>
      </c>
      <c r="BQ1326" s="4">
        <v>0</v>
      </c>
      <c r="BR1326" s="4">
        <v>0</v>
      </c>
      <c r="BS1326" s="4">
        <v>0</v>
      </c>
      <c r="BT1326" s="4">
        <f t="shared" si="532"/>
        <v>0</v>
      </c>
      <c r="BU1326" s="4">
        <v>43</v>
      </c>
      <c r="BV1326" s="4">
        <v>33</v>
      </c>
      <c r="BW1326" s="4">
        <v>39</v>
      </c>
      <c r="BX1326" s="4">
        <v>0</v>
      </c>
      <c r="BY1326" s="4">
        <f t="shared" si="533"/>
        <v>115</v>
      </c>
      <c r="BZ1326" s="4">
        <f t="shared" si="534"/>
        <v>1881</v>
      </c>
      <c r="CA1326" s="4">
        <f t="shared" si="535"/>
        <v>784</v>
      </c>
      <c r="CB1326" s="4">
        <f t="shared" si="536"/>
        <v>1437</v>
      </c>
      <c r="CC1326" s="4">
        <f t="shared" si="537"/>
        <v>0</v>
      </c>
      <c r="CD1326" s="4">
        <f t="shared" si="538"/>
        <v>4102</v>
      </c>
      <c r="CE1326" s="4">
        <f t="shared" si="539"/>
        <v>67</v>
      </c>
      <c r="CF1326" s="4">
        <f t="shared" si="540"/>
        <v>33</v>
      </c>
      <c r="CG1326" s="4">
        <f t="shared" si="541"/>
        <v>39</v>
      </c>
      <c r="CH1326" s="4">
        <f t="shared" si="542"/>
        <v>0</v>
      </c>
      <c r="CI1326" s="4">
        <f t="shared" si="543"/>
        <v>139</v>
      </c>
      <c r="CJ1326" s="4">
        <v>432</v>
      </c>
      <c r="CK1326" s="4">
        <v>0</v>
      </c>
      <c r="CL1326" s="4">
        <v>0</v>
      </c>
      <c r="CM1326" s="4">
        <v>0</v>
      </c>
      <c r="CN1326" s="4">
        <v>569</v>
      </c>
      <c r="CO1326" s="4">
        <f t="shared" si="518"/>
        <v>1001</v>
      </c>
    </row>
    <row r="1327" spans="1:106">
      <c r="A1327" s="2">
        <v>2017</v>
      </c>
      <c r="B1327" s="3" t="s">
        <v>77</v>
      </c>
      <c r="C1327" s="4">
        <v>4373</v>
      </c>
      <c r="D1327" s="4">
        <v>1010</v>
      </c>
      <c r="E1327" s="4">
        <v>203</v>
      </c>
      <c r="F1327" s="4">
        <v>60</v>
      </c>
      <c r="G1327" s="4">
        <f t="shared" si="519"/>
        <v>5646</v>
      </c>
      <c r="H1327" s="4">
        <v>1566</v>
      </c>
      <c r="I1327" s="4">
        <v>1183</v>
      </c>
      <c r="J1327" s="4">
        <v>2821</v>
      </c>
      <c r="K1327" s="4">
        <v>0</v>
      </c>
      <c r="L1327" s="4">
        <f t="shared" si="520"/>
        <v>5570</v>
      </c>
      <c r="M1327" s="4">
        <v>0</v>
      </c>
      <c r="N1327" s="4">
        <v>25</v>
      </c>
      <c r="O1327" s="4">
        <v>0</v>
      </c>
      <c r="P1327" s="4">
        <v>0</v>
      </c>
      <c r="Q1327" s="4">
        <f t="shared" si="521"/>
        <v>25</v>
      </c>
      <c r="R1327" s="4">
        <v>0</v>
      </c>
      <c r="S1327" s="4">
        <v>0</v>
      </c>
      <c r="T1327" s="4">
        <v>0</v>
      </c>
      <c r="U1327" s="4">
        <v>0</v>
      </c>
      <c r="V1327" s="4">
        <f t="shared" si="522"/>
        <v>0</v>
      </c>
      <c r="W1327" s="4">
        <v>732</v>
      </c>
      <c r="X1327" s="4">
        <v>4534</v>
      </c>
      <c r="Y1327" s="4">
        <v>1224</v>
      </c>
      <c r="Z1327" s="4">
        <v>0</v>
      </c>
      <c r="AA1327" s="4">
        <f t="shared" si="523"/>
        <v>6490</v>
      </c>
      <c r="AB1327" s="4">
        <v>497</v>
      </c>
      <c r="AC1327" s="4">
        <v>26</v>
      </c>
      <c r="AD1327" s="4">
        <v>92</v>
      </c>
      <c r="AE1327" s="4">
        <v>0</v>
      </c>
      <c r="AF1327" s="4">
        <f t="shared" si="524"/>
        <v>615</v>
      </c>
      <c r="AG1327" s="4">
        <v>0</v>
      </c>
      <c r="AH1327" s="4">
        <v>834</v>
      </c>
      <c r="AI1327" s="4">
        <v>650</v>
      </c>
      <c r="AJ1327" s="4">
        <v>314</v>
      </c>
      <c r="AK1327" s="4">
        <f t="shared" si="525"/>
        <v>1798</v>
      </c>
      <c r="AL1327" s="4">
        <v>1128</v>
      </c>
      <c r="AM1327" s="4">
        <v>2253</v>
      </c>
      <c r="AN1327" s="4">
        <v>3049</v>
      </c>
      <c r="AO1327" s="4">
        <v>86</v>
      </c>
      <c r="AP1327" s="4">
        <f t="shared" si="526"/>
        <v>6516</v>
      </c>
      <c r="AQ1327" s="4">
        <v>2</v>
      </c>
      <c r="AR1327" s="4">
        <v>0</v>
      </c>
      <c r="AS1327" s="4">
        <v>177</v>
      </c>
      <c r="AT1327" s="4">
        <v>60</v>
      </c>
      <c r="AU1327" s="4">
        <f t="shared" si="527"/>
        <v>239</v>
      </c>
      <c r="AV1327" s="4">
        <v>0</v>
      </c>
      <c r="AW1327" s="4">
        <v>0</v>
      </c>
      <c r="AX1327" s="4">
        <v>0</v>
      </c>
      <c r="AY1327" s="4">
        <v>0</v>
      </c>
      <c r="AZ1327" s="4">
        <f t="shared" si="528"/>
        <v>0</v>
      </c>
      <c r="BA1327" s="4">
        <v>0</v>
      </c>
      <c r="BB1327" s="4">
        <v>0</v>
      </c>
      <c r="BC1327" s="4">
        <v>2</v>
      </c>
      <c r="BD1327" s="4">
        <v>0</v>
      </c>
      <c r="BE1327" s="4">
        <f t="shared" si="529"/>
        <v>2</v>
      </c>
      <c r="BF1327" s="4">
        <v>0</v>
      </c>
      <c r="BG1327" s="4">
        <v>228</v>
      </c>
      <c r="BH1327" s="4">
        <v>128</v>
      </c>
      <c r="BI1327" s="4">
        <v>314</v>
      </c>
      <c r="BJ1327" s="4">
        <f t="shared" si="530"/>
        <v>670</v>
      </c>
      <c r="BK1327" s="4">
        <v>0</v>
      </c>
      <c r="BL1327" s="4">
        <v>0</v>
      </c>
      <c r="BM1327" s="4">
        <v>0</v>
      </c>
      <c r="BN1327" s="4">
        <v>0</v>
      </c>
      <c r="BO1327" s="4">
        <f t="shared" si="531"/>
        <v>0</v>
      </c>
      <c r="BP1327" s="4">
        <v>0</v>
      </c>
      <c r="BQ1327" s="4">
        <v>0</v>
      </c>
      <c r="BR1327" s="4">
        <v>41</v>
      </c>
      <c r="BS1327" s="4">
        <v>0</v>
      </c>
      <c r="BT1327" s="4">
        <f t="shared" si="532"/>
        <v>41</v>
      </c>
      <c r="BU1327" s="4">
        <v>1</v>
      </c>
      <c r="BV1327" s="4">
        <v>0</v>
      </c>
      <c r="BW1327" s="4">
        <v>11</v>
      </c>
      <c r="BX1327" s="4">
        <v>86</v>
      </c>
      <c r="BY1327" s="4">
        <f t="shared" si="533"/>
        <v>98</v>
      </c>
      <c r="BZ1327" s="4">
        <f t="shared" si="534"/>
        <v>8296</v>
      </c>
      <c r="CA1327" s="4">
        <f t="shared" si="535"/>
        <v>9865</v>
      </c>
      <c r="CB1327" s="4">
        <f t="shared" si="536"/>
        <v>8039</v>
      </c>
      <c r="CC1327" s="4">
        <f t="shared" si="537"/>
        <v>460</v>
      </c>
      <c r="CD1327" s="4">
        <f t="shared" si="538"/>
        <v>26660</v>
      </c>
      <c r="CE1327" s="4">
        <f t="shared" si="539"/>
        <v>3</v>
      </c>
      <c r="CF1327" s="4">
        <f t="shared" si="540"/>
        <v>228</v>
      </c>
      <c r="CG1327" s="4">
        <f t="shared" si="541"/>
        <v>359</v>
      </c>
      <c r="CH1327" s="4">
        <f t="shared" si="542"/>
        <v>460</v>
      </c>
      <c r="CI1327" s="4">
        <f t="shared" si="543"/>
        <v>1050</v>
      </c>
      <c r="CJ1327" s="4">
        <v>2328</v>
      </c>
      <c r="CK1327" s="4">
        <v>3511</v>
      </c>
      <c r="CL1327" s="4">
        <v>382</v>
      </c>
      <c r="CM1327" s="4">
        <v>1</v>
      </c>
      <c r="CN1327" s="4">
        <v>1991</v>
      </c>
      <c r="CO1327" s="4">
        <f t="shared" si="518"/>
        <v>8213</v>
      </c>
      <c r="CX1327" s="46"/>
      <c r="DA1327" s="46"/>
      <c r="DB1327" s="46"/>
    </row>
    <row r="1328" spans="1:106">
      <c r="A1328" s="2">
        <v>2017</v>
      </c>
      <c r="B1328" s="3" t="s">
        <v>78</v>
      </c>
      <c r="C1328" s="4">
        <v>1378.9</v>
      </c>
      <c r="D1328" s="4">
        <v>225.9</v>
      </c>
      <c r="E1328" s="4">
        <v>62.7</v>
      </c>
      <c r="F1328" s="4">
        <v>0</v>
      </c>
      <c r="G1328" s="4">
        <f t="shared" si="519"/>
        <v>1667.5000000000002</v>
      </c>
      <c r="H1328" s="4">
        <v>330.2</v>
      </c>
      <c r="I1328" s="4">
        <v>125.8</v>
      </c>
      <c r="J1328" s="4">
        <v>318.3</v>
      </c>
      <c r="K1328" s="4">
        <v>0</v>
      </c>
      <c r="L1328" s="4">
        <f t="shared" si="520"/>
        <v>774.3</v>
      </c>
      <c r="M1328" s="4">
        <v>6.9</v>
      </c>
      <c r="N1328" s="4">
        <v>19.600000000000001</v>
      </c>
      <c r="O1328" s="4">
        <v>0</v>
      </c>
      <c r="P1328" s="4">
        <v>0</v>
      </c>
      <c r="Q1328" s="4">
        <f t="shared" si="521"/>
        <v>26.5</v>
      </c>
      <c r="R1328" s="4">
        <v>75.599999999999994</v>
      </c>
      <c r="S1328" s="4">
        <v>0.8</v>
      </c>
      <c r="T1328" s="4">
        <v>15.2</v>
      </c>
      <c r="U1328" s="4">
        <v>0</v>
      </c>
      <c r="V1328" s="4">
        <f t="shared" si="522"/>
        <v>91.6</v>
      </c>
      <c r="W1328" s="4">
        <v>633.29999999999995</v>
      </c>
      <c r="X1328" s="4">
        <v>1385.9</v>
      </c>
      <c r="Y1328" s="4">
        <v>3.8</v>
      </c>
      <c r="Z1328" s="4">
        <v>0</v>
      </c>
      <c r="AA1328" s="4">
        <f t="shared" si="523"/>
        <v>2023</v>
      </c>
      <c r="AB1328" s="4">
        <v>322.89999999999998</v>
      </c>
      <c r="AC1328" s="4">
        <v>7.8</v>
      </c>
      <c r="AD1328" s="4">
        <v>35.9</v>
      </c>
      <c r="AE1328" s="4">
        <v>0</v>
      </c>
      <c r="AF1328" s="4">
        <f t="shared" si="524"/>
        <v>366.59999999999997</v>
      </c>
      <c r="AG1328" s="4">
        <v>274.8</v>
      </c>
      <c r="AH1328" s="4">
        <v>1215.5999999999999</v>
      </c>
      <c r="AI1328" s="4">
        <v>262</v>
      </c>
      <c r="AJ1328" s="4">
        <v>0</v>
      </c>
      <c r="AK1328" s="4">
        <f t="shared" si="525"/>
        <v>1752.3999999999999</v>
      </c>
      <c r="AL1328" s="4">
        <v>1463</v>
      </c>
      <c r="AM1328" s="4">
        <v>781.8</v>
      </c>
      <c r="AN1328" s="4">
        <v>785.5</v>
      </c>
      <c r="AO1328" s="4">
        <v>0</v>
      </c>
      <c r="AP1328" s="4">
        <f t="shared" si="526"/>
        <v>3030.3</v>
      </c>
      <c r="AQ1328" s="4">
        <v>11.2</v>
      </c>
      <c r="AR1328" s="4">
        <v>0</v>
      </c>
      <c r="AS1328" s="4">
        <v>7.1</v>
      </c>
      <c r="AT1328" s="4">
        <v>0</v>
      </c>
      <c r="AU1328" s="4">
        <f t="shared" si="527"/>
        <v>18.299999999999997</v>
      </c>
      <c r="AV1328" s="4">
        <v>0</v>
      </c>
      <c r="AW1328" s="4">
        <v>0</v>
      </c>
      <c r="AX1328" s="4">
        <v>0</v>
      </c>
      <c r="AY1328" s="4">
        <v>0</v>
      </c>
      <c r="AZ1328" s="4">
        <f t="shared" si="528"/>
        <v>0</v>
      </c>
      <c r="BA1328" s="4">
        <v>2.5</v>
      </c>
      <c r="BB1328" s="4">
        <v>0</v>
      </c>
      <c r="BC1328" s="4">
        <v>0</v>
      </c>
      <c r="BD1328" s="4">
        <v>0</v>
      </c>
      <c r="BE1328" s="4">
        <f t="shared" si="529"/>
        <v>2.5</v>
      </c>
      <c r="BF1328" s="4">
        <v>57.3</v>
      </c>
      <c r="BG1328" s="4">
        <v>1214.5999999999999</v>
      </c>
      <c r="BH1328" s="4">
        <v>95.5</v>
      </c>
      <c r="BI1328" s="4">
        <v>0</v>
      </c>
      <c r="BJ1328" s="4">
        <f t="shared" si="530"/>
        <v>1367.3999999999999</v>
      </c>
      <c r="BK1328" s="4">
        <v>15.2</v>
      </c>
      <c r="BL1328" s="4">
        <v>16.5</v>
      </c>
      <c r="BM1328" s="4">
        <v>5.4</v>
      </c>
      <c r="BN1328" s="4">
        <v>0</v>
      </c>
      <c r="BO1328" s="4">
        <f t="shared" si="531"/>
        <v>37.1</v>
      </c>
      <c r="BP1328" s="4">
        <v>12.6</v>
      </c>
      <c r="BQ1328" s="4">
        <v>68.099999999999994</v>
      </c>
      <c r="BR1328" s="4">
        <v>7.3</v>
      </c>
      <c r="BS1328" s="4">
        <v>0</v>
      </c>
      <c r="BT1328" s="4">
        <f t="shared" si="532"/>
        <v>87.999999999999986</v>
      </c>
      <c r="BU1328" s="4">
        <v>25.5</v>
      </c>
      <c r="BV1328" s="4">
        <v>35</v>
      </c>
      <c r="BW1328" s="4">
        <v>29.4</v>
      </c>
      <c r="BX1328" s="4">
        <v>0</v>
      </c>
      <c r="BY1328" s="4">
        <f t="shared" si="533"/>
        <v>89.9</v>
      </c>
      <c r="BZ1328" s="4">
        <f t="shared" si="534"/>
        <v>4485.6000000000004</v>
      </c>
      <c r="CA1328" s="4">
        <f t="shared" si="535"/>
        <v>3763.2</v>
      </c>
      <c r="CB1328" s="4">
        <f t="shared" si="536"/>
        <v>1483.4</v>
      </c>
      <c r="CC1328" s="4">
        <f t="shared" si="537"/>
        <v>0</v>
      </c>
      <c r="CD1328" s="4">
        <f t="shared" si="538"/>
        <v>9732.1999999999989</v>
      </c>
      <c r="CE1328" s="4">
        <f t="shared" si="539"/>
        <v>124.3</v>
      </c>
      <c r="CF1328" s="4">
        <f t="shared" si="540"/>
        <v>1334.1999999999998</v>
      </c>
      <c r="CG1328" s="4">
        <f t="shared" si="541"/>
        <v>144.69999999999999</v>
      </c>
      <c r="CH1328" s="4">
        <f t="shared" si="542"/>
        <v>0</v>
      </c>
      <c r="CI1328" s="4">
        <f t="shared" si="543"/>
        <v>1603.1999999999998</v>
      </c>
      <c r="CJ1328" s="4">
        <v>0</v>
      </c>
      <c r="CK1328" s="4">
        <v>0</v>
      </c>
      <c r="CL1328" s="4">
        <v>27</v>
      </c>
      <c r="CM1328" s="4">
        <v>11</v>
      </c>
      <c r="CN1328" s="4">
        <v>1316</v>
      </c>
      <c r="CO1328" s="4">
        <f t="shared" si="518"/>
        <v>1354</v>
      </c>
      <c r="CT1328" s="46"/>
      <c r="CU1328" s="46"/>
      <c r="CY1328" s="46"/>
      <c r="CZ1328" s="46"/>
      <c r="DA1328" s="46"/>
    </row>
    <row r="1329" spans="1:107">
      <c r="A1329" s="2">
        <v>2017</v>
      </c>
      <c r="B1329" s="3" t="s">
        <v>79</v>
      </c>
      <c r="C1329" s="4">
        <v>4321</v>
      </c>
      <c r="D1329" s="4">
        <v>1173</v>
      </c>
      <c r="E1329" s="4">
        <v>245</v>
      </c>
      <c r="F1329" s="4">
        <v>0</v>
      </c>
      <c r="G1329" s="4">
        <f t="shared" si="519"/>
        <v>5739</v>
      </c>
      <c r="H1329" s="4">
        <v>698</v>
      </c>
      <c r="I1329" s="4">
        <v>818</v>
      </c>
      <c r="J1329" s="4">
        <v>4280</v>
      </c>
      <c r="K1329" s="4">
        <v>83</v>
      </c>
      <c r="L1329" s="4">
        <f t="shared" si="520"/>
        <v>5879</v>
      </c>
      <c r="M1329" s="4">
        <v>0</v>
      </c>
      <c r="N1329" s="4">
        <v>222</v>
      </c>
      <c r="O1329" s="4">
        <v>0</v>
      </c>
      <c r="P1329" s="4">
        <v>0</v>
      </c>
      <c r="Q1329" s="4">
        <f t="shared" si="521"/>
        <v>222</v>
      </c>
      <c r="R1329" s="4">
        <v>0</v>
      </c>
      <c r="S1329" s="4">
        <v>0</v>
      </c>
      <c r="T1329" s="4">
        <v>0</v>
      </c>
      <c r="U1329" s="4">
        <v>0</v>
      </c>
      <c r="V1329" s="4">
        <f t="shared" si="522"/>
        <v>0</v>
      </c>
      <c r="W1329" s="4">
        <v>1640</v>
      </c>
      <c r="X1329" s="4">
        <v>9212</v>
      </c>
      <c r="Y1329" s="4">
        <v>1261</v>
      </c>
      <c r="Z1329" s="4">
        <v>0</v>
      </c>
      <c r="AA1329" s="4">
        <f t="shared" si="523"/>
        <v>12113</v>
      </c>
      <c r="AB1329" s="4">
        <v>1071</v>
      </c>
      <c r="AC1329" s="4">
        <v>9</v>
      </c>
      <c r="AD1329" s="4">
        <v>66</v>
      </c>
      <c r="AE1329" s="4">
        <v>0</v>
      </c>
      <c r="AF1329" s="4">
        <f t="shared" si="524"/>
        <v>1146</v>
      </c>
      <c r="AG1329" s="4">
        <v>0</v>
      </c>
      <c r="AH1329" s="4">
        <v>645</v>
      </c>
      <c r="AI1329" s="4">
        <v>2207</v>
      </c>
      <c r="AJ1329" s="4">
        <v>402</v>
      </c>
      <c r="AK1329" s="4">
        <f t="shared" si="525"/>
        <v>3254</v>
      </c>
      <c r="AL1329" s="4">
        <v>1878</v>
      </c>
      <c r="AM1329" s="4">
        <v>2937</v>
      </c>
      <c r="AN1329" s="4">
        <v>2381</v>
      </c>
      <c r="AO1329" s="4">
        <v>0</v>
      </c>
      <c r="AP1329" s="4">
        <f t="shared" si="526"/>
        <v>7196</v>
      </c>
      <c r="AQ1329" s="4">
        <v>228</v>
      </c>
      <c r="AR1329" s="4">
        <v>0</v>
      </c>
      <c r="AS1329" s="4">
        <v>0</v>
      </c>
      <c r="AT1329" s="4">
        <v>0</v>
      </c>
      <c r="AU1329" s="4">
        <f t="shared" si="527"/>
        <v>228</v>
      </c>
      <c r="AV1329" s="4">
        <v>29</v>
      </c>
      <c r="AW1329" s="4">
        <v>0</v>
      </c>
      <c r="AX1329" s="4">
        <v>475</v>
      </c>
      <c r="AY1329" s="4">
        <v>0</v>
      </c>
      <c r="AZ1329" s="4">
        <f t="shared" si="528"/>
        <v>504</v>
      </c>
      <c r="BA1329" s="4">
        <v>0</v>
      </c>
      <c r="BB1329" s="4">
        <v>0</v>
      </c>
      <c r="BC1329" s="4">
        <v>7</v>
      </c>
      <c r="BD1329" s="4">
        <v>0</v>
      </c>
      <c r="BE1329" s="4">
        <f t="shared" si="529"/>
        <v>7</v>
      </c>
      <c r="BF1329" s="4">
        <v>0</v>
      </c>
      <c r="BG1329" s="4">
        <v>503</v>
      </c>
      <c r="BH1329" s="4">
        <v>107</v>
      </c>
      <c r="BI1329" s="4">
        <v>131</v>
      </c>
      <c r="BJ1329" s="4">
        <f t="shared" si="530"/>
        <v>741</v>
      </c>
      <c r="BK1329" s="4">
        <v>0</v>
      </c>
      <c r="BL1329" s="4">
        <v>0</v>
      </c>
      <c r="BM1329" s="4">
        <v>0</v>
      </c>
      <c r="BN1329" s="4">
        <v>0</v>
      </c>
      <c r="BO1329" s="4">
        <f t="shared" si="531"/>
        <v>0</v>
      </c>
      <c r="BP1329" s="4">
        <v>0</v>
      </c>
      <c r="BQ1329" s="4">
        <v>0</v>
      </c>
      <c r="BR1329" s="4">
        <v>0</v>
      </c>
      <c r="BS1329" s="4">
        <v>0</v>
      </c>
      <c r="BT1329" s="4">
        <f t="shared" si="532"/>
        <v>0</v>
      </c>
      <c r="BU1329" s="4">
        <v>18</v>
      </c>
      <c r="BV1329" s="4">
        <v>0</v>
      </c>
      <c r="BW1329" s="4">
        <v>27</v>
      </c>
      <c r="BX1329" s="4">
        <v>0</v>
      </c>
      <c r="BY1329" s="4">
        <f t="shared" si="533"/>
        <v>45</v>
      </c>
      <c r="BZ1329" s="4">
        <f t="shared" si="534"/>
        <v>9608</v>
      </c>
      <c r="CA1329" s="4">
        <f t="shared" si="535"/>
        <v>15016</v>
      </c>
      <c r="CB1329" s="4">
        <f t="shared" si="536"/>
        <v>10440</v>
      </c>
      <c r="CC1329" s="4">
        <f t="shared" si="537"/>
        <v>485</v>
      </c>
      <c r="CD1329" s="4">
        <f t="shared" si="538"/>
        <v>35549</v>
      </c>
      <c r="CE1329" s="4">
        <f t="shared" si="539"/>
        <v>275</v>
      </c>
      <c r="CF1329" s="4">
        <f t="shared" si="540"/>
        <v>503</v>
      </c>
      <c r="CG1329" s="4">
        <f t="shared" si="541"/>
        <v>616</v>
      </c>
      <c r="CH1329" s="4">
        <f t="shared" si="542"/>
        <v>131</v>
      </c>
      <c r="CI1329" s="4">
        <f t="shared" si="543"/>
        <v>1525</v>
      </c>
      <c r="CJ1329" s="4">
        <v>4506</v>
      </c>
      <c r="CK1329" s="4">
        <v>4131</v>
      </c>
      <c r="CL1329" s="4">
        <v>368</v>
      </c>
      <c r="CM1329" s="4">
        <v>79</v>
      </c>
      <c r="CN1329" s="4">
        <v>419</v>
      </c>
      <c r="CO1329" s="4">
        <f t="shared" si="518"/>
        <v>9503</v>
      </c>
      <c r="CX1329" s="46"/>
      <c r="CY1329" s="46"/>
      <c r="DA1329" s="46"/>
      <c r="DB1329" s="46"/>
      <c r="DC1329" s="46"/>
    </row>
    <row r="1330" spans="1:107">
      <c r="A1330" s="2">
        <v>2017</v>
      </c>
      <c r="B1330" s="3" t="s">
        <v>80</v>
      </c>
      <c r="C1330" s="4">
        <v>2240.531649</v>
      </c>
      <c r="D1330" s="4">
        <v>548.00580000000002</v>
      </c>
      <c r="E1330" s="4">
        <v>766.64894700000002</v>
      </c>
      <c r="F1330" s="4">
        <v>0</v>
      </c>
      <c r="G1330" s="4">
        <f t="shared" si="519"/>
        <v>3555.1863960000001</v>
      </c>
      <c r="H1330" s="4">
        <v>776.382521</v>
      </c>
      <c r="I1330" s="4">
        <v>9.2172590000000003</v>
      </c>
      <c r="J1330" s="4">
        <v>2882.1025079999999</v>
      </c>
      <c r="K1330" s="4">
        <v>0</v>
      </c>
      <c r="L1330" s="4">
        <f t="shared" si="520"/>
        <v>3667.702288</v>
      </c>
      <c r="M1330" s="4">
        <v>24.094373000000001</v>
      </c>
      <c r="N1330" s="4">
        <v>59.121391000000003</v>
      </c>
      <c r="O1330" s="4">
        <v>0.70274400000000004</v>
      </c>
      <c r="P1330" s="4">
        <v>0</v>
      </c>
      <c r="Q1330" s="4">
        <f t="shared" si="521"/>
        <v>83.918508000000003</v>
      </c>
      <c r="R1330" s="4">
        <v>135.016683</v>
      </c>
      <c r="S1330" s="4">
        <v>237.743942</v>
      </c>
      <c r="T1330" s="4">
        <v>29.393768000000001</v>
      </c>
      <c r="U1330" s="4">
        <v>0</v>
      </c>
      <c r="V1330" s="4">
        <f t="shared" si="522"/>
        <v>402.15439300000003</v>
      </c>
      <c r="W1330" s="4">
        <v>1057.374084</v>
      </c>
      <c r="X1330" s="4">
        <v>5509.3242110000001</v>
      </c>
      <c r="Y1330" s="4">
        <v>600.07997599999999</v>
      </c>
      <c r="Z1330" s="4">
        <v>0</v>
      </c>
      <c r="AA1330" s="4">
        <f t="shared" si="523"/>
        <v>7166.7782710000001</v>
      </c>
      <c r="AB1330" s="4">
        <v>433.67097999999999</v>
      </c>
      <c r="AC1330" s="4">
        <v>0</v>
      </c>
      <c r="AD1330" s="4">
        <v>79.810059999999993</v>
      </c>
      <c r="AE1330" s="4">
        <v>0</v>
      </c>
      <c r="AF1330" s="4">
        <f t="shared" si="524"/>
        <v>513.48104000000001</v>
      </c>
      <c r="AG1330" s="4">
        <v>0.60239200000000004</v>
      </c>
      <c r="AH1330" s="4">
        <v>650</v>
      </c>
      <c r="AI1330" s="4">
        <v>1079.2567650000001</v>
      </c>
      <c r="AJ1330" s="4">
        <v>0</v>
      </c>
      <c r="AK1330" s="4">
        <f t="shared" si="525"/>
        <v>1729.8591570000001</v>
      </c>
      <c r="AL1330" s="4">
        <v>593.58510100000001</v>
      </c>
      <c r="AM1330" s="4">
        <v>843.19102799999996</v>
      </c>
      <c r="AN1330" s="4">
        <v>6550.3099110000003</v>
      </c>
      <c r="AO1330" s="4">
        <v>58.428108000000002</v>
      </c>
      <c r="AP1330" s="4">
        <f t="shared" si="526"/>
        <v>8045.5141480000002</v>
      </c>
      <c r="AQ1330" s="4">
        <v>0</v>
      </c>
      <c r="AR1330" s="4">
        <v>0</v>
      </c>
      <c r="AS1330" s="4">
        <v>1.744877</v>
      </c>
      <c r="AT1330" s="4">
        <v>0</v>
      </c>
      <c r="AU1330" s="4">
        <f t="shared" si="527"/>
        <v>1.744877</v>
      </c>
      <c r="AV1330" s="4">
        <v>0</v>
      </c>
      <c r="AW1330" s="4">
        <v>0</v>
      </c>
      <c r="AX1330" s="4">
        <v>6.2832910000000002</v>
      </c>
      <c r="AY1330" s="4">
        <v>0</v>
      </c>
      <c r="AZ1330" s="4">
        <f t="shared" si="528"/>
        <v>6.2832910000000002</v>
      </c>
      <c r="BA1330" s="4">
        <v>0</v>
      </c>
      <c r="BB1330" s="4">
        <v>0</v>
      </c>
      <c r="BC1330" s="4">
        <v>15.050473999999999</v>
      </c>
      <c r="BD1330" s="4">
        <v>0</v>
      </c>
      <c r="BE1330" s="4">
        <f t="shared" si="529"/>
        <v>15.050473999999999</v>
      </c>
      <c r="BF1330" s="4">
        <v>0</v>
      </c>
      <c r="BG1330" s="4">
        <v>468.32092599999999</v>
      </c>
      <c r="BH1330" s="4">
        <v>722.20494299999996</v>
      </c>
      <c r="BI1330" s="4">
        <v>0</v>
      </c>
      <c r="BJ1330" s="4">
        <f t="shared" si="530"/>
        <v>1190.5258690000001</v>
      </c>
      <c r="BK1330" s="4">
        <v>0</v>
      </c>
      <c r="BL1330" s="4">
        <v>0</v>
      </c>
      <c r="BM1330" s="4">
        <v>0</v>
      </c>
      <c r="BN1330" s="4">
        <v>0</v>
      </c>
      <c r="BO1330" s="4">
        <f t="shared" si="531"/>
        <v>0</v>
      </c>
      <c r="BP1330" s="4">
        <v>0</v>
      </c>
      <c r="BQ1330" s="4">
        <v>0</v>
      </c>
      <c r="BR1330" s="4">
        <v>0</v>
      </c>
      <c r="BS1330" s="4">
        <v>0</v>
      </c>
      <c r="BT1330" s="4">
        <f t="shared" si="532"/>
        <v>0</v>
      </c>
      <c r="BU1330" s="4">
        <v>0</v>
      </c>
      <c r="BV1330" s="4">
        <v>2.5122840000000002</v>
      </c>
      <c r="BW1330" s="4">
        <v>49.002684000000002</v>
      </c>
      <c r="BX1330" s="4">
        <v>5.2916569999999998</v>
      </c>
      <c r="BY1330" s="4">
        <f t="shared" si="533"/>
        <v>56.806625000000004</v>
      </c>
      <c r="BZ1330" s="4">
        <f t="shared" si="534"/>
        <v>5261.2577829999991</v>
      </c>
      <c r="CA1330" s="4">
        <f t="shared" si="535"/>
        <v>7856.6036310000009</v>
      </c>
      <c r="CB1330" s="4">
        <f t="shared" si="536"/>
        <v>11988.304679000001</v>
      </c>
      <c r="CC1330" s="4">
        <f t="shared" si="537"/>
        <v>58.428108000000002</v>
      </c>
      <c r="CD1330" s="4">
        <f t="shared" si="538"/>
        <v>25164.594201</v>
      </c>
      <c r="CE1330" s="4">
        <f t="shared" si="539"/>
        <v>0</v>
      </c>
      <c r="CF1330" s="4">
        <f t="shared" si="540"/>
        <v>470.83321000000001</v>
      </c>
      <c r="CG1330" s="4">
        <f t="shared" si="541"/>
        <v>794.28626899999995</v>
      </c>
      <c r="CH1330" s="4">
        <f t="shared" si="542"/>
        <v>5.2916569999999998</v>
      </c>
      <c r="CI1330" s="4">
        <f t="shared" si="543"/>
        <v>1270.4111359999999</v>
      </c>
      <c r="CJ1330" s="4">
        <v>2337.9</v>
      </c>
      <c r="CK1330" s="4">
        <v>3214.7</v>
      </c>
      <c r="CL1330" s="4">
        <v>433.8</v>
      </c>
      <c r="CM1330" s="4">
        <v>62.7</v>
      </c>
      <c r="CN1330" s="4">
        <v>502.7</v>
      </c>
      <c r="CO1330" s="4">
        <f t="shared" si="518"/>
        <v>6551.8</v>
      </c>
      <c r="CT1330" s="46"/>
      <c r="CX1330" s="46"/>
      <c r="CY1330" s="46"/>
      <c r="CZ1330" s="46"/>
      <c r="DA1330" s="46"/>
      <c r="DB1330" s="46"/>
    </row>
    <row r="1331" spans="1:107">
      <c r="A1331" s="2">
        <v>2017</v>
      </c>
      <c r="B1331" s="3" t="s">
        <v>81</v>
      </c>
      <c r="C1331" s="4">
        <v>46231</v>
      </c>
      <c r="D1331" s="4">
        <v>6694</v>
      </c>
      <c r="E1331" s="4">
        <v>57</v>
      </c>
      <c r="F1331" s="4">
        <v>150</v>
      </c>
      <c r="G1331" s="4">
        <f t="shared" si="519"/>
        <v>53132</v>
      </c>
      <c r="H1331" s="4">
        <v>13694</v>
      </c>
      <c r="I1331" s="4">
        <v>5001</v>
      </c>
      <c r="J1331" s="4">
        <v>36</v>
      </c>
      <c r="K1331" s="4">
        <v>320</v>
      </c>
      <c r="L1331" s="4">
        <f t="shared" si="520"/>
        <v>19051</v>
      </c>
      <c r="M1331" s="4">
        <v>881.6</v>
      </c>
      <c r="N1331" s="4">
        <v>3240.2</v>
      </c>
      <c r="O1331" s="4">
        <v>2029.2</v>
      </c>
      <c r="P1331" s="4">
        <v>0</v>
      </c>
      <c r="Q1331" s="4">
        <f t="shared" si="521"/>
        <v>6151</v>
      </c>
      <c r="R1331" s="4">
        <v>2942.9</v>
      </c>
      <c r="S1331" s="4">
        <v>1561</v>
      </c>
      <c r="T1331" s="4">
        <v>0</v>
      </c>
      <c r="U1331" s="4">
        <v>0</v>
      </c>
      <c r="V1331" s="4">
        <f t="shared" si="522"/>
        <v>4503.8999999999996</v>
      </c>
      <c r="W1331" s="4">
        <v>21860</v>
      </c>
      <c r="X1331" s="4">
        <v>56309</v>
      </c>
      <c r="Y1331" s="4">
        <v>7157</v>
      </c>
      <c r="Z1331" s="4">
        <v>0</v>
      </c>
      <c r="AA1331" s="4">
        <f t="shared" si="523"/>
        <v>85326</v>
      </c>
      <c r="AB1331" s="4">
        <v>10772.055</v>
      </c>
      <c r="AC1331" s="4">
        <v>92.728999999999999</v>
      </c>
      <c r="AD1331" s="4">
        <v>2635.279</v>
      </c>
      <c r="AE1331" s="4">
        <v>0</v>
      </c>
      <c r="AF1331" s="4">
        <f t="shared" si="524"/>
        <v>13500.063</v>
      </c>
      <c r="AG1331" s="4">
        <v>203</v>
      </c>
      <c r="AH1331" s="4">
        <v>4816</v>
      </c>
      <c r="AI1331" s="4">
        <v>7953</v>
      </c>
      <c r="AJ1331" s="4">
        <v>427</v>
      </c>
      <c r="AK1331" s="4">
        <f t="shared" si="525"/>
        <v>13399</v>
      </c>
      <c r="AL1331" s="4">
        <v>22706</v>
      </c>
      <c r="AM1331" s="4">
        <v>17623</v>
      </c>
      <c r="AN1331" s="4">
        <v>24382</v>
      </c>
      <c r="AO1331" s="4">
        <v>1443</v>
      </c>
      <c r="AP1331" s="4">
        <f t="shared" si="526"/>
        <v>66154</v>
      </c>
      <c r="AQ1331" s="4">
        <v>0</v>
      </c>
      <c r="AR1331" s="4">
        <v>0</v>
      </c>
      <c r="AS1331" s="4">
        <v>0</v>
      </c>
      <c r="AT1331" s="4">
        <v>0</v>
      </c>
      <c r="AU1331" s="4">
        <f t="shared" si="527"/>
        <v>0</v>
      </c>
      <c r="AV1331" s="4">
        <v>0</v>
      </c>
      <c r="AW1331" s="4">
        <v>0</v>
      </c>
      <c r="AX1331" s="4">
        <v>0</v>
      </c>
      <c r="AY1331" s="4">
        <v>31</v>
      </c>
      <c r="AZ1331" s="4">
        <f t="shared" si="528"/>
        <v>31</v>
      </c>
      <c r="BA1331" s="4">
        <v>83</v>
      </c>
      <c r="BB1331" s="4">
        <v>0</v>
      </c>
      <c r="BC1331" s="4">
        <v>0</v>
      </c>
      <c r="BD1331" s="4">
        <v>0</v>
      </c>
      <c r="BE1331" s="4">
        <f t="shared" si="529"/>
        <v>83</v>
      </c>
      <c r="BF1331" s="4">
        <v>0</v>
      </c>
      <c r="BG1331" s="4">
        <v>2199</v>
      </c>
      <c r="BH1331" s="4">
        <v>1033</v>
      </c>
      <c r="BI1331" s="4">
        <v>261</v>
      </c>
      <c r="BJ1331" s="4">
        <f t="shared" si="530"/>
        <v>3493</v>
      </c>
      <c r="BK1331" s="4">
        <v>0</v>
      </c>
      <c r="BL1331" s="4">
        <v>0</v>
      </c>
      <c r="BM1331" s="4">
        <v>0</v>
      </c>
      <c r="BN1331" s="4">
        <v>0</v>
      </c>
      <c r="BO1331" s="4">
        <f t="shared" si="531"/>
        <v>0</v>
      </c>
      <c r="BP1331" s="4">
        <v>0</v>
      </c>
      <c r="BQ1331" s="4">
        <v>0</v>
      </c>
      <c r="BR1331" s="4">
        <v>0</v>
      </c>
      <c r="BS1331" s="4">
        <v>0</v>
      </c>
      <c r="BT1331" s="4">
        <f t="shared" si="532"/>
        <v>0</v>
      </c>
      <c r="BU1331" s="4">
        <v>221</v>
      </c>
      <c r="BV1331" s="4">
        <v>18</v>
      </c>
      <c r="BW1331" s="4">
        <v>-58</v>
      </c>
      <c r="BX1331" s="4">
        <v>274</v>
      </c>
      <c r="BY1331" s="4">
        <f t="shared" si="533"/>
        <v>455</v>
      </c>
      <c r="BZ1331" s="4">
        <f t="shared" si="534"/>
        <v>119290.55499999999</v>
      </c>
      <c r="CA1331" s="4">
        <f t="shared" si="535"/>
        <v>95336.929000000004</v>
      </c>
      <c r="CB1331" s="4">
        <f t="shared" si="536"/>
        <v>44249.478999999999</v>
      </c>
      <c r="CC1331" s="4">
        <f t="shared" si="537"/>
        <v>2340</v>
      </c>
      <c r="CD1331" s="4">
        <f t="shared" si="538"/>
        <v>261216.96299999999</v>
      </c>
      <c r="CE1331" s="4">
        <f t="shared" si="539"/>
        <v>304</v>
      </c>
      <c r="CF1331" s="4">
        <f t="shared" si="540"/>
        <v>2217</v>
      </c>
      <c r="CG1331" s="4">
        <f t="shared" si="541"/>
        <v>975</v>
      </c>
      <c r="CH1331" s="4">
        <f t="shared" si="542"/>
        <v>566</v>
      </c>
      <c r="CI1331" s="4">
        <f t="shared" si="543"/>
        <v>4062</v>
      </c>
      <c r="CJ1331" s="4">
        <v>24874</v>
      </c>
      <c r="CK1331" s="4">
        <v>83264</v>
      </c>
      <c r="CL1331" s="4">
        <v>11020</v>
      </c>
      <c r="CM1331" s="4">
        <v>227</v>
      </c>
      <c r="CN1331" s="4">
        <v>597</v>
      </c>
      <c r="CO1331" s="4">
        <f t="shared" si="518"/>
        <v>119982</v>
      </c>
      <c r="CT1331" s="46"/>
      <c r="CU1331" s="46"/>
      <c r="CX1331" s="46"/>
      <c r="CY1331" s="46"/>
      <c r="CZ1331" s="46"/>
      <c r="DA1331" s="46"/>
      <c r="DB1331" s="46"/>
      <c r="DC1331" s="46"/>
    </row>
    <row r="1332" spans="1:107">
      <c r="A1332" s="2">
        <v>2017</v>
      </c>
      <c r="B1332" s="3" t="s">
        <v>82</v>
      </c>
      <c r="C1332" s="4">
        <v>3768</v>
      </c>
      <c r="D1332" s="4">
        <v>602</v>
      </c>
      <c r="E1332" s="4">
        <v>4703</v>
      </c>
      <c r="F1332" s="4">
        <v>0</v>
      </c>
      <c r="G1332" s="4">
        <f t="shared" si="519"/>
        <v>9073</v>
      </c>
      <c r="H1332" s="4">
        <v>1000</v>
      </c>
      <c r="I1332" s="4">
        <v>346</v>
      </c>
      <c r="J1332" s="4">
        <v>3966</v>
      </c>
      <c r="K1332" s="4">
        <v>0</v>
      </c>
      <c r="L1332" s="4">
        <f t="shared" si="520"/>
        <v>5312</v>
      </c>
      <c r="M1332" s="4">
        <v>0</v>
      </c>
      <c r="N1332" s="4">
        <v>135</v>
      </c>
      <c r="O1332" s="4">
        <v>0</v>
      </c>
      <c r="P1332" s="4">
        <v>0</v>
      </c>
      <c r="Q1332" s="4">
        <f t="shared" si="521"/>
        <v>135</v>
      </c>
      <c r="R1332" s="4">
        <v>0</v>
      </c>
      <c r="S1332" s="4">
        <v>1299</v>
      </c>
      <c r="T1332" s="4">
        <v>0</v>
      </c>
      <c r="U1332" s="4">
        <v>0</v>
      </c>
      <c r="V1332" s="4">
        <f t="shared" si="522"/>
        <v>1299</v>
      </c>
      <c r="W1332" s="4">
        <v>2517.6999999999998</v>
      </c>
      <c r="X1332" s="4">
        <v>4816.8999999999996</v>
      </c>
      <c r="Y1332" s="4">
        <v>1019.6</v>
      </c>
      <c r="Z1332" s="4">
        <v>0</v>
      </c>
      <c r="AA1332" s="4">
        <f t="shared" si="523"/>
        <v>8354.1999999999989</v>
      </c>
      <c r="AB1332" s="4">
        <v>764</v>
      </c>
      <c r="AC1332" s="4">
        <v>6</v>
      </c>
      <c r="AD1332" s="4">
        <v>91</v>
      </c>
      <c r="AE1332" s="4">
        <v>0</v>
      </c>
      <c r="AF1332" s="4">
        <f t="shared" si="524"/>
        <v>861</v>
      </c>
      <c r="AG1332" s="4">
        <v>0</v>
      </c>
      <c r="AH1332" s="4">
        <v>731</v>
      </c>
      <c r="AI1332" s="4">
        <v>1242</v>
      </c>
      <c r="AJ1332" s="4">
        <v>0</v>
      </c>
      <c r="AK1332" s="4">
        <f t="shared" si="525"/>
        <v>1973</v>
      </c>
      <c r="AL1332" s="4">
        <v>2462.6000000000004</v>
      </c>
      <c r="AM1332" s="4">
        <v>1431.2000000000003</v>
      </c>
      <c r="AN1332" s="4">
        <v>5909.7999999999993</v>
      </c>
      <c r="AO1332" s="4">
        <v>0</v>
      </c>
      <c r="AP1332" s="4">
        <f t="shared" si="526"/>
        <v>9803.6</v>
      </c>
      <c r="AQ1332" s="4">
        <v>4</v>
      </c>
      <c r="AR1332" s="4">
        <v>0</v>
      </c>
      <c r="AS1332" s="4">
        <v>0</v>
      </c>
      <c r="AT1332" s="4">
        <v>0</v>
      </c>
      <c r="AU1332" s="4">
        <f t="shared" si="527"/>
        <v>4</v>
      </c>
      <c r="AV1332" s="4">
        <v>130</v>
      </c>
      <c r="AW1332" s="4">
        <v>0</v>
      </c>
      <c r="AX1332" s="4">
        <v>72</v>
      </c>
      <c r="AY1332" s="4">
        <v>0</v>
      </c>
      <c r="AZ1332" s="4">
        <f t="shared" si="528"/>
        <v>202</v>
      </c>
      <c r="BA1332" s="4">
        <v>15</v>
      </c>
      <c r="BB1332" s="4">
        <v>0</v>
      </c>
      <c r="BC1332" s="4">
        <v>0</v>
      </c>
      <c r="BD1332" s="4">
        <v>0</v>
      </c>
      <c r="BE1332" s="4">
        <f t="shared" si="529"/>
        <v>15</v>
      </c>
      <c r="BF1332" s="4">
        <v>0</v>
      </c>
      <c r="BG1332" s="4">
        <v>0</v>
      </c>
      <c r="BH1332" s="4">
        <v>0</v>
      </c>
      <c r="BI1332" s="4">
        <v>0</v>
      </c>
      <c r="BJ1332" s="4">
        <f t="shared" si="530"/>
        <v>0</v>
      </c>
      <c r="BK1332" s="4">
        <v>0</v>
      </c>
      <c r="BL1332" s="4">
        <v>0</v>
      </c>
      <c r="BM1332" s="4">
        <v>0</v>
      </c>
      <c r="BN1332" s="4">
        <v>0</v>
      </c>
      <c r="BO1332" s="4">
        <f t="shared" si="531"/>
        <v>0</v>
      </c>
      <c r="BP1332" s="4">
        <v>0</v>
      </c>
      <c r="BQ1332" s="4">
        <v>0</v>
      </c>
      <c r="BR1332" s="4">
        <v>3</v>
      </c>
      <c r="BS1332" s="4">
        <v>0</v>
      </c>
      <c r="BT1332" s="4">
        <f t="shared" si="532"/>
        <v>3</v>
      </c>
      <c r="BU1332" s="4">
        <v>74</v>
      </c>
      <c r="BV1332" s="4">
        <v>0</v>
      </c>
      <c r="BW1332" s="4">
        <v>34</v>
      </c>
      <c r="BX1332" s="4">
        <v>0</v>
      </c>
      <c r="BY1332" s="4">
        <f t="shared" si="533"/>
        <v>108</v>
      </c>
      <c r="BZ1332" s="4">
        <f t="shared" si="534"/>
        <v>10512.3</v>
      </c>
      <c r="CA1332" s="4">
        <f t="shared" si="535"/>
        <v>9367.1</v>
      </c>
      <c r="CB1332" s="4">
        <f t="shared" si="536"/>
        <v>16931.400000000001</v>
      </c>
      <c r="CC1332" s="4">
        <f t="shared" si="537"/>
        <v>0</v>
      </c>
      <c r="CD1332" s="4">
        <f t="shared" si="538"/>
        <v>36810.800000000003</v>
      </c>
      <c r="CE1332" s="4">
        <f t="shared" si="539"/>
        <v>223</v>
      </c>
      <c r="CF1332" s="4">
        <f t="shared" si="540"/>
        <v>0</v>
      </c>
      <c r="CG1332" s="4">
        <f t="shared" si="541"/>
        <v>109</v>
      </c>
      <c r="CH1332" s="4">
        <f t="shared" si="542"/>
        <v>0</v>
      </c>
      <c r="CI1332" s="4">
        <f t="shared" si="543"/>
        <v>332</v>
      </c>
      <c r="CJ1332" s="4">
        <v>3085</v>
      </c>
      <c r="CK1332" s="4">
        <v>6761</v>
      </c>
      <c r="CL1332" s="4">
        <v>509</v>
      </c>
      <c r="CM1332" s="4">
        <v>0</v>
      </c>
      <c r="CN1332" s="4">
        <v>460</v>
      </c>
      <c r="CO1332" s="4">
        <f t="shared" si="518"/>
        <v>10815</v>
      </c>
      <c r="CX1332" s="46"/>
      <c r="CY1332" s="46"/>
      <c r="CZ1332" s="46"/>
      <c r="DA1332" s="46"/>
      <c r="DB1332" s="46"/>
    </row>
    <row r="1333" spans="1:107">
      <c r="A1333" s="2">
        <v>2017</v>
      </c>
      <c r="B1333" s="3" t="s">
        <v>83</v>
      </c>
      <c r="C1333" s="4">
        <v>3247.7</v>
      </c>
      <c r="D1333" s="4">
        <v>528</v>
      </c>
      <c r="E1333" s="4">
        <v>5</v>
      </c>
      <c r="F1333" s="4">
        <v>278</v>
      </c>
      <c r="G1333" s="4">
        <f t="shared" si="519"/>
        <v>4058.7</v>
      </c>
      <c r="H1333" s="4">
        <v>713.23896887000012</v>
      </c>
      <c r="I1333" s="4">
        <v>216.29068941000003</v>
      </c>
      <c r="J1333" s="4">
        <v>2350.5903880199999</v>
      </c>
      <c r="K1333" s="4">
        <v>337</v>
      </c>
      <c r="L1333" s="4">
        <f t="shared" si="520"/>
        <v>3617.1200463</v>
      </c>
      <c r="M1333" s="4">
        <v>266</v>
      </c>
      <c r="N1333" s="4">
        <v>0</v>
      </c>
      <c r="O1333" s="4">
        <v>0</v>
      </c>
      <c r="P1333" s="4">
        <v>0</v>
      </c>
      <c r="Q1333" s="4">
        <f t="shared" si="521"/>
        <v>266</v>
      </c>
      <c r="R1333" s="4">
        <v>120</v>
      </c>
      <c r="S1333" s="4">
        <v>0</v>
      </c>
      <c r="T1333" s="4">
        <v>0</v>
      </c>
      <c r="U1333" s="4">
        <v>0</v>
      </c>
      <c r="V1333" s="4">
        <f t="shared" si="522"/>
        <v>120</v>
      </c>
      <c r="W1333" s="4">
        <v>3783</v>
      </c>
      <c r="X1333" s="4">
        <v>3617</v>
      </c>
      <c r="Y1333" s="4">
        <v>0</v>
      </c>
      <c r="Z1333" s="4">
        <v>0</v>
      </c>
      <c r="AA1333" s="4">
        <f t="shared" si="523"/>
        <v>7400</v>
      </c>
      <c r="AB1333" s="4">
        <v>608</v>
      </c>
      <c r="AC1333" s="4">
        <v>3</v>
      </c>
      <c r="AD1333" s="4">
        <v>25</v>
      </c>
      <c r="AE1333" s="4">
        <v>21</v>
      </c>
      <c r="AF1333" s="4">
        <f t="shared" si="524"/>
        <v>657</v>
      </c>
      <c r="AG1333" s="4">
        <v>0</v>
      </c>
      <c r="AH1333" s="4">
        <v>779</v>
      </c>
      <c r="AI1333" s="4">
        <v>1447</v>
      </c>
      <c r="AJ1333" s="4">
        <v>1273</v>
      </c>
      <c r="AK1333" s="4">
        <f t="shared" si="525"/>
        <v>3499</v>
      </c>
      <c r="AL1333" s="4">
        <v>9025</v>
      </c>
      <c r="AM1333" s="4">
        <v>1110</v>
      </c>
      <c r="AN1333" s="4">
        <v>1577</v>
      </c>
      <c r="AO1333" s="4">
        <v>1045</v>
      </c>
      <c r="AP1333" s="4">
        <f t="shared" si="526"/>
        <v>12757</v>
      </c>
      <c r="AQ1333" s="4">
        <v>0</v>
      </c>
      <c r="AR1333" s="4">
        <v>0</v>
      </c>
      <c r="AS1333" s="4">
        <v>0</v>
      </c>
      <c r="AT1333" s="4">
        <v>278</v>
      </c>
      <c r="AU1333" s="4">
        <f t="shared" si="527"/>
        <v>278</v>
      </c>
      <c r="AV1333" s="4">
        <v>0</v>
      </c>
      <c r="AW1333" s="4">
        <v>0</v>
      </c>
      <c r="AX1333" s="4">
        <v>0</v>
      </c>
      <c r="AY1333" s="4">
        <v>337</v>
      </c>
      <c r="AZ1333" s="4">
        <f t="shared" si="528"/>
        <v>337</v>
      </c>
      <c r="BA1333" s="4">
        <v>0</v>
      </c>
      <c r="BB1333" s="4">
        <v>0</v>
      </c>
      <c r="BC1333" s="4">
        <v>0</v>
      </c>
      <c r="BD1333" s="4">
        <v>21</v>
      </c>
      <c r="BE1333" s="4">
        <f t="shared" si="529"/>
        <v>21</v>
      </c>
      <c r="BF1333" s="4">
        <v>0</v>
      </c>
      <c r="BG1333" s="4">
        <v>491</v>
      </c>
      <c r="BH1333" s="4">
        <v>14</v>
      </c>
      <c r="BI1333" s="4">
        <v>1273</v>
      </c>
      <c r="BJ1333" s="4">
        <f t="shared" si="530"/>
        <v>1778</v>
      </c>
      <c r="BK1333" s="4">
        <v>0</v>
      </c>
      <c r="BL1333" s="4">
        <v>0</v>
      </c>
      <c r="BM1333" s="4">
        <v>0</v>
      </c>
      <c r="BN1333" s="4">
        <v>144</v>
      </c>
      <c r="BO1333" s="4">
        <f t="shared" si="531"/>
        <v>144</v>
      </c>
      <c r="BP1333" s="4">
        <v>0</v>
      </c>
      <c r="BQ1333" s="4">
        <v>0</v>
      </c>
      <c r="BR1333" s="4">
        <v>0</v>
      </c>
      <c r="BS1333" s="4">
        <v>39</v>
      </c>
      <c r="BT1333" s="4">
        <f t="shared" si="532"/>
        <v>39</v>
      </c>
      <c r="BU1333" s="4">
        <v>0</v>
      </c>
      <c r="BV1333" s="4">
        <v>0</v>
      </c>
      <c r="BW1333" s="4">
        <v>0</v>
      </c>
      <c r="BX1333" s="4">
        <v>862</v>
      </c>
      <c r="BY1333" s="4">
        <f t="shared" si="533"/>
        <v>862</v>
      </c>
      <c r="BZ1333" s="4">
        <f t="shared" si="534"/>
        <v>17762.938968869999</v>
      </c>
      <c r="CA1333" s="4">
        <f t="shared" si="535"/>
        <v>6253.2906894099997</v>
      </c>
      <c r="CB1333" s="4">
        <f t="shared" si="536"/>
        <v>5404.5903880200003</v>
      </c>
      <c r="CC1333" s="4">
        <f t="shared" si="537"/>
        <v>2954</v>
      </c>
      <c r="CD1333" s="4">
        <f t="shared" si="538"/>
        <v>32374.820046299996</v>
      </c>
      <c r="CE1333" s="4">
        <f t="shared" si="539"/>
        <v>0</v>
      </c>
      <c r="CF1333" s="4">
        <f t="shared" si="540"/>
        <v>491</v>
      </c>
      <c r="CG1333" s="4">
        <f t="shared" si="541"/>
        <v>14</v>
      </c>
      <c r="CH1333" s="4">
        <f t="shared" si="542"/>
        <v>2954</v>
      </c>
      <c r="CI1333" s="4">
        <f t="shared" si="543"/>
        <v>3459</v>
      </c>
      <c r="CJ1333" s="4">
        <v>4192.2</v>
      </c>
      <c r="CK1333" s="4">
        <v>8988.7000000000007</v>
      </c>
      <c r="CL1333" s="4">
        <v>1037.5999999999999</v>
      </c>
      <c r="CM1333" s="4">
        <v>598.6</v>
      </c>
      <c r="CN1333" s="4">
        <v>2885.8999999999978</v>
      </c>
      <c r="CO1333" s="4">
        <f t="shared" si="518"/>
        <v>17703</v>
      </c>
      <c r="CT1333" s="46"/>
      <c r="CX1333" s="46"/>
      <c r="CZ1333" s="46"/>
      <c r="DA1333" s="46"/>
    </row>
    <row r="1334" spans="1:107">
      <c r="A1334" s="2">
        <v>2017</v>
      </c>
      <c r="B1334" s="3" t="s">
        <v>84</v>
      </c>
      <c r="C1334" s="4">
        <v>1415</v>
      </c>
      <c r="D1334" s="4">
        <v>195</v>
      </c>
      <c r="E1334" s="4">
        <v>795</v>
      </c>
      <c r="F1334" s="4">
        <v>133</v>
      </c>
      <c r="G1334" s="4">
        <f t="shared" si="519"/>
        <v>2538</v>
      </c>
      <c r="H1334" s="4">
        <v>241</v>
      </c>
      <c r="I1334" s="4">
        <v>47</v>
      </c>
      <c r="J1334" s="4">
        <v>115</v>
      </c>
      <c r="K1334" s="4">
        <v>16</v>
      </c>
      <c r="L1334" s="4">
        <f t="shared" si="520"/>
        <v>419</v>
      </c>
      <c r="M1334" s="4">
        <v>15</v>
      </c>
      <c r="N1334" s="4">
        <v>1</v>
      </c>
      <c r="O1334" s="4">
        <v>1</v>
      </c>
      <c r="P1334" s="4">
        <v>3</v>
      </c>
      <c r="Q1334" s="4">
        <f t="shared" si="521"/>
        <v>20</v>
      </c>
      <c r="R1334" s="4">
        <v>6</v>
      </c>
      <c r="S1334" s="4">
        <v>2</v>
      </c>
      <c r="T1334" s="4">
        <v>1</v>
      </c>
      <c r="U1334" s="4">
        <v>0</v>
      </c>
      <c r="V1334" s="4">
        <f t="shared" si="522"/>
        <v>9</v>
      </c>
      <c r="W1334" s="4">
        <v>740</v>
      </c>
      <c r="X1334" s="4">
        <v>1251</v>
      </c>
      <c r="Y1334" s="4">
        <v>64</v>
      </c>
      <c r="Z1334" s="4">
        <v>4</v>
      </c>
      <c r="AA1334" s="4">
        <f t="shared" si="523"/>
        <v>2059</v>
      </c>
      <c r="AB1334" s="4">
        <v>305</v>
      </c>
      <c r="AC1334" s="4">
        <v>0</v>
      </c>
      <c r="AD1334" s="4">
        <v>5</v>
      </c>
      <c r="AE1334" s="4">
        <v>4</v>
      </c>
      <c r="AF1334" s="4">
        <f t="shared" si="524"/>
        <v>314</v>
      </c>
      <c r="AG1334" s="4">
        <v>5</v>
      </c>
      <c r="AH1334" s="4">
        <v>217</v>
      </c>
      <c r="AI1334" s="4">
        <v>567</v>
      </c>
      <c r="AJ1334" s="4">
        <v>129</v>
      </c>
      <c r="AK1334" s="4">
        <f t="shared" si="525"/>
        <v>918</v>
      </c>
      <c r="AL1334" s="4">
        <v>1379</v>
      </c>
      <c r="AM1334" s="4">
        <v>458</v>
      </c>
      <c r="AN1334" s="4">
        <v>2452</v>
      </c>
      <c r="AO1334" s="4">
        <v>109</v>
      </c>
      <c r="AP1334" s="4">
        <f t="shared" si="526"/>
        <v>4398</v>
      </c>
      <c r="AQ1334" s="4">
        <v>0</v>
      </c>
      <c r="AR1334" s="4">
        <v>0</v>
      </c>
      <c r="AS1334" s="4">
        <v>0</v>
      </c>
      <c r="AT1334" s="4">
        <v>133</v>
      </c>
      <c r="AU1334" s="4">
        <f t="shared" si="527"/>
        <v>133</v>
      </c>
      <c r="AV1334" s="4">
        <v>0</v>
      </c>
      <c r="AW1334" s="4">
        <v>0</v>
      </c>
      <c r="AX1334" s="4">
        <v>0</v>
      </c>
      <c r="AY1334" s="4">
        <v>16</v>
      </c>
      <c r="AZ1334" s="4">
        <f t="shared" si="528"/>
        <v>16</v>
      </c>
      <c r="BA1334" s="4">
        <v>0</v>
      </c>
      <c r="BB1334" s="4">
        <v>0</v>
      </c>
      <c r="BC1334" s="4">
        <v>0</v>
      </c>
      <c r="BD1334" s="4">
        <v>4</v>
      </c>
      <c r="BE1334" s="4">
        <f t="shared" si="529"/>
        <v>4</v>
      </c>
      <c r="BF1334" s="4">
        <v>0</v>
      </c>
      <c r="BG1334" s="4">
        <v>217</v>
      </c>
      <c r="BH1334" s="4">
        <v>217</v>
      </c>
      <c r="BI1334" s="4">
        <v>129</v>
      </c>
      <c r="BJ1334" s="4">
        <f t="shared" si="530"/>
        <v>563</v>
      </c>
      <c r="BK1334" s="4">
        <v>0</v>
      </c>
      <c r="BL1334" s="4">
        <v>0</v>
      </c>
      <c r="BM1334" s="4">
        <v>0</v>
      </c>
      <c r="BN1334" s="4">
        <v>16</v>
      </c>
      <c r="BO1334" s="4">
        <f t="shared" si="531"/>
        <v>16</v>
      </c>
      <c r="BP1334" s="4">
        <v>0</v>
      </c>
      <c r="BQ1334" s="4">
        <v>0</v>
      </c>
      <c r="BR1334" s="4">
        <v>0</v>
      </c>
      <c r="BS1334" s="4">
        <v>14</v>
      </c>
      <c r="BT1334" s="4">
        <f t="shared" si="532"/>
        <v>14</v>
      </c>
      <c r="BU1334" s="4">
        <v>0</v>
      </c>
      <c r="BV1334" s="4">
        <v>0</v>
      </c>
      <c r="BW1334" s="4">
        <v>0</v>
      </c>
      <c r="BX1334" s="4">
        <v>219</v>
      </c>
      <c r="BY1334" s="4">
        <f t="shared" si="533"/>
        <v>219</v>
      </c>
      <c r="BZ1334" s="4">
        <f t="shared" si="534"/>
        <v>4106</v>
      </c>
      <c r="CA1334" s="4">
        <f t="shared" si="535"/>
        <v>2171</v>
      </c>
      <c r="CB1334" s="4">
        <f t="shared" si="536"/>
        <v>4000</v>
      </c>
      <c r="CC1334" s="4">
        <f t="shared" si="537"/>
        <v>398</v>
      </c>
      <c r="CD1334" s="4">
        <f t="shared" si="538"/>
        <v>10675</v>
      </c>
      <c r="CE1334" s="4">
        <f t="shared" si="539"/>
        <v>0</v>
      </c>
      <c r="CF1334" s="4">
        <f t="shared" si="540"/>
        <v>217</v>
      </c>
      <c r="CG1334" s="4">
        <f t="shared" si="541"/>
        <v>217</v>
      </c>
      <c r="CH1334" s="4">
        <f t="shared" si="542"/>
        <v>531</v>
      </c>
      <c r="CI1334" s="4">
        <f t="shared" si="543"/>
        <v>965</v>
      </c>
      <c r="CJ1334" s="4">
        <v>0</v>
      </c>
      <c r="CK1334" s="4">
        <v>1333</v>
      </c>
      <c r="CL1334" s="4">
        <v>121</v>
      </c>
      <c r="CM1334" s="4">
        <v>0</v>
      </c>
      <c r="CN1334" s="4">
        <v>2559</v>
      </c>
      <c r="CO1334" s="4">
        <f t="shared" si="518"/>
        <v>4013</v>
      </c>
      <c r="CT1334" s="46"/>
      <c r="CX1334" s="46"/>
      <c r="CZ1334" s="46"/>
      <c r="DA1334" s="46"/>
    </row>
    <row r="1335" spans="1:107">
      <c r="A1335" s="2">
        <v>2017</v>
      </c>
      <c r="B1335" s="15" t="s">
        <v>85</v>
      </c>
      <c r="C1335" s="4">
        <v>10939</v>
      </c>
      <c r="D1335" s="4">
        <v>1722</v>
      </c>
      <c r="E1335" s="4">
        <v>1319</v>
      </c>
      <c r="F1335" s="4">
        <v>0</v>
      </c>
      <c r="G1335" s="4">
        <f t="shared" si="519"/>
        <v>13980</v>
      </c>
      <c r="H1335" s="4">
        <v>4022</v>
      </c>
      <c r="I1335" s="4">
        <v>98</v>
      </c>
      <c r="J1335" s="4">
        <v>3324</v>
      </c>
      <c r="K1335" s="4">
        <v>45</v>
      </c>
      <c r="L1335" s="4">
        <f t="shared" si="520"/>
        <v>7489</v>
      </c>
      <c r="M1335" s="4">
        <v>127</v>
      </c>
      <c r="N1335" s="4">
        <v>20</v>
      </c>
      <c r="O1335" s="4">
        <v>0</v>
      </c>
      <c r="P1335" s="4">
        <v>0</v>
      </c>
      <c r="Q1335" s="4">
        <f t="shared" si="521"/>
        <v>147</v>
      </c>
      <c r="R1335" s="4">
        <v>10</v>
      </c>
      <c r="S1335" s="4">
        <v>36</v>
      </c>
      <c r="T1335" s="4">
        <v>0</v>
      </c>
      <c r="U1335" s="4">
        <v>0</v>
      </c>
      <c r="V1335" s="4">
        <f t="shared" si="522"/>
        <v>46</v>
      </c>
      <c r="W1335" s="4">
        <v>6279</v>
      </c>
      <c r="X1335" s="4">
        <v>14748</v>
      </c>
      <c r="Y1335" s="4">
        <v>4256</v>
      </c>
      <c r="Z1335" s="4">
        <v>0</v>
      </c>
      <c r="AA1335" s="4">
        <f t="shared" si="523"/>
        <v>25283</v>
      </c>
      <c r="AB1335" s="4">
        <v>2622</v>
      </c>
      <c r="AC1335" s="4">
        <v>59</v>
      </c>
      <c r="AD1335" s="4">
        <v>115</v>
      </c>
      <c r="AE1335" s="4">
        <v>0</v>
      </c>
      <c r="AF1335" s="4">
        <f t="shared" si="524"/>
        <v>2796</v>
      </c>
      <c r="AG1335" s="4">
        <v>3</v>
      </c>
      <c r="AH1335" s="4">
        <v>2281</v>
      </c>
      <c r="AI1335" s="4">
        <v>6418</v>
      </c>
      <c r="AJ1335" s="4">
        <v>398</v>
      </c>
      <c r="AK1335" s="4">
        <f t="shared" si="525"/>
        <v>9100</v>
      </c>
      <c r="AL1335" s="4">
        <v>6265</v>
      </c>
      <c r="AM1335" s="4">
        <v>7353</v>
      </c>
      <c r="AN1335" s="4">
        <v>2697</v>
      </c>
      <c r="AO1335" s="4">
        <v>1224</v>
      </c>
      <c r="AP1335" s="4">
        <f t="shared" si="526"/>
        <v>17539</v>
      </c>
      <c r="AQ1335" s="4">
        <v>0</v>
      </c>
      <c r="AR1335" s="4">
        <v>0</v>
      </c>
      <c r="AS1335" s="4">
        <v>0</v>
      </c>
      <c r="AT1335" s="4">
        <v>0</v>
      </c>
      <c r="AU1335" s="4">
        <f t="shared" si="527"/>
        <v>0</v>
      </c>
      <c r="AV1335" s="4">
        <v>11</v>
      </c>
      <c r="AW1335" s="4">
        <v>0</v>
      </c>
      <c r="AX1335" s="4">
        <v>408</v>
      </c>
      <c r="AY1335" s="4">
        <v>45</v>
      </c>
      <c r="AZ1335" s="4">
        <f t="shared" si="528"/>
        <v>464</v>
      </c>
      <c r="BA1335" s="4">
        <v>22</v>
      </c>
      <c r="BB1335" s="4">
        <v>0</v>
      </c>
      <c r="BC1335" s="4">
        <v>0</v>
      </c>
      <c r="BD1335" s="4">
        <v>0</v>
      </c>
      <c r="BE1335" s="4">
        <f t="shared" si="529"/>
        <v>22</v>
      </c>
      <c r="BF1335" s="4">
        <v>3</v>
      </c>
      <c r="BG1335" s="4">
        <v>2281</v>
      </c>
      <c r="BH1335" s="4">
        <v>5721</v>
      </c>
      <c r="BI1335" s="4">
        <v>398</v>
      </c>
      <c r="BJ1335" s="4">
        <f t="shared" si="530"/>
        <v>8403</v>
      </c>
      <c r="BK1335" s="4">
        <v>0</v>
      </c>
      <c r="BL1335" s="4">
        <v>0</v>
      </c>
      <c r="BM1335" s="4">
        <v>0</v>
      </c>
      <c r="BN1335" s="4">
        <v>0</v>
      </c>
      <c r="BO1335" s="4">
        <f t="shared" si="531"/>
        <v>0</v>
      </c>
      <c r="BP1335" s="4">
        <v>190</v>
      </c>
      <c r="BQ1335" s="4">
        <v>317</v>
      </c>
      <c r="BR1335" s="4">
        <v>776</v>
      </c>
      <c r="BS1335" s="4">
        <v>178</v>
      </c>
      <c r="BT1335" s="4">
        <f t="shared" si="532"/>
        <v>1461</v>
      </c>
      <c r="BU1335" s="4">
        <v>169</v>
      </c>
      <c r="BV1335" s="4">
        <v>0</v>
      </c>
      <c r="BW1335" s="4">
        <v>369</v>
      </c>
      <c r="BX1335" s="4">
        <v>1046</v>
      </c>
      <c r="BY1335" s="4">
        <f t="shared" si="533"/>
        <v>1584</v>
      </c>
      <c r="BZ1335" s="4">
        <f t="shared" si="534"/>
        <v>30267</v>
      </c>
      <c r="CA1335" s="4">
        <f t="shared" si="535"/>
        <v>26317</v>
      </c>
      <c r="CB1335" s="4">
        <f t="shared" si="536"/>
        <v>18129</v>
      </c>
      <c r="CC1335" s="4">
        <f t="shared" si="537"/>
        <v>1667</v>
      </c>
      <c r="CD1335" s="4">
        <f t="shared" si="538"/>
        <v>76380</v>
      </c>
      <c r="CE1335" s="4">
        <f t="shared" si="539"/>
        <v>395</v>
      </c>
      <c r="CF1335" s="4">
        <f t="shared" si="540"/>
        <v>2598</v>
      </c>
      <c r="CG1335" s="4">
        <f t="shared" si="541"/>
        <v>7274</v>
      </c>
      <c r="CH1335" s="4">
        <f t="shared" si="542"/>
        <v>1667</v>
      </c>
      <c r="CI1335" s="4">
        <f t="shared" si="543"/>
        <v>11934</v>
      </c>
      <c r="CJ1335" s="4">
        <v>22987</v>
      </c>
      <c r="CK1335" s="4">
        <v>0</v>
      </c>
      <c r="CL1335" s="4">
        <v>2366</v>
      </c>
      <c r="CM1335" s="4">
        <v>139</v>
      </c>
      <c r="CN1335" s="4">
        <v>4102</v>
      </c>
      <c r="CO1335" s="4">
        <f t="shared" si="518"/>
        <v>29594</v>
      </c>
      <c r="CU1335" s="46"/>
      <c r="CX1335" s="46"/>
      <c r="CY1335" s="46"/>
      <c r="DA1335" s="46"/>
      <c r="DB1335" s="46"/>
      <c r="DC1335" s="46"/>
    </row>
    <row r="1336" spans="1:107">
      <c r="A1336" s="2">
        <v>2017</v>
      </c>
      <c r="B1336" s="3" t="s">
        <v>86</v>
      </c>
      <c r="C1336" s="4">
        <v>9083</v>
      </c>
      <c r="D1336" s="4">
        <v>2319</v>
      </c>
      <c r="E1336" s="4">
        <v>388</v>
      </c>
      <c r="F1336" s="4">
        <v>252</v>
      </c>
      <c r="G1336" s="4">
        <f t="shared" si="519"/>
        <v>12042</v>
      </c>
      <c r="H1336" s="4">
        <v>2607</v>
      </c>
      <c r="I1336" s="4">
        <v>59</v>
      </c>
      <c r="J1336" s="4">
        <v>6267</v>
      </c>
      <c r="K1336" s="4">
        <v>340</v>
      </c>
      <c r="L1336" s="4">
        <f t="shared" si="520"/>
        <v>9273</v>
      </c>
      <c r="M1336" s="4">
        <v>0</v>
      </c>
      <c r="N1336" s="4">
        <v>340</v>
      </c>
      <c r="O1336" s="4">
        <v>0</v>
      </c>
      <c r="P1336" s="4">
        <v>0</v>
      </c>
      <c r="Q1336" s="4">
        <f t="shared" si="521"/>
        <v>340</v>
      </c>
      <c r="R1336" s="4">
        <v>0</v>
      </c>
      <c r="S1336" s="4">
        <v>0</v>
      </c>
      <c r="T1336" s="4">
        <v>0</v>
      </c>
      <c r="U1336" s="4">
        <v>0</v>
      </c>
      <c r="V1336" s="4">
        <f t="shared" si="522"/>
        <v>0</v>
      </c>
      <c r="W1336" s="4">
        <v>2673</v>
      </c>
      <c r="X1336" s="4">
        <v>7009</v>
      </c>
      <c r="Y1336" s="4">
        <v>573</v>
      </c>
      <c r="Z1336" s="4">
        <v>0</v>
      </c>
      <c r="AA1336" s="4">
        <f t="shared" si="523"/>
        <v>10255</v>
      </c>
      <c r="AB1336" s="4">
        <v>1678</v>
      </c>
      <c r="AC1336" s="4">
        <v>12</v>
      </c>
      <c r="AD1336" s="4">
        <v>86</v>
      </c>
      <c r="AE1336" s="4">
        <v>67</v>
      </c>
      <c r="AF1336" s="4">
        <f t="shared" si="524"/>
        <v>1843</v>
      </c>
      <c r="AG1336" s="4">
        <v>1635</v>
      </c>
      <c r="AH1336" s="4">
        <v>1438</v>
      </c>
      <c r="AI1336" s="4">
        <v>454</v>
      </c>
      <c r="AJ1336" s="4">
        <v>115</v>
      </c>
      <c r="AK1336" s="4">
        <f t="shared" si="525"/>
        <v>3642</v>
      </c>
      <c r="AL1336" s="4">
        <v>4778.5039463100002</v>
      </c>
      <c r="AM1336" s="4">
        <v>3089.0217841999984</v>
      </c>
      <c r="AN1336" s="4">
        <v>4068.2803950800007</v>
      </c>
      <c r="AO1336" s="4">
        <v>178.39999999999998</v>
      </c>
      <c r="AP1336" s="4">
        <f t="shared" si="526"/>
        <v>12114.206125589999</v>
      </c>
      <c r="AQ1336" s="4">
        <v>0</v>
      </c>
      <c r="AR1336" s="4">
        <v>0</v>
      </c>
      <c r="AS1336" s="4">
        <v>0</v>
      </c>
      <c r="AT1336" s="4">
        <v>252</v>
      </c>
      <c r="AU1336" s="4">
        <f t="shared" si="527"/>
        <v>252</v>
      </c>
      <c r="AV1336" s="4">
        <v>0</v>
      </c>
      <c r="AW1336" s="4">
        <v>0</v>
      </c>
      <c r="AX1336" s="4">
        <v>0</v>
      </c>
      <c r="AY1336" s="4">
        <v>340</v>
      </c>
      <c r="AZ1336" s="4">
        <f t="shared" si="528"/>
        <v>340</v>
      </c>
      <c r="BA1336" s="4">
        <v>0</v>
      </c>
      <c r="BB1336" s="4">
        <v>0</v>
      </c>
      <c r="BC1336" s="4">
        <v>0</v>
      </c>
      <c r="BD1336" s="4">
        <v>67</v>
      </c>
      <c r="BE1336" s="4">
        <f t="shared" si="529"/>
        <v>67</v>
      </c>
      <c r="BF1336" s="4">
        <v>835.54926866999995</v>
      </c>
      <c r="BG1336" s="4">
        <v>1143.8004108299999</v>
      </c>
      <c r="BH1336" s="4">
        <v>380.01410206000003</v>
      </c>
      <c r="BI1336" s="4">
        <v>115</v>
      </c>
      <c r="BJ1336" s="4">
        <f t="shared" si="530"/>
        <v>2474.36378156</v>
      </c>
      <c r="BK1336" s="4">
        <v>0</v>
      </c>
      <c r="BL1336" s="4">
        <v>0</v>
      </c>
      <c r="BM1336" s="4">
        <v>0</v>
      </c>
      <c r="BN1336" s="4">
        <v>0</v>
      </c>
      <c r="BO1336" s="4">
        <f t="shared" si="531"/>
        <v>0</v>
      </c>
      <c r="BP1336" s="4">
        <v>0</v>
      </c>
      <c r="BQ1336" s="4">
        <v>0</v>
      </c>
      <c r="BR1336" s="4">
        <v>0</v>
      </c>
      <c r="BS1336" s="4">
        <v>15</v>
      </c>
      <c r="BT1336" s="4">
        <f t="shared" si="532"/>
        <v>15</v>
      </c>
      <c r="BU1336" s="4">
        <v>0</v>
      </c>
      <c r="BV1336" s="4">
        <v>0</v>
      </c>
      <c r="BW1336" s="4">
        <v>0</v>
      </c>
      <c r="BX1336" s="4">
        <v>163.39999999999998</v>
      </c>
      <c r="BY1336" s="4">
        <f t="shared" si="533"/>
        <v>163.39999999999998</v>
      </c>
      <c r="BZ1336" s="4">
        <f t="shared" si="534"/>
        <v>22454.50394631</v>
      </c>
      <c r="CA1336" s="4">
        <f t="shared" si="535"/>
        <v>14266.021784199998</v>
      </c>
      <c r="CB1336" s="4">
        <f t="shared" si="536"/>
        <v>11836.280395080001</v>
      </c>
      <c r="CC1336" s="4">
        <f t="shared" si="537"/>
        <v>952.4</v>
      </c>
      <c r="CD1336" s="4">
        <f t="shared" si="538"/>
        <v>49509.206125589997</v>
      </c>
      <c r="CE1336" s="4">
        <f t="shared" si="539"/>
        <v>835.54926866999995</v>
      </c>
      <c r="CF1336" s="4">
        <f t="shared" si="540"/>
        <v>1143.8004108299999</v>
      </c>
      <c r="CG1336" s="4">
        <f t="shared" si="541"/>
        <v>380.01410206000003</v>
      </c>
      <c r="CH1336" s="4">
        <f t="shared" si="542"/>
        <v>952.4</v>
      </c>
      <c r="CI1336" s="4">
        <f t="shared" si="543"/>
        <v>3311.7637815600001</v>
      </c>
      <c r="CJ1336" s="4">
        <v>5716</v>
      </c>
      <c r="CK1336" s="4">
        <v>10978</v>
      </c>
      <c r="CL1336" s="4">
        <v>972</v>
      </c>
      <c r="CM1336" s="4">
        <v>0</v>
      </c>
      <c r="CN1336" s="4">
        <v>5602</v>
      </c>
      <c r="CO1336" s="4">
        <f t="shared" si="518"/>
        <v>23268</v>
      </c>
      <c r="CY1336" s="46"/>
      <c r="CZ1336" s="46"/>
      <c r="DA1336" s="46"/>
    </row>
    <row r="1337" spans="1:107">
      <c r="A1337" s="2">
        <v>2017</v>
      </c>
      <c r="B1337" s="3" t="s">
        <v>87</v>
      </c>
      <c r="C1337" s="4">
        <v>1709</v>
      </c>
      <c r="D1337" s="4">
        <v>256</v>
      </c>
      <c r="E1337" s="4">
        <v>55</v>
      </c>
      <c r="F1337" s="4">
        <v>0</v>
      </c>
      <c r="G1337" s="4">
        <f t="shared" si="519"/>
        <v>2020</v>
      </c>
      <c r="H1337" s="4">
        <v>471</v>
      </c>
      <c r="I1337" s="4">
        <v>12</v>
      </c>
      <c r="J1337" s="4">
        <v>565</v>
      </c>
      <c r="K1337" s="4">
        <v>120</v>
      </c>
      <c r="L1337" s="4">
        <f t="shared" si="520"/>
        <v>1168</v>
      </c>
      <c r="M1337" s="4">
        <v>19</v>
      </c>
      <c r="N1337" s="4">
        <v>25</v>
      </c>
      <c r="O1337" s="4">
        <v>0</v>
      </c>
      <c r="P1337" s="4">
        <v>0</v>
      </c>
      <c r="Q1337" s="4">
        <f t="shared" si="521"/>
        <v>44</v>
      </c>
      <c r="R1337" s="4">
        <v>26</v>
      </c>
      <c r="S1337" s="4">
        <v>0</v>
      </c>
      <c r="T1337" s="4">
        <v>0</v>
      </c>
      <c r="U1337" s="4">
        <v>0</v>
      </c>
      <c r="V1337" s="4">
        <f t="shared" si="522"/>
        <v>26</v>
      </c>
      <c r="W1337" s="4">
        <v>765</v>
      </c>
      <c r="X1337" s="4">
        <v>1422</v>
      </c>
      <c r="Y1337" s="4">
        <v>33</v>
      </c>
      <c r="Z1337" s="4">
        <v>0</v>
      </c>
      <c r="AA1337" s="4">
        <f t="shared" si="523"/>
        <v>2220</v>
      </c>
      <c r="AB1337" s="4">
        <v>255</v>
      </c>
      <c r="AC1337" s="4">
        <v>1</v>
      </c>
      <c r="AD1337" s="4">
        <v>15</v>
      </c>
      <c r="AE1337" s="4">
        <v>0</v>
      </c>
      <c r="AF1337" s="4">
        <f t="shared" si="524"/>
        <v>271</v>
      </c>
      <c r="AG1337" s="4">
        <v>0</v>
      </c>
      <c r="AH1337" s="4">
        <v>137</v>
      </c>
      <c r="AI1337" s="4">
        <v>1152</v>
      </c>
      <c r="AJ1337" s="4">
        <v>42</v>
      </c>
      <c r="AK1337" s="4">
        <f t="shared" si="525"/>
        <v>1331</v>
      </c>
      <c r="AL1337" s="4">
        <v>4241</v>
      </c>
      <c r="AM1337" s="4">
        <v>718</v>
      </c>
      <c r="AN1337" s="4">
        <v>2107</v>
      </c>
      <c r="AO1337" s="4">
        <v>520</v>
      </c>
      <c r="AP1337" s="4">
        <f t="shared" si="526"/>
        <v>7586</v>
      </c>
      <c r="AQ1337" s="4">
        <v>0</v>
      </c>
      <c r="AR1337" s="4">
        <v>0</v>
      </c>
      <c r="AS1337" s="4">
        <v>0</v>
      </c>
      <c r="AT1337" s="4">
        <v>0</v>
      </c>
      <c r="AU1337" s="4">
        <f t="shared" si="527"/>
        <v>0</v>
      </c>
      <c r="AV1337" s="4">
        <v>0</v>
      </c>
      <c r="AW1337" s="4">
        <v>0</v>
      </c>
      <c r="AX1337" s="4">
        <v>0</v>
      </c>
      <c r="AY1337" s="4">
        <v>120</v>
      </c>
      <c r="AZ1337" s="4">
        <f t="shared" si="528"/>
        <v>120</v>
      </c>
      <c r="BA1337" s="4">
        <v>0</v>
      </c>
      <c r="BB1337" s="4">
        <v>0</v>
      </c>
      <c r="BC1337" s="4">
        <v>0</v>
      </c>
      <c r="BD1337" s="4">
        <v>0</v>
      </c>
      <c r="BE1337" s="4">
        <f t="shared" si="529"/>
        <v>0</v>
      </c>
      <c r="BF1337" s="4">
        <v>0</v>
      </c>
      <c r="BG1337" s="4">
        <v>121</v>
      </c>
      <c r="BH1337" s="4">
        <v>195</v>
      </c>
      <c r="BI1337" s="4">
        <v>42</v>
      </c>
      <c r="BJ1337" s="4">
        <f t="shared" si="530"/>
        <v>358</v>
      </c>
      <c r="BK1337" s="4">
        <v>0</v>
      </c>
      <c r="BL1337" s="4">
        <v>0</v>
      </c>
      <c r="BM1337" s="4">
        <v>0</v>
      </c>
      <c r="BN1337" s="4">
        <v>0</v>
      </c>
      <c r="BO1337" s="4">
        <f t="shared" si="531"/>
        <v>0</v>
      </c>
      <c r="BP1337" s="4">
        <v>0</v>
      </c>
      <c r="BQ1337" s="4">
        <v>0</v>
      </c>
      <c r="BR1337" s="4">
        <v>0</v>
      </c>
      <c r="BS1337" s="4">
        <v>14</v>
      </c>
      <c r="BT1337" s="4">
        <f t="shared" si="532"/>
        <v>14</v>
      </c>
      <c r="BU1337" s="4">
        <v>27</v>
      </c>
      <c r="BV1337" s="4">
        <v>19</v>
      </c>
      <c r="BW1337" s="4">
        <v>46</v>
      </c>
      <c r="BX1337" s="4">
        <v>506</v>
      </c>
      <c r="BY1337" s="4">
        <f t="shared" si="533"/>
        <v>598</v>
      </c>
      <c r="BZ1337" s="4">
        <f t="shared" si="534"/>
        <v>7486</v>
      </c>
      <c r="CA1337" s="4">
        <f t="shared" si="535"/>
        <v>2571</v>
      </c>
      <c r="CB1337" s="4">
        <f t="shared" si="536"/>
        <v>3927</v>
      </c>
      <c r="CC1337" s="4">
        <f t="shared" si="537"/>
        <v>682</v>
      </c>
      <c r="CD1337" s="4">
        <f t="shared" si="538"/>
        <v>14666</v>
      </c>
      <c r="CE1337" s="4">
        <f t="shared" si="539"/>
        <v>27</v>
      </c>
      <c r="CF1337" s="4">
        <f t="shared" si="540"/>
        <v>140</v>
      </c>
      <c r="CG1337" s="4">
        <f t="shared" si="541"/>
        <v>241</v>
      </c>
      <c r="CH1337" s="4">
        <f t="shared" si="542"/>
        <v>682</v>
      </c>
      <c r="CI1337" s="4">
        <f t="shared" si="543"/>
        <v>1090</v>
      </c>
      <c r="CJ1337" s="4">
        <v>3239</v>
      </c>
      <c r="CK1337" s="4">
        <v>2192</v>
      </c>
      <c r="CL1337" s="4">
        <v>77</v>
      </c>
      <c r="CM1337" s="4">
        <v>0</v>
      </c>
      <c r="CN1337" s="4">
        <v>1844</v>
      </c>
      <c r="CO1337" s="4">
        <f t="shared" si="518"/>
        <v>7352</v>
      </c>
      <c r="CT1337" s="42"/>
      <c r="CV1337" s="46"/>
      <c r="CW1337" s="46"/>
      <c r="CX1337" s="46"/>
      <c r="CY1337" s="46"/>
      <c r="CZ1337" s="46"/>
      <c r="DA1337" s="46"/>
      <c r="DB1337" s="46"/>
      <c r="DC1337" s="46"/>
    </row>
    <row r="1338" spans="1:107">
      <c r="A1338" s="2">
        <v>2017</v>
      </c>
      <c r="B1338" s="3" t="s">
        <v>88</v>
      </c>
      <c r="C1338" s="4">
        <v>1612</v>
      </c>
      <c r="D1338" s="4">
        <v>282</v>
      </c>
      <c r="E1338" s="4">
        <v>82</v>
      </c>
      <c r="F1338" s="4">
        <v>0</v>
      </c>
      <c r="G1338" s="4">
        <f t="shared" si="519"/>
        <v>1976</v>
      </c>
      <c r="H1338" s="4">
        <v>427</v>
      </c>
      <c r="I1338" s="4">
        <v>5</v>
      </c>
      <c r="J1338" s="4">
        <v>280</v>
      </c>
      <c r="K1338" s="4">
        <v>0</v>
      </c>
      <c r="L1338" s="4">
        <f t="shared" si="520"/>
        <v>712</v>
      </c>
      <c r="M1338" s="4">
        <v>6</v>
      </c>
      <c r="N1338" s="4">
        <v>1</v>
      </c>
      <c r="O1338" s="4">
        <v>0</v>
      </c>
      <c r="P1338" s="4">
        <v>0</v>
      </c>
      <c r="Q1338" s="4">
        <f t="shared" si="521"/>
        <v>7</v>
      </c>
      <c r="R1338" s="4">
        <v>10</v>
      </c>
      <c r="S1338" s="4">
        <v>0</v>
      </c>
      <c r="T1338" s="4">
        <v>0</v>
      </c>
      <c r="U1338" s="4">
        <v>0</v>
      </c>
      <c r="V1338" s="4">
        <f t="shared" si="522"/>
        <v>10</v>
      </c>
      <c r="W1338" s="4">
        <v>471</v>
      </c>
      <c r="X1338" s="4">
        <v>1245</v>
      </c>
      <c r="Y1338" s="4">
        <v>250</v>
      </c>
      <c r="Z1338" s="4">
        <v>0</v>
      </c>
      <c r="AA1338" s="4">
        <f t="shared" si="523"/>
        <v>1966</v>
      </c>
      <c r="AB1338" s="4">
        <v>252</v>
      </c>
      <c r="AC1338" s="4">
        <v>3</v>
      </c>
      <c r="AD1338" s="4">
        <v>42</v>
      </c>
      <c r="AE1338" s="4">
        <v>0</v>
      </c>
      <c r="AF1338" s="4">
        <f t="shared" si="524"/>
        <v>297</v>
      </c>
      <c r="AG1338" s="4">
        <v>0</v>
      </c>
      <c r="AH1338" s="4">
        <v>195</v>
      </c>
      <c r="AI1338" s="4">
        <v>347</v>
      </c>
      <c r="AJ1338" s="4">
        <v>0</v>
      </c>
      <c r="AK1338" s="4">
        <f t="shared" si="525"/>
        <v>542</v>
      </c>
      <c r="AL1338" s="4">
        <v>477.3</v>
      </c>
      <c r="AM1338" s="4">
        <v>951</v>
      </c>
      <c r="AN1338" s="4">
        <v>558</v>
      </c>
      <c r="AO1338" s="4">
        <v>0</v>
      </c>
      <c r="AP1338" s="4">
        <f t="shared" si="526"/>
        <v>1986.3</v>
      </c>
      <c r="AQ1338" s="4">
        <v>0</v>
      </c>
      <c r="AR1338" s="4">
        <v>0</v>
      </c>
      <c r="AS1338" s="4">
        <v>0</v>
      </c>
      <c r="AT1338" s="4">
        <v>0</v>
      </c>
      <c r="AU1338" s="4">
        <f t="shared" si="527"/>
        <v>0</v>
      </c>
      <c r="AV1338" s="4">
        <v>11.699999999999998</v>
      </c>
      <c r="AW1338" s="4">
        <v>0</v>
      </c>
      <c r="AX1338" s="4">
        <v>15</v>
      </c>
      <c r="AY1338" s="4">
        <v>0</v>
      </c>
      <c r="AZ1338" s="4">
        <f t="shared" si="528"/>
        <v>26.699999999999996</v>
      </c>
      <c r="BA1338" s="4">
        <v>4</v>
      </c>
      <c r="BB1338" s="4">
        <v>0</v>
      </c>
      <c r="BC1338" s="4">
        <v>3.8</v>
      </c>
      <c r="BD1338" s="4">
        <v>0</v>
      </c>
      <c r="BE1338" s="4">
        <f t="shared" si="529"/>
        <v>7.8</v>
      </c>
      <c r="BF1338" s="4">
        <v>0</v>
      </c>
      <c r="BG1338" s="4">
        <v>163</v>
      </c>
      <c r="BH1338" s="4">
        <v>135</v>
      </c>
      <c r="BI1338" s="4">
        <v>0</v>
      </c>
      <c r="BJ1338" s="4">
        <f t="shared" si="530"/>
        <v>298</v>
      </c>
      <c r="BK1338" s="4">
        <v>0</v>
      </c>
      <c r="BL1338" s="4">
        <v>0</v>
      </c>
      <c r="BM1338" s="4">
        <v>0</v>
      </c>
      <c r="BN1338" s="4">
        <v>0</v>
      </c>
      <c r="BO1338" s="4">
        <f t="shared" si="531"/>
        <v>0</v>
      </c>
      <c r="BP1338" s="4">
        <v>0</v>
      </c>
      <c r="BQ1338" s="4">
        <v>0</v>
      </c>
      <c r="BR1338" s="4">
        <v>0</v>
      </c>
      <c r="BS1338" s="4">
        <v>0</v>
      </c>
      <c r="BT1338" s="4">
        <f t="shared" si="532"/>
        <v>0</v>
      </c>
      <c r="BU1338" s="4">
        <v>11</v>
      </c>
      <c r="BV1338" s="4">
        <v>3</v>
      </c>
      <c r="BW1338" s="4">
        <v>133</v>
      </c>
      <c r="BX1338" s="4">
        <v>0</v>
      </c>
      <c r="BY1338" s="4">
        <f t="shared" si="533"/>
        <v>147</v>
      </c>
      <c r="BZ1338" s="4">
        <f t="shared" si="534"/>
        <v>3255.3</v>
      </c>
      <c r="CA1338" s="4">
        <f t="shared" si="535"/>
        <v>2682</v>
      </c>
      <c r="CB1338" s="4">
        <f t="shared" si="536"/>
        <v>1559</v>
      </c>
      <c r="CC1338" s="4">
        <f t="shared" si="537"/>
        <v>0</v>
      </c>
      <c r="CD1338" s="4">
        <f t="shared" si="538"/>
        <v>7496.3</v>
      </c>
      <c r="CE1338" s="4">
        <f t="shared" si="539"/>
        <v>26.699999999999996</v>
      </c>
      <c r="CF1338" s="4">
        <f t="shared" si="540"/>
        <v>166</v>
      </c>
      <c r="CG1338" s="4">
        <f t="shared" si="541"/>
        <v>286.8</v>
      </c>
      <c r="CH1338" s="4">
        <f t="shared" si="542"/>
        <v>0</v>
      </c>
      <c r="CI1338" s="4">
        <f t="shared" si="543"/>
        <v>479.5</v>
      </c>
      <c r="CJ1338" s="4">
        <v>1382.4</v>
      </c>
      <c r="CK1338" s="4">
        <v>1651.2</v>
      </c>
      <c r="CL1338" s="4">
        <v>214</v>
      </c>
      <c r="CM1338" s="4">
        <v>0</v>
      </c>
      <c r="CN1338" s="4">
        <v>200.4</v>
      </c>
      <c r="CO1338" s="4">
        <f t="shared" si="518"/>
        <v>3448.0000000000005</v>
      </c>
      <c r="CT1338" s="46"/>
      <c r="CX1338" s="46"/>
      <c r="CZ1338" s="46"/>
      <c r="DA1338" s="46"/>
      <c r="DB1338" s="46"/>
    </row>
    <row r="1339" spans="1:107">
      <c r="A1339" s="2">
        <v>2017</v>
      </c>
      <c r="B1339" s="3" t="s">
        <v>89</v>
      </c>
      <c r="C1339" s="4">
        <v>7477</v>
      </c>
      <c r="D1339" s="4">
        <v>2255</v>
      </c>
      <c r="E1339" s="4">
        <v>61</v>
      </c>
      <c r="F1339" s="4">
        <v>60</v>
      </c>
      <c r="G1339" s="4">
        <f t="shared" si="519"/>
        <v>9853</v>
      </c>
      <c r="H1339" s="4">
        <v>2035</v>
      </c>
      <c r="I1339" s="4">
        <v>224</v>
      </c>
      <c r="J1339" s="4">
        <v>115</v>
      </c>
      <c r="K1339" s="4">
        <v>44</v>
      </c>
      <c r="L1339" s="4">
        <f t="shared" si="520"/>
        <v>2418</v>
      </c>
      <c r="M1339" s="4">
        <v>93</v>
      </c>
      <c r="N1339" s="4">
        <v>0</v>
      </c>
      <c r="O1339" s="4">
        <v>0</v>
      </c>
      <c r="P1339" s="4">
        <v>0</v>
      </c>
      <c r="Q1339" s="4">
        <f t="shared" si="521"/>
        <v>93</v>
      </c>
      <c r="R1339" s="4">
        <v>0</v>
      </c>
      <c r="S1339" s="4">
        <v>0</v>
      </c>
      <c r="T1339" s="4">
        <v>0</v>
      </c>
      <c r="U1339" s="4">
        <v>0</v>
      </c>
      <c r="V1339" s="4">
        <f t="shared" si="522"/>
        <v>0</v>
      </c>
      <c r="W1339" s="4">
        <v>2282.2482208700003</v>
      </c>
      <c r="X1339" s="4">
        <v>9934.047284010001</v>
      </c>
      <c r="Y1339" s="4">
        <v>3728.0762841099991</v>
      </c>
      <c r="Z1339" s="4">
        <v>0</v>
      </c>
      <c r="AA1339" s="4">
        <f t="shared" si="523"/>
        <v>15944.37178899</v>
      </c>
      <c r="AB1339" s="4">
        <v>1333</v>
      </c>
      <c r="AC1339" s="4">
        <v>0</v>
      </c>
      <c r="AD1339" s="4">
        <v>53</v>
      </c>
      <c r="AE1339" s="4">
        <v>12</v>
      </c>
      <c r="AF1339" s="4">
        <f t="shared" si="524"/>
        <v>1398</v>
      </c>
      <c r="AG1339" s="4">
        <v>0</v>
      </c>
      <c r="AH1339" s="4">
        <v>89.77</v>
      </c>
      <c r="AI1339" s="4">
        <v>4678.58</v>
      </c>
      <c r="AJ1339" s="4">
        <v>770.09</v>
      </c>
      <c r="AK1339" s="4">
        <f t="shared" si="525"/>
        <v>5538.4400000000005</v>
      </c>
      <c r="AL1339" s="4">
        <v>16203.612693330002</v>
      </c>
      <c r="AM1339" s="4">
        <v>2329.7379589200009</v>
      </c>
      <c r="AN1339" s="4">
        <v>13750.877385870011</v>
      </c>
      <c r="AO1339" s="4">
        <v>472.56000000000006</v>
      </c>
      <c r="AP1339" s="4">
        <f t="shared" si="526"/>
        <v>32756.788038120016</v>
      </c>
      <c r="AQ1339" s="4">
        <v>0</v>
      </c>
      <c r="AR1339" s="4">
        <v>0</v>
      </c>
      <c r="AS1339" s="4">
        <v>13</v>
      </c>
      <c r="AT1339" s="4">
        <v>60</v>
      </c>
      <c r="AU1339" s="4">
        <f t="shared" si="527"/>
        <v>73</v>
      </c>
      <c r="AV1339" s="4">
        <v>0</v>
      </c>
      <c r="AW1339" s="4">
        <v>0</v>
      </c>
      <c r="AX1339" s="4">
        <v>0</v>
      </c>
      <c r="AY1339" s="4">
        <v>44</v>
      </c>
      <c r="AZ1339" s="4">
        <f t="shared" si="528"/>
        <v>44</v>
      </c>
      <c r="BA1339" s="4">
        <v>0</v>
      </c>
      <c r="BB1339" s="4">
        <v>0</v>
      </c>
      <c r="BC1339" s="4">
        <v>0</v>
      </c>
      <c r="BD1339" s="4">
        <v>12</v>
      </c>
      <c r="BE1339" s="4">
        <f t="shared" si="529"/>
        <v>12</v>
      </c>
      <c r="BF1339" s="4">
        <v>0</v>
      </c>
      <c r="BG1339" s="4">
        <v>88.93</v>
      </c>
      <c r="BH1339" s="4">
        <v>2209.7800000000002</v>
      </c>
      <c r="BI1339" s="4">
        <v>770</v>
      </c>
      <c r="BJ1339" s="4">
        <f t="shared" si="530"/>
        <v>3068.71</v>
      </c>
      <c r="BK1339" s="4">
        <v>0</v>
      </c>
      <c r="BL1339" s="4">
        <v>0</v>
      </c>
      <c r="BM1339" s="4">
        <v>0</v>
      </c>
      <c r="BN1339" s="4">
        <v>0</v>
      </c>
      <c r="BO1339" s="4">
        <f t="shared" si="531"/>
        <v>0</v>
      </c>
      <c r="BP1339" s="4">
        <v>0</v>
      </c>
      <c r="BQ1339" s="4">
        <v>0</v>
      </c>
      <c r="BR1339" s="4">
        <v>744</v>
      </c>
      <c r="BS1339" s="4">
        <v>10</v>
      </c>
      <c r="BT1339" s="4">
        <f t="shared" si="532"/>
        <v>754</v>
      </c>
      <c r="BU1339" s="4">
        <v>0</v>
      </c>
      <c r="BV1339" s="4">
        <v>0</v>
      </c>
      <c r="BW1339" s="4">
        <v>11</v>
      </c>
      <c r="BX1339" s="4">
        <v>7</v>
      </c>
      <c r="BY1339" s="4">
        <f t="shared" si="533"/>
        <v>18</v>
      </c>
      <c r="BZ1339" s="4">
        <f t="shared" si="534"/>
        <v>29423.860914200002</v>
      </c>
      <c r="CA1339" s="4">
        <f t="shared" si="535"/>
        <v>14832.555242930002</v>
      </c>
      <c r="CB1339" s="4">
        <f t="shared" si="536"/>
        <v>22386.53366998001</v>
      </c>
      <c r="CC1339" s="4">
        <f t="shared" si="537"/>
        <v>1358.65</v>
      </c>
      <c r="CD1339" s="4">
        <f t="shared" si="538"/>
        <v>68001.599827110011</v>
      </c>
      <c r="CE1339" s="4">
        <f t="shared" si="539"/>
        <v>0</v>
      </c>
      <c r="CF1339" s="4">
        <f t="shared" si="540"/>
        <v>88.93</v>
      </c>
      <c r="CG1339" s="4">
        <f t="shared" si="541"/>
        <v>2977.78</v>
      </c>
      <c r="CH1339" s="4">
        <f t="shared" si="542"/>
        <v>903</v>
      </c>
      <c r="CI1339" s="4">
        <f t="shared" si="543"/>
        <v>3969.71</v>
      </c>
      <c r="CJ1339" s="4">
        <v>8043</v>
      </c>
      <c r="CK1339" s="4">
        <v>13661</v>
      </c>
      <c r="CL1339" s="4">
        <v>1332</v>
      </c>
      <c r="CM1339" s="4">
        <v>990</v>
      </c>
      <c r="CN1339" s="4">
        <v>6307</v>
      </c>
      <c r="CO1339" s="4">
        <f t="shared" si="518"/>
        <v>30333</v>
      </c>
      <c r="CX1339" s="46"/>
      <c r="CZ1339" s="46"/>
      <c r="DB1339" s="46"/>
    </row>
    <row r="1340" spans="1:107">
      <c r="A1340" s="2">
        <v>2017</v>
      </c>
      <c r="B1340" s="3" t="s">
        <v>90</v>
      </c>
      <c r="C1340" s="4">
        <v>8039</v>
      </c>
      <c r="D1340" s="4">
        <v>1042</v>
      </c>
      <c r="E1340" s="4">
        <v>157</v>
      </c>
      <c r="F1340" s="4">
        <v>0</v>
      </c>
      <c r="G1340" s="4">
        <f t="shared" si="519"/>
        <v>9238</v>
      </c>
      <c r="H1340" s="4">
        <v>1936</v>
      </c>
      <c r="I1340" s="4">
        <v>0</v>
      </c>
      <c r="J1340" s="4">
        <v>10</v>
      </c>
      <c r="K1340" s="4">
        <v>0</v>
      </c>
      <c r="L1340" s="4">
        <f t="shared" si="520"/>
        <v>1946</v>
      </c>
      <c r="M1340" s="4">
        <v>27</v>
      </c>
      <c r="N1340" s="4">
        <v>189</v>
      </c>
      <c r="O1340" s="4">
        <v>0</v>
      </c>
      <c r="P1340" s="4">
        <v>0</v>
      </c>
      <c r="Q1340" s="4">
        <f t="shared" si="521"/>
        <v>216</v>
      </c>
      <c r="R1340" s="4">
        <v>0</v>
      </c>
      <c r="S1340" s="4">
        <v>0</v>
      </c>
      <c r="T1340" s="4">
        <v>0</v>
      </c>
      <c r="U1340" s="4">
        <v>0</v>
      </c>
      <c r="V1340" s="4">
        <f t="shared" si="522"/>
        <v>0</v>
      </c>
      <c r="W1340" s="4">
        <v>2097</v>
      </c>
      <c r="X1340" s="4">
        <v>8701</v>
      </c>
      <c r="Y1340" s="4">
        <v>762</v>
      </c>
      <c r="Z1340" s="4">
        <v>0</v>
      </c>
      <c r="AA1340" s="4">
        <f t="shared" si="523"/>
        <v>11560</v>
      </c>
      <c r="AB1340" s="4">
        <v>744</v>
      </c>
      <c r="AC1340" s="4">
        <v>3</v>
      </c>
      <c r="AD1340" s="4">
        <v>59</v>
      </c>
      <c r="AE1340" s="4">
        <v>0</v>
      </c>
      <c r="AF1340" s="4">
        <f t="shared" si="524"/>
        <v>806</v>
      </c>
      <c r="AG1340" s="4">
        <v>571</v>
      </c>
      <c r="AH1340" s="4">
        <v>931</v>
      </c>
      <c r="AI1340" s="4">
        <v>776</v>
      </c>
      <c r="AJ1340" s="4">
        <v>0</v>
      </c>
      <c r="AK1340" s="4">
        <f t="shared" si="525"/>
        <v>2278</v>
      </c>
      <c r="AL1340" s="4">
        <v>2557</v>
      </c>
      <c r="AM1340" s="4">
        <v>1555</v>
      </c>
      <c r="AN1340" s="4">
        <v>1772</v>
      </c>
      <c r="AO1340" s="4">
        <v>0</v>
      </c>
      <c r="AP1340" s="4">
        <f t="shared" si="526"/>
        <v>5884</v>
      </c>
      <c r="AQ1340" s="4">
        <v>0</v>
      </c>
      <c r="AR1340" s="4">
        <v>0</v>
      </c>
      <c r="AS1340" s="4">
        <v>0</v>
      </c>
      <c r="AT1340" s="4">
        <v>0</v>
      </c>
      <c r="AU1340" s="4">
        <f t="shared" si="527"/>
        <v>0</v>
      </c>
      <c r="AV1340" s="4">
        <v>46</v>
      </c>
      <c r="AW1340" s="4">
        <v>0</v>
      </c>
      <c r="AX1340" s="4">
        <v>0</v>
      </c>
      <c r="AY1340" s="4">
        <v>0</v>
      </c>
      <c r="AZ1340" s="4">
        <f t="shared" si="528"/>
        <v>46</v>
      </c>
      <c r="BA1340" s="4">
        <v>37</v>
      </c>
      <c r="BB1340" s="4">
        <v>0</v>
      </c>
      <c r="BC1340" s="4">
        <v>10</v>
      </c>
      <c r="BD1340" s="4">
        <v>0</v>
      </c>
      <c r="BE1340" s="4">
        <f t="shared" si="529"/>
        <v>47</v>
      </c>
      <c r="BF1340" s="4">
        <v>0</v>
      </c>
      <c r="BG1340" s="4">
        <v>0</v>
      </c>
      <c r="BH1340" s="4">
        <v>13</v>
      </c>
      <c r="BI1340" s="4">
        <v>0</v>
      </c>
      <c r="BJ1340" s="4">
        <f t="shared" si="530"/>
        <v>13</v>
      </c>
      <c r="BK1340" s="4">
        <v>0</v>
      </c>
      <c r="BL1340" s="4">
        <v>0</v>
      </c>
      <c r="BM1340" s="4">
        <v>0</v>
      </c>
      <c r="BN1340" s="4">
        <v>0</v>
      </c>
      <c r="BO1340" s="4">
        <f t="shared" si="531"/>
        <v>0</v>
      </c>
      <c r="BP1340" s="4">
        <v>29</v>
      </c>
      <c r="BQ1340" s="4">
        <v>0</v>
      </c>
      <c r="BR1340" s="4">
        <v>2</v>
      </c>
      <c r="BS1340" s="4">
        <v>0</v>
      </c>
      <c r="BT1340" s="4">
        <f t="shared" si="532"/>
        <v>31</v>
      </c>
      <c r="BU1340" s="4">
        <v>178</v>
      </c>
      <c r="BV1340" s="4">
        <v>0</v>
      </c>
      <c r="BW1340" s="4">
        <v>21</v>
      </c>
      <c r="BX1340" s="4">
        <v>0</v>
      </c>
      <c r="BY1340" s="4">
        <f t="shared" si="533"/>
        <v>199</v>
      </c>
      <c r="BZ1340" s="4">
        <f t="shared" si="534"/>
        <v>15971</v>
      </c>
      <c r="CA1340" s="4">
        <f t="shared" si="535"/>
        <v>12421</v>
      </c>
      <c r="CB1340" s="4">
        <f t="shared" si="536"/>
        <v>3536</v>
      </c>
      <c r="CC1340" s="4">
        <f t="shared" si="537"/>
        <v>0</v>
      </c>
      <c r="CD1340" s="4">
        <f t="shared" si="538"/>
        <v>31928</v>
      </c>
      <c r="CE1340" s="4">
        <f t="shared" si="539"/>
        <v>290</v>
      </c>
      <c r="CF1340" s="4">
        <f t="shared" si="540"/>
        <v>0</v>
      </c>
      <c r="CG1340" s="4">
        <f t="shared" si="541"/>
        <v>46</v>
      </c>
      <c r="CH1340" s="4">
        <f t="shared" si="542"/>
        <v>0</v>
      </c>
      <c r="CI1340" s="4">
        <f t="shared" si="543"/>
        <v>336</v>
      </c>
      <c r="CJ1340" s="4">
        <v>7490</v>
      </c>
      <c r="CK1340" s="4">
        <v>5435</v>
      </c>
      <c r="CL1340" s="4">
        <v>979</v>
      </c>
      <c r="CM1340" s="4">
        <v>432</v>
      </c>
      <c r="CN1340" s="4">
        <v>939</v>
      </c>
      <c r="CO1340" s="4">
        <f t="shared" si="518"/>
        <v>15275</v>
      </c>
      <c r="CX1340" s="46"/>
      <c r="CY1340" s="46"/>
      <c r="CZ1340" s="46"/>
      <c r="DA1340" s="46"/>
      <c r="DB1340" s="46"/>
    </row>
    <row r="1341" spans="1:107">
      <c r="A1341" s="2">
        <v>2017</v>
      </c>
      <c r="B1341" s="3" t="s">
        <v>91</v>
      </c>
      <c r="C1341" s="4">
        <v>3223</v>
      </c>
      <c r="D1341" s="4">
        <v>460</v>
      </c>
      <c r="E1341" s="4">
        <v>91</v>
      </c>
      <c r="F1341" s="4">
        <v>0</v>
      </c>
      <c r="G1341" s="4">
        <f t="shared" si="519"/>
        <v>3774</v>
      </c>
      <c r="H1341" s="4">
        <v>843</v>
      </c>
      <c r="I1341" s="4">
        <v>472</v>
      </c>
      <c r="J1341" s="4">
        <v>4727</v>
      </c>
      <c r="K1341" s="4">
        <v>0</v>
      </c>
      <c r="L1341" s="4">
        <f t="shared" si="520"/>
        <v>6042</v>
      </c>
      <c r="M1341" s="4">
        <v>36</v>
      </c>
      <c r="N1341" s="4">
        <v>30</v>
      </c>
      <c r="O1341" s="4">
        <v>9</v>
      </c>
      <c r="P1341" s="4">
        <v>0</v>
      </c>
      <c r="Q1341" s="4">
        <f t="shared" si="521"/>
        <v>75</v>
      </c>
      <c r="R1341" s="4">
        <v>10</v>
      </c>
      <c r="S1341" s="4">
        <v>0</v>
      </c>
      <c r="T1341" s="4">
        <v>0</v>
      </c>
      <c r="U1341" s="4">
        <v>0</v>
      </c>
      <c r="V1341" s="4">
        <f t="shared" si="522"/>
        <v>10</v>
      </c>
      <c r="W1341" s="4">
        <v>1320</v>
      </c>
      <c r="X1341" s="4">
        <v>2641</v>
      </c>
      <c r="Y1341" s="4">
        <v>815</v>
      </c>
      <c r="Z1341" s="4">
        <v>0</v>
      </c>
      <c r="AA1341" s="4">
        <f t="shared" si="523"/>
        <v>4776</v>
      </c>
      <c r="AB1341" s="4">
        <v>379</v>
      </c>
      <c r="AC1341" s="4">
        <v>1</v>
      </c>
      <c r="AD1341" s="4">
        <v>65</v>
      </c>
      <c r="AE1341" s="4">
        <v>0</v>
      </c>
      <c r="AF1341" s="4">
        <f t="shared" si="524"/>
        <v>445</v>
      </c>
      <c r="AG1341" s="4">
        <v>0</v>
      </c>
      <c r="AH1341" s="4">
        <v>676</v>
      </c>
      <c r="AI1341" s="4">
        <v>1340</v>
      </c>
      <c r="AJ1341" s="4">
        <v>0</v>
      </c>
      <c r="AK1341" s="4">
        <f t="shared" si="525"/>
        <v>2016</v>
      </c>
      <c r="AL1341" s="4">
        <v>1447</v>
      </c>
      <c r="AM1341" s="4">
        <v>2109</v>
      </c>
      <c r="AN1341" s="4">
        <v>1987</v>
      </c>
      <c r="AO1341" s="4">
        <v>6</v>
      </c>
      <c r="AP1341" s="4">
        <f t="shared" si="526"/>
        <v>5549</v>
      </c>
      <c r="AQ1341" s="4">
        <v>0</v>
      </c>
      <c r="AR1341" s="4">
        <v>0</v>
      </c>
      <c r="AS1341" s="4">
        <v>0</v>
      </c>
      <c r="AT1341" s="4">
        <v>0</v>
      </c>
      <c r="AU1341" s="4">
        <f t="shared" si="527"/>
        <v>0</v>
      </c>
      <c r="AV1341" s="4">
        <v>0</v>
      </c>
      <c r="AW1341" s="4">
        <v>0</v>
      </c>
      <c r="AX1341" s="4">
        <v>42</v>
      </c>
      <c r="AY1341" s="4">
        <v>0</v>
      </c>
      <c r="AZ1341" s="4">
        <f t="shared" si="528"/>
        <v>42</v>
      </c>
      <c r="BA1341" s="4">
        <v>0</v>
      </c>
      <c r="BB1341" s="4">
        <v>0</v>
      </c>
      <c r="BC1341" s="4">
        <v>2</v>
      </c>
      <c r="BD1341" s="4">
        <v>0</v>
      </c>
      <c r="BE1341" s="4">
        <f t="shared" si="529"/>
        <v>2</v>
      </c>
      <c r="BF1341" s="4">
        <v>0</v>
      </c>
      <c r="BG1341" s="4">
        <v>470</v>
      </c>
      <c r="BH1341" s="4">
        <v>724</v>
      </c>
      <c r="BI1341" s="4">
        <v>0</v>
      </c>
      <c r="BJ1341" s="4">
        <f t="shared" si="530"/>
        <v>1194</v>
      </c>
      <c r="BK1341" s="4">
        <v>0</v>
      </c>
      <c r="BL1341" s="4">
        <v>0</v>
      </c>
      <c r="BM1341" s="4">
        <v>0</v>
      </c>
      <c r="BN1341" s="4">
        <v>0</v>
      </c>
      <c r="BO1341" s="4">
        <f t="shared" si="531"/>
        <v>0</v>
      </c>
      <c r="BP1341" s="4">
        <v>0</v>
      </c>
      <c r="BQ1341" s="4">
        <v>0</v>
      </c>
      <c r="BR1341" s="4">
        <v>15</v>
      </c>
      <c r="BS1341" s="4">
        <v>0</v>
      </c>
      <c r="BT1341" s="4">
        <f t="shared" si="532"/>
        <v>15</v>
      </c>
      <c r="BU1341" s="4">
        <v>0</v>
      </c>
      <c r="BV1341" s="4">
        <v>30</v>
      </c>
      <c r="BW1341" s="4">
        <v>25</v>
      </c>
      <c r="BX1341" s="4">
        <v>3</v>
      </c>
      <c r="BY1341" s="4">
        <f t="shared" si="533"/>
        <v>58</v>
      </c>
      <c r="BZ1341" s="4">
        <f t="shared" si="534"/>
        <v>7258</v>
      </c>
      <c r="CA1341" s="4">
        <f t="shared" si="535"/>
        <v>6389</v>
      </c>
      <c r="CB1341" s="4">
        <f t="shared" si="536"/>
        <v>9034</v>
      </c>
      <c r="CC1341" s="4">
        <f t="shared" si="537"/>
        <v>6</v>
      </c>
      <c r="CD1341" s="4">
        <f t="shared" si="538"/>
        <v>22687</v>
      </c>
      <c r="CE1341" s="4">
        <f t="shared" si="539"/>
        <v>0</v>
      </c>
      <c r="CF1341" s="4">
        <f t="shared" si="540"/>
        <v>500</v>
      </c>
      <c r="CG1341" s="4">
        <f t="shared" si="541"/>
        <v>808</v>
      </c>
      <c r="CH1341" s="4">
        <f t="shared" si="542"/>
        <v>3</v>
      </c>
      <c r="CI1341" s="4">
        <f t="shared" si="543"/>
        <v>1311</v>
      </c>
      <c r="CJ1341" s="4">
        <v>2331</v>
      </c>
      <c r="CK1341" s="4">
        <v>3641</v>
      </c>
      <c r="CL1341" s="4">
        <v>432</v>
      </c>
      <c r="CM1341" s="4">
        <v>78</v>
      </c>
      <c r="CN1341" s="4">
        <v>758</v>
      </c>
      <c r="CO1341" s="4">
        <f t="shared" si="518"/>
        <v>7240</v>
      </c>
      <c r="CX1341" s="46"/>
      <c r="DA1341" s="46"/>
      <c r="DB1341" s="46"/>
      <c r="DC1341" s="46"/>
    </row>
    <row r="1342" spans="1:107">
      <c r="A1342" s="2">
        <v>2017</v>
      </c>
      <c r="B1342" s="3" t="s">
        <v>92</v>
      </c>
      <c r="C1342" s="4">
        <v>3111.5</v>
      </c>
      <c r="D1342" s="4">
        <v>478.9</v>
      </c>
      <c r="E1342" s="4">
        <v>1026.9000000000001</v>
      </c>
      <c r="F1342" s="4">
        <v>0</v>
      </c>
      <c r="G1342" s="4">
        <f t="shared" si="519"/>
        <v>4617.3</v>
      </c>
      <c r="H1342" s="4">
        <v>759</v>
      </c>
      <c r="I1342" s="4">
        <v>343</v>
      </c>
      <c r="J1342" s="4">
        <v>1628</v>
      </c>
      <c r="K1342" s="4">
        <v>74</v>
      </c>
      <c r="L1342" s="4">
        <f t="shared" si="520"/>
        <v>2804</v>
      </c>
      <c r="M1342" s="4">
        <v>0</v>
      </c>
      <c r="N1342" s="4">
        <v>15</v>
      </c>
      <c r="O1342" s="4">
        <v>0</v>
      </c>
      <c r="P1342" s="4">
        <v>0</v>
      </c>
      <c r="Q1342" s="4">
        <f t="shared" si="521"/>
        <v>15</v>
      </c>
      <c r="R1342" s="4">
        <v>0</v>
      </c>
      <c r="S1342" s="4">
        <v>0</v>
      </c>
      <c r="T1342" s="4">
        <v>0</v>
      </c>
      <c r="U1342" s="4">
        <v>0</v>
      </c>
      <c r="V1342" s="4">
        <f t="shared" si="522"/>
        <v>0</v>
      </c>
      <c r="W1342" s="4">
        <v>1186.8</v>
      </c>
      <c r="X1342" s="4">
        <v>1829</v>
      </c>
      <c r="Y1342" s="4">
        <v>255.5</v>
      </c>
      <c r="Z1342" s="4">
        <v>0</v>
      </c>
      <c r="AA1342" s="4">
        <f t="shared" si="523"/>
        <v>3271.3</v>
      </c>
      <c r="AB1342" s="4">
        <v>347</v>
      </c>
      <c r="AC1342" s="4">
        <v>5</v>
      </c>
      <c r="AD1342" s="4">
        <v>20</v>
      </c>
      <c r="AE1342" s="4">
        <v>5</v>
      </c>
      <c r="AF1342" s="4">
        <f t="shared" si="524"/>
        <v>377</v>
      </c>
      <c r="AG1342" s="4">
        <v>10</v>
      </c>
      <c r="AH1342" s="4">
        <v>479</v>
      </c>
      <c r="AI1342" s="4">
        <v>413</v>
      </c>
      <c r="AJ1342" s="4">
        <v>195</v>
      </c>
      <c r="AK1342" s="4">
        <f t="shared" si="525"/>
        <v>1097</v>
      </c>
      <c r="AL1342" s="4">
        <v>957</v>
      </c>
      <c r="AM1342" s="4">
        <v>599</v>
      </c>
      <c r="AN1342" s="4">
        <v>1705</v>
      </c>
      <c r="AO1342" s="4">
        <v>119</v>
      </c>
      <c r="AP1342" s="4">
        <f t="shared" si="526"/>
        <v>3380</v>
      </c>
      <c r="AQ1342" s="4">
        <v>0</v>
      </c>
      <c r="AR1342" s="4">
        <v>0</v>
      </c>
      <c r="AS1342" s="4">
        <v>0</v>
      </c>
      <c r="AT1342" s="4">
        <v>0</v>
      </c>
      <c r="AU1342" s="4">
        <f t="shared" si="527"/>
        <v>0</v>
      </c>
      <c r="AV1342" s="4">
        <v>3.5</v>
      </c>
      <c r="AW1342" s="4">
        <v>0</v>
      </c>
      <c r="AX1342" s="4">
        <v>122</v>
      </c>
      <c r="AY1342" s="4">
        <v>40</v>
      </c>
      <c r="AZ1342" s="4">
        <f t="shared" si="528"/>
        <v>165.5</v>
      </c>
      <c r="BA1342" s="4">
        <v>0.5</v>
      </c>
      <c r="BB1342" s="4">
        <v>0</v>
      </c>
      <c r="BC1342" s="4">
        <v>5</v>
      </c>
      <c r="BD1342" s="4">
        <v>5</v>
      </c>
      <c r="BE1342" s="4">
        <f t="shared" si="529"/>
        <v>10.5</v>
      </c>
      <c r="BF1342" s="4">
        <v>9.8000000000000007</v>
      </c>
      <c r="BG1342" s="4">
        <v>477</v>
      </c>
      <c r="BH1342" s="4">
        <v>0</v>
      </c>
      <c r="BI1342" s="4">
        <v>107</v>
      </c>
      <c r="BJ1342" s="4">
        <f t="shared" si="530"/>
        <v>593.79999999999995</v>
      </c>
      <c r="BK1342" s="4">
        <v>0</v>
      </c>
      <c r="BL1342" s="4">
        <v>0</v>
      </c>
      <c r="BM1342" s="4">
        <v>0</v>
      </c>
      <c r="BN1342" s="4">
        <v>0</v>
      </c>
      <c r="BO1342" s="4">
        <f t="shared" si="531"/>
        <v>0</v>
      </c>
      <c r="BP1342" s="4">
        <v>0</v>
      </c>
      <c r="BQ1342" s="4">
        <v>0</v>
      </c>
      <c r="BR1342" s="4">
        <v>0</v>
      </c>
      <c r="BS1342" s="4">
        <v>0</v>
      </c>
      <c r="BT1342" s="4">
        <f t="shared" si="532"/>
        <v>0</v>
      </c>
      <c r="BU1342" s="4">
        <v>16</v>
      </c>
      <c r="BV1342" s="4">
        <v>15</v>
      </c>
      <c r="BW1342" s="4">
        <v>24</v>
      </c>
      <c r="BX1342" s="4">
        <v>2</v>
      </c>
      <c r="BY1342" s="4">
        <f t="shared" si="533"/>
        <v>57</v>
      </c>
      <c r="BZ1342" s="4">
        <f t="shared" si="534"/>
        <v>6371.3</v>
      </c>
      <c r="CA1342" s="4">
        <f t="shared" si="535"/>
        <v>3748.9</v>
      </c>
      <c r="CB1342" s="4">
        <f t="shared" si="536"/>
        <v>5048.3999999999996</v>
      </c>
      <c r="CC1342" s="4">
        <f t="shared" si="537"/>
        <v>393</v>
      </c>
      <c r="CD1342" s="4">
        <f t="shared" si="538"/>
        <v>15561.6</v>
      </c>
      <c r="CE1342" s="4">
        <f t="shared" si="539"/>
        <v>29.8</v>
      </c>
      <c r="CF1342" s="4">
        <f t="shared" si="540"/>
        <v>492</v>
      </c>
      <c r="CG1342" s="4">
        <f t="shared" si="541"/>
        <v>151</v>
      </c>
      <c r="CH1342" s="4">
        <f t="shared" si="542"/>
        <v>154</v>
      </c>
      <c r="CI1342" s="4">
        <f t="shared" si="543"/>
        <v>826.8</v>
      </c>
      <c r="CJ1342" s="4">
        <v>2671</v>
      </c>
      <c r="CK1342" s="4">
        <v>2304</v>
      </c>
      <c r="CL1342" s="4">
        <v>325</v>
      </c>
      <c r="CM1342" s="4">
        <v>0</v>
      </c>
      <c r="CN1342" s="4">
        <v>1039</v>
      </c>
      <c r="CO1342" s="4">
        <f t="shared" si="518"/>
        <v>6339</v>
      </c>
      <c r="CX1342" s="46"/>
      <c r="CY1342" s="46"/>
      <c r="DA1342" s="46"/>
      <c r="DB1342" s="46"/>
      <c r="DC1342" s="46"/>
    </row>
    <row r="1343" spans="1:107">
      <c r="A1343" s="2">
        <v>2017</v>
      </c>
      <c r="B1343" s="3" t="s">
        <v>93</v>
      </c>
      <c r="C1343" s="4">
        <v>4973.8</v>
      </c>
      <c r="D1343" s="4">
        <v>879.4</v>
      </c>
      <c r="E1343" s="4">
        <v>38.169375000000002</v>
      </c>
      <c r="F1343" s="4">
        <v>0</v>
      </c>
      <c r="G1343" s="4">
        <f t="shared" si="519"/>
        <v>5891.3693750000002</v>
      </c>
      <c r="H1343" s="4">
        <v>1141</v>
      </c>
      <c r="I1343" s="4">
        <v>925.06587200000001</v>
      </c>
      <c r="J1343" s="4">
        <v>6142.4691810000004</v>
      </c>
      <c r="K1343" s="4">
        <v>0</v>
      </c>
      <c r="L1343" s="4">
        <f t="shared" si="520"/>
        <v>8208.5350529999996</v>
      </c>
      <c r="M1343" s="4">
        <v>63.6</v>
      </c>
      <c r="N1343" s="4">
        <v>98.685772</v>
      </c>
      <c r="O1343" s="4">
        <v>0.50194399999999995</v>
      </c>
      <c r="P1343" s="4">
        <v>0</v>
      </c>
      <c r="Q1343" s="4">
        <f t="shared" si="521"/>
        <v>162.78771600000002</v>
      </c>
      <c r="R1343" s="4">
        <v>0</v>
      </c>
      <c r="S1343" s="4">
        <v>0</v>
      </c>
      <c r="T1343" s="4">
        <v>0</v>
      </c>
      <c r="U1343" s="4">
        <v>0</v>
      </c>
      <c r="V1343" s="4">
        <f t="shared" si="522"/>
        <v>0</v>
      </c>
      <c r="W1343" s="4">
        <v>1707.98</v>
      </c>
      <c r="X1343" s="4">
        <v>7695.1274679999997</v>
      </c>
      <c r="Y1343" s="4">
        <v>491.27172899999999</v>
      </c>
      <c r="Z1343" s="4">
        <v>0</v>
      </c>
      <c r="AA1343" s="4">
        <f t="shared" si="523"/>
        <v>9894.3791970000002</v>
      </c>
      <c r="AB1343" s="4">
        <v>626.40447099999994</v>
      </c>
      <c r="AC1343" s="4">
        <v>10.913833</v>
      </c>
      <c r="AD1343" s="4">
        <v>44.620992999999999</v>
      </c>
      <c r="AE1343" s="4">
        <v>0</v>
      </c>
      <c r="AF1343" s="4">
        <f t="shared" si="524"/>
        <v>681.9392969999999</v>
      </c>
      <c r="AG1343" s="4">
        <v>12.738702</v>
      </c>
      <c r="AH1343" s="4">
        <v>900.11462900000004</v>
      </c>
      <c r="AI1343" s="4">
        <v>1501.670932</v>
      </c>
      <c r="AJ1343" s="4">
        <v>0</v>
      </c>
      <c r="AK1343" s="4">
        <f t="shared" si="525"/>
        <v>2414.5242630000002</v>
      </c>
      <c r="AL1343" s="4">
        <v>2549.3929269999999</v>
      </c>
      <c r="AM1343" s="4">
        <v>1748.4485890000001</v>
      </c>
      <c r="AN1343" s="4">
        <v>2011.4130009999999</v>
      </c>
      <c r="AO1343" s="4">
        <v>0</v>
      </c>
      <c r="AP1343" s="4">
        <f t="shared" si="526"/>
        <v>6309.2545170000003</v>
      </c>
      <c r="AQ1343" s="4">
        <v>0</v>
      </c>
      <c r="AR1343" s="4">
        <v>0</v>
      </c>
      <c r="AS1343" s="4">
        <v>3.5918709999999998</v>
      </c>
      <c r="AT1343" s="4">
        <v>0</v>
      </c>
      <c r="AU1343" s="4">
        <f t="shared" si="527"/>
        <v>3.5918709999999998</v>
      </c>
      <c r="AV1343" s="4">
        <v>0</v>
      </c>
      <c r="AW1343" s="4">
        <v>0</v>
      </c>
      <c r="AX1343" s="4">
        <v>561.70105000000001</v>
      </c>
      <c r="AY1343" s="4">
        <v>0</v>
      </c>
      <c r="AZ1343" s="4">
        <f t="shared" si="528"/>
        <v>561.70105000000001</v>
      </c>
      <c r="BA1343" s="4">
        <v>0</v>
      </c>
      <c r="BB1343" s="4">
        <v>0</v>
      </c>
      <c r="BC1343" s="4">
        <v>3.5941459999999998</v>
      </c>
      <c r="BD1343" s="4">
        <v>0</v>
      </c>
      <c r="BE1343" s="4">
        <f t="shared" si="529"/>
        <v>3.5941459999999998</v>
      </c>
      <c r="BF1343" s="4">
        <v>0</v>
      </c>
      <c r="BG1343" s="4">
        <v>0</v>
      </c>
      <c r="BH1343" s="4">
        <v>21.581530999999998</v>
      </c>
      <c r="BI1343" s="4">
        <v>0</v>
      </c>
      <c r="BJ1343" s="4">
        <f t="shared" si="530"/>
        <v>21.581530999999998</v>
      </c>
      <c r="BK1343" s="4">
        <v>0</v>
      </c>
      <c r="BL1343" s="4">
        <v>0</v>
      </c>
      <c r="BM1343" s="4">
        <v>0</v>
      </c>
      <c r="BN1343" s="4">
        <v>0</v>
      </c>
      <c r="BO1343" s="4">
        <f t="shared" si="531"/>
        <v>0</v>
      </c>
      <c r="BP1343" s="4">
        <v>0</v>
      </c>
      <c r="BQ1343" s="4">
        <v>0</v>
      </c>
      <c r="BR1343" s="4">
        <v>19.122921999999999</v>
      </c>
      <c r="BS1343" s="4">
        <v>0</v>
      </c>
      <c r="BT1343" s="4">
        <f t="shared" si="532"/>
        <v>19.122921999999999</v>
      </c>
      <c r="BU1343" s="4">
        <v>0</v>
      </c>
      <c r="BV1343" s="4">
        <v>0</v>
      </c>
      <c r="BW1343" s="4">
        <v>163.31321600000001</v>
      </c>
      <c r="BX1343" s="4">
        <v>0</v>
      </c>
      <c r="BY1343" s="4">
        <f t="shared" si="533"/>
        <v>163.31321600000001</v>
      </c>
      <c r="BZ1343" s="4">
        <f t="shared" si="534"/>
        <v>11074.916100000002</v>
      </c>
      <c r="CA1343" s="4">
        <f t="shared" si="535"/>
        <v>12257.756163</v>
      </c>
      <c r="CB1343" s="4">
        <f t="shared" si="536"/>
        <v>10230.117155</v>
      </c>
      <c r="CC1343" s="4">
        <f t="shared" si="537"/>
        <v>0</v>
      </c>
      <c r="CD1343" s="4">
        <f t="shared" si="538"/>
        <v>33562.789418</v>
      </c>
      <c r="CE1343" s="4">
        <f t="shared" si="539"/>
        <v>0</v>
      </c>
      <c r="CF1343" s="4">
        <f t="shared" si="540"/>
        <v>0</v>
      </c>
      <c r="CG1343" s="4">
        <f t="shared" si="541"/>
        <v>772.90473599999996</v>
      </c>
      <c r="CH1343" s="4">
        <f t="shared" si="542"/>
        <v>0</v>
      </c>
      <c r="CI1343" s="4">
        <f t="shared" si="543"/>
        <v>772.90473599999996</v>
      </c>
      <c r="CJ1343" s="4">
        <v>3485</v>
      </c>
      <c r="CK1343" s="4">
        <v>4394</v>
      </c>
      <c r="CL1343" s="4">
        <v>743</v>
      </c>
      <c r="CM1343" s="4">
        <v>249</v>
      </c>
      <c r="CN1343" s="4">
        <v>1607</v>
      </c>
      <c r="CO1343" s="4">
        <f t="shared" si="518"/>
        <v>10478</v>
      </c>
      <c r="DA1343" s="46"/>
    </row>
    <row r="1344" spans="1:107">
      <c r="A1344" s="2">
        <v>2017</v>
      </c>
      <c r="B1344" s="3" t="s">
        <v>94</v>
      </c>
      <c r="C1344" s="4">
        <v>3574.7480690000002</v>
      </c>
      <c r="D1344" s="4">
        <v>1163.33431</v>
      </c>
      <c r="E1344" s="4">
        <v>491</v>
      </c>
      <c r="F1344" s="4">
        <v>0</v>
      </c>
      <c r="G1344" s="4">
        <f t="shared" si="519"/>
        <v>5229.0823790000004</v>
      </c>
      <c r="H1344" s="4">
        <v>912.21504600000003</v>
      </c>
      <c r="I1344" s="4">
        <v>59.115141000000001</v>
      </c>
      <c r="J1344" s="4">
        <v>1565.9878650000001</v>
      </c>
      <c r="K1344" s="4">
        <v>67</v>
      </c>
      <c r="L1344" s="4">
        <f t="shared" si="520"/>
        <v>2604.3180520000001</v>
      </c>
      <c r="M1344" s="4">
        <v>0</v>
      </c>
      <c r="N1344" s="4">
        <v>141</v>
      </c>
      <c r="O1344" s="4">
        <v>0</v>
      </c>
      <c r="P1344" s="4">
        <v>0</v>
      </c>
      <c r="Q1344" s="4">
        <f t="shared" si="521"/>
        <v>141</v>
      </c>
      <c r="R1344" s="4">
        <v>0</v>
      </c>
      <c r="S1344" s="4">
        <v>0</v>
      </c>
      <c r="T1344" s="4">
        <v>0</v>
      </c>
      <c r="U1344" s="4">
        <v>0</v>
      </c>
      <c r="V1344" s="4">
        <f t="shared" si="522"/>
        <v>0</v>
      </c>
      <c r="W1344" s="4">
        <v>1821</v>
      </c>
      <c r="X1344" s="4">
        <v>7226</v>
      </c>
      <c r="Y1344" s="4">
        <v>1211</v>
      </c>
      <c r="Z1344" s="4">
        <v>0</v>
      </c>
      <c r="AA1344" s="4">
        <f t="shared" si="523"/>
        <v>10258</v>
      </c>
      <c r="AB1344" s="4">
        <v>738.26603</v>
      </c>
      <c r="AC1344" s="4">
        <v>1.381257</v>
      </c>
      <c r="AD1344" s="4">
        <v>87.127852000000004</v>
      </c>
      <c r="AE1344" s="4">
        <v>1</v>
      </c>
      <c r="AF1344" s="4">
        <f t="shared" si="524"/>
        <v>827.77513899999997</v>
      </c>
      <c r="AG1344" s="4">
        <v>3</v>
      </c>
      <c r="AH1344" s="4">
        <v>745</v>
      </c>
      <c r="AI1344" s="4">
        <v>621</v>
      </c>
      <c r="AJ1344" s="4">
        <v>129</v>
      </c>
      <c r="AK1344" s="4">
        <f t="shared" si="525"/>
        <v>1498</v>
      </c>
      <c r="AL1344" s="4">
        <v>2068.963272</v>
      </c>
      <c r="AM1344" s="4">
        <v>1823.1311860000005</v>
      </c>
      <c r="AN1344" s="4">
        <v>3864.3918039999994</v>
      </c>
      <c r="AO1344" s="4">
        <v>107</v>
      </c>
      <c r="AP1344" s="4">
        <f t="shared" si="526"/>
        <v>7863.4862620000004</v>
      </c>
      <c r="AQ1344" s="4">
        <v>0</v>
      </c>
      <c r="AR1344" s="4">
        <v>0</v>
      </c>
      <c r="AS1344" s="4">
        <v>0</v>
      </c>
      <c r="AT1344" s="4">
        <v>0</v>
      </c>
      <c r="AU1344" s="4">
        <f t="shared" si="527"/>
        <v>0</v>
      </c>
      <c r="AV1344" s="4">
        <v>5</v>
      </c>
      <c r="AW1344" s="4">
        <v>0</v>
      </c>
      <c r="AX1344" s="4">
        <v>17</v>
      </c>
      <c r="AY1344" s="4">
        <v>67</v>
      </c>
      <c r="AZ1344" s="4">
        <f t="shared" si="528"/>
        <v>89</v>
      </c>
      <c r="BA1344" s="4">
        <v>0</v>
      </c>
      <c r="BB1344" s="4">
        <v>0</v>
      </c>
      <c r="BC1344" s="4">
        <v>0</v>
      </c>
      <c r="BD1344" s="4">
        <v>1</v>
      </c>
      <c r="BE1344" s="4">
        <f t="shared" si="529"/>
        <v>1</v>
      </c>
      <c r="BF1344" s="4">
        <v>3</v>
      </c>
      <c r="BG1344" s="4">
        <v>593</v>
      </c>
      <c r="BH1344" s="4">
        <v>215</v>
      </c>
      <c r="BI1344" s="4">
        <v>129</v>
      </c>
      <c r="BJ1344" s="4">
        <f t="shared" si="530"/>
        <v>940</v>
      </c>
      <c r="BK1344" s="4">
        <v>0</v>
      </c>
      <c r="BL1344" s="4">
        <v>0</v>
      </c>
      <c r="BM1344" s="4">
        <v>0</v>
      </c>
      <c r="BN1344" s="4">
        <v>0</v>
      </c>
      <c r="BO1344" s="4">
        <f t="shared" si="531"/>
        <v>0</v>
      </c>
      <c r="BP1344" s="4">
        <v>0</v>
      </c>
      <c r="BQ1344" s="4">
        <v>0</v>
      </c>
      <c r="BR1344" s="4">
        <v>0</v>
      </c>
      <c r="BS1344" s="4">
        <v>0</v>
      </c>
      <c r="BT1344" s="4">
        <f t="shared" si="532"/>
        <v>0</v>
      </c>
      <c r="BU1344" s="4">
        <v>3</v>
      </c>
      <c r="BV1344" s="4">
        <v>3</v>
      </c>
      <c r="BW1344" s="4">
        <v>104</v>
      </c>
      <c r="BX1344" s="4">
        <v>107</v>
      </c>
      <c r="BY1344" s="4">
        <f t="shared" si="533"/>
        <v>217</v>
      </c>
      <c r="BZ1344" s="4">
        <f t="shared" si="534"/>
        <v>9118.1924170000002</v>
      </c>
      <c r="CA1344" s="4">
        <f t="shared" si="535"/>
        <v>11158.961894</v>
      </c>
      <c r="CB1344" s="4">
        <f t="shared" si="536"/>
        <v>7840.5075209999995</v>
      </c>
      <c r="CC1344" s="4">
        <f t="shared" si="537"/>
        <v>304</v>
      </c>
      <c r="CD1344" s="4">
        <f t="shared" si="538"/>
        <v>28421.661831999998</v>
      </c>
      <c r="CE1344" s="4">
        <f t="shared" si="539"/>
        <v>11</v>
      </c>
      <c r="CF1344" s="4">
        <f t="shared" si="540"/>
        <v>596</v>
      </c>
      <c r="CG1344" s="4">
        <f t="shared" si="541"/>
        <v>336</v>
      </c>
      <c r="CH1344" s="4">
        <f t="shared" si="542"/>
        <v>304</v>
      </c>
      <c r="CI1344" s="4">
        <f t="shared" si="543"/>
        <v>1247</v>
      </c>
      <c r="CJ1344" s="4">
        <v>4284.4504651200004</v>
      </c>
      <c r="CK1344" s="4">
        <v>2959.5311664300002</v>
      </c>
      <c r="CL1344" s="4">
        <v>388.4446772</v>
      </c>
      <c r="CM1344" s="4">
        <v>409.96528078999995</v>
      </c>
      <c r="CN1344" s="4">
        <v>1384.88253925</v>
      </c>
      <c r="CO1344" s="4">
        <f t="shared" ref="CO1344:CO1407" si="544">SUM(CJ1344:CN1344)</f>
        <v>9427.2741287900008</v>
      </c>
      <c r="CW1344" s="46"/>
      <c r="CX1344" s="46"/>
      <c r="CY1344" s="46"/>
      <c r="DA1344" s="46"/>
      <c r="DB1344" s="46"/>
      <c r="DC1344" s="46"/>
    </row>
    <row r="1345" spans="1:107">
      <c r="A1345" s="2">
        <v>2017</v>
      </c>
      <c r="B1345" s="3" t="s">
        <v>95</v>
      </c>
      <c r="C1345" s="4">
        <v>1193</v>
      </c>
      <c r="D1345" s="4">
        <v>213</v>
      </c>
      <c r="E1345" s="4">
        <v>29</v>
      </c>
      <c r="F1345" s="4">
        <v>0</v>
      </c>
      <c r="G1345" s="4">
        <f t="shared" si="519"/>
        <v>1435</v>
      </c>
      <c r="H1345" s="4">
        <v>297</v>
      </c>
      <c r="I1345" s="4">
        <v>0</v>
      </c>
      <c r="J1345" s="4">
        <v>8</v>
      </c>
      <c r="K1345" s="4">
        <v>5.6</v>
      </c>
      <c r="L1345" s="4">
        <f t="shared" si="520"/>
        <v>310.60000000000002</v>
      </c>
      <c r="M1345" s="4">
        <v>17</v>
      </c>
      <c r="N1345" s="4">
        <v>33</v>
      </c>
      <c r="O1345" s="4">
        <v>92</v>
      </c>
      <c r="P1345" s="4">
        <v>0</v>
      </c>
      <c r="Q1345" s="4">
        <f t="shared" si="521"/>
        <v>142</v>
      </c>
      <c r="R1345" s="4">
        <v>26</v>
      </c>
      <c r="S1345" s="4">
        <v>9</v>
      </c>
      <c r="T1345" s="4">
        <v>1</v>
      </c>
      <c r="U1345" s="4">
        <v>0</v>
      </c>
      <c r="V1345" s="4">
        <f t="shared" si="522"/>
        <v>36</v>
      </c>
      <c r="W1345" s="4">
        <v>751</v>
      </c>
      <c r="X1345" s="4">
        <v>1638</v>
      </c>
      <c r="Y1345" s="4">
        <v>266</v>
      </c>
      <c r="Z1345" s="4">
        <v>0</v>
      </c>
      <c r="AA1345" s="4">
        <f t="shared" si="523"/>
        <v>2655</v>
      </c>
      <c r="AB1345" s="4">
        <v>182</v>
      </c>
      <c r="AC1345" s="4">
        <v>2</v>
      </c>
      <c r="AD1345" s="4">
        <v>3</v>
      </c>
      <c r="AE1345" s="4">
        <v>0</v>
      </c>
      <c r="AF1345" s="4">
        <f t="shared" si="524"/>
        <v>187</v>
      </c>
      <c r="AG1345" s="4">
        <v>0</v>
      </c>
      <c r="AH1345" s="4">
        <v>224</v>
      </c>
      <c r="AI1345" s="4">
        <v>475</v>
      </c>
      <c r="AJ1345" s="4">
        <v>92</v>
      </c>
      <c r="AK1345" s="4">
        <f t="shared" si="525"/>
        <v>791</v>
      </c>
      <c r="AL1345" s="4">
        <v>880</v>
      </c>
      <c r="AM1345" s="4">
        <v>482</v>
      </c>
      <c r="AN1345" s="4">
        <v>1312</v>
      </c>
      <c r="AO1345" s="4">
        <v>16</v>
      </c>
      <c r="AP1345" s="4">
        <f t="shared" si="526"/>
        <v>2690</v>
      </c>
      <c r="AQ1345" s="4">
        <v>0</v>
      </c>
      <c r="AR1345" s="4">
        <v>0</v>
      </c>
      <c r="AS1345" s="4">
        <v>0</v>
      </c>
      <c r="AT1345" s="4">
        <v>0</v>
      </c>
      <c r="AU1345" s="4">
        <f t="shared" si="527"/>
        <v>0</v>
      </c>
      <c r="AV1345" s="4">
        <v>0</v>
      </c>
      <c r="AW1345" s="4">
        <v>0</v>
      </c>
      <c r="AX1345" s="4">
        <v>0</v>
      </c>
      <c r="AY1345" s="4">
        <v>0</v>
      </c>
      <c r="AZ1345" s="4">
        <f t="shared" si="528"/>
        <v>0</v>
      </c>
      <c r="BA1345" s="4">
        <v>8</v>
      </c>
      <c r="BB1345" s="4">
        <v>0</v>
      </c>
      <c r="BC1345" s="4">
        <v>0</v>
      </c>
      <c r="BD1345" s="4">
        <v>0</v>
      </c>
      <c r="BE1345" s="4">
        <f t="shared" si="529"/>
        <v>8</v>
      </c>
      <c r="BF1345" s="4">
        <v>0</v>
      </c>
      <c r="BG1345" s="4">
        <v>148</v>
      </c>
      <c r="BH1345" s="4">
        <v>122</v>
      </c>
      <c r="BI1345" s="4">
        <v>90</v>
      </c>
      <c r="BJ1345" s="4">
        <f t="shared" si="530"/>
        <v>360</v>
      </c>
      <c r="BK1345" s="4">
        <v>0</v>
      </c>
      <c r="BL1345" s="4">
        <v>0</v>
      </c>
      <c r="BM1345" s="4">
        <v>0</v>
      </c>
      <c r="BN1345" s="4">
        <v>0</v>
      </c>
      <c r="BO1345" s="4">
        <f t="shared" si="531"/>
        <v>0</v>
      </c>
      <c r="BP1345" s="4">
        <v>0</v>
      </c>
      <c r="BQ1345" s="4">
        <v>0</v>
      </c>
      <c r="BR1345" s="4">
        <v>0</v>
      </c>
      <c r="BS1345" s="4">
        <v>0</v>
      </c>
      <c r="BT1345" s="4">
        <f t="shared" si="532"/>
        <v>0</v>
      </c>
      <c r="BU1345" s="4">
        <v>4</v>
      </c>
      <c r="BV1345" s="4">
        <v>21</v>
      </c>
      <c r="BW1345" s="4">
        <v>8</v>
      </c>
      <c r="BX1345" s="4">
        <v>4</v>
      </c>
      <c r="BY1345" s="4">
        <f t="shared" si="533"/>
        <v>37</v>
      </c>
      <c r="BZ1345" s="4">
        <f t="shared" si="534"/>
        <v>3346</v>
      </c>
      <c r="CA1345" s="4">
        <f t="shared" si="535"/>
        <v>2601</v>
      </c>
      <c r="CB1345" s="4">
        <f t="shared" si="536"/>
        <v>2186</v>
      </c>
      <c r="CC1345" s="4">
        <f t="shared" si="537"/>
        <v>113.6</v>
      </c>
      <c r="CD1345" s="4">
        <f t="shared" si="538"/>
        <v>8246.6</v>
      </c>
      <c r="CE1345" s="4">
        <f t="shared" si="539"/>
        <v>12</v>
      </c>
      <c r="CF1345" s="4">
        <f t="shared" si="540"/>
        <v>169</v>
      </c>
      <c r="CG1345" s="4">
        <f t="shared" si="541"/>
        <v>130</v>
      </c>
      <c r="CH1345" s="4">
        <f t="shared" si="542"/>
        <v>94</v>
      </c>
      <c r="CI1345" s="4">
        <f t="shared" si="543"/>
        <v>405</v>
      </c>
      <c r="CJ1345" s="4">
        <v>1398.2</v>
      </c>
      <c r="CK1345" s="4">
        <v>1523.9</v>
      </c>
      <c r="CL1345" s="4">
        <v>175.2</v>
      </c>
      <c r="CM1345" s="4">
        <v>58</v>
      </c>
      <c r="CN1345" s="4">
        <v>299.60000000000014</v>
      </c>
      <c r="CO1345" s="4">
        <f t="shared" si="544"/>
        <v>3454.9000000000005</v>
      </c>
      <c r="CX1345" s="46"/>
      <c r="CZ1345" s="46"/>
      <c r="DA1345" s="46"/>
    </row>
    <row r="1346" spans="1:107">
      <c r="A1346" s="2">
        <v>2017</v>
      </c>
      <c r="B1346" s="3" t="s">
        <v>96</v>
      </c>
      <c r="C1346" s="4">
        <v>5998</v>
      </c>
      <c r="D1346" s="4">
        <v>1052</v>
      </c>
      <c r="E1346" s="4">
        <v>498</v>
      </c>
      <c r="F1346" s="4">
        <v>337</v>
      </c>
      <c r="G1346" s="4">
        <f t="shared" ref="G1346:G1409" si="545">SUM(C1346:F1346)</f>
        <v>7885</v>
      </c>
      <c r="H1346" s="4">
        <v>1958</v>
      </c>
      <c r="I1346" s="4">
        <v>369</v>
      </c>
      <c r="J1346" s="4">
        <v>3373</v>
      </c>
      <c r="K1346" s="4">
        <v>420</v>
      </c>
      <c r="L1346" s="4">
        <f t="shared" ref="L1346:L1409" si="546">SUM(H1346:K1346)</f>
        <v>6120</v>
      </c>
      <c r="M1346" s="4">
        <v>21</v>
      </c>
      <c r="N1346" s="4">
        <v>92</v>
      </c>
      <c r="O1346" s="4">
        <v>5</v>
      </c>
      <c r="P1346" s="4">
        <v>0</v>
      </c>
      <c r="Q1346" s="4">
        <f t="shared" ref="Q1346:Q1409" si="547">SUM(M1346:P1346)</f>
        <v>118</v>
      </c>
      <c r="R1346" s="4">
        <v>43</v>
      </c>
      <c r="S1346" s="4">
        <v>1008</v>
      </c>
      <c r="T1346" s="4">
        <v>7</v>
      </c>
      <c r="U1346" s="4">
        <v>0</v>
      </c>
      <c r="V1346" s="4">
        <f t="shared" ref="V1346:V1409" si="548">SUM(R1346:U1346)</f>
        <v>1058</v>
      </c>
      <c r="W1346" s="4">
        <v>3491.8414379999995</v>
      </c>
      <c r="X1346" s="4">
        <v>6794.6728929999999</v>
      </c>
      <c r="Y1346" s="4">
        <v>1014.705812</v>
      </c>
      <c r="Z1346" s="4">
        <v>0</v>
      </c>
      <c r="AA1346" s="4">
        <f t="shared" ref="AA1346:AA1409" si="549">SUM(W1346:Z1346)</f>
        <v>11301.220142999999</v>
      </c>
      <c r="AB1346" s="4">
        <v>1443</v>
      </c>
      <c r="AC1346" s="4">
        <v>33</v>
      </c>
      <c r="AD1346" s="4">
        <v>79</v>
      </c>
      <c r="AE1346" s="4">
        <v>26</v>
      </c>
      <c r="AF1346" s="4">
        <f t="shared" ref="AF1346:AF1409" si="550">SUM(AB1346:AE1346)</f>
        <v>1581</v>
      </c>
      <c r="AG1346" s="4">
        <v>0</v>
      </c>
      <c r="AH1346" s="4">
        <v>953</v>
      </c>
      <c r="AI1346" s="4">
        <v>3619</v>
      </c>
      <c r="AJ1346" s="4">
        <v>0</v>
      </c>
      <c r="AK1346" s="4">
        <f t="shared" ref="AK1346:AK1409" si="551">SUM(AG1346:AJ1346)</f>
        <v>4572</v>
      </c>
      <c r="AL1346" s="4">
        <v>4198.1585620000005</v>
      </c>
      <c r="AM1346" s="4">
        <v>1716.327107000001</v>
      </c>
      <c r="AN1346" s="4">
        <v>4419.2941879999998</v>
      </c>
      <c r="AO1346" s="4">
        <v>353</v>
      </c>
      <c r="AP1346" s="4">
        <f t="shared" ref="AP1346:AP1409" si="552">SUM(AL1346:AO1346)</f>
        <v>10686.779857000001</v>
      </c>
      <c r="AQ1346" s="4">
        <v>0</v>
      </c>
      <c r="AR1346" s="4">
        <v>0</v>
      </c>
      <c r="AS1346" s="4">
        <v>0</v>
      </c>
      <c r="AT1346" s="4">
        <v>337</v>
      </c>
      <c r="AU1346" s="4">
        <f t="shared" ref="AU1346:AU1409" si="553">SUM(AQ1346:AT1346)</f>
        <v>337</v>
      </c>
      <c r="AV1346" s="4">
        <v>0</v>
      </c>
      <c r="AW1346" s="4">
        <v>2</v>
      </c>
      <c r="AX1346" s="4">
        <v>0</v>
      </c>
      <c r="AY1346" s="4">
        <v>420</v>
      </c>
      <c r="AZ1346" s="4">
        <f t="shared" ref="AZ1346:AZ1409" si="554">SUM(AV1346:AY1346)</f>
        <v>422</v>
      </c>
      <c r="BA1346" s="4">
        <v>0</v>
      </c>
      <c r="BB1346" s="4">
        <v>0</v>
      </c>
      <c r="BC1346" s="4">
        <v>0</v>
      </c>
      <c r="BD1346" s="4">
        <v>26</v>
      </c>
      <c r="BE1346" s="4">
        <f t="shared" ref="BE1346:BE1409" si="555">SUM(BA1346:BD1346)</f>
        <v>26</v>
      </c>
      <c r="BF1346" s="4">
        <v>0</v>
      </c>
      <c r="BG1346" s="4">
        <v>783</v>
      </c>
      <c r="BH1346" s="4">
        <v>1775</v>
      </c>
      <c r="BI1346" s="4">
        <v>0</v>
      </c>
      <c r="BJ1346" s="4">
        <f t="shared" ref="BJ1346:BJ1409" si="556">SUM(BF1346:BI1346)</f>
        <v>2558</v>
      </c>
      <c r="BK1346" s="4">
        <v>51</v>
      </c>
      <c r="BL1346" s="4">
        <v>16</v>
      </c>
      <c r="BM1346" s="4">
        <v>44</v>
      </c>
      <c r="BN1346" s="4">
        <v>7</v>
      </c>
      <c r="BO1346" s="4">
        <f t="shared" ref="BO1346:BO1409" si="557">SUM(BK1346:BN1346)</f>
        <v>118</v>
      </c>
      <c r="BP1346" s="4">
        <v>1</v>
      </c>
      <c r="BQ1346" s="4">
        <v>53</v>
      </c>
      <c r="BR1346" s="4">
        <v>309</v>
      </c>
      <c r="BS1346" s="4">
        <v>65</v>
      </c>
      <c r="BT1346" s="4">
        <f t="shared" ref="BT1346:BT1409" si="558">SUM(BP1346:BS1346)</f>
        <v>428</v>
      </c>
      <c r="BU1346" s="4">
        <v>11</v>
      </c>
      <c r="BV1346" s="4">
        <v>4</v>
      </c>
      <c r="BW1346" s="4">
        <v>1</v>
      </c>
      <c r="BX1346" s="4">
        <v>281</v>
      </c>
      <c r="BY1346" s="4">
        <f t="shared" ref="BY1346:BY1409" si="559">SUM(BU1346:BX1346)</f>
        <v>297</v>
      </c>
      <c r="BZ1346" s="4">
        <f t="shared" ref="BZ1346:BZ1409" si="560">+C1346+H1346+M1346+R1346+W1346+AB1346+AG1346+AL1346</f>
        <v>17153</v>
      </c>
      <c r="CA1346" s="4">
        <f t="shared" ref="CA1346:CA1409" si="561">+D1346+I1346+N1346+S1346+X1346+AC1346+AH1346+AM1346</f>
        <v>12018</v>
      </c>
      <c r="CB1346" s="4">
        <f t="shared" ref="CB1346:CB1409" si="562">+E1346+J1346+O1346+T1346+Y1346+AD1346+AI1346+AN1346</f>
        <v>13015</v>
      </c>
      <c r="CC1346" s="4">
        <f t="shared" ref="CC1346:CC1409" si="563">+F1346+K1346+P1346+U1346+Z1346+AE1346+AJ1346+AO1346</f>
        <v>1136</v>
      </c>
      <c r="CD1346" s="4">
        <f t="shared" ref="CD1346:CD1409" si="564">SUM(BZ1346:CC1346)</f>
        <v>43322</v>
      </c>
      <c r="CE1346" s="4">
        <f t="shared" ref="CE1346:CE1394" si="565">BF1346+BA1346+AV1346+BK1346+BP1346+BU1346+AQ1346</f>
        <v>63</v>
      </c>
      <c r="CF1346" s="4">
        <f t="shared" ref="CF1346:CF1394" si="566">BG1346+BB1346+AW1346+BL1346+BQ1346+BV1346+AR1346</f>
        <v>858</v>
      </c>
      <c r="CG1346" s="4">
        <f t="shared" ref="CG1346:CG1394" si="567">BH1346+BC1346+AX1346+BM1346+BR1346+BW1346+AS1346</f>
        <v>2129</v>
      </c>
      <c r="CH1346" s="4">
        <f t="shared" ref="CH1346:CH1394" si="568">BI1346+BD1346+AY1346+BN1346+BS1346+BX1346+AT1346</f>
        <v>1136</v>
      </c>
      <c r="CI1346" s="4">
        <f t="shared" ref="CI1346:CI1409" si="569">SUM(CE1346:CH1346)</f>
        <v>4186</v>
      </c>
      <c r="CJ1346" s="4">
        <v>4539</v>
      </c>
      <c r="CK1346" s="4">
        <v>9019</v>
      </c>
      <c r="CL1346" s="4">
        <v>796</v>
      </c>
      <c r="CM1346" s="4">
        <v>484</v>
      </c>
      <c r="CN1346" s="4">
        <v>1860</v>
      </c>
      <c r="CO1346" s="4">
        <f t="shared" si="544"/>
        <v>16698</v>
      </c>
      <c r="CX1346" s="46"/>
      <c r="CZ1346" s="46"/>
      <c r="DA1346" s="46"/>
    </row>
    <row r="1347" spans="1:107">
      <c r="A1347" s="2">
        <v>2017</v>
      </c>
      <c r="B1347" s="3" t="s">
        <v>97</v>
      </c>
      <c r="C1347" s="4">
        <v>5535</v>
      </c>
      <c r="D1347" s="4">
        <v>1231</v>
      </c>
      <c r="E1347" s="4">
        <v>825</v>
      </c>
      <c r="F1347" s="4">
        <v>23</v>
      </c>
      <c r="G1347" s="4">
        <f t="shared" si="545"/>
        <v>7614</v>
      </c>
      <c r="H1347" s="4">
        <v>1167</v>
      </c>
      <c r="I1347" s="4">
        <v>9</v>
      </c>
      <c r="J1347" s="4">
        <v>16</v>
      </c>
      <c r="K1347" s="4">
        <v>238</v>
      </c>
      <c r="L1347" s="4">
        <f t="shared" si="546"/>
        <v>1430</v>
      </c>
      <c r="M1347" s="4">
        <v>203</v>
      </c>
      <c r="N1347" s="4">
        <v>0</v>
      </c>
      <c r="O1347" s="4">
        <v>0</v>
      </c>
      <c r="P1347" s="4">
        <v>0</v>
      </c>
      <c r="Q1347" s="4">
        <f t="shared" si="547"/>
        <v>203</v>
      </c>
      <c r="R1347" s="4">
        <v>307</v>
      </c>
      <c r="S1347" s="4">
        <v>2</v>
      </c>
      <c r="T1347" s="4">
        <v>0</v>
      </c>
      <c r="U1347" s="4">
        <v>0</v>
      </c>
      <c r="V1347" s="4">
        <f t="shared" si="548"/>
        <v>309</v>
      </c>
      <c r="W1347" s="4">
        <v>6967</v>
      </c>
      <c r="X1347" s="4">
        <v>7447</v>
      </c>
      <c r="Y1347" s="4">
        <v>1057</v>
      </c>
      <c r="Z1347" s="4">
        <v>0</v>
      </c>
      <c r="AA1347" s="4">
        <f t="shared" si="549"/>
        <v>15471</v>
      </c>
      <c r="AB1347" s="4">
        <v>1362</v>
      </c>
      <c r="AC1347" s="4">
        <v>27</v>
      </c>
      <c r="AD1347" s="4">
        <v>6</v>
      </c>
      <c r="AE1347" s="4">
        <v>55</v>
      </c>
      <c r="AF1347" s="4">
        <f t="shared" si="550"/>
        <v>1450</v>
      </c>
      <c r="AG1347" s="4">
        <v>140</v>
      </c>
      <c r="AH1347" s="4">
        <v>650</v>
      </c>
      <c r="AI1347" s="4">
        <v>2307</v>
      </c>
      <c r="AJ1347" s="4">
        <v>1286</v>
      </c>
      <c r="AK1347" s="4">
        <f t="shared" si="551"/>
        <v>4383</v>
      </c>
      <c r="AL1347" s="4">
        <v>10755</v>
      </c>
      <c r="AM1347" s="4">
        <v>4537</v>
      </c>
      <c r="AN1347" s="4">
        <v>8074</v>
      </c>
      <c r="AO1347" s="4">
        <v>1102</v>
      </c>
      <c r="AP1347" s="4">
        <f t="shared" si="552"/>
        <v>24468</v>
      </c>
      <c r="AQ1347" s="4">
        <v>0</v>
      </c>
      <c r="AR1347" s="4">
        <v>0</v>
      </c>
      <c r="AS1347" s="4">
        <v>0</v>
      </c>
      <c r="AT1347" s="4">
        <v>23.2</v>
      </c>
      <c r="AU1347" s="4">
        <f t="shared" si="553"/>
        <v>23.2</v>
      </c>
      <c r="AV1347" s="4">
        <v>0</v>
      </c>
      <c r="AW1347" s="4">
        <v>0</v>
      </c>
      <c r="AX1347" s="4">
        <v>0</v>
      </c>
      <c r="AY1347" s="4">
        <v>238.5</v>
      </c>
      <c r="AZ1347" s="4">
        <f t="shared" si="554"/>
        <v>238.5</v>
      </c>
      <c r="BA1347" s="4">
        <v>0</v>
      </c>
      <c r="BB1347" s="4">
        <v>0</v>
      </c>
      <c r="BC1347" s="4">
        <v>0</v>
      </c>
      <c r="BD1347" s="4">
        <v>54.5</v>
      </c>
      <c r="BE1347" s="4">
        <f t="shared" si="555"/>
        <v>54.5</v>
      </c>
      <c r="BF1347" s="4">
        <v>0</v>
      </c>
      <c r="BG1347" s="4">
        <v>608.1</v>
      </c>
      <c r="BH1347" s="4">
        <v>0</v>
      </c>
      <c r="BI1347" s="4">
        <v>1286.5</v>
      </c>
      <c r="BJ1347" s="4">
        <f t="shared" si="556"/>
        <v>1894.6</v>
      </c>
      <c r="BK1347" s="4">
        <v>0</v>
      </c>
      <c r="BL1347" s="4">
        <v>0</v>
      </c>
      <c r="BM1347" s="4">
        <v>0</v>
      </c>
      <c r="BN1347" s="4">
        <v>213.5</v>
      </c>
      <c r="BO1347" s="4">
        <f t="shared" si="557"/>
        <v>213.5</v>
      </c>
      <c r="BP1347" s="4">
        <v>0</v>
      </c>
      <c r="BQ1347" s="4">
        <v>0</v>
      </c>
      <c r="BR1347" s="4">
        <v>0</v>
      </c>
      <c r="BS1347" s="4">
        <v>202.2</v>
      </c>
      <c r="BT1347" s="4">
        <f t="shared" si="558"/>
        <v>202.2</v>
      </c>
      <c r="BU1347" s="4">
        <v>0</v>
      </c>
      <c r="BV1347" s="4">
        <v>0</v>
      </c>
      <c r="BW1347" s="4">
        <v>0</v>
      </c>
      <c r="BX1347" s="4">
        <v>633.4</v>
      </c>
      <c r="BY1347" s="4">
        <f t="shared" si="559"/>
        <v>633.4</v>
      </c>
      <c r="BZ1347" s="4">
        <f t="shared" si="560"/>
        <v>26436</v>
      </c>
      <c r="CA1347" s="4">
        <f t="shared" si="561"/>
        <v>13903</v>
      </c>
      <c r="CB1347" s="4">
        <f t="shared" si="562"/>
        <v>12285</v>
      </c>
      <c r="CC1347" s="4">
        <f t="shared" si="563"/>
        <v>2704</v>
      </c>
      <c r="CD1347" s="4">
        <f t="shared" si="564"/>
        <v>55328</v>
      </c>
      <c r="CE1347" s="4">
        <f t="shared" si="565"/>
        <v>0</v>
      </c>
      <c r="CF1347" s="4">
        <f t="shared" si="566"/>
        <v>608.1</v>
      </c>
      <c r="CG1347" s="4">
        <f t="shared" si="567"/>
        <v>0</v>
      </c>
      <c r="CH1347" s="4">
        <f t="shared" si="568"/>
        <v>2651.7999999999997</v>
      </c>
      <c r="CI1347" s="4">
        <f t="shared" si="569"/>
        <v>3259.8999999999996</v>
      </c>
      <c r="CJ1347" s="4">
        <v>4402</v>
      </c>
      <c r="CK1347" s="4">
        <v>14683.7</v>
      </c>
      <c r="CL1347" s="4">
        <v>2196.6999999999998</v>
      </c>
      <c r="CM1347" s="4">
        <v>1189.3499999999999</v>
      </c>
      <c r="CN1347" s="4">
        <v>7837.6</v>
      </c>
      <c r="CO1347" s="4">
        <f t="shared" si="544"/>
        <v>30309.35</v>
      </c>
      <c r="CX1347" s="46"/>
      <c r="CZ1347" s="46"/>
      <c r="DA1347" s="46"/>
    </row>
    <row r="1348" spans="1:107">
      <c r="A1348" s="2">
        <v>2017</v>
      </c>
      <c r="B1348" s="3" t="s">
        <v>98</v>
      </c>
      <c r="C1348" s="4">
        <v>220</v>
      </c>
      <c r="D1348" s="4">
        <v>1698</v>
      </c>
      <c r="E1348" s="4">
        <v>12093</v>
      </c>
      <c r="F1348" s="4">
        <v>0</v>
      </c>
      <c r="G1348" s="4">
        <f t="shared" si="545"/>
        <v>14011</v>
      </c>
      <c r="H1348" s="4">
        <v>1534</v>
      </c>
      <c r="I1348" s="4">
        <v>113</v>
      </c>
      <c r="J1348" s="4">
        <v>498</v>
      </c>
      <c r="K1348" s="4">
        <v>40</v>
      </c>
      <c r="L1348" s="4">
        <f t="shared" si="546"/>
        <v>2185</v>
      </c>
      <c r="M1348" s="4">
        <v>43</v>
      </c>
      <c r="N1348" s="4">
        <v>105</v>
      </c>
      <c r="O1348" s="4">
        <v>11</v>
      </c>
      <c r="P1348" s="4">
        <v>0</v>
      </c>
      <c r="Q1348" s="4">
        <f t="shared" si="547"/>
        <v>159</v>
      </c>
      <c r="R1348" s="4">
        <v>94</v>
      </c>
      <c r="S1348" s="4">
        <v>13</v>
      </c>
      <c r="T1348" s="4">
        <v>5</v>
      </c>
      <c r="U1348" s="4">
        <v>0</v>
      </c>
      <c r="V1348" s="4">
        <f t="shared" si="548"/>
        <v>112</v>
      </c>
      <c r="W1348" s="4">
        <v>2717.9510899999959</v>
      </c>
      <c r="X1348" s="4">
        <v>12125.907823</v>
      </c>
      <c r="Y1348" s="4">
        <v>2116.479945</v>
      </c>
      <c r="Z1348" s="4">
        <v>0</v>
      </c>
      <c r="AA1348" s="4">
        <f t="shared" si="549"/>
        <v>16960.338857999996</v>
      </c>
      <c r="AB1348" s="4">
        <v>2114</v>
      </c>
      <c r="AC1348" s="4">
        <v>40</v>
      </c>
      <c r="AD1348" s="4">
        <v>48</v>
      </c>
      <c r="AE1348" s="4">
        <v>0</v>
      </c>
      <c r="AF1348" s="4">
        <f t="shared" si="550"/>
        <v>2202</v>
      </c>
      <c r="AG1348" s="4">
        <v>9</v>
      </c>
      <c r="AH1348" s="4">
        <v>1256</v>
      </c>
      <c r="AI1348" s="4">
        <v>2429</v>
      </c>
      <c r="AJ1348" s="4">
        <v>7</v>
      </c>
      <c r="AK1348" s="4">
        <f t="shared" si="551"/>
        <v>3701</v>
      </c>
      <c r="AL1348" s="4">
        <v>3150.0489100000041</v>
      </c>
      <c r="AM1348" s="4">
        <v>4939</v>
      </c>
      <c r="AN1348" s="4">
        <v>6936.5200550000009</v>
      </c>
      <c r="AO1348" s="4">
        <v>25</v>
      </c>
      <c r="AP1348" s="4">
        <f t="shared" si="552"/>
        <v>15050.568965000006</v>
      </c>
      <c r="AQ1348" s="4">
        <v>0</v>
      </c>
      <c r="AR1348" s="4">
        <v>0</v>
      </c>
      <c r="AS1348" s="4">
        <v>0</v>
      </c>
      <c r="AT1348" s="4">
        <v>0</v>
      </c>
      <c r="AU1348" s="4">
        <f t="shared" si="553"/>
        <v>0</v>
      </c>
      <c r="AV1348" s="4">
        <v>157</v>
      </c>
      <c r="AW1348" s="4">
        <v>0</v>
      </c>
      <c r="AX1348" s="4">
        <v>0</v>
      </c>
      <c r="AY1348" s="4">
        <v>40</v>
      </c>
      <c r="AZ1348" s="4">
        <f t="shared" si="554"/>
        <v>197</v>
      </c>
      <c r="BA1348" s="4">
        <v>18</v>
      </c>
      <c r="BB1348" s="4">
        <v>0</v>
      </c>
      <c r="BC1348" s="4">
        <v>0</v>
      </c>
      <c r="BD1348" s="4">
        <v>0</v>
      </c>
      <c r="BE1348" s="4">
        <f t="shared" si="555"/>
        <v>18</v>
      </c>
      <c r="BF1348" s="4">
        <v>0</v>
      </c>
      <c r="BG1348" s="4">
        <v>1178</v>
      </c>
      <c r="BH1348" s="4">
        <v>206</v>
      </c>
      <c r="BI1348" s="4">
        <v>1</v>
      </c>
      <c r="BJ1348" s="4">
        <f t="shared" si="556"/>
        <v>1385</v>
      </c>
      <c r="BK1348" s="4">
        <v>0</v>
      </c>
      <c r="BL1348" s="4">
        <v>0</v>
      </c>
      <c r="BM1348" s="4">
        <v>0</v>
      </c>
      <c r="BN1348" s="4">
        <v>0</v>
      </c>
      <c r="BO1348" s="4">
        <f t="shared" si="557"/>
        <v>0</v>
      </c>
      <c r="BP1348" s="4">
        <v>5</v>
      </c>
      <c r="BQ1348" s="4">
        <v>11</v>
      </c>
      <c r="BR1348" s="4">
        <v>60</v>
      </c>
      <c r="BS1348" s="4">
        <v>23</v>
      </c>
      <c r="BT1348" s="4">
        <f t="shared" si="558"/>
        <v>99</v>
      </c>
      <c r="BU1348" s="4">
        <v>57</v>
      </c>
      <c r="BV1348" s="4">
        <v>5</v>
      </c>
      <c r="BW1348" s="4">
        <v>11</v>
      </c>
      <c r="BX1348" s="4">
        <v>2</v>
      </c>
      <c r="BY1348" s="4">
        <f t="shared" si="559"/>
        <v>75</v>
      </c>
      <c r="BZ1348" s="4">
        <f t="shared" si="560"/>
        <v>9882</v>
      </c>
      <c r="CA1348" s="4">
        <f t="shared" si="561"/>
        <v>20289.907823000001</v>
      </c>
      <c r="CB1348" s="4">
        <f t="shared" si="562"/>
        <v>24137</v>
      </c>
      <c r="CC1348" s="4">
        <f t="shared" si="563"/>
        <v>72</v>
      </c>
      <c r="CD1348" s="4">
        <f t="shared" si="564"/>
        <v>54380.907823000001</v>
      </c>
      <c r="CE1348" s="4">
        <f t="shared" si="565"/>
        <v>237</v>
      </c>
      <c r="CF1348" s="4">
        <f t="shared" si="566"/>
        <v>1194</v>
      </c>
      <c r="CG1348" s="4">
        <f t="shared" si="567"/>
        <v>277</v>
      </c>
      <c r="CH1348" s="4">
        <f t="shared" si="568"/>
        <v>66</v>
      </c>
      <c r="CI1348" s="4">
        <f t="shared" si="569"/>
        <v>1774</v>
      </c>
      <c r="CJ1348" s="4">
        <v>1457</v>
      </c>
      <c r="CK1348" s="4">
        <v>6594</v>
      </c>
      <c r="CL1348" s="4">
        <v>420</v>
      </c>
      <c r="CM1348" s="4">
        <v>0</v>
      </c>
      <c r="CN1348" s="4">
        <v>1703</v>
      </c>
      <c r="CO1348" s="4">
        <f t="shared" si="544"/>
        <v>10174</v>
      </c>
      <c r="CT1348" s="46"/>
      <c r="CU1348" s="46"/>
      <c r="CX1348" s="46"/>
      <c r="DA1348" s="46"/>
      <c r="DB1348" s="46"/>
      <c r="DC1348" s="46"/>
    </row>
    <row r="1349" spans="1:107">
      <c r="A1349" s="2">
        <v>2017</v>
      </c>
      <c r="B1349" s="3" t="s">
        <v>99</v>
      </c>
      <c r="C1349" s="4">
        <v>8901</v>
      </c>
      <c r="D1349" s="4">
        <v>775.34500000000003</v>
      </c>
      <c r="E1349" s="4">
        <v>45.238000000001193</v>
      </c>
      <c r="F1349" s="4">
        <v>2.2549999999999999</v>
      </c>
      <c r="G1349" s="4">
        <f t="shared" si="545"/>
        <v>9723.8379999999997</v>
      </c>
      <c r="H1349" s="4">
        <v>1556</v>
      </c>
      <c r="I1349" s="4">
        <v>3.3929999999999998</v>
      </c>
      <c r="J1349" s="4">
        <v>48.555000000000092</v>
      </c>
      <c r="K1349" s="4">
        <v>108.146</v>
      </c>
      <c r="L1349" s="4">
        <f t="shared" si="546"/>
        <v>1716.0940000000001</v>
      </c>
      <c r="M1349" s="4">
        <v>87.543000000000006</v>
      </c>
      <c r="N1349" s="4">
        <v>216.40799999999999</v>
      </c>
      <c r="O1349" s="4">
        <v>0</v>
      </c>
      <c r="P1349" s="4">
        <v>0</v>
      </c>
      <c r="Q1349" s="4">
        <f t="shared" si="547"/>
        <v>303.95100000000002</v>
      </c>
      <c r="R1349" s="4">
        <v>87.864999999999995</v>
      </c>
      <c r="S1349" s="4">
        <v>0</v>
      </c>
      <c r="T1349" s="4">
        <v>0</v>
      </c>
      <c r="U1349" s="4">
        <v>0</v>
      </c>
      <c r="V1349" s="4">
        <f t="shared" si="548"/>
        <v>87.864999999999995</v>
      </c>
      <c r="W1349" s="4">
        <v>4349.8620000000001</v>
      </c>
      <c r="X1349" s="4">
        <v>6380.5427681700003</v>
      </c>
      <c r="Y1349" s="4">
        <v>305.64187053999831</v>
      </c>
      <c r="Z1349" s="4">
        <v>0</v>
      </c>
      <c r="AA1349" s="4">
        <f t="shared" si="549"/>
        <v>11036.046638709999</v>
      </c>
      <c r="AB1349" s="4">
        <v>567</v>
      </c>
      <c r="AC1349" s="4">
        <v>3.2149999999999999</v>
      </c>
      <c r="AD1349" s="4">
        <v>95.784999999999997</v>
      </c>
      <c r="AE1349" s="4">
        <v>3.5910000000000002</v>
      </c>
      <c r="AF1349" s="4">
        <f t="shared" si="550"/>
        <v>669.59100000000001</v>
      </c>
      <c r="AG1349" s="4">
        <v>140</v>
      </c>
      <c r="AH1349" s="4">
        <v>265.07499999999999</v>
      </c>
      <c r="AI1349" s="4">
        <v>3143.9250000000002</v>
      </c>
      <c r="AJ1349" s="4">
        <v>263.01</v>
      </c>
      <c r="AK1349" s="4">
        <f t="shared" si="551"/>
        <v>3812.01</v>
      </c>
      <c r="AL1349" s="4">
        <v>5413.507999999998</v>
      </c>
      <c r="AM1349" s="4">
        <v>2762.0532318300002</v>
      </c>
      <c r="AN1349" s="4">
        <v>1678.4841294599973</v>
      </c>
      <c r="AO1349" s="4">
        <v>264.15500000000009</v>
      </c>
      <c r="AP1349" s="4">
        <f t="shared" si="552"/>
        <v>10118.200361289995</v>
      </c>
      <c r="AQ1349" s="4">
        <v>0</v>
      </c>
      <c r="AR1349" s="4">
        <v>0</v>
      </c>
      <c r="AS1349" s="4">
        <v>0</v>
      </c>
      <c r="AT1349" s="4">
        <v>2.2549999999999999</v>
      </c>
      <c r="AU1349" s="4">
        <f t="shared" si="553"/>
        <v>2.2549999999999999</v>
      </c>
      <c r="AV1349" s="4">
        <v>0</v>
      </c>
      <c r="AW1349" s="4">
        <v>0</v>
      </c>
      <c r="AX1349" s="4">
        <v>0</v>
      </c>
      <c r="AY1349" s="4">
        <v>108.146</v>
      </c>
      <c r="AZ1349" s="4">
        <f t="shared" si="554"/>
        <v>108.146</v>
      </c>
      <c r="BA1349" s="4">
        <v>0</v>
      </c>
      <c r="BB1349" s="4">
        <v>0</v>
      </c>
      <c r="BC1349" s="4">
        <v>0</v>
      </c>
      <c r="BD1349" s="4">
        <v>3.5910000000000002</v>
      </c>
      <c r="BE1349" s="4">
        <f t="shared" si="555"/>
        <v>3.5910000000000002</v>
      </c>
      <c r="BF1349" s="4">
        <v>0</v>
      </c>
      <c r="BG1349" s="4">
        <v>0</v>
      </c>
      <c r="BH1349" s="4">
        <v>0</v>
      </c>
      <c r="BI1349" s="4">
        <v>263.01</v>
      </c>
      <c r="BJ1349" s="4">
        <f t="shared" si="556"/>
        <v>263.01</v>
      </c>
      <c r="BK1349" s="4">
        <v>0</v>
      </c>
      <c r="BL1349" s="4">
        <v>0</v>
      </c>
      <c r="BM1349" s="4">
        <v>0</v>
      </c>
      <c r="BN1349" s="4">
        <v>10.44</v>
      </c>
      <c r="BO1349" s="4">
        <f t="shared" si="557"/>
        <v>10.44</v>
      </c>
      <c r="BP1349" s="4">
        <v>0</v>
      </c>
      <c r="BQ1349" s="4">
        <v>0</v>
      </c>
      <c r="BR1349" s="4">
        <v>0</v>
      </c>
      <c r="BS1349" s="4">
        <v>4.444</v>
      </c>
      <c r="BT1349" s="4">
        <f t="shared" si="558"/>
        <v>4.444</v>
      </c>
      <c r="BU1349" s="4">
        <v>0</v>
      </c>
      <c r="BV1349" s="4">
        <v>0</v>
      </c>
      <c r="BW1349" s="4">
        <v>0</v>
      </c>
      <c r="BX1349" s="4">
        <v>249.27100000000007</v>
      </c>
      <c r="BY1349" s="4">
        <f t="shared" si="559"/>
        <v>249.27100000000007</v>
      </c>
      <c r="BZ1349" s="4">
        <f t="shared" si="560"/>
        <v>21102.777999999998</v>
      </c>
      <c r="CA1349" s="4">
        <f t="shared" si="561"/>
        <v>10406.031999999999</v>
      </c>
      <c r="CB1349" s="4">
        <f t="shared" si="562"/>
        <v>5317.6289999999972</v>
      </c>
      <c r="CC1349" s="4">
        <f t="shared" si="563"/>
        <v>641.15700000000004</v>
      </c>
      <c r="CD1349" s="4">
        <f t="shared" si="564"/>
        <v>37467.595999999998</v>
      </c>
      <c r="CE1349" s="4">
        <f t="shared" si="565"/>
        <v>0</v>
      </c>
      <c r="CF1349" s="4">
        <f t="shared" si="566"/>
        <v>0</v>
      </c>
      <c r="CG1349" s="4">
        <f t="shared" si="567"/>
        <v>0</v>
      </c>
      <c r="CH1349" s="4">
        <f t="shared" si="568"/>
        <v>641.15700000000004</v>
      </c>
      <c r="CI1349" s="4">
        <f t="shared" si="569"/>
        <v>641.15700000000004</v>
      </c>
      <c r="CJ1349" s="4">
        <v>5405.1279999999997</v>
      </c>
      <c r="CK1349" s="4">
        <v>10931.165000000001</v>
      </c>
      <c r="CL1349" s="4">
        <v>1205.3789999999999</v>
      </c>
      <c r="CM1349" s="4">
        <v>63.889000000000003</v>
      </c>
      <c r="CN1349" s="4">
        <v>3446.0849999999991</v>
      </c>
      <c r="CO1349" s="4">
        <f t="shared" si="544"/>
        <v>21051.646000000001</v>
      </c>
      <c r="CX1349" s="46"/>
      <c r="CY1349" s="46"/>
      <c r="CZ1349" s="46"/>
      <c r="DA1349" s="46"/>
    </row>
    <row r="1350" spans="1:107">
      <c r="A1350" s="2">
        <v>2017</v>
      </c>
      <c r="B1350" s="3" t="s">
        <v>100</v>
      </c>
      <c r="C1350" s="4">
        <v>2226.6999999999998</v>
      </c>
      <c r="D1350" s="4">
        <v>690.6</v>
      </c>
      <c r="E1350" s="4">
        <v>326.89999999999998</v>
      </c>
      <c r="F1350" s="4">
        <v>5.01</v>
      </c>
      <c r="G1350" s="4">
        <f t="shared" si="545"/>
        <v>3249.21</v>
      </c>
      <c r="H1350" s="4">
        <v>841.3</v>
      </c>
      <c r="I1350" s="4">
        <v>141.80000000000001</v>
      </c>
      <c r="J1350" s="4">
        <v>2839</v>
      </c>
      <c r="K1350" s="4">
        <v>97.31</v>
      </c>
      <c r="L1350" s="4">
        <f t="shared" si="546"/>
        <v>3919.41</v>
      </c>
      <c r="M1350" s="4">
        <v>26.5</v>
      </c>
      <c r="N1350" s="4">
        <v>842.3</v>
      </c>
      <c r="O1350" s="4">
        <v>5.4</v>
      </c>
      <c r="P1350" s="4">
        <v>0</v>
      </c>
      <c r="Q1350" s="4">
        <f t="shared" si="547"/>
        <v>874.19999999999993</v>
      </c>
      <c r="R1350" s="4">
        <v>0</v>
      </c>
      <c r="S1350" s="4">
        <v>0</v>
      </c>
      <c r="T1350" s="4">
        <v>0</v>
      </c>
      <c r="U1350" s="4">
        <v>0</v>
      </c>
      <c r="V1350" s="4">
        <f t="shared" si="548"/>
        <v>0</v>
      </c>
      <c r="W1350" s="4">
        <v>677.8</v>
      </c>
      <c r="X1350" s="4">
        <v>3820.4</v>
      </c>
      <c r="Y1350" s="4">
        <v>656.7</v>
      </c>
      <c r="Z1350" s="4">
        <v>0</v>
      </c>
      <c r="AA1350" s="4">
        <f t="shared" si="549"/>
        <v>5154.8999999999996</v>
      </c>
      <c r="AB1350" s="4">
        <v>315</v>
      </c>
      <c r="AC1350" s="4">
        <v>0</v>
      </c>
      <c r="AD1350" s="4">
        <v>22.3</v>
      </c>
      <c r="AE1350" s="4">
        <v>0</v>
      </c>
      <c r="AF1350" s="4">
        <f t="shared" si="550"/>
        <v>337.3</v>
      </c>
      <c r="AG1350" s="4">
        <v>0</v>
      </c>
      <c r="AH1350" s="4">
        <v>566.29999999999995</v>
      </c>
      <c r="AI1350" s="4">
        <v>738.7</v>
      </c>
      <c r="AJ1350" s="4">
        <v>122.35</v>
      </c>
      <c r="AK1350" s="4">
        <f t="shared" si="551"/>
        <v>1427.35</v>
      </c>
      <c r="AL1350" s="4">
        <v>1558</v>
      </c>
      <c r="AM1350" s="4">
        <v>1757.8</v>
      </c>
      <c r="AN1350" s="4">
        <v>1197</v>
      </c>
      <c r="AO1350" s="4">
        <v>899.51</v>
      </c>
      <c r="AP1350" s="4">
        <f t="shared" si="552"/>
        <v>5412.31</v>
      </c>
      <c r="AQ1350" s="4">
        <v>0.3</v>
      </c>
      <c r="AR1350" s="4">
        <v>0.1</v>
      </c>
      <c r="AS1350" s="4">
        <v>0</v>
      </c>
      <c r="AT1350" s="4">
        <v>5</v>
      </c>
      <c r="AU1350" s="4">
        <f t="shared" si="553"/>
        <v>5.4</v>
      </c>
      <c r="AV1350" s="4">
        <v>7.1</v>
      </c>
      <c r="AW1350" s="4">
        <v>5.0999999999999996</v>
      </c>
      <c r="AX1350" s="4">
        <v>102.7</v>
      </c>
      <c r="AY1350" s="4">
        <v>97.31</v>
      </c>
      <c r="AZ1350" s="4">
        <f t="shared" si="554"/>
        <v>212.21</v>
      </c>
      <c r="BA1350" s="4">
        <v>3.6</v>
      </c>
      <c r="BB1350" s="4">
        <v>0</v>
      </c>
      <c r="BC1350" s="4">
        <v>0</v>
      </c>
      <c r="BD1350" s="4">
        <v>0</v>
      </c>
      <c r="BE1350" s="4">
        <f t="shared" si="555"/>
        <v>3.6</v>
      </c>
      <c r="BF1350" s="4">
        <v>0</v>
      </c>
      <c r="BG1350" s="4">
        <v>308.60000000000002</v>
      </c>
      <c r="BH1350" s="4">
        <v>348.7</v>
      </c>
      <c r="BI1350" s="4">
        <v>122.35</v>
      </c>
      <c r="BJ1350" s="4">
        <f t="shared" si="556"/>
        <v>779.65</v>
      </c>
      <c r="BK1350" s="4">
        <v>0</v>
      </c>
      <c r="BL1350" s="4">
        <v>0</v>
      </c>
      <c r="BM1350" s="4">
        <v>0</v>
      </c>
      <c r="BN1350" s="4">
        <v>0</v>
      </c>
      <c r="BO1350" s="4">
        <f t="shared" si="557"/>
        <v>0</v>
      </c>
      <c r="BP1350" s="4">
        <v>0.2</v>
      </c>
      <c r="BQ1350" s="4">
        <v>7.7</v>
      </c>
      <c r="BR1350" s="4">
        <v>9.6999999999999993</v>
      </c>
      <c r="BS1350" s="4">
        <v>3.88</v>
      </c>
      <c r="BT1350" s="4">
        <f t="shared" si="558"/>
        <v>21.48</v>
      </c>
      <c r="BU1350" s="4">
        <v>6.4</v>
      </c>
      <c r="BV1350" s="4">
        <v>5.0999999999999996</v>
      </c>
      <c r="BW1350" s="4">
        <v>102.2</v>
      </c>
      <c r="BX1350" s="4">
        <v>895.63</v>
      </c>
      <c r="BY1350" s="4">
        <f t="shared" si="559"/>
        <v>1009.33</v>
      </c>
      <c r="BZ1350" s="4">
        <f t="shared" si="560"/>
        <v>5645.3</v>
      </c>
      <c r="CA1350" s="4">
        <f t="shared" si="561"/>
        <v>7819.2000000000007</v>
      </c>
      <c r="CB1350" s="4">
        <f t="shared" si="562"/>
        <v>5786</v>
      </c>
      <c r="CC1350" s="4">
        <f t="shared" si="563"/>
        <v>1124.18</v>
      </c>
      <c r="CD1350" s="4">
        <f t="shared" si="564"/>
        <v>20374.68</v>
      </c>
      <c r="CE1350" s="4">
        <f t="shared" si="565"/>
        <v>17.599999999999998</v>
      </c>
      <c r="CF1350" s="4">
        <f t="shared" si="566"/>
        <v>326.60000000000008</v>
      </c>
      <c r="CG1350" s="4">
        <f t="shared" si="567"/>
        <v>563.29999999999995</v>
      </c>
      <c r="CH1350" s="4">
        <f t="shared" si="568"/>
        <v>1124.17</v>
      </c>
      <c r="CI1350" s="4">
        <f t="shared" si="569"/>
        <v>2031.67</v>
      </c>
      <c r="CJ1350" s="4">
        <v>2289.3200000000002</v>
      </c>
      <c r="CK1350" s="4">
        <v>1781.66</v>
      </c>
      <c r="CL1350" s="4">
        <v>563.98</v>
      </c>
      <c r="CM1350" s="4">
        <v>132.94999999999999</v>
      </c>
      <c r="CN1350" s="4">
        <v>886.02</v>
      </c>
      <c r="CO1350" s="4">
        <f t="shared" si="544"/>
        <v>5653.93</v>
      </c>
      <c r="CX1350" s="46"/>
      <c r="DA1350" s="46"/>
    </row>
    <row r="1351" spans="1:107">
      <c r="A1351" s="2">
        <v>2017</v>
      </c>
      <c r="B1351" s="3" t="s">
        <v>101</v>
      </c>
      <c r="C1351" s="4">
        <v>3297</v>
      </c>
      <c r="D1351" s="4">
        <v>1013</v>
      </c>
      <c r="E1351" s="4">
        <v>1505</v>
      </c>
      <c r="F1351" s="4">
        <v>1</v>
      </c>
      <c r="G1351" s="4">
        <f t="shared" si="545"/>
        <v>5816</v>
      </c>
      <c r="H1351" s="4">
        <v>901</v>
      </c>
      <c r="I1351" s="4">
        <v>1</v>
      </c>
      <c r="J1351" s="4">
        <v>240</v>
      </c>
      <c r="K1351" s="4">
        <v>83</v>
      </c>
      <c r="L1351" s="4">
        <f t="shared" si="546"/>
        <v>1225</v>
      </c>
      <c r="M1351" s="4">
        <v>10</v>
      </c>
      <c r="N1351" s="4">
        <v>68</v>
      </c>
      <c r="O1351" s="4">
        <v>0</v>
      </c>
      <c r="P1351" s="4">
        <v>0</v>
      </c>
      <c r="Q1351" s="4">
        <f t="shared" si="547"/>
        <v>78</v>
      </c>
      <c r="R1351" s="4">
        <v>29</v>
      </c>
      <c r="S1351" s="4">
        <v>0</v>
      </c>
      <c r="T1351" s="4">
        <v>32</v>
      </c>
      <c r="U1351" s="4">
        <v>0</v>
      </c>
      <c r="V1351" s="4">
        <f t="shared" si="548"/>
        <v>61</v>
      </c>
      <c r="W1351" s="4">
        <v>2109</v>
      </c>
      <c r="X1351" s="4">
        <v>5175</v>
      </c>
      <c r="Y1351" s="4">
        <v>2414</v>
      </c>
      <c r="Z1351" s="4">
        <v>0</v>
      </c>
      <c r="AA1351" s="4">
        <f t="shared" si="549"/>
        <v>9698</v>
      </c>
      <c r="AB1351" s="4">
        <v>654</v>
      </c>
      <c r="AC1351" s="4">
        <v>2</v>
      </c>
      <c r="AD1351" s="4">
        <v>30</v>
      </c>
      <c r="AE1351" s="4">
        <v>2</v>
      </c>
      <c r="AF1351" s="4">
        <f t="shared" si="550"/>
        <v>688</v>
      </c>
      <c r="AG1351" s="4">
        <v>20</v>
      </c>
      <c r="AH1351" s="4">
        <v>89</v>
      </c>
      <c r="AI1351" s="4">
        <v>1916</v>
      </c>
      <c r="AJ1351" s="4">
        <v>0</v>
      </c>
      <c r="AK1351" s="4">
        <f t="shared" si="551"/>
        <v>2025</v>
      </c>
      <c r="AL1351" s="4">
        <v>2133</v>
      </c>
      <c r="AM1351" s="4">
        <v>1838</v>
      </c>
      <c r="AN1351" s="4">
        <v>1910</v>
      </c>
      <c r="AO1351" s="4">
        <v>78</v>
      </c>
      <c r="AP1351" s="4">
        <f t="shared" si="552"/>
        <v>5959</v>
      </c>
      <c r="AQ1351" s="4">
        <v>0</v>
      </c>
      <c r="AR1351" s="4">
        <v>0</v>
      </c>
      <c r="AS1351" s="4">
        <v>1</v>
      </c>
      <c r="AT1351" s="4">
        <v>1</v>
      </c>
      <c r="AU1351" s="4">
        <f t="shared" si="553"/>
        <v>2</v>
      </c>
      <c r="AV1351" s="4">
        <v>23</v>
      </c>
      <c r="AW1351" s="4">
        <v>0</v>
      </c>
      <c r="AX1351" s="4">
        <v>0</v>
      </c>
      <c r="AY1351" s="4">
        <v>83</v>
      </c>
      <c r="AZ1351" s="4">
        <f t="shared" si="554"/>
        <v>106</v>
      </c>
      <c r="BA1351" s="4">
        <v>0</v>
      </c>
      <c r="BB1351" s="4">
        <v>0</v>
      </c>
      <c r="BC1351" s="4">
        <v>0</v>
      </c>
      <c r="BD1351" s="4">
        <v>2</v>
      </c>
      <c r="BE1351" s="4">
        <f t="shared" si="555"/>
        <v>2</v>
      </c>
      <c r="BF1351" s="4">
        <v>8</v>
      </c>
      <c r="BG1351" s="4">
        <v>0</v>
      </c>
      <c r="BH1351" s="4">
        <v>0</v>
      </c>
      <c r="BI1351" s="4">
        <v>0</v>
      </c>
      <c r="BJ1351" s="4">
        <f t="shared" si="556"/>
        <v>8</v>
      </c>
      <c r="BK1351" s="4">
        <v>0</v>
      </c>
      <c r="BL1351" s="4">
        <v>0</v>
      </c>
      <c r="BM1351" s="4">
        <v>0</v>
      </c>
      <c r="BN1351" s="4">
        <v>0</v>
      </c>
      <c r="BO1351" s="4">
        <f t="shared" si="557"/>
        <v>0</v>
      </c>
      <c r="BP1351" s="4">
        <v>0</v>
      </c>
      <c r="BQ1351" s="4">
        <v>0</v>
      </c>
      <c r="BR1351" s="4">
        <v>0</v>
      </c>
      <c r="BS1351" s="4">
        <v>0</v>
      </c>
      <c r="BT1351" s="4">
        <f t="shared" si="558"/>
        <v>0</v>
      </c>
      <c r="BU1351" s="4">
        <v>3</v>
      </c>
      <c r="BV1351" s="4">
        <v>9</v>
      </c>
      <c r="BW1351" s="4">
        <v>62</v>
      </c>
      <c r="BX1351" s="4">
        <v>78</v>
      </c>
      <c r="BY1351" s="4">
        <f t="shared" si="559"/>
        <v>152</v>
      </c>
      <c r="BZ1351" s="4">
        <f t="shared" si="560"/>
        <v>9153</v>
      </c>
      <c r="CA1351" s="4">
        <f t="shared" si="561"/>
        <v>8186</v>
      </c>
      <c r="CB1351" s="4">
        <f t="shared" si="562"/>
        <v>8047</v>
      </c>
      <c r="CC1351" s="4">
        <f t="shared" si="563"/>
        <v>164</v>
      </c>
      <c r="CD1351" s="4">
        <f t="shared" si="564"/>
        <v>25550</v>
      </c>
      <c r="CE1351" s="4">
        <f t="shared" si="565"/>
        <v>34</v>
      </c>
      <c r="CF1351" s="4">
        <f t="shared" si="566"/>
        <v>9</v>
      </c>
      <c r="CG1351" s="4">
        <f t="shared" si="567"/>
        <v>63</v>
      </c>
      <c r="CH1351" s="4">
        <f t="shared" si="568"/>
        <v>164</v>
      </c>
      <c r="CI1351" s="4">
        <f t="shared" si="569"/>
        <v>270</v>
      </c>
      <c r="CJ1351" s="4">
        <v>2111</v>
      </c>
      <c r="CK1351" s="4">
        <v>6240</v>
      </c>
      <c r="CL1351" s="4">
        <v>276</v>
      </c>
      <c r="CM1351" s="4">
        <v>0</v>
      </c>
      <c r="CN1351" s="4">
        <v>389</v>
      </c>
      <c r="CO1351" s="4">
        <f t="shared" si="544"/>
        <v>9016</v>
      </c>
      <c r="CT1351" s="46"/>
      <c r="CW1351" s="46"/>
      <c r="CX1351" s="46"/>
      <c r="CY1351" s="46"/>
      <c r="CZ1351" s="46"/>
      <c r="DA1351" s="46"/>
      <c r="DB1351" s="46"/>
      <c r="DC1351" s="46"/>
    </row>
    <row r="1352" spans="1:107">
      <c r="A1352" s="2">
        <v>2017</v>
      </c>
      <c r="B1352" s="3" t="s">
        <v>102</v>
      </c>
      <c r="C1352" s="4">
        <v>819</v>
      </c>
      <c r="D1352" s="4">
        <v>175</v>
      </c>
      <c r="E1352" s="4">
        <v>47</v>
      </c>
      <c r="F1352" s="4">
        <v>0</v>
      </c>
      <c r="G1352" s="4">
        <f t="shared" si="545"/>
        <v>1041</v>
      </c>
      <c r="H1352" s="4">
        <v>233</v>
      </c>
      <c r="I1352" s="4">
        <v>42</v>
      </c>
      <c r="J1352" s="4">
        <v>409</v>
      </c>
      <c r="K1352" s="4">
        <v>0</v>
      </c>
      <c r="L1352" s="4">
        <f t="shared" si="546"/>
        <v>684</v>
      </c>
      <c r="M1352" s="4">
        <v>12</v>
      </c>
      <c r="N1352" s="4">
        <v>27</v>
      </c>
      <c r="O1352" s="4">
        <v>0</v>
      </c>
      <c r="P1352" s="4">
        <v>0</v>
      </c>
      <c r="Q1352" s="4">
        <f t="shared" si="547"/>
        <v>39</v>
      </c>
      <c r="R1352" s="4">
        <v>0</v>
      </c>
      <c r="S1352" s="4">
        <v>0</v>
      </c>
      <c r="T1352" s="4">
        <v>0</v>
      </c>
      <c r="U1352" s="4">
        <v>0</v>
      </c>
      <c r="V1352" s="4">
        <f t="shared" si="548"/>
        <v>0</v>
      </c>
      <c r="W1352" s="4">
        <v>309</v>
      </c>
      <c r="X1352" s="4">
        <v>1340</v>
      </c>
      <c r="Y1352" s="4">
        <v>109</v>
      </c>
      <c r="Z1352" s="4">
        <v>0</v>
      </c>
      <c r="AA1352" s="4">
        <f t="shared" si="549"/>
        <v>1758</v>
      </c>
      <c r="AB1352" s="4">
        <v>200</v>
      </c>
      <c r="AC1352" s="4">
        <v>1</v>
      </c>
      <c r="AD1352" s="4">
        <v>13</v>
      </c>
      <c r="AE1352" s="4">
        <v>0</v>
      </c>
      <c r="AF1352" s="4">
        <f t="shared" si="550"/>
        <v>214</v>
      </c>
      <c r="AG1352" s="4">
        <v>10</v>
      </c>
      <c r="AH1352" s="4">
        <v>382</v>
      </c>
      <c r="AI1352" s="4">
        <v>279</v>
      </c>
      <c r="AJ1352" s="4">
        <v>0</v>
      </c>
      <c r="AK1352" s="4">
        <f t="shared" si="551"/>
        <v>671</v>
      </c>
      <c r="AL1352" s="4">
        <v>750</v>
      </c>
      <c r="AM1352" s="4">
        <v>843</v>
      </c>
      <c r="AN1352" s="4">
        <v>957</v>
      </c>
      <c r="AO1352" s="4">
        <v>0</v>
      </c>
      <c r="AP1352" s="4">
        <f t="shared" si="552"/>
        <v>2550</v>
      </c>
      <c r="AQ1352" s="4">
        <v>0</v>
      </c>
      <c r="AR1352" s="4">
        <v>0</v>
      </c>
      <c r="AS1352" s="4">
        <v>0</v>
      </c>
      <c r="AT1352" s="4">
        <v>0</v>
      </c>
      <c r="AU1352" s="4">
        <f t="shared" si="553"/>
        <v>0</v>
      </c>
      <c r="AV1352" s="4">
        <v>0</v>
      </c>
      <c r="AW1352" s="4">
        <v>0</v>
      </c>
      <c r="AX1352" s="4">
        <v>0</v>
      </c>
      <c r="AY1352" s="4">
        <v>0</v>
      </c>
      <c r="AZ1352" s="4">
        <f t="shared" si="554"/>
        <v>0</v>
      </c>
      <c r="BA1352" s="4">
        <v>0</v>
      </c>
      <c r="BB1352" s="4">
        <v>0</v>
      </c>
      <c r="BC1352" s="4">
        <v>0</v>
      </c>
      <c r="BD1352" s="4">
        <v>0</v>
      </c>
      <c r="BE1352" s="4">
        <f t="shared" si="555"/>
        <v>0</v>
      </c>
      <c r="BF1352" s="4">
        <v>0</v>
      </c>
      <c r="BG1352" s="4">
        <v>0</v>
      </c>
      <c r="BH1352" s="4">
        <v>0</v>
      </c>
      <c r="BI1352" s="4">
        <v>0</v>
      </c>
      <c r="BJ1352" s="4">
        <f t="shared" si="556"/>
        <v>0</v>
      </c>
      <c r="BK1352" s="4">
        <v>0</v>
      </c>
      <c r="BL1352" s="4">
        <v>0</v>
      </c>
      <c r="BM1352" s="4">
        <v>0</v>
      </c>
      <c r="BN1352" s="4">
        <v>0</v>
      </c>
      <c r="BO1352" s="4">
        <f t="shared" si="557"/>
        <v>0</v>
      </c>
      <c r="BP1352" s="4">
        <v>0</v>
      </c>
      <c r="BQ1352" s="4">
        <v>0</v>
      </c>
      <c r="BR1352" s="4">
        <v>0</v>
      </c>
      <c r="BS1352" s="4">
        <v>0</v>
      </c>
      <c r="BT1352" s="4">
        <f t="shared" si="558"/>
        <v>0</v>
      </c>
      <c r="BU1352" s="4">
        <v>0</v>
      </c>
      <c r="BV1352" s="4">
        <v>0</v>
      </c>
      <c r="BW1352" s="4">
        <v>0</v>
      </c>
      <c r="BX1352" s="4">
        <v>0</v>
      </c>
      <c r="BY1352" s="4">
        <f t="shared" si="559"/>
        <v>0</v>
      </c>
      <c r="BZ1352" s="4">
        <f t="shared" si="560"/>
        <v>2333</v>
      </c>
      <c r="CA1352" s="4">
        <f t="shared" si="561"/>
        <v>2810</v>
      </c>
      <c r="CB1352" s="4">
        <f t="shared" si="562"/>
        <v>1814</v>
      </c>
      <c r="CC1352" s="4">
        <f t="shared" si="563"/>
        <v>0</v>
      </c>
      <c r="CD1352" s="4">
        <f t="shared" si="564"/>
        <v>6957</v>
      </c>
      <c r="CE1352" s="4">
        <f t="shared" si="565"/>
        <v>0</v>
      </c>
      <c r="CF1352" s="4">
        <f t="shared" si="566"/>
        <v>0</v>
      </c>
      <c r="CG1352" s="4">
        <f t="shared" si="567"/>
        <v>0</v>
      </c>
      <c r="CH1352" s="4">
        <f t="shared" si="568"/>
        <v>0</v>
      </c>
      <c r="CI1352" s="4">
        <f t="shared" si="569"/>
        <v>0</v>
      </c>
      <c r="CJ1352" s="4">
        <v>59.683814779999992</v>
      </c>
      <c r="CK1352" s="4">
        <v>1168.2246435099999</v>
      </c>
      <c r="CL1352" s="4">
        <v>133.99163498000001</v>
      </c>
      <c r="CM1352" s="4">
        <v>69.579843509999989</v>
      </c>
      <c r="CN1352" s="4">
        <v>709.99952919999964</v>
      </c>
      <c r="CO1352" s="4">
        <f t="shared" si="544"/>
        <v>2141.4794659799995</v>
      </c>
      <c r="DA1352" s="46"/>
    </row>
    <row r="1353" spans="1:107">
      <c r="A1353" s="2">
        <v>2017</v>
      </c>
      <c r="B1353" s="3" t="s">
        <v>103</v>
      </c>
      <c r="C1353" s="4">
        <v>1268</v>
      </c>
      <c r="D1353" s="4">
        <v>324</v>
      </c>
      <c r="E1353" s="4">
        <v>54</v>
      </c>
      <c r="F1353" s="4">
        <v>0</v>
      </c>
      <c r="G1353" s="4">
        <f t="shared" si="545"/>
        <v>1646</v>
      </c>
      <c r="H1353" s="4">
        <v>756</v>
      </c>
      <c r="I1353" s="4">
        <v>336</v>
      </c>
      <c r="J1353" s="4">
        <v>1782</v>
      </c>
      <c r="K1353" s="4">
        <v>0</v>
      </c>
      <c r="L1353" s="4">
        <f t="shared" si="546"/>
        <v>2874</v>
      </c>
      <c r="M1353" s="4">
        <v>10</v>
      </c>
      <c r="N1353" s="4">
        <v>30</v>
      </c>
      <c r="O1353" s="4">
        <v>0</v>
      </c>
      <c r="P1353" s="4">
        <v>0</v>
      </c>
      <c r="Q1353" s="4">
        <f t="shared" si="547"/>
        <v>40</v>
      </c>
      <c r="R1353" s="4">
        <v>8</v>
      </c>
      <c r="S1353" s="4">
        <v>4</v>
      </c>
      <c r="T1353" s="4">
        <v>0</v>
      </c>
      <c r="U1353" s="4">
        <v>0</v>
      </c>
      <c r="V1353" s="4">
        <f t="shared" si="548"/>
        <v>12</v>
      </c>
      <c r="W1353" s="4">
        <v>982</v>
      </c>
      <c r="X1353" s="4">
        <v>1052</v>
      </c>
      <c r="Y1353" s="4">
        <v>37</v>
      </c>
      <c r="Z1353" s="4">
        <v>0</v>
      </c>
      <c r="AA1353" s="4">
        <f t="shared" si="549"/>
        <v>2071</v>
      </c>
      <c r="AB1353" s="4">
        <v>319</v>
      </c>
      <c r="AC1353" s="4">
        <v>1</v>
      </c>
      <c r="AD1353" s="4">
        <v>28</v>
      </c>
      <c r="AE1353" s="4">
        <v>0</v>
      </c>
      <c r="AF1353" s="4">
        <f t="shared" si="550"/>
        <v>348</v>
      </c>
      <c r="AG1353" s="4">
        <v>0</v>
      </c>
      <c r="AH1353" s="4">
        <v>340</v>
      </c>
      <c r="AI1353" s="4">
        <v>552</v>
      </c>
      <c r="AJ1353" s="4">
        <v>0</v>
      </c>
      <c r="AK1353" s="4">
        <f t="shared" si="551"/>
        <v>892</v>
      </c>
      <c r="AL1353" s="4">
        <v>986</v>
      </c>
      <c r="AM1353" s="4">
        <v>943</v>
      </c>
      <c r="AN1353" s="4">
        <v>2055</v>
      </c>
      <c r="AO1353" s="4">
        <v>0</v>
      </c>
      <c r="AP1353" s="4">
        <f t="shared" si="552"/>
        <v>3984</v>
      </c>
      <c r="AQ1353" s="4">
        <v>0</v>
      </c>
      <c r="AR1353" s="4">
        <v>0</v>
      </c>
      <c r="AS1353" s="4">
        <v>0</v>
      </c>
      <c r="AT1353" s="4">
        <v>0</v>
      </c>
      <c r="AU1353" s="4">
        <f t="shared" si="553"/>
        <v>0</v>
      </c>
      <c r="AV1353" s="4">
        <v>23</v>
      </c>
      <c r="AW1353" s="4">
        <v>1</v>
      </c>
      <c r="AX1353" s="4">
        <v>275</v>
      </c>
      <c r="AY1353" s="4">
        <v>0</v>
      </c>
      <c r="AZ1353" s="4">
        <f t="shared" si="554"/>
        <v>299</v>
      </c>
      <c r="BA1353" s="4">
        <v>1</v>
      </c>
      <c r="BB1353" s="4">
        <v>0</v>
      </c>
      <c r="BC1353" s="4">
        <v>5</v>
      </c>
      <c r="BD1353" s="4">
        <v>0</v>
      </c>
      <c r="BE1353" s="4">
        <f t="shared" si="555"/>
        <v>6</v>
      </c>
      <c r="BF1353" s="4">
        <v>0</v>
      </c>
      <c r="BG1353" s="4">
        <v>322</v>
      </c>
      <c r="BH1353" s="4">
        <v>456</v>
      </c>
      <c r="BI1353" s="4">
        <v>0</v>
      </c>
      <c r="BJ1353" s="4">
        <f t="shared" si="556"/>
        <v>778</v>
      </c>
      <c r="BK1353" s="4">
        <v>0</v>
      </c>
      <c r="BL1353" s="4">
        <v>0</v>
      </c>
      <c r="BM1353" s="4">
        <v>0</v>
      </c>
      <c r="BN1353" s="4">
        <v>0</v>
      </c>
      <c r="BO1353" s="4">
        <f t="shared" si="557"/>
        <v>0</v>
      </c>
      <c r="BP1353" s="4">
        <v>0</v>
      </c>
      <c r="BQ1353" s="4">
        <v>0</v>
      </c>
      <c r="BR1353" s="4">
        <v>0</v>
      </c>
      <c r="BS1353" s="4">
        <v>0</v>
      </c>
      <c r="BT1353" s="4">
        <f t="shared" si="558"/>
        <v>0</v>
      </c>
      <c r="BU1353" s="4">
        <v>3</v>
      </c>
      <c r="BV1353" s="4">
        <v>34</v>
      </c>
      <c r="BW1353" s="4">
        <v>54</v>
      </c>
      <c r="BX1353" s="4">
        <v>0</v>
      </c>
      <c r="BY1353" s="4">
        <f t="shared" si="559"/>
        <v>91</v>
      </c>
      <c r="BZ1353" s="4">
        <f t="shared" si="560"/>
        <v>4329</v>
      </c>
      <c r="CA1353" s="4">
        <f t="shared" si="561"/>
        <v>3030</v>
      </c>
      <c r="CB1353" s="4">
        <f t="shared" si="562"/>
        <v>4508</v>
      </c>
      <c r="CC1353" s="4">
        <f t="shared" si="563"/>
        <v>0</v>
      </c>
      <c r="CD1353" s="4">
        <f t="shared" si="564"/>
        <v>11867</v>
      </c>
      <c r="CE1353" s="4">
        <f t="shared" si="565"/>
        <v>27</v>
      </c>
      <c r="CF1353" s="4">
        <f t="shared" si="566"/>
        <v>357</v>
      </c>
      <c r="CG1353" s="4">
        <f t="shared" si="567"/>
        <v>790</v>
      </c>
      <c r="CH1353" s="4">
        <f t="shared" si="568"/>
        <v>0</v>
      </c>
      <c r="CI1353" s="4">
        <f t="shared" si="569"/>
        <v>1174</v>
      </c>
      <c r="CJ1353" s="4">
        <v>1548</v>
      </c>
      <c r="CK1353" s="4">
        <v>2225</v>
      </c>
      <c r="CL1353" s="4">
        <v>264</v>
      </c>
      <c r="CM1353" s="4">
        <v>1</v>
      </c>
      <c r="CN1353" s="4">
        <v>228</v>
      </c>
      <c r="CO1353" s="4">
        <f t="shared" si="544"/>
        <v>4266</v>
      </c>
      <c r="CW1353" s="46"/>
      <c r="CX1353" s="46"/>
      <c r="CY1353" s="46"/>
      <c r="CZ1353" s="46"/>
      <c r="DA1353" s="46"/>
      <c r="DB1353" s="46"/>
    </row>
    <row r="1354" spans="1:107">
      <c r="A1354" s="2">
        <v>2017</v>
      </c>
      <c r="B1354" s="3" t="s">
        <v>104</v>
      </c>
      <c r="C1354" s="4">
        <v>1471</v>
      </c>
      <c r="D1354" s="4">
        <v>267</v>
      </c>
      <c r="E1354" s="4">
        <v>360</v>
      </c>
      <c r="F1354" s="4">
        <v>0</v>
      </c>
      <c r="G1354" s="4">
        <f t="shared" si="545"/>
        <v>2098</v>
      </c>
      <c r="H1354" s="4">
        <v>554</v>
      </c>
      <c r="I1354" s="4">
        <v>3</v>
      </c>
      <c r="J1354" s="4">
        <v>331</v>
      </c>
      <c r="K1354" s="4">
        <v>8.85</v>
      </c>
      <c r="L1354" s="4">
        <f t="shared" si="546"/>
        <v>896.85</v>
      </c>
      <c r="M1354" s="4">
        <v>25</v>
      </c>
      <c r="N1354" s="4">
        <v>17</v>
      </c>
      <c r="O1354" s="4">
        <v>0</v>
      </c>
      <c r="P1354" s="4">
        <v>0</v>
      </c>
      <c r="Q1354" s="4">
        <f t="shared" si="547"/>
        <v>42</v>
      </c>
      <c r="R1354" s="4">
        <v>0</v>
      </c>
      <c r="S1354" s="4">
        <v>0</v>
      </c>
      <c r="T1354" s="4">
        <v>0</v>
      </c>
      <c r="U1354" s="4">
        <v>0</v>
      </c>
      <c r="V1354" s="4">
        <f t="shared" si="548"/>
        <v>0</v>
      </c>
      <c r="W1354" s="4">
        <v>593</v>
      </c>
      <c r="X1354" s="4">
        <v>2719</v>
      </c>
      <c r="Y1354" s="4">
        <v>242</v>
      </c>
      <c r="Z1354" s="4">
        <v>0</v>
      </c>
      <c r="AA1354" s="4">
        <f t="shared" si="549"/>
        <v>3554</v>
      </c>
      <c r="AB1354" s="4">
        <v>266</v>
      </c>
      <c r="AC1354" s="4">
        <v>2</v>
      </c>
      <c r="AD1354" s="4">
        <v>36</v>
      </c>
      <c r="AE1354" s="4">
        <v>13.047000000000001</v>
      </c>
      <c r="AF1354" s="4">
        <f t="shared" si="550"/>
        <v>317.04700000000003</v>
      </c>
      <c r="AG1354" s="4">
        <v>0</v>
      </c>
      <c r="AH1354" s="4">
        <v>369</v>
      </c>
      <c r="AI1354" s="4">
        <v>406</v>
      </c>
      <c r="AJ1354" s="4">
        <v>180</v>
      </c>
      <c r="AK1354" s="4">
        <f t="shared" si="551"/>
        <v>955</v>
      </c>
      <c r="AL1354" s="4">
        <v>1081</v>
      </c>
      <c r="AM1354" s="4">
        <v>1016</v>
      </c>
      <c r="AN1354" s="4">
        <v>3933</v>
      </c>
      <c r="AO1354" s="4">
        <v>21.15</v>
      </c>
      <c r="AP1354" s="4">
        <f t="shared" si="552"/>
        <v>6051.15</v>
      </c>
      <c r="AQ1354" s="4">
        <v>0</v>
      </c>
      <c r="AR1354" s="4">
        <v>0</v>
      </c>
      <c r="AS1354" s="4">
        <v>0</v>
      </c>
      <c r="AT1354" s="4">
        <v>0</v>
      </c>
      <c r="AU1354" s="4">
        <f t="shared" si="553"/>
        <v>0</v>
      </c>
      <c r="AV1354" s="4">
        <v>3.9</v>
      </c>
      <c r="AW1354" s="4">
        <v>0</v>
      </c>
      <c r="AX1354" s="4">
        <v>0</v>
      </c>
      <c r="AY1354" s="4">
        <v>8.85</v>
      </c>
      <c r="AZ1354" s="4">
        <f t="shared" si="554"/>
        <v>12.75</v>
      </c>
      <c r="BA1354" s="4">
        <v>0</v>
      </c>
      <c r="BB1354" s="4">
        <v>0</v>
      </c>
      <c r="BC1354" s="4">
        <v>0</v>
      </c>
      <c r="BD1354" s="4">
        <v>13.047000000000001</v>
      </c>
      <c r="BE1354" s="4">
        <f t="shared" si="555"/>
        <v>13.047000000000001</v>
      </c>
      <c r="BF1354" s="4">
        <v>0</v>
      </c>
      <c r="BG1354" s="4">
        <v>294</v>
      </c>
      <c r="BH1354" s="4">
        <v>247</v>
      </c>
      <c r="BI1354" s="4">
        <v>180</v>
      </c>
      <c r="BJ1354" s="4">
        <f t="shared" si="556"/>
        <v>721</v>
      </c>
      <c r="BK1354" s="4">
        <v>0</v>
      </c>
      <c r="BL1354" s="4">
        <v>0</v>
      </c>
      <c r="BM1354" s="4">
        <v>0</v>
      </c>
      <c r="BN1354" s="4">
        <v>0</v>
      </c>
      <c r="BO1354" s="4">
        <f t="shared" si="557"/>
        <v>0</v>
      </c>
      <c r="BP1354" s="4">
        <v>0</v>
      </c>
      <c r="BQ1354" s="4">
        <v>0</v>
      </c>
      <c r="BR1354" s="4">
        <v>0</v>
      </c>
      <c r="BS1354" s="4">
        <v>0</v>
      </c>
      <c r="BT1354" s="4">
        <f t="shared" si="558"/>
        <v>0</v>
      </c>
      <c r="BU1354" s="4">
        <v>1.65</v>
      </c>
      <c r="BV1354" s="4">
        <v>9.84</v>
      </c>
      <c r="BW1354" s="4">
        <v>3.59</v>
      </c>
      <c r="BX1354" s="4">
        <v>21.15</v>
      </c>
      <c r="BY1354" s="4">
        <f t="shared" si="559"/>
        <v>36.229999999999997</v>
      </c>
      <c r="BZ1354" s="4">
        <f t="shared" si="560"/>
        <v>3990</v>
      </c>
      <c r="CA1354" s="4">
        <f t="shared" si="561"/>
        <v>4393</v>
      </c>
      <c r="CB1354" s="4">
        <f t="shared" si="562"/>
        <v>5308</v>
      </c>
      <c r="CC1354" s="4">
        <f t="shared" si="563"/>
        <v>223.047</v>
      </c>
      <c r="CD1354" s="4">
        <f t="shared" si="564"/>
        <v>13914.047</v>
      </c>
      <c r="CE1354" s="4">
        <f t="shared" si="565"/>
        <v>5.55</v>
      </c>
      <c r="CF1354" s="4">
        <f t="shared" si="566"/>
        <v>303.83999999999997</v>
      </c>
      <c r="CG1354" s="4">
        <f t="shared" si="567"/>
        <v>250.59</v>
      </c>
      <c r="CH1354" s="4">
        <f t="shared" si="568"/>
        <v>223.047</v>
      </c>
      <c r="CI1354" s="4">
        <f t="shared" si="569"/>
        <v>783.02700000000004</v>
      </c>
      <c r="CJ1354" s="4">
        <v>1134</v>
      </c>
      <c r="CK1354" s="4">
        <v>0</v>
      </c>
      <c r="CL1354" s="4">
        <v>0</v>
      </c>
      <c r="CM1354" s="4">
        <v>718</v>
      </c>
      <c r="CN1354" s="4">
        <v>2029</v>
      </c>
      <c r="CO1354" s="4">
        <f t="shared" si="544"/>
        <v>3881</v>
      </c>
      <c r="CU1354" s="46"/>
      <c r="CV1354" s="46"/>
      <c r="CX1354" s="46"/>
      <c r="CY1354" s="46"/>
      <c r="CZ1354" s="46"/>
      <c r="DA1354" s="46"/>
    </row>
    <row r="1355" spans="1:107">
      <c r="A1355" s="2">
        <v>2017</v>
      </c>
      <c r="B1355" s="3" t="s">
        <v>105</v>
      </c>
      <c r="C1355" s="4">
        <v>87</v>
      </c>
      <c r="D1355" s="4">
        <v>190</v>
      </c>
      <c r="E1355" s="4">
        <v>967</v>
      </c>
      <c r="F1355" s="4">
        <v>12</v>
      </c>
      <c r="G1355" s="4">
        <f t="shared" si="545"/>
        <v>1256</v>
      </c>
      <c r="H1355" s="4">
        <v>128</v>
      </c>
      <c r="I1355" s="4">
        <v>1</v>
      </c>
      <c r="J1355" s="4">
        <v>0</v>
      </c>
      <c r="K1355" s="4">
        <v>9</v>
      </c>
      <c r="L1355" s="4">
        <f t="shared" si="546"/>
        <v>138</v>
      </c>
      <c r="M1355" s="4">
        <v>33</v>
      </c>
      <c r="N1355" s="4">
        <v>22</v>
      </c>
      <c r="O1355" s="4">
        <v>0</v>
      </c>
      <c r="P1355" s="4">
        <v>0</v>
      </c>
      <c r="Q1355" s="4">
        <f t="shared" si="547"/>
        <v>55</v>
      </c>
      <c r="R1355" s="4">
        <v>16</v>
      </c>
      <c r="S1355" s="4">
        <v>0</v>
      </c>
      <c r="T1355" s="4">
        <v>0</v>
      </c>
      <c r="U1355" s="4">
        <v>0</v>
      </c>
      <c r="V1355" s="4">
        <f t="shared" si="548"/>
        <v>16</v>
      </c>
      <c r="W1355" s="4">
        <v>628</v>
      </c>
      <c r="X1355" s="4">
        <v>1300</v>
      </c>
      <c r="Y1355" s="4">
        <v>242</v>
      </c>
      <c r="Z1355" s="4">
        <v>0</v>
      </c>
      <c r="AA1355" s="4">
        <f t="shared" si="549"/>
        <v>2170</v>
      </c>
      <c r="AB1355" s="4">
        <v>109</v>
      </c>
      <c r="AC1355" s="4">
        <v>0</v>
      </c>
      <c r="AD1355" s="4">
        <v>5</v>
      </c>
      <c r="AE1355" s="4">
        <v>28</v>
      </c>
      <c r="AF1355" s="4">
        <f t="shared" si="550"/>
        <v>142</v>
      </c>
      <c r="AG1355" s="4">
        <v>1</v>
      </c>
      <c r="AH1355" s="4">
        <v>247</v>
      </c>
      <c r="AI1355" s="4">
        <v>269</v>
      </c>
      <c r="AJ1355" s="4">
        <v>14</v>
      </c>
      <c r="AK1355" s="4">
        <f t="shared" si="551"/>
        <v>531</v>
      </c>
      <c r="AL1355" s="4">
        <v>510</v>
      </c>
      <c r="AM1355" s="4">
        <v>461</v>
      </c>
      <c r="AN1355" s="4">
        <v>614</v>
      </c>
      <c r="AO1355" s="4">
        <v>41</v>
      </c>
      <c r="AP1355" s="4">
        <f t="shared" si="552"/>
        <v>1626</v>
      </c>
      <c r="AQ1355" s="4">
        <v>0</v>
      </c>
      <c r="AR1355" s="4">
        <v>0</v>
      </c>
      <c r="AS1355" s="4">
        <v>0</v>
      </c>
      <c r="AT1355" s="4">
        <v>12</v>
      </c>
      <c r="AU1355" s="4">
        <f t="shared" si="553"/>
        <v>12</v>
      </c>
      <c r="AV1355" s="4">
        <v>0</v>
      </c>
      <c r="AW1355" s="4">
        <v>0</v>
      </c>
      <c r="AX1355" s="4">
        <v>0</v>
      </c>
      <c r="AY1355" s="4">
        <v>9</v>
      </c>
      <c r="AZ1355" s="4">
        <f t="shared" si="554"/>
        <v>9</v>
      </c>
      <c r="BA1355" s="4">
        <v>0</v>
      </c>
      <c r="BB1355" s="4">
        <v>0</v>
      </c>
      <c r="BC1355" s="4">
        <v>0</v>
      </c>
      <c r="BD1355" s="4">
        <v>28</v>
      </c>
      <c r="BE1355" s="4">
        <f t="shared" si="555"/>
        <v>28</v>
      </c>
      <c r="BF1355" s="4">
        <v>0</v>
      </c>
      <c r="BG1355" s="4">
        <v>12</v>
      </c>
      <c r="BH1355" s="4">
        <v>269</v>
      </c>
      <c r="BI1355" s="4">
        <v>14</v>
      </c>
      <c r="BJ1355" s="4">
        <f t="shared" si="556"/>
        <v>295</v>
      </c>
      <c r="BK1355" s="4">
        <v>0</v>
      </c>
      <c r="BL1355" s="4">
        <v>0</v>
      </c>
      <c r="BM1355" s="4">
        <v>0</v>
      </c>
      <c r="BN1355" s="4">
        <v>0</v>
      </c>
      <c r="BO1355" s="4">
        <f t="shared" si="557"/>
        <v>0</v>
      </c>
      <c r="BP1355" s="4">
        <v>0</v>
      </c>
      <c r="BQ1355" s="4">
        <v>0</v>
      </c>
      <c r="BR1355" s="4">
        <v>0</v>
      </c>
      <c r="BS1355" s="4">
        <v>6</v>
      </c>
      <c r="BT1355" s="4">
        <f t="shared" si="558"/>
        <v>6</v>
      </c>
      <c r="BU1355" s="4">
        <v>0</v>
      </c>
      <c r="BV1355" s="4">
        <v>24</v>
      </c>
      <c r="BW1355" s="4">
        <v>0</v>
      </c>
      <c r="BX1355" s="4">
        <v>34</v>
      </c>
      <c r="BY1355" s="4">
        <f t="shared" si="559"/>
        <v>58</v>
      </c>
      <c r="BZ1355" s="4">
        <f t="shared" si="560"/>
        <v>1512</v>
      </c>
      <c r="CA1355" s="4">
        <f t="shared" si="561"/>
        <v>2221</v>
      </c>
      <c r="CB1355" s="4">
        <f t="shared" si="562"/>
        <v>2097</v>
      </c>
      <c r="CC1355" s="4">
        <f t="shared" si="563"/>
        <v>104</v>
      </c>
      <c r="CD1355" s="4">
        <f t="shared" si="564"/>
        <v>5934</v>
      </c>
      <c r="CE1355" s="4">
        <f t="shared" si="565"/>
        <v>0</v>
      </c>
      <c r="CF1355" s="4">
        <f t="shared" si="566"/>
        <v>36</v>
      </c>
      <c r="CG1355" s="4">
        <f t="shared" si="567"/>
        <v>269</v>
      </c>
      <c r="CH1355" s="4">
        <f t="shared" si="568"/>
        <v>103</v>
      </c>
      <c r="CI1355" s="4">
        <f t="shared" si="569"/>
        <v>408</v>
      </c>
      <c r="CJ1355" s="4">
        <v>0</v>
      </c>
      <c r="CK1355" s="4">
        <v>0</v>
      </c>
      <c r="CL1355" s="4">
        <v>444</v>
      </c>
      <c r="CM1355" s="4">
        <v>0</v>
      </c>
      <c r="CN1355" s="4">
        <v>1085</v>
      </c>
      <c r="CO1355" s="4">
        <f t="shared" si="544"/>
        <v>1529</v>
      </c>
      <c r="CT1355" s="46"/>
      <c r="CU1355" s="46"/>
      <c r="CX1355" s="46"/>
      <c r="CZ1355" s="46"/>
      <c r="DA1355" s="46"/>
    </row>
    <row r="1356" spans="1:107">
      <c r="A1356" s="2">
        <v>2017</v>
      </c>
      <c r="B1356" s="3" t="s">
        <v>106</v>
      </c>
      <c r="C1356" s="4">
        <v>13312</v>
      </c>
      <c r="D1356" s="4">
        <v>920</v>
      </c>
      <c r="E1356" s="4">
        <v>17</v>
      </c>
      <c r="F1356" s="4">
        <v>0</v>
      </c>
      <c r="G1356" s="4">
        <f t="shared" si="545"/>
        <v>14249</v>
      </c>
      <c r="H1356" s="4">
        <v>2431</v>
      </c>
      <c r="I1356" s="4">
        <v>15</v>
      </c>
      <c r="J1356" s="4">
        <v>2574</v>
      </c>
      <c r="K1356" s="4">
        <v>0</v>
      </c>
      <c r="L1356" s="4">
        <f t="shared" si="546"/>
        <v>5020</v>
      </c>
      <c r="M1356" s="4">
        <v>43</v>
      </c>
      <c r="N1356" s="4">
        <v>12</v>
      </c>
      <c r="O1356" s="4">
        <v>0</v>
      </c>
      <c r="P1356" s="4">
        <v>0</v>
      </c>
      <c r="Q1356" s="4">
        <f t="shared" si="547"/>
        <v>55</v>
      </c>
      <c r="R1356" s="4">
        <v>116</v>
      </c>
      <c r="S1356" s="4">
        <v>46</v>
      </c>
      <c r="T1356" s="4">
        <v>0</v>
      </c>
      <c r="U1356" s="4">
        <v>0</v>
      </c>
      <c r="V1356" s="4">
        <f t="shared" si="548"/>
        <v>162</v>
      </c>
      <c r="W1356" s="4">
        <v>4098</v>
      </c>
      <c r="X1356" s="4">
        <v>9257</v>
      </c>
      <c r="Y1356" s="4">
        <v>1160</v>
      </c>
      <c r="Z1356" s="4">
        <v>0</v>
      </c>
      <c r="AA1356" s="4">
        <f t="shared" si="549"/>
        <v>14515</v>
      </c>
      <c r="AB1356" s="4">
        <v>1535</v>
      </c>
      <c r="AC1356" s="4">
        <v>11</v>
      </c>
      <c r="AD1356" s="4">
        <v>48</v>
      </c>
      <c r="AE1356" s="4">
        <v>0</v>
      </c>
      <c r="AF1356" s="4">
        <f t="shared" si="550"/>
        <v>1594</v>
      </c>
      <c r="AG1356" s="4">
        <v>1529</v>
      </c>
      <c r="AH1356" s="4">
        <v>1571</v>
      </c>
      <c r="AI1356" s="4">
        <v>1101</v>
      </c>
      <c r="AJ1356" s="4">
        <v>1735</v>
      </c>
      <c r="AK1356" s="4">
        <f t="shared" si="551"/>
        <v>5936</v>
      </c>
      <c r="AL1356" s="4">
        <v>10763</v>
      </c>
      <c r="AM1356" s="4">
        <v>3340</v>
      </c>
      <c r="AN1356" s="4">
        <v>3216</v>
      </c>
      <c r="AO1356" s="4">
        <v>431</v>
      </c>
      <c r="AP1356" s="4">
        <f t="shared" si="552"/>
        <v>17750</v>
      </c>
      <c r="AQ1356" s="4">
        <v>1</v>
      </c>
      <c r="AR1356" s="4">
        <v>0</v>
      </c>
      <c r="AS1356" s="4">
        <v>1</v>
      </c>
      <c r="AT1356" s="4">
        <v>0</v>
      </c>
      <c r="AU1356" s="4">
        <f t="shared" si="553"/>
        <v>2</v>
      </c>
      <c r="AV1356" s="4">
        <v>0</v>
      </c>
      <c r="AW1356" s="4">
        <v>0</v>
      </c>
      <c r="AX1356" s="4">
        <v>0</v>
      </c>
      <c r="AY1356" s="4">
        <v>0</v>
      </c>
      <c r="AZ1356" s="4">
        <f t="shared" si="554"/>
        <v>0</v>
      </c>
      <c r="BA1356" s="4">
        <v>13</v>
      </c>
      <c r="BB1356" s="4">
        <v>1</v>
      </c>
      <c r="BC1356" s="4">
        <v>0</v>
      </c>
      <c r="BD1356" s="4">
        <v>0</v>
      </c>
      <c r="BE1356" s="4">
        <f t="shared" si="555"/>
        <v>14</v>
      </c>
      <c r="BF1356" s="4">
        <v>1276</v>
      </c>
      <c r="BG1356" s="4">
        <v>1542</v>
      </c>
      <c r="BH1356" s="4">
        <v>388</v>
      </c>
      <c r="BI1356" s="4">
        <v>1735</v>
      </c>
      <c r="BJ1356" s="4">
        <f t="shared" si="556"/>
        <v>4941</v>
      </c>
      <c r="BK1356" s="4">
        <v>0</v>
      </c>
      <c r="BL1356" s="4">
        <v>0</v>
      </c>
      <c r="BM1356" s="4">
        <v>0</v>
      </c>
      <c r="BN1356" s="4">
        <v>0</v>
      </c>
      <c r="BO1356" s="4">
        <f t="shared" si="557"/>
        <v>0</v>
      </c>
      <c r="BP1356" s="4">
        <v>120</v>
      </c>
      <c r="BQ1356" s="4">
        <v>132</v>
      </c>
      <c r="BR1356" s="4">
        <v>9</v>
      </c>
      <c r="BS1356" s="4">
        <v>185</v>
      </c>
      <c r="BT1356" s="4">
        <f t="shared" si="558"/>
        <v>446</v>
      </c>
      <c r="BU1356" s="4">
        <v>241</v>
      </c>
      <c r="BV1356" s="4">
        <v>24</v>
      </c>
      <c r="BW1356" s="4">
        <v>13</v>
      </c>
      <c r="BX1356" s="4">
        <v>246</v>
      </c>
      <c r="BY1356" s="4">
        <f t="shared" si="559"/>
        <v>524</v>
      </c>
      <c r="BZ1356" s="4">
        <f t="shared" si="560"/>
        <v>33827</v>
      </c>
      <c r="CA1356" s="4">
        <f t="shared" si="561"/>
        <v>15172</v>
      </c>
      <c r="CB1356" s="4">
        <f t="shared" si="562"/>
        <v>8116</v>
      </c>
      <c r="CC1356" s="4">
        <f t="shared" si="563"/>
        <v>2166</v>
      </c>
      <c r="CD1356" s="4">
        <f t="shared" si="564"/>
        <v>59281</v>
      </c>
      <c r="CE1356" s="4">
        <f t="shared" si="565"/>
        <v>1651</v>
      </c>
      <c r="CF1356" s="4">
        <f t="shared" si="566"/>
        <v>1699</v>
      </c>
      <c r="CG1356" s="4">
        <f t="shared" si="567"/>
        <v>411</v>
      </c>
      <c r="CH1356" s="4">
        <f t="shared" si="568"/>
        <v>2166</v>
      </c>
      <c r="CI1356" s="4">
        <f t="shared" si="569"/>
        <v>5927</v>
      </c>
      <c r="CJ1356" s="4">
        <v>9592</v>
      </c>
      <c r="CK1356" s="4">
        <v>13958</v>
      </c>
      <c r="CL1356" s="4">
        <v>2144</v>
      </c>
      <c r="CM1356" s="4">
        <v>1005</v>
      </c>
      <c r="CN1356" s="4">
        <v>7504</v>
      </c>
      <c r="CO1356" s="4">
        <f t="shared" si="544"/>
        <v>34203</v>
      </c>
      <c r="CT1356" s="46"/>
      <c r="CV1356" s="46"/>
      <c r="CW1356" s="46"/>
      <c r="CX1356" s="46"/>
      <c r="CZ1356" s="46"/>
      <c r="DA1356" s="46"/>
      <c r="DB1356" s="46"/>
    </row>
    <row r="1357" spans="1:107">
      <c r="A1357" s="2">
        <v>2017</v>
      </c>
      <c r="B1357" s="3" t="s">
        <v>107</v>
      </c>
      <c r="C1357" s="4">
        <v>2671</v>
      </c>
      <c r="D1357" s="4">
        <v>414</v>
      </c>
      <c r="E1357" s="4">
        <v>6</v>
      </c>
      <c r="F1357" s="4">
        <v>244</v>
      </c>
      <c r="G1357" s="4">
        <f t="shared" si="545"/>
        <v>3335</v>
      </c>
      <c r="H1357" s="4">
        <v>786</v>
      </c>
      <c r="I1357" s="4">
        <v>667</v>
      </c>
      <c r="J1357" s="4">
        <v>1657</v>
      </c>
      <c r="K1357" s="4">
        <v>106</v>
      </c>
      <c r="L1357" s="4">
        <f t="shared" si="546"/>
        <v>3216</v>
      </c>
      <c r="M1357" s="4">
        <v>0</v>
      </c>
      <c r="N1357" s="4">
        <v>128</v>
      </c>
      <c r="O1357" s="4">
        <v>0</v>
      </c>
      <c r="P1357" s="4">
        <v>0</v>
      </c>
      <c r="Q1357" s="4">
        <f t="shared" si="547"/>
        <v>128</v>
      </c>
      <c r="R1357" s="4">
        <v>1</v>
      </c>
      <c r="S1357" s="4">
        <v>0</v>
      </c>
      <c r="T1357" s="4">
        <v>0</v>
      </c>
      <c r="U1357" s="4">
        <v>0</v>
      </c>
      <c r="V1357" s="4">
        <f t="shared" si="548"/>
        <v>1</v>
      </c>
      <c r="W1357" s="4">
        <v>910</v>
      </c>
      <c r="X1357" s="4">
        <v>4430</v>
      </c>
      <c r="Y1357" s="4">
        <v>268</v>
      </c>
      <c r="Z1357" s="4">
        <v>0</v>
      </c>
      <c r="AA1357" s="4">
        <f t="shared" si="549"/>
        <v>5608</v>
      </c>
      <c r="AB1357" s="4">
        <v>294</v>
      </c>
      <c r="AC1357" s="4">
        <v>0</v>
      </c>
      <c r="AD1357" s="4">
        <v>33</v>
      </c>
      <c r="AE1357" s="4">
        <v>9</v>
      </c>
      <c r="AF1357" s="4">
        <f t="shared" si="550"/>
        <v>336</v>
      </c>
      <c r="AG1357" s="4">
        <v>0</v>
      </c>
      <c r="AH1357" s="4">
        <v>748</v>
      </c>
      <c r="AI1357" s="4">
        <v>460</v>
      </c>
      <c r="AJ1357" s="4">
        <v>11</v>
      </c>
      <c r="AK1357" s="4">
        <f t="shared" si="551"/>
        <v>1219</v>
      </c>
      <c r="AL1357" s="4">
        <v>1403</v>
      </c>
      <c r="AM1357" s="4">
        <v>1741</v>
      </c>
      <c r="AN1357" s="4">
        <v>2418</v>
      </c>
      <c r="AO1357" s="4">
        <v>292</v>
      </c>
      <c r="AP1357" s="4">
        <f t="shared" si="552"/>
        <v>5854</v>
      </c>
      <c r="AQ1357" s="4">
        <v>0</v>
      </c>
      <c r="AR1357" s="4">
        <v>0</v>
      </c>
      <c r="AS1357" s="4">
        <v>0</v>
      </c>
      <c r="AT1357" s="4">
        <v>244</v>
      </c>
      <c r="AU1357" s="4">
        <f t="shared" si="553"/>
        <v>244</v>
      </c>
      <c r="AV1357" s="4">
        <v>0</v>
      </c>
      <c r="AW1357" s="4">
        <v>0</v>
      </c>
      <c r="AX1357" s="4">
        <v>88</v>
      </c>
      <c r="AY1357" s="4">
        <v>106</v>
      </c>
      <c r="AZ1357" s="4">
        <f t="shared" si="554"/>
        <v>194</v>
      </c>
      <c r="BA1357" s="4">
        <v>0</v>
      </c>
      <c r="BB1357" s="4">
        <v>0</v>
      </c>
      <c r="BC1357" s="4">
        <v>2</v>
      </c>
      <c r="BD1357" s="4">
        <v>9</v>
      </c>
      <c r="BE1357" s="4">
        <f t="shared" si="555"/>
        <v>11</v>
      </c>
      <c r="BF1357" s="4">
        <v>0</v>
      </c>
      <c r="BG1357" s="4">
        <v>368</v>
      </c>
      <c r="BH1357" s="4">
        <v>7</v>
      </c>
      <c r="BI1357" s="4">
        <v>11</v>
      </c>
      <c r="BJ1357" s="4">
        <f t="shared" si="556"/>
        <v>386</v>
      </c>
      <c r="BK1357" s="4">
        <v>0</v>
      </c>
      <c r="BL1357" s="4">
        <v>42</v>
      </c>
      <c r="BM1357" s="4">
        <v>0</v>
      </c>
      <c r="BN1357" s="4">
        <v>14</v>
      </c>
      <c r="BO1357" s="4">
        <f t="shared" si="557"/>
        <v>56</v>
      </c>
      <c r="BP1357" s="4">
        <v>1</v>
      </c>
      <c r="BQ1357" s="4">
        <v>48</v>
      </c>
      <c r="BR1357" s="4">
        <v>31</v>
      </c>
      <c r="BS1357" s="4">
        <v>66</v>
      </c>
      <c r="BT1357" s="4">
        <f t="shared" si="558"/>
        <v>146</v>
      </c>
      <c r="BU1357" s="4">
        <v>0</v>
      </c>
      <c r="BV1357" s="4">
        <v>12</v>
      </c>
      <c r="BW1357" s="4">
        <v>34</v>
      </c>
      <c r="BX1357" s="4">
        <v>212</v>
      </c>
      <c r="BY1357" s="4">
        <f t="shared" si="559"/>
        <v>258</v>
      </c>
      <c r="BZ1357" s="4">
        <f t="shared" si="560"/>
        <v>6065</v>
      </c>
      <c r="CA1357" s="4">
        <f t="shared" si="561"/>
        <v>8128</v>
      </c>
      <c r="CB1357" s="4">
        <f t="shared" si="562"/>
        <v>4842</v>
      </c>
      <c r="CC1357" s="4">
        <f t="shared" si="563"/>
        <v>662</v>
      </c>
      <c r="CD1357" s="4">
        <f t="shared" si="564"/>
        <v>19697</v>
      </c>
      <c r="CE1357" s="4">
        <f t="shared" si="565"/>
        <v>1</v>
      </c>
      <c r="CF1357" s="4">
        <f t="shared" si="566"/>
        <v>470</v>
      </c>
      <c r="CG1357" s="4">
        <f t="shared" si="567"/>
        <v>162</v>
      </c>
      <c r="CH1357" s="4">
        <f t="shared" si="568"/>
        <v>662</v>
      </c>
      <c r="CI1357" s="4">
        <f t="shared" si="569"/>
        <v>1295</v>
      </c>
      <c r="CJ1357" s="4">
        <v>2062.1</v>
      </c>
      <c r="CK1357" s="4">
        <v>1380.7</v>
      </c>
      <c r="CL1357" s="4">
        <v>70.2</v>
      </c>
      <c r="CM1357" s="4">
        <v>59.5</v>
      </c>
      <c r="CN1357" s="4">
        <v>2312.9</v>
      </c>
      <c r="CO1357" s="4">
        <f t="shared" si="544"/>
        <v>5885.4</v>
      </c>
      <c r="CX1357" s="46"/>
      <c r="DA1357" s="46"/>
    </row>
    <row r="1358" spans="1:107">
      <c r="A1358" s="2">
        <v>2017</v>
      </c>
      <c r="B1358" s="3" t="s">
        <v>108</v>
      </c>
      <c r="C1358" s="4">
        <v>23204</v>
      </c>
      <c r="D1358" s="4">
        <v>3763</v>
      </c>
      <c r="E1358" s="4">
        <v>3460</v>
      </c>
      <c r="F1358" s="4">
        <v>50</v>
      </c>
      <c r="G1358" s="4">
        <f t="shared" si="545"/>
        <v>30477</v>
      </c>
      <c r="H1358" s="4">
        <v>2876</v>
      </c>
      <c r="I1358" s="4">
        <v>318</v>
      </c>
      <c r="J1358" s="4">
        <v>6745</v>
      </c>
      <c r="K1358" s="4">
        <v>632</v>
      </c>
      <c r="L1358" s="4">
        <f t="shared" si="546"/>
        <v>10571</v>
      </c>
      <c r="M1358" s="4">
        <v>0</v>
      </c>
      <c r="N1358" s="4">
        <v>2300</v>
      </c>
      <c r="O1358" s="4">
        <v>0</v>
      </c>
      <c r="P1358" s="4">
        <v>0</v>
      </c>
      <c r="Q1358" s="4">
        <f t="shared" si="547"/>
        <v>2300</v>
      </c>
      <c r="R1358" s="4">
        <v>1130</v>
      </c>
      <c r="S1358" s="4">
        <v>0</v>
      </c>
      <c r="T1358" s="4">
        <v>0</v>
      </c>
      <c r="U1358" s="4">
        <v>0</v>
      </c>
      <c r="V1358" s="4">
        <f t="shared" si="548"/>
        <v>1130</v>
      </c>
      <c r="W1358" s="4">
        <v>12453</v>
      </c>
      <c r="X1358" s="4">
        <v>33672</v>
      </c>
      <c r="Y1358" s="4">
        <v>7799</v>
      </c>
      <c r="Z1358" s="4">
        <v>0</v>
      </c>
      <c r="AA1358" s="4">
        <f t="shared" si="549"/>
        <v>53924</v>
      </c>
      <c r="AB1358" s="4">
        <v>2646</v>
      </c>
      <c r="AC1358" s="4">
        <v>23</v>
      </c>
      <c r="AD1358" s="4">
        <v>33</v>
      </c>
      <c r="AE1358" s="4">
        <v>271</v>
      </c>
      <c r="AF1358" s="4">
        <f t="shared" si="550"/>
        <v>2973</v>
      </c>
      <c r="AG1358" s="4">
        <v>107</v>
      </c>
      <c r="AH1358" s="4">
        <v>2095</v>
      </c>
      <c r="AI1358" s="4">
        <v>6748</v>
      </c>
      <c r="AJ1358" s="4">
        <v>1559</v>
      </c>
      <c r="AK1358" s="4">
        <f t="shared" si="551"/>
        <v>10509</v>
      </c>
      <c r="AL1358" s="4">
        <v>25664</v>
      </c>
      <c r="AM1358" s="4">
        <v>10814</v>
      </c>
      <c r="AN1358" s="4">
        <v>6734</v>
      </c>
      <c r="AO1358" s="4">
        <v>1919</v>
      </c>
      <c r="AP1358" s="4">
        <f t="shared" si="552"/>
        <v>45131</v>
      </c>
      <c r="AQ1358" s="4">
        <v>0</v>
      </c>
      <c r="AR1358" s="4">
        <v>0</v>
      </c>
      <c r="AS1358" s="4">
        <v>4</v>
      </c>
      <c r="AT1358" s="4">
        <v>50</v>
      </c>
      <c r="AU1358" s="4">
        <f t="shared" si="553"/>
        <v>54</v>
      </c>
      <c r="AV1358" s="4">
        <v>0</v>
      </c>
      <c r="AW1358" s="4">
        <v>0</v>
      </c>
      <c r="AX1358" s="4">
        <v>165</v>
      </c>
      <c r="AY1358" s="4">
        <v>632</v>
      </c>
      <c r="AZ1358" s="4">
        <f t="shared" si="554"/>
        <v>797</v>
      </c>
      <c r="BA1358" s="4">
        <v>0</v>
      </c>
      <c r="BB1358" s="4">
        <v>0</v>
      </c>
      <c r="BC1358" s="4">
        <v>32</v>
      </c>
      <c r="BD1358" s="4">
        <v>271</v>
      </c>
      <c r="BE1358" s="4">
        <f t="shared" si="555"/>
        <v>303</v>
      </c>
      <c r="BF1358" s="4">
        <v>0</v>
      </c>
      <c r="BG1358" s="4">
        <v>2013</v>
      </c>
      <c r="BH1358" s="4">
        <v>1782</v>
      </c>
      <c r="BI1358" s="4">
        <v>1559</v>
      </c>
      <c r="BJ1358" s="4">
        <f t="shared" si="556"/>
        <v>5354</v>
      </c>
      <c r="BK1358" s="4">
        <v>0</v>
      </c>
      <c r="BL1358" s="4">
        <v>0</v>
      </c>
      <c r="BM1358" s="4">
        <v>35</v>
      </c>
      <c r="BN1358" s="4">
        <v>96</v>
      </c>
      <c r="BO1358" s="4">
        <f t="shared" si="557"/>
        <v>131</v>
      </c>
      <c r="BP1358" s="4">
        <v>0</v>
      </c>
      <c r="BQ1358" s="4">
        <v>218</v>
      </c>
      <c r="BR1358" s="4">
        <v>328</v>
      </c>
      <c r="BS1358" s="4">
        <v>298</v>
      </c>
      <c r="BT1358" s="4">
        <f t="shared" si="558"/>
        <v>844</v>
      </c>
      <c r="BU1358" s="4">
        <v>0</v>
      </c>
      <c r="BV1358" s="4">
        <v>95</v>
      </c>
      <c r="BW1358" s="4">
        <v>1054</v>
      </c>
      <c r="BX1358" s="4">
        <v>1525</v>
      </c>
      <c r="BY1358" s="4">
        <f t="shared" si="559"/>
        <v>2674</v>
      </c>
      <c r="BZ1358" s="4">
        <f t="shared" si="560"/>
        <v>68080</v>
      </c>
      <c r="CA1358" s="4">
        <f t="shared" si="561"/>
        <v>52985</v>
      </c>
      <c r="CB1358" s="4">
        <f t="shared" si="562"/>
        <v>31519</v>
      </c>
      <c r="CC1358" s="4">
        <f t="shared" si="563"/>
        <v>4431</v>
      </c>
      <c r="CD1358" s="4">
        <f t="shared" si="564"/>
        <v>157015</v>
      </c>
      <c r="CE1358" s="4">
        <f t="shared" si="565"/>
        <v>0</v>
      </c>
      <c r="CF1358" s="4">
        <f t="shared" si="566"/>
        <v>2326</v>
      </c>
      <c r="CG1358" s="4">
        <f t="shared" si="567"/>
        <v>3400</v>
      </c>
      <c r="CH1358" s="4">
        <f t="shared" si="568"/>
        <v>4431</v>
      </c>
      <c r="CI1358" s="4">
        <f t="shared" si="569"/>
        <v>10157</v>
      </c>
      <c r="CJ1358" s="4">
        <v>12026</v>
      </c>
      <c r="CK1358" s="4">
        <v>42810</v>
      </c>
      <c r="CL1358" s="4">
        <v>4761</v>
      </c>
      <c r="CM1358" s="4">
        <v>16</v>
      </c>
      <c r="CN1358" s="4">
        <v>7282</v>
      </c>
      <c r="CO1358" s="4">
        <f t="shared" si="544"/>
        <v>66895</v>
      </c>
      <c r="CT1358" s="46"/>
      <c r="CV1358" s="46"/>
      <c r="CW1358" s="46"/>
      <c r="CX1358" s="46"/>
      <c r="CY1358" s="46"/>
      <c r="CZ1358" s="46"/>
      <c r="DA1358" s="46"/>
    </row>
    <row r="1359" spans="1:107">
      <c r="A1359" s="2">
        <v>2017</v>
      </c>
      <c r="B1359" s="3" t="s">
        <v>109</v>
      </c>
      <c r="C1359" s="4">
        <v>8623</v>
      </c>
      <c r="D1359" s="4">
        <v>1507</v>
      </c>
      <c r="E1359" s="4">
        <v>758</v>
      </c>
      <c r="F1359" s="4">
        <v>0</v>
      </c>
      <c r="G1359" s="4">
        <f t="shared" si="545"/>
        <v>10888</v>
      </c>
      <c r="H1359" s="4">
        <v>3957</v>
      </c>
      <c r="I1359" s="4">
        <v>51.2</v>
      </c>
      <c r="J1359" s="4">
        <v>2292.8000000000002</v>
      </c>
      <c r="K1359" s="4">
        <v>40.865000000000009</v>
      </c>
      <c r="L1359" s="4">
        <f t="shared" si="546"/>
        <v>6341.8649999999998</v>
      </c>
      <c r="M1359" s="4">
        <v>0</v>
      </c>
      <c r="N1359" s="4">
        <v>42.6</v>
      </c>
      <c r="O1359" s="4">
        <v>0</v>
      </c>
      <c r="P1359" s="4">
        <v>0</v>
      </c>
      <c r="Q1359" s="4">
        <f t="shared" si="547"/>
        <v>42.6</v>
      </c>
      <c r="R1359" s="4">
        <v>57.9</v>
      </c>
      <c r="S1359" s="4">
        <v>1.2</v>
      </c>
      <c r="T1359" s="4">
        <v>58.1</v>
      </c>
      <c r="U1359" s="4">
        <v>0</v>
      </c>
      <c r="V1359" s="4">
        <f t="shared" si="548"/>
        <v>117.2</v>
      </c>
      <c r="W1359" s="4">
        <v>3515</v>
      </c>
      <c r="X1359" s="4">
        <v>9022</v>
      </c>
      <c r="Y1359" s="4">
        <v>1634</v>
      </c>
      <c r="Z1359" s="4">
        <v>0</v>
      </c>
      <c r="AA1359" s="4">
        <f t="shared" si="549"/>
        <v>14171</v>
      </c>
      <c r="AB1359" s="4">
        <v>1469</v>
      </c>
      <c r="AC1359" s="4">
        <v>2</v>
      </c>
      <c r="AD1359" s="4">
        <v>30</v>
      </c>
      <c r="AE1359" s="4">
        <v>2</v>
      </c>
      <c r="AF1359" s="4">
        <f t="shared" si="550"/>
        <v>1503</v>
      </c>
      <c r="AG1359" s="4">
        <v>0</v>
      </c>
      <c r="AH1359" s="4">
        <v>1330</v>
      </c>
      <c r="AI1359" s="4">
        <v>3574</v>
      </c>
      <c r="AJ1359" s="4">
        <v>431</v>
      </c>
      <c r="AK1359" s="4">
        <f t="shared" si="551"/>
        <v>5335</v>
      </c>
      <c r="AL1359" s="4">
        <v>4521</v>
      </c>
      <c r="AM1359" s="4">
        <v>2822</v>
      </c>
      <c r="AN1359" s="4">
        <v>2360</v>
      </c>
      <c r="AO1359" s="4">
        <v>63.899000000000001</v>
      </c>
      <c r="AP1359" s="4">
        <f t="shared" si="552"/>
        <v>9766.8989999999994</v>
      </c>
      <c r="AQ1359" s="4">
        <v>0</v>
      </c>
      <c r="AR1359" s="4">
        <v>0</v>
      </c>
      <c r="AS1359" s="4">
        <v>0</v>
      </c>
      <c r="AT1359" s="4">
        <v>0</v>
      </c>
      <c r="AU1359" s="4">
        <f t="shared" si="553"/>
        <v>0</v>
      </c>
      <c r="AV1359" s="4">
        <v>10</v>
      </c>
      <c r="AW1359" s="4">
        <v>0</v>
      </c>
      <c r="AX1359" s="4">
        <v>0</v>
      </c>
      <c r="AY1359" s="4">
        <v>40.865000000000009</v>
      </c>
      <c r="AZ1359" s="4">
        <f t="shared" si="554"/>
        <v>50.865000000000009</v>
      </c>
      <c r="BA1359" s="4">
        <v>6</v>
      </c>
      <c r="BB1359" s="4">
        <v>6.1</v>
      </c>
      <c r="BC1359" s="4">
        <v>0</v>
      </c>
      <c r="BD1359" s="4">
        <v>2</v>
      </c>
      <c r="BE1359" s="4">
        <f t="shared" si="555"/>
        <v>14.1</v>
      </c>
      <c r="BF1359" s="4">
        <v>0</v>
      </c>
      <c r="BG1359" s="4">
        <v>1134</v>
      </c>
      <c r="BH1359" s="4">
        <v>1898</v>
      </c>
      <c r="BI1359" s="4">
        <v>431</v>
      </c>
      <c r="BJ1359" s="4">
        <f t="shared" si="556"/>
        <v>3463</v>
      </c>
      <c r="BK1359" s="4">
        <v>0</v>
      </c>
      <c r="BL1359" s="4">
        <v>0</v>
      </c>
      <c r="BM1359" s="4">
        <v>0</v>
      </c>
      <c r="BN1359" s="4">
        <v>0</v>
      </c>
      <c r="BO1359" s="4">
        <f t="shared" si="557"/>
        <v>0</v>
      </c>
      <c r="BP1359" s="4">
        <v>9.5</v>
      </c>
      <c r="BQ1359" s="4">
        <v>54</v>
      </c>
      <c r="BR1359" s="4">
        <v>0</v>
      </c>
      <c r="BS1359" s="4">
        <v>9.5</v>
      </c>
      <c r="BT1359" s="4">
        <f t="shared" si="558"/>
        <v>73</v>
      </c>
      <c r="BU1359" s="4">
        <v>1</v>
      </c>
      <c r="BV1359" s="4">
        <v>0</v>
      </c>
      <c r="BW1359" s="4">
        <v>0</v>
      </c>
      <c r="BX1359" s="4">
        <v>63.899000000000001</v>
      </c>
      <c r="BY1359" s="4">
        <f t="shared" si="559"/>
        <v>64.899000000000001</v>
      </c>
      <c r="BZ1359" s="4">
        <f t="shared" si="560"/>
        <v>22142.9</v>
      </c>
      <c r="CA1359" s="4">
        <f t="shared" si="561"/>
        <v>14778</v>
      </c>
      <c r="CB1359" s="4">
        <f t="shared" si="562"/>
        <v>10706.9</v>
      </c>
      <c r="CC1359" s="4">
        <f t="shared" si="563"/>
        <v>537.76400000000001</v>
      </c>
      <c r="CD1359" s="4">
        <f t="shared" si="564"/>
        <v>48165.564000000006</v>
      </c>
      <c r="CE1359" s="4">
        <f t="shared" si="565"/>
        <v>26.5</v>
      </c>
      <c r="CF1359" s="4">
        <f t="shared" si="566"/>
        <v>1194.0999999999999</v>
      </c>
      <c r="CG1359" s="4">
        <f t="shared" si="567"/>
        <v>1898</v>
      </c>
      <c r="CH1359" s="4">
        <f t="shared" si="568"/>
        <v>547.26400000000001</v>
      </c>
      <c r="CI1359" s="4">
        <f t="shared" si="569"/>
        <v>3665.864</v>
      </c>
      <c r="CJ1359" s="4">
        <v>6998.2780000000002</v>
      </c>
      <c r="CK1359" s="4">
        <v>11969.65</v>
      </c>
      <c r="CL1359" s="4">
        <v>748.077</v>
      </c>
      <c r="CM1359" s="4">
        <v>0</v>
      </c>
      <c r="CN1359" s="4">
        <v>2898.0777742000028</v>
      </c>
      <c r="CO1359" s="4">
        <f t="shared" si="544"/>
        <v>22614.082774200004</v>
      </c>
      <c r="CX1359" s="46"/>
      <c r="CZ1359" s="46"/>
      <c r="DA1359" s="46"/>
    </row>
    <row r="1360" spans="1:107">
      <c r="A1360" s="2">
        <v>2017</v>
      </c>
      <c r="B1360" s="3" t="s">
        <v>110</v>
      </c>
      <c r="C1360" s="4">
        <v>888</v>
      </c>
      <c r="D1360" s="4">
        <v>145</v>
      </c>
      <c r="E1360" s="4">
        <v>154</v>
      </c>
      <c r="F1360" s="4">
        <v>0</v>
      </c>
      <c r="G1360" s="4">
        <f t="shared" si="545"/>
        <v>1187</v>
      </c>
      <c r="H1360" s="4">
        <v>443</v>
      </c>
      <c r="I1360" s="4">
        <v>112</v>
      </c>
      <c r="J1360" s="4">
        <v>651</v>
      </c>
      <c r="K1360" s="4">
        <v>2</v>
      </c>
      <c r="L1360" s="4">
        <f t="shared" si="546"/>
        <v>1208</v>
      </c>
      <c r="M1360" s="4">
        <v>0</v>
      </c>
      <c r="N1360" s="4">
        <v>2</v>
      </c>
      <c r="O1360" s="4">
        <v>2</v>
      </c>
      <c r="P1360" s="4">
        <v>0</v>
      </c>
      <c r="Q1360" s="4">
        <f t="shared" si="547"/>
        <v>4</v>
      </c>
      <c r="R1360" s="4">
        <v>0</v>
      </c>
      <c r="S1360" s="4">
        <v>0</v>
      </c>
      <c r="T1360" s="4">
        <v>0</v>
      </c>
      <c r="U1360" s="4">
        <v>0</v>
      </c>
      <c r="V1360" s="4">
        <f t="shared" si="548"/>
        <v>0</v>
      </c>
      <c r="W1360" s="4">
        <v>417</v>
      </c>
      <c r="X1360" s="4">
        <v>689</v>
      </c>
      <c r="Y1360" s="4">
        <v>6</v>
      </c>
      <c r="Z1360" s="4">
        <v>0</v>
      </c>
      <c r="AA1360" s="4">
        <f t="shared" si="549"/>
        <v>1112</v>
      </c>
      <c r="AB1360" s="4">
        <v>102</v>
      </c>
      <c r="AC1360" s="4">
        <v>4</v>
      </c>
      <c r="AD1360" s="4">
        <v>12</v>
      </c>
      <c r="AE1360" s="4">
        <v>0</v>
      </c>
      <c r="AF1360" s="4">
        <f t="shared" si="550"/>
        <v>118</v>
      </c>
      <c r="AG1360" s="4">
        <v>46</v>
      </c>
      <c r="AH1360" s="4">
        <v>303</v>
      </c>
      <c r="AI1360" s="4">
        <v>620</v>
      </c>
      <c r="AJ1360" s="4">
        <v>0</v>
      </c>
      <c r="AK1360" s="4">
        <f t="shared" si="551"/>
        <v>969</v>
      </c>
      <c r="AL1360" s="4">
        <v>704</v>
      </c>
      <c r="AM1360" s="4">
        <v>361</v>
      </c>
      <c r="AN1360" s="4">
        <v>1129</v>
      </c>
      <c r="AO1360" s="4">
        <v>0</v>
      </c>
      <c r="AP1360" s="4">
        <f t="shared" si="552"/>
        <v>2194</v>
      </c>
      <c r="AQ1360" s="4">
        <v>0</v>
      </c>
      <c r="AR1360" s="4">
        <v>0</v>
      </c>
      <c r="AS1360" s="4">
        <v>0</v>
      </c>
      <c r="AT1360" s="4">
        <v>0</v>
      </c>
      <c r="AU1360" s="4">
        <f t="shared" si="553"/>
        <v>0</v>
      </c>
      <c r="AV1360" s="4">
        <v>47</v>
      </c>
      <c r="AW1360" s="4">
        <v>0</v>
      </c>
      <c r="AX1360" s="4">
        <v>42</v>
      </c>
      <c r="AY1360" s="4">
        <v>2</v>
      </c>
      <c r="AZ1360" s="4">
        <f t="shared" si="554"/>
        <v>91</v>
      </c>
      <c r="BA1360" s="4">
        <v>3</v>
      </c>
      <c r="BB1360" s="4">
        <v>0</v>
      </c>
      <c r="BC1360" s="4">
        <v>0</v>
      </c>
      <c r="BD1360" s="4">
        <v>0</v>
      </c>
      <c r="BE1360" s="4">
        <f t="shared" si="555"/>
        <v>3</v>
      </c>
      <c r="BF1360" s="4">
        <v>0</v>
      </c>
      <c r="BG1360" s="4">
        <v>247</v>
      </c>
      <c r="BH1360" s="4">
        <v>355</v>
      </c>
      <c r="BI1360" s="4">
        <v>0</v>
      </c>
      <c r="BJ1360" s="4">
        <f t="shared" si="556"/>
        <v>602</v>
      </c>
      <c r="BK1360" s="4">
        <v>0</v>
      </c>
      <c r="BL1360" s="4">
        <v>0</v>
      </c>
      <c r="BM1360" s="4">
        <v>0</v>
      </c>
      <c r="BN1360" s="4">
        <v>0</v>
      </c>
      <c r="BO1360" s="4">
        <f t="shared" si="557"/>
        <v>0</v>
      </c>
      <c r="BP1360" s="4">
        <v>8</v>
      </c>
      <c r="BQ1360" s="4">
        <v>4</v>
      </c>
      <c r="BR1360" s="4">
        <v>28</v>
      </c>
      <c r="BS1360" s="4">
        <v>0</v>
      </c>
      <c r="BT1360" s="4">
        <f t="shared" si="558"/>
        <v>40</v>
      </c>
      <c r="BU1360" s="4">
        <v>80</v>
      </c>
      <c r="BV1360" s="4">
        <v>6</v>
      </c>
      <c r="BW1360" s="4">
        <v>38</v>
      </c>
      <c r="BX1360" s="4">
        <v>0</v>
      </c>
      <c r="BY1360" s="4">
        <f t="shared" si="559"/>
        <v>124</v>
      </c>
      <c r="BZ1360" s="4">
        <f t="shared" si="560"/>
        <v>2600</v>
      </c>
      <c r="CA1360" s="4">
        <f t="shared" si="561"/>
        <v>1616</v>
      </c>
      <c r="CB1360" s="4">
        <f t="shared" si="562"/>
        <v>2574</v>
      </c>
      <c r="CC1360" s="4">
        <f t="shared" si="563"/>
        <v>2</v>
      </c>
      <c r="CD1360" s="4">
        <f t="shared" si="564"/>
        <v>6792</v>
      </c>
      <c r="CE1360" s="4">
        <f t="shared" si="565"/>
        <v>138</v>
      </c>
      <c r="CF1360" s="4">
        <f t="shared" si="566"/>
        <v>257</v>
      </c>
      <c r="CG1360" s="4">
        <f t="shared" si="567"/>
        <v>463</v>
      </c>
      <c r="CH1360" s="4">
        <f t="shared" si="568"/>
        <v>2</v>
      </c>
      <c r="CI1360" s="4">
        <f t="shared" si="569"/>
        <v>860</v>
      </c>
      <c r="CJ1360" s="4">
        <v>908</v>
      </c>
      <c r="CK1360" s="4">
        <v>313</v>
      </c>
      <c r="CL1360" s="4">
        <v>69</v>
      </c>
      <c r="CM1360" s="4">
        <v>9</v>
      </c>
      <c r="CN1360" s="4">
        <v>1107</v>
      </c>
      <c r="CO1360" s="4">
        <f t="shared" si="544"/>
        <v>2406</v>
      </c>
      <c r="CX1360" s="46"/>
      <c r="CY1360" s="46"/>
      <c r="DA1360" s="46"/>
    </row>
    <row r="1361" spans="1:107">
      <c r="A1361" s="2">
        <v>2017</v>
      </c>
      <c r="B1361" s="3" t="s">
        <v>111</v>
      </c>
      <c r="C1361" s="4">
        <v>8253.2297601099999</v>
      </c>
      <c r="D1361" s="4">
        <v>1969.5258882999999</v>
      </c>
      <c r="E1361" s="4">
        <v>1183.1089571499999</v>
      </c>
      <c r="F1361" s="4">
        <v>236.78057643</v>
      </c>
      <c r="G1361" s="4">
        <f t="shared" si="545"/>
        <v>11642.645181989999</v>
      </c>
      <c r="H1361" s="4">
        <v>2540.2919937399997</v>
      </c>
      <c r="I1361" s="4">
        <v>21.730340599999998</v>
      </c>
      <c r="J1361" s="4">
        <v>38.013853300000001</v>
      </c>
      <c r="K1361" s="4">
        <v>280.33830122000006</v>
      </c>
      <c r="L1361" s="4">
        <f t="shared" si="546"/>
        <v>2880.3744888599999</v>
      </c>
      <c r="M1361" s="4">
        <v>152.14783222999998</v>
      </c>
      <c r="N1361" s="4">
        <v>709.90413446800017</v>
      </c>
      <c r="O1361" s="4">
        <v>0</v>
      </c>
      <c r="P1361" s="4">
        <v>0</v>
      </c>
      <c r="Q1361" s="4">
        <f t="shared" si="547"/>
        <v>862.05196669800011</v>
      </c>
      <c r="R1361" s="4">
        <v>9.6115290500000015</v>
      </c>
      <c r="S1361" s="4">
        <v>0</v>
      </c>
      <c r="T1361" s="4">
        <v>0</v>
      </c>
      <c r="U1361" s="4">
        <v>0</v>
      </c>
      <c r="V1361" s="4">
        <f t="shared" si="548"/>
        <v>9.6115290500000015</v>
      </c>
      <c r="W1361" s="4">
        <v>17437.353664000999</v>
      </c>
      <c r="X1361" s="4">
        <v>5942.8960002489994</v>
      </c>
      <c r="Y1361" s="4">
        <v>2284.05002096</v>
      </c>
      <c r="Z1361" s="4">
        <v>0</v>
      </c>
      <c r="AA1361" s="4">
        <f t="shared" si="549"/>
        <v>25664.299685209997</v>
      </c>
      <c r="AB1361" s="4">
        <v>1880.3808958500001</v>
      </c>
      <c r="AC1361" s="4">
        <v>7.4559709100000013</v>
      </c>
      <c r="AD1361" s="4">
        <v>61.086170059999993</v>
      </c>
      <c r="AE1361" s="4">
        <v>76.536667349999988</v>
      </c>
      <c r="AF1361" s="4">
        <f t="shared" si="550"/>
        <v>2025.4597041700001</v>
      </c>
      <c r="AG1361" s="4">
        <v>10.882139279999999</v>
      </c>
      <c r="AH1361" s="4">
        <v>1465.1561096500004</v>
      </c>
      <c r="AI1361" s="4">
        <v>1533.65880234</v>
      </c>
      <c r="AJ1361" s="4">
        <v>338.19379967999998</v>
      </c>
      <c r="AK1361" s="4">
        <f t="shared" si="551"/>
        <v>3347.8908509500006</v>
      </c>
      <c r="AL1361" s="4">
        <v>4218.107480769002</v>
      </c>
      <c r="AM1361" s="4">
        <v>2479.7108762959992</v>
      </c>
      <c r="AN1361" s="4">
        <v>13484.178009446996</v>
      </c>
      <c r="AO1361" s="4">
        <v>1658.9745826799995</v>
      </c>
      <c r="AP1361" s="4">
        <f t="shared" si="552"/>
        <v>21840.970949191997</v>
      </c>
      <c r="AQ1361" s="4">
        <v>0</v>
      </c>
      <c r="AR1361" s="4">
        <v>0</v>
      </c>
      <c r="AS1361" s="4">
        <v>59.951845560000002</v>
      </c>
      <c r="AT1361" s="4">
        <v>209</v>
      </c>
      <c r="AU1361" s="4">
        <f t="shared" si="553"/>
        <v>268.95184555999998</v>
      </c>
      <c r="AV1361" s="4">
        <v>0</v>
      </c>
      <c r="AW1361" s="4">
        <v>0</v>
      </c>
      <c r="AX1361" s="4">
        <v>0</v>
      </c>
      <c r="AY1361" s="4">
        <v>280.33830122000018</v>
      </c>
      <c r="AZ1361" s="4">
        <f t="shared" si="554"/>
        <v>280.33830122000018</v>
      </c>
      <c r="BA1361" s="4">
        <v>0</v>
      </c>
      <c r="BB1361" s="4">
        <v>0</v>
      </c>
      <c r="BC1361" s="4">
        <v>0</v>
      </c>
      <c r="BD1361" s="4">
        <v>76.536667349999988</v>
      </c>
      <c r="BE1361" s="4">
        <f t="shared" si="555"/>
        <v>76.536667349999988</v>
      </c>
      <c r="BF1361" s="4">
        <v>0</v>
      </c>
      <c r="BG1361" s="4">
        <v>1259.9061058200004</v>
      </c>
      <c r="BH1361" s="4">
        <v>876.21424966999984</v>
      </c>
      <c r="BI1361" s="4">
        <v>338.19379967999998</v>
      </c>
      <c r="BJ1361" s="4">
        <f t="shared" si="556"/>
        <v>2474.31415517</v>
      </c>
      <c r="BK1361" s="4">
        <v>0</v>
      </c>
      <c r="BL1361" s="4">
        <v>0</v>
      </c>
      <c r="BM1361" s="4">
        <v>0</v>
      </c>
      <c r="BN1361" s="4">
        <v>0</v>
      </c>
      <c r="BO1361" s="4">
        <f t="shared" si="557"/>
        <v>0</v>
      </c>
      <c r="BP1361" s="4">
        <v>0</v>
      </c>
      <c r="BQ1361" s="4">
        <v>0</v>
      </c>
      <c r="BR1361" s="4">
        <v>0</v>
      </c>
      <c r="BS1361" s="4">
        <v>125</v>
      </c>
      <c r="BT1361" s="4">
        <f t="shared" si="558"/>
        <v>125</v>
      </c>
      <c r="BU1361" s="4">
        <v>0</v>
      </c>
      <c r="BV1361" s="4">
        <v>3.5383603200000002</v>
      </c>
      <c r="BW1361" s="4">
        <v>54.919637590000001</v>
      </c>
      <c r="BX1361" s="4">
        <v>306</v>
      </c>
      <c r="BY1361" s="4">
        <f t="shared" si="559"/>
        <v>364.45799791000002</v>
      </c>
      <c r="BZ1361" s="4">
        <f t="shared" si="560"/>
        <v>34502.005295030001</v>
      </c>
      <c r="CA1361" s="4">
        <f t="shared" si="561"/>
        <v>12596.379320472999</v>
      </c>
      <c r="CB1361" s="4">
        <f t="shared" si="562"/>
        <v>18584.095813256994</v>
      </c>
      <c r="CC1361" s="4">
        <f t="shared" si="563"/>
        <v>2590.8239273599993</v>
      </c>
      <c r="CD1361" s="4">
        <f t="shared" si="564"/>
        <v>68273.304356120003</v>
      </c>
      <c r="CE1361" s="4">
        <f t="shared" si="565"/>
        <v>0</v>
      </c>
      <c r="CF1361" s="4">
        <f t="shared" si="566"/>
        <v>1263.4444661400005</v>
      </c>
      <c r="CG1361" s="4">
        <f t="shared" si="567"/>
        <v>991.08573281999986</v>
      </c>
      <c r="CH1361" s="4">
        <f t="shared" si="568"/>
        <v>1335.0687682500002</v>
      </c>
      <c r="CI1361" s="4">
        <f t="shared" si="569"/>
        <v>3589.5989672100004</v>
      </c>
      <c r="CJ1361" s="4">
        <v>10614.574948699998</v>
      </c>
      <c r="CK1361" s="4">
        <v>7606.4515753400001</v>
      </c>
      <c r="CL1361" s="4">
        <v>1300.3281412599999</v>
      </c>
      <c r="CM1361" s="4">
        <v>0</v>
      </c>
      <c r="CN1361" s="4">
        <v>14656.703376270001</v>
      </c>
      <c r="CO1361" s="4">
        <f t="shared" si="544"/>
        <v>34178.058041569995</v>
      </c>
      <c r="CT1361" s="46"/>
      <c r="CU1361" s="46"/>
      <c r="CV1361" s="46"/>
      <c r="CW1361" s="46"/>
      <c r="CX1361" s="46"/>
      <c r="CY1361" s="46"/>
      <c r="CZ1361" s="46"/>
      <c r="DA1361" s="46"/>
      <c r="DB1361" s="46"/>
      <c r="DC1361" s="46"/>
    </row>
    <row r="1362" spans="1:107">
      <c r="A1362" s="2">
        <v>2017</v>
      </c>
      <c r="B1362" s="3" t="s">
        <v>112</v>
      </c>
      <c r="C1362" s="4">
        <v>1725</v>
      </c>
      <c r="D1362" s="4">
        <v>674</v>
      </c>
      <c r="E1362" s="4">
        <v>1041</v>
      </c>
      <c r="F1362" s="4">
        <v>0</v>
      </c>
      <c r="G1362" s="4">
        <f t="shared" si="545"/>
        <v>3440</v>
      </c>
      <c r="H1362" s="4">
        <v>653</v>
      </c>
      <c r="I1362" s="4">
        <v>998</v>
      </c>
      <c r="J1362" s="4">
        <v>3997</v>
      </c>
      <c r="K1362" s="4">
        <v>23</v>
      </c>
      <c r="L1362" s="4">
        <f t="shared" si="546"/>
        <v>5671</v>
      </c>
      <c r="M1362" s="4">
        <v>39</v>
      </c>
      <c r="N1362" s="4">
        <v>37</v>
      </c>
      <c r="O1362" s="4">
        <v>0</v>
      </c>
      <c r="P1362" s="4">
        <v>0</v>
      </c>
      <c r="Q1362" s="4">
        <f t="shared" si="547"/>
        <v>76</v>
      </c>
      <c r="R1362" s="4">
        <v>48</v>
      </c>
      <c r="S1362" s="4">
        <v>69</v>
      </c>
      <c r="T1362" s="4">
        <v>0</v>
      </c>
      <c r="U1362" s="4">
        <v>0</v>
      </c>
      <c r="V1362" s="4">
        <f t="shared" si="548"/>
        <v>117</v>
      </c>
      <c r="W1362" s="4">
        <v>664</v>
      </c>
      <c r="X1362" s="4">
        <v>2983</v>
      </c>
      <c r="Y1362" s="4">
        <v>1680</v>
      </c>
      <c r="Z1362" s="4">
        <v>0</v>
      </c>
      <c r="AA1362" s="4">
        <f t="shared" si="549"/>
        <v>5327</v>
      </c>
      <c r="AB1362" s="4">
        <v>425</v>
      </c>
      <c r="AC1362" s="4">
        <v>1</v>
      </c>
      <c r="AD1362" s="4">
        <v>150</v>
      </c>
      <c r="AE1362" s="4">
        <v>0</v>
      </c>
      <c r="AF1362" s="4">
        <f t="shared" si="550"/>
        <v>576</v>
      </c>
      <c r="AG1362" s="4">
        <v>0</v>
      </c>
      <c r="AH1362" s="4">
        <v>698</v>
      </c>
      <c r="AI1362" s="4">
        <v>740</v>
      </c>
      <c r="AJ1362" s="4">
        <v>119</v>
      </c>
      <c r="AK1362" s="4">
        <f t="shared" si="551"/>
        <v>1557</v>
      </c>
      <c r="AL1362" s="4">
        <v>1490</v>
      </c>
      <c r="AM1362" s="4">
        <v>1726</v>
      </c>
      <c r="AN1362" s="4">
        <v>3095</v>
      </c>
      <c r="AO1362" s="4">
        <v>187</v>
      </c>
      <c r="AP1362" s="4">
        <f t="shared" si="552"/>
        <v>6498</v>
      </c>
      <c r="AQ1362" s="4">
        <v>0</v>
      </c>
      <c r="AR1362" s="4">
        <v>0</v>
      </c>
      <c r="AS1362" s="4">
        <v>0</v>
      </c>
      <c r="AT1362" s="4">
        <v>0</v>
      </c>
      <c r="AU1362" s="4">
        <f t="shared" si="553"/>
        <v>0</v>
      </c>
      <c r="AV1362" s="4">
        <v>0</v>
      </c>
      <c r="AW1362" s="4">
        <v>11</v>
      </c>
      <c r="AX1362" s="4">
        <v>422</v>
      </c>
      <c r="AY1362" s="4">
        <v>23</v>
      </c>
      <c r="AZ1362" s="4">
        <f t="shared" si="554"/>
        <v>456</v>
      </c>
      <c r="BA1362" s="4">
        <v>0</v>
      </c>
      <c r="BB1362" s="4">
        <v>0</v>
      </c>
      <c r="BC1362" s="4">
        <v>0</v>
      </c>
      <c r="BD1362" s="4">
        <v>0</v>
      </c>
      <c r="BE1362" s="4">
        <f t="shared" si="555"/>
        <v>0</v>
      </c>
      <c r="BF1362" s="4">
        <v>0</v>
      </c>
      <c r="BG1362" s="4">
        <v>463</v>
      </c>
      <c r="BH1362" s="4">
        <v>675</v>
      </c>
      <c r="BI1362" s="4">
        <v>95</v>
      </c>
      <c r="BJ1362" s="4">
        <f t="shared" si="556"/>
        <v>1233</v>
      </c>
      <c r="BK1362" s="4">
        <v>0</v>
      </c>
      <c r="BL1362" s="4">
        <v>0</v>
      </c>
      <c r="BM1362" s="4">
        <v>0</v>
      </c>
      <c r="BN1362" s="4">
        <v>0</v>
      </c>
      <c r="BO1362" s="4">
        <f t="shared" si="557"/>
        <v>0</v>
      </c>
      <c r="BP1362" s="4">
        <v>0</v>
      </c>
      <c r="BQ1362" s="4">
        <v>25</v>
      </c>
      <c r="BR1362" s="4">
        <v>67</v>
      </c>
      <c r="BS1362" s="4">
        <v>0</v>
      </c>
      <c r="BT1362" s="4">
        <f t="shared" si="558"/>
        <v>92</v>
      </c>
      <c r="BU1362" s="4">
        <v>2</v>
      </c>
      <c r="BV1362" s="4">
        <v>37</v>
      </c>
      <c r="BW1362" s="4">
        <v>141</v>
      </c>
      <c r="BX1362" s="4">
        <v>148</v>
      </c>
      <c r="BY1362" s="4">
        <f t="shared" si="559"/>
        <v>328</v>
      </c>
      <c r="BZ1362" s="4">
        <f t="shared" si="560"/>
        <v>5044</v>
      </c>
      <c r="CA1362" s="4">
        <f t="shared" si="561"/>
        <v>7186</v>
      </c>
      <c r="CB1362" s="4">
        <f t="shared" si="562"/>
        <v>10703</v>
      </c>
      <c r="CC1362" s="4">
        <f t="shared" si="563"/>
        <v>329</v>
      </c>
      <c r="CD1362" s="4">
        <f t="shared" si="564"/>
        <v>23262</v>
      </c>
      <c r="CE1362" s="4">
        <f t="shared" si="565"/>
        <v>2</v>
      </c>
      <c r="CF1362" s="4">
        <f t="shared" si="566"/>
        <v>536</v>
      </c>
      <c r="CG1362" s="4">
        <f t="shared" si="567"/>
        <v>1305</v>
      </c>
      <c r="CH1362" s="4">
        <f t="shared" si="568"/>
        <v>266</v>
      </c>
      <c r="CI1362" s="4">
        <f t="shared" si="569"/>
        <v>2109</v>
      </c>
      <c r="CJ1362" s="4">
        <v>2038</v>
      </c>
      <c r="CK1362" s="4">
        <v>2017</v>
      </c>
      <c r="CL1362" s="4">
        <v>131</v>
      </c>
      <c r="CM1362" s="4">
        <v>16</v>
      </c>
      <c r="CN1362" s="4">
        <v>842</v>
      </c>
      <c r="CO1362" s="4">
        <f t="shared" si="544"/>
        <v>5044</v>
      </c>
      <c r="CU1362" s="42"/>
      <c r="CV1362" s="42"/>
      <c r="CW1362" s="42"/>
      <c r="CX1362" s="42"/>
      <c r="CY1362" s="42"/>
      <c r="CZ1362" s="42"/>
      <c r="DA1362" s="42"/>
      <c r="DB1362" s="42"/>
      <c r="DC1362" s="42"/>
    </row>
    <row r="1363" spans="1:107">
      <c r="A1363" s="2">
        <v>2017</v>
      </c>
      <c r="B1363" s="3" t="s">
        <v>113</v>
      </c>
      <c r="C1363" s="4">
        <v>3737.3081029999998</v>
      </c>
      <c r="D1363" s="4">
        <v>609.84413099999995</v>
      </c>
      <c r="E1363" s="4">
        <v>444.15218099999998</v>
      </c>
      <c r="F1363" s="4">
        <v>0</v>
      </c>
      <c r="G1363" s="4">
        <f t="shared" si="545"/>
        <v>4791.3044150000005</v>
      </c>
      <c r="H1363" s="4">
        <v>862.91709100000003</v>
      </c>
      <c r="I1363" s="4">
        <v>40.837581999999998</v>
      </c>
      <c r="J1363" s="4">
        <v>544.31584599999996</v>
      </c>
      <c r="K1363" s="4">
        <v>29.042552000000001</v>
      </c>
      <c r="L1363" s="4">
        <f t="shared" si="546"/>
        <v>1477.1130709999998</v>
      </c>
      <c r="M1363" s="4">
        <v>57</v>
      </c>
      <c r="N1363" s="4">
        <v>58</v>
      </c>
      <c r="O1363" s="4">
        <v>0</v>
      </c>
      <c r="P1363" s="4">
        <v>0</v>
      </c>
      <c r="Q1363" s="4">
        <f t="shared" si="547"/>
        <v>115</v>
      </c>
      <c r="R1363" s="4">
        <v>0</v>
      </c>
      <c r="S1363" s="4">
        <v>5</v>
      </c>
      <c r="T1363" s="4">
        <v>0</v>
      </c>
      <c r="U1363" s="4">
        <v>0</v>
      </c>
      <c r="V1363" s="4">
        <f t="shared" si="548"/>
        <v>5</v>
      </c>
      <c r="W1363" s="4">
        <v>710</v>
      </c>
      <c r="X1363" s="4">
        <v>7065</v>
      </c>
      <c r="Y1363" s="4">
        <v>1463</v>
      </c>
      <c r="Z1363" s="4">
        <v>0</v>
      </c>
      <c r="AA1363" s="4">
        <f t="shared" si="549"/>
        <v>9238</v>
      </c>
      <c r="AB1363" s="4">
        <v>956.19829600000003</v>
      </c>
      <c r="AC1363" s="4">
        <v>15.3462</v>
      </c>
      <c r="AD1363" s="4">
        <v>23.222870999999998</v>
      </c>
      <c r="AE1363" s="4">
        <v>38.089229000000003</v>
      </c>
      <c r="AF1363" s="4">
        <f t="shared" si="550"/>
        <v>1032.8565959999999</v>
      </c>
      <c r="AG1363" s="4">
        <v>10.726228000000001</v>
      </c>
      <c r="AH1363" s="4">
        <v>45.677227000000002</v>
      </c>
      <c r="AI1363" s="4">
        <v>2102.6405559999998</v>
      </c>
      <c r="AJ1363" s="4">
        <v>19.953451999999999</v>
      </c>
      <c r="AK1363" s="4">
        <f t="shared" si="551"/>
        <v>2178.9974630000002</v>
      </c>
      <c r="AL1363" s="4">
        <v>2620.4427910000004</v>
      </c>
      <c r="AM1363" s="4">
        <v>2348.9088040000006</v>
      </c>
      <c r="AN1363" s="4">
        <v>16182.025291999997</v>
      </c>
      <c r="AO1363" s="4">
        <v>51.388282000000004</v>
      </c>
      <c r="AP1363" s="4">
        <f t="shared" si="552"/>
        <v>21202.765168999998</v>
      </c>
      <c r="AQ1363" s="4">
        <v>0</v>
      </c>
      <c r="AR1363" s="4">
        <v>0</v>
      </c>
      <c r="AS1363" s="4">
        <v>0</v>
      </c>
      <c r="AT1363" s="4">
        <v>0</v>
      </c>
      <c r="AU1363" s="4">
        <f t="shared" si="553"/>
        <v>0</v>
      </c>
      <c r="AV1363" s="4">
        <v>0</v>
      </c>
      <c r="AW1363" s="4">
        <v>0</v>
      </c>
      <c r="AX1363" s="4">
        <v>0</v>
      </c>
      <c r="AY1363" s="4">
        <v>29.042552000000001</v>
      </c>
      <c r="AZ1363" s="4">
        <f t="shared" si="554"/>
        <v>29.042552000000001</v>
      </c>
      <c r="BA1363" s="4">
        <v>0</v>
      </c>
      <c r="BB1363" s="4">
        <v>0</v>
      </c>
      <c r="BC1363" s="4">
        <v>0</v>
      </c>
      <c r="BD1363" s="4">
        <v>38.089229000000003</v>
      </c>
      <c r="BE1363" s="4">
        <f t="shared" si="555"/>
        <v>38.089229000000003</v>
      </c>
      <c r="BF1363" s="4">
        <v>0</v>
      </c>
      <c r="BG1363" s="4">
        <v>1.342449</v>
      </c>
      <c r="BH1363" s="4">
        <v>0</v>
      </c>
      <c r="BI1363" s="4">
        <v>19.953451999999999</v>
      </c>
      <c r="BJ1363" s="4">
        <f t="shared" si="556"/>
        <v>21.295900999999997</v>
      </c>
      <c r="BK1363" s="4">
        <v>0</v>
      </c>
      <c r="BL1363" s="4">
        <v>0</v>
      </c>
      <c r="BM1363" s="4">
        <v>0</v>
      </c>
      <c r="BN1363" s="4">
        <v>0</v>
      </c>
      <c r="BO1363" s="4">
        <f t="shared" si="557"/>
        <v>0</v>
      </c>
      <c r="BP1363" s="4">
        <v>0</v>
      </c>
      <c r="BQ1363" s="4">
        <v>0</v>
      </c>
      <c r="BR1363" s="4">
        <v>0</v>
      </c>
      <c r="BS1363" s="4">
        <v>27.043295000000001</v>
      </c>
      <c r="BT1363" s="4">
        <f t="shared" si="558"/>
        <v>27.043295000000001</v>
      </c>
      <c r="BU1363" s="4">
        <v>0</v>
      </c>
      <c r="BV1363" s="4">
        <v>9.9282640000000004</v>
      </c>
      <c r="BW1363" s="4">
        <v>0</v>
      </c>
      <c r="BX1363" s="4">
        <v>24.344987</v>
      </c>
      <c r="BY1363" s="4">
        <f t="shared" si="559"/>
        <v>34.273251000000002</v>
      </c>
      <c r="BZ1363" s="4">
        <f t="shared" si="560"/>
        <v>8954.5925090000001</v>
      </c>
      <c r="CA1363" s="4">
        <f t="shared" si="561"/>
        <v>10188.613944000001</v>
      </c>
      <c r="CB1363" s="4">
        <f t="shared" si="562"/>
        <v>20759.356745999998</v>
      </c>
      <c r="CC1363" s="4">
        <f t="shared" si="563"/>
        <v>138.47351500000002</v>
      </c>
      <c r="CD1363" s="4">
        <f t="shared" si="564"/>
        <v>40041.036713999994</v>
      </c>
      <c r="CE1363" s="4">
        <f t="shared" si="565"/>
        <v>0</v>
      </c>
      <c r="CF1363" s="4">
        <f t="shared" si="566"/>
        <v>11.270713000000001</v>
      </c>
      <c r="CG1363" s="4">
        <f t="shared" si="567"/>
        <v>0</v>
      </c>
      <c r="CH1363" s="4">
        <f t="shared" si="568"/>
        <v>138.47351499999999</v>
      </c>
      <c r="CI1363" s="4">
        <f t="shared" si="569"/>
        <v>149.74422799999999</v>
      </c>
      <c r="CJ1363" s="4">
        <v>0</v>
      </c>
      <c r="CK1363" s="4">
        <v>8440.9</v>
      </c>
      <c r="CL1363" s="4">
        <v>607.70000000000005</v>
      </c>
      <c r="CM1363" s="4">
        <v>0</v>
      </c>
      <c r="CN1363" s="4">
        <v>761.39999999999964</v>
      </c>
      <c r="CO1363" s="4">
        <f t="shared" si="544"/>
        <v>9810</v>
      </c>
      <c r="CT1363" s="46"/>
      <c r="CX1363" s="46"/>
      <c r="CY1363" s="46"/>
      <c r="DA1363" s="46"/>
    </row>
    <row r="1364" spans="1:107">
      <c r="A1364" s="2">
        <v>2017</v>
      </c>
      <c r="B1364" s="3" t="s">
        <v>114</v>
      </c>
      <c r="C1364" s="4">
        <v>11432</v>
      </c>
      <c r="D1364" s="4">
        <v>2482</v>
      </c>
      <c r="E1364" s="4">
        <v>622</v>
      </c>
      <c r="F1364" s="4">
        <v>0</v>
      </c>
      <c r="G1364" s="4">
        <f t="shared" si="545"/>
        <v>14536</v>
      </c>
      <c r="H1364" s="4">
        <v>1659</v>
      </c>
      <c r="I1364" s="4">
        <v>0</v>
      </c>
      <c r="J1364" s="4">
        <v>121</v>
      </c>
      <c r="K1364" s="4">
        <v>190</v>
      </c>
      <c r="L1364" s="4">
        <f t="shared" si="546"/>
        <v>1970</v>
      </c>
      <c r="M1364" s="4">
        <v>174</v>
      </c>
      <c r="N1364" s="4">
        <v>370</v>
      </c>
      <c r="O1364" s="4">
        <v>2</v>
      </c>
      <c r="P1364" s="4">
        <v>0</v>
      </c>
      <c r="Q1364" s="4">
        <f t="shared" si="547"/>
        <v>546</v>
      </c>
      <c r="R1364" s="4">
        <v>131</v>
      </c>
      <c r="S1364" s="4">
        <v>279</v>
      </c>
      <c r="T1364" s="4">
        <v>0</v>
      </c>
      <c r="U1364" s="4">
        <v>0</v>
      </c>
      <c r="V1364" s="4">
        <f t="shared" si="548"/>
        <v>410</v>
      </c>
      <c r="W1364" s="4">
        <v>8501</v>
      </c>
      <c r="X1364" s="4">
        <v>16686</v>
      </c>
      <c r="Y1364" s="4">
        <v>3177</v>
      </c>
      <c r="Z1364" s="4">
        <v>0</v>
      </c>
      <c r="AA1364" s="4">
        <f t="shared" si="549"/>
        <v>28364</v>
      </c>
      <c r="AB1364" s="4">
        <v>2677</v>
      </c>
      <c r="AC1364" s="4">
        <v>17</v>
      </c>
      <c r="AD1364" s="4">
        <v>119</v>
      </c>
      <c r="AE1364" s="4">
        <v>145</v>
      </c>
      <c r="AF1364" s="4">
        <f t="shared" si="550"/>
        <v>2958</v>
      </c>
      <c r="AG1364" s="4">
        <v>962</v>
      </c>
      <c r="AH1364" s="4">
        <v>2109</v>
      </c>
      <c r="AI1364" s="4">
        <v>5800</v>
      </c>
      <c r="AJ1364" s="4">
        <v>1243</v>
      </c>
      <c r="AK1364" s="4">
        <f t="shared" si="551"/>
        <v>10114</v>
      </c>
      <c r="AL1364" s="4">
        <v>7500</v>
      </c>
      <c r="AM1364" s="4">
        <v>7058</v>
      </c>
      <c r="AN1364" s="4">
        <v>9027</v>
      </c>
      <c r="AO1364" s="4">
        <v>645</v>
      </c>
      <c r="AP1364" s="4">
        <f t="shared" si="552"/>
        <v>24230</v>
      </c>
      <c r="AQ1364" s="4">
        <v>0</v>
      </c>
      <c r="AR1364" s="4">
        <v>0</v>
      </c>
      <c r="AS1364" s="4">
        <v>0</v>
      </c>
      <c r="AT1364" s="4">
        <v>0</v>
      </c>
      <c r="AU1364" s="4">
        <f t="shared" si="553"/>
        <v>0</v>
      </c>
      <c r="AV1364" s="4">
        <v>0</v>
      </c>
      <c r="AW1364" s="4">
        <v>0</v>
      </c>
      <c r="AX1364" s="4">
        <v>0</v>
      </c>
      <c r="AY1364" s="4">
        <v>190</v>
      </c>
      <c r="AZ1364" s="4">
        <f t="shared" si="554"/>
        <v>190</v>
      </c>
      <c r="BA1364" s="4">
        <v>0</v>
      </c>
      <c r="BB1364" s="4">
        <v>0</v>
      </c>
      <c r="BC1364" s="4">
        <v>0</v>
      </c>
      <c r="BD1364" s="4">
        <v>145</v>
      </c>
      <c r="BE1364" s="4">
        <f t="shared" si="555"/>
        <v>145</v>
      </c>
      <c r="BF1364" s="4">
        <v>961</v>
      </c>
      <c r="BG1364" s="4">
        <v>0</v>
      </c>
      <c r="BH1364" s="4">
        <v>0</v>
      </c>
      <c r="BI1364" s="4">
        <v>1243</v>
      </c>
      <c r="BJ1364" s="4">
        <f t="shared" si="556"/>
        <v>2204</v>
      </c>
      <c r="BK1364" s="4">
        <v>0</v>
      </c>
      <c r="BL1364" s="4">
        <v>0</v>
      </c>
      <c r="BM1364" s="4">
        <v>0</v>
      </c>
      <c r="BN1364" s="4">
        <v>0</v>
      </c>
      <c r="BO1364" s="4">
        <f t="shared" si="557"/>
        <v>0</v>
      </c>
      <c r="BP1364" s="4">
        <v>0</v>
      </c>
      <c r="BQ1364" s="4">
        <v>0</v>
      </c>
      <c r="BR1364" s="4">
        <v>0</v>
      </c>
      <c r="BS1364" s="4">
        <v>50</v>
      </c>
      <c r="BT1364" s="4">
        <f t="shared" si="558"/>
        <v>50</v>
      </c>
      <c r="BU1364" s="4">
        <v>134</v>
      </c>
      <c r="BV1364" s="4">
        <v>0</v>
      </c>
      <c r="BW1364" s="4">
        <v>0</v>
      </c>
      <c r="BX1364" s="4">
        <v>595</v>
      </c>
      <c r="BY1364" s="4">
        <f t="shared" si="559"/>
        <v>729</v>
      </c>
      <c r="BZ1364" s="4">
        <f t="shared" si="560"/>
        <v>33036</v>
      </c>
      <c r="CA1364" s="4">
        <f t="shared" si="561"/>
        <v>29001</v>
      </c>
      <c r="CB1364" s="4">
        <f t="shared" si="562"/>
        <v>18868</v>
      </c>
      <c r="CC1364" s="4">
        <f t="shared" si="563"/>
        <v>2223</v>
      </c>
      <c r="CD1364" s="4">
        <f t="shared" si="564"/>
        <v>83128</v>
      </c>
      <c r="CE1364" s="4">
        <f t="shared" si="565"/>
        <v>1095</v>
      </c>
      <c r="CF1364" s="4">
        <f t="shared" si="566"/>
        <v>0</v>
      </c>
      <c r="CG1364" s="4">
        <f t="shared" si="567"/>
        <v>0</v>
      </c>
      <c r="CH1364" s="4">
        <f t="shared" si="568"/>
        <v>2223</v>
      </c>
      <c r="CI1364" s="4">
        <f t="shared" si="569"/>
        <v>3318</v>
      </c>
      <c r="CJ1364" s="4">
        <v>10004</v>
      </c>
      <c r="CK1364" s="4">
        <v>12664</v>
      </c>
      <c r="CL1364" s="4">
        <v>2751</v>
      </c>
      <c r="CM1364" s="4">
        <v>121</v>
      </c>
      <c r="CN1364" s="4">
        <v>6129</v>
      </c>
      <c r="CO1364" s="4">
        <f t="shared" si="544"/>
        <v>31669</v>
      </c>
      <c r="CT1364" s="46"/>
      <c r="CW1364" s="46"/>
      <c r="CX1364" s="46"/>
      <c r="CZ1364" s="46"/>
      <c r="DA1364" s="46"/>
      <c r="DB1364" s="46"/>
      <c r="DC1364" s="46"/>
    </row>
    <row r="1365" spans="1:107">
      <c r="A1365" s="2">
        <v>2017</v>
      </c>
      <c r="B1365" s="3" t="s">
        <v>127</v>
      </c>
      <c r="G1365" s="4">
        <f t="shared" si="545"/>
        <v>0</v>
      </c>
      <c r="L1365" s="4">
        <f t="shared" si="546"/>
        <v>0</v>
      </c>
      <c r="Q1365" s="4">
        <f t="shared" si="547"/>
        <v>0</v>
      </c>
      <c r="V1365" s="4">
        <f t="shared" si="548"/>
        <v>0</v>
      </c>
      <c r="AA1365" s="4">
        <f t="shared" si="549"/>
        <v>0</v>
      </c>
      <c r="AF1365" s="4">
        <f t="shared" si="550"/>
        <v>0</v>
      </c>
      <c r="AK1365" s="4">
        <f t="shared" si="551"/>
        <v>0</v>
      </c>
      <c r="AP1365" s="4">
        <f t="shared" si="552"/>
        <v>0</v>
      </c>
      <c r="AU1365" s="4">
        <f t="shared" si="553"/>
        <v>0</v>
      </c>
      <c r="AZ1365" s="4">
        <f t="shared" si="554"/>
        <v>0</v>
      </c>
      <c r="BE1365" s="4">
        <f t="shared" si="555"/>
        <v>0</v>
      </c>
      <c r="BJ1365" s="4">
        <f t="shared" si="556"/>
        <v>0</v>
      </c>
      <c r="BO1365" s="4">
        <f t="shared" si="557"/>
        <v>0</v>
      </c>
      <c r="BT1365" s="4">
        <f t="shared" si="558"/>
        <v>0</v>
      </c>
      <c r="BY1365" s="4">
        <f t="shared" si="559"/>
        <v>0</v>
      </c>
      <c r="BZ1365" s="4">
        <f t="shared" si="560"/>
        <v>0</v>
      </c>
      <c r="CA1365" s="4">
        <f t="shared" si="561"/>
        <v>0</v>
      </c>
      <c r="CB1365" s="4">
        <f t="shared" si="562"/>
        <v>0</v>
      </c>
      <c r="CC1365" s="4">
        <f t="shared" si="563"/>
        <v>0</v>
      </c>
      <c r="CD1365" s="4">
        <f t="shared" si="564"/>
        <v>0</v>
      </c>
      <c r="CE1365" s="4">
        <f t="shared" si="565"/>
        <v>0</v>
      </c>
      <c r="CF1365" s="4">
        <f t="shared" si="566"/>
        <v>0</v>
      </c>
      <c r="CG1365" s="4">
        <f t="shared" si="567"/>
        <v>0</v>
      </c>
      <c r="CH1365" s="4">
        <f t="shared" si="568"/>
        <v>0</v>
      </c>
      <c r="CI1365" s="4">
        <f t="shared" si="569"/>
        <v>0</v>
      </c>
      <c r="CO1365" s="4">
        <f t="shared" si="544"/>
        <v>0</v>
      </c>
    </row>
    <row r="1366" spans="1:107">
      <c r="A1366" s="2">
        <v>2017</v>
      </c>
      <c r="B1366" s="3" t="s">
        <v>115</v>
      </c>
      <c r="C1366" s="4">
        <v>1113</v>
      </c>
      <c r="D1366" s="4">
        <v>194</v>
      </c>
      <c r="E1366" s="4">
        <v>32</v>
      </c>
      <c r="F1366" s="4">
        <v>3</v>
      </c>
      <c r="G1366" s="4">
        <f t="shared" si="545"/>
        <v>1342</v>
      </c>
      <c r="H1366" s="4">
        <v>198</v>
      </c>
      <c r="I1366" s="4">
        <v>14</v>
      </c>
      <c r="J1366" s="4">
        <v>877</v>
      </c>
      <c r="K1366" s="4">
        <v>53</v>
      </c>
      <c r="L1366" s="4">
        <f t="shared" si="546"/>
        <v>1142</v>
      </c>
      <c r="M1366" s="4">
        <v>0</v>
      </c>
      <c r="N1366" s="4">
        <v>54</v>
      </c>
      <c r="O1366" s="4">
        <v>0</v>
      </c>
      <c r="P1366" s="4">
        <v>0</v>
      </c>
      <c r="Q1366" s="4">
        <f t="shared" si="547"/>
        <v>54</v>
      </c>
      <c r="R1366" s="4">
        <v>30</v>
      </c>
      <c r="S1366" s="4">
        <v>22</v>
      </c>
      <c r="T1366" s="4">
        <v>0</v>
      </c>
      <c r="U1366" s="4">
        <v>0</v>
      </c>
      <c r="V1366" s="4">
        <f t="shared" si="548"/>
        <v>52</v>
      </c>
      <c r="W1366" s="4">
        <v>1112</v>
      </c>
      <c r="X1366" s="4">
        <v>1532</v>
      </c>
      <c r="Y1366" s="4">
        <v>11</v>
      </c>
      <c r="Z1366" s="4">
        <v>0</v>
      </c>
      <c r="AA1366" s="4">
        <f t="shared" si="549"/>
        <v>2655</v>
      </c>
      <c r="AB1366" s="4">
        <v>212</v>
      </c>
      <c r="AC1366" s="4">
        <v>1</v>
      </c>
      <c r="AD1366" s="4">
        <v>4</v>
      </c>
      <c r="AE1366" s="4">
        <v>0</v>
      </c>
      <c r="AF1366" s="4">
        <f t="shared" si="550"/>
        <v>217</v>
      </c>
      <c r="AG1366" s="4">
        <v>0</v>
      </c>
      <c r="AH1366" s="4">
        <v>240</v>
      </c>
      <c r="AI1366" s="4">
        <v>176</v>
      </c>
      <c r="AJ1366" s="4">
        <v>36</v>
      </c>
      <c r="AK1366" s="4">
        <f t="shared" si="551"/>
        <v>452</v>
      </c>
      <c r="AL1366" s="4">
        <v>1007</v>
      </c>
      <c r="AM1366" s="4">
        <v>920</v>
      </c>
      <c r="AN1366" s="4">
        <v>1009</v>
      </c>
      <c r="AO1366" s="4">
        <v>36</v>
      </c>
      <c r="AP1366" s="4">
        <f t="shared" si="552"/>
        <v>2972</v>
      </c>
      <c r="AQ1366" s="4">
        <v>0</v>
      </c>
      <c r="AR1366" s="4">
        <v>0</v>
      </c>
      <c r="AS1366" s="4">
        <v>3</v>
      </c>
      <c r="AT1366" s="4">
        <v>3</v>
      </c>
      <c r="AU1366" s="4">
        <f t="shared" si="553"/>
        <v>6</v>
      </c>
      <c r="AV1366" s="4">
        <v>1</v>
      </c>
      <c r="AW1366" s="4">
        <v>0</v>
      </c>
      <c r="AX1366" s="4">
        <v>40</v>
      </c>
      <c r="AY1366" s="4">
        <v>53</v>
      </c>
      <c r="AZ1366" s="4">
        <f t="shared" si="554"/>
        <v>94</v>
      </c>
      <c r="BA1366" s="4">
        <v>1</v>
      </c>
      <c r="BB1366" s="4">
        <v>0</v>
      </c>
      <c r="BC1366" s="4">
        <v>4</v>
      </c>
      <c r="BD1366" s="4">
        <v>0</v>
      </c>
      <c r="BE1366" s="4">
        <f t="shared" si="555"/>
        <v>5</v>
      </c>
      <c r="BF1366" s="4">
        <v>0</v>
      </c>
      <c r="BG1366" s="4">
        <v>148</v>
      </c>
      <c r="BH1366" s="4">
        <v>44</v>
      </c>
      <c r="BI1366" s="4">
        <v>36</v>
      </c>
      <c r="BJ1366" s="4">
        <f t="shared" si="556"/>
        <v>228</v>
      </c>
      <c r="BK1366" s="4">
        <v>0</v>
      </c>
      <c r="BL1366" s="4">
        <v>0</v>
      </c>
      <c r="BM1366" s="4">
        <v>0</v>
      </c>
      <c r="BN1366" s="4">
        <v>3</v>
      </c>
      <c r="BO1366" s="4">
        <f t="shared" si="557"/>
        <v>3</v>
      </c>
      <c r="BP1366" s="4">
        <v>0</v>
      </c>
      <c r="BQ1366" s="4">
        <v>3</v>
      </c>
      <c r="BR1366" s="4">
        <v>8</v>
      </c>
      <c r="BS1366" s="4">
        <v>9</v>
      </c>
      <c r="BT1366" s="4">
        <f t="shared" si="558"/>
        <v>20</v>
      </c>
      <c r="BU1366" s="4">
        <v>4</v>
      </c>
      <c r="BV1366" s="4">
        <v>60</v>
      </c>
      <c r="BW1366" s="4">
        <v>58</v>
      </c>
      <c r="BX1366" s="4">
        <v>24</v>
      </c>
      <c r="BY1366" s="4">
        <f t="shared" si="559"/>
        <v>146</v>
      </c>
      <c r="BZ1366" s="4">
        <f t="shared" si="560"/>
        <v>3672</v>
      </c>
      <c r="CA1366" s="4">
        <f t="shared" si="561"/>
        <v>2977</v>
      </c>
      <c r="CB1366" s="4">
        <f t="shared" si="562"/>
        <v>2109</v>
      </c>
      <c r="CC1366" s="4">
        <f t="shared" si="563"/>
        <v>128</v>
      </c>
      <c r="CD1366" s="4">
        <f t="shared" si="564"/>
        <v>8886</v>
      </c>
      <c r="CE1366" s="4">
        <f t="shared" si="565"/>
        <v>6</v>
      </c>
      <c r="CF1366" s="4">
        <f t="shared" si="566"/>
        <v>211</v>
      </c>
      <c r="CG1366" s="4">
        <f t="shared" si="567"/>
        <v>157</v>
      </c>
      <c r="CH1366" s="4">
        <f t="shared" si="568"/>
        <v>128</v>
      </c>
      <c r="CI1366" s="4">
        <f t="shared" si="569"/>
        <v>502</v>
      </c>
      <c r="CJ1366" s="4">
        <v>998</v>
      </c>
      <c r="CK1366" s="4">
        <v>1244</v>
      </c>
      <c r="CL1366" s="4">
        <v>119</v>
      </c>
      <c r="CM1366" s="4">
        <v>364</v>
      </c>
      <c r="CN1366" s="4">
        <v>959</v>
      </c>
      <c r="CO1366" s="4">
        <f t="shared" si="544"/>
        <v>3684</v>
      </c>
      <c r="CX1366" s="46"/>
      <c r="CZ1366" s="46"/>
      <c r="DA1366" s="46"/>
    </row>
    <row r="1367" spans="1:107">
      <c r="A1367" s="2">
        <v>2017</v>
      </c>
      <c r="B1367" s="3" t="s">
        <v>116</v>
      </c>
      <c r="C1367" s="4">
        <v>2978</v>
      </c>
      <c r="D1367" s="4">
        <v>976</v>
      </c>
      <c r="E1367" s="4">
        <v>907</v>
      </c>
      <c r="F1367" s="4">
        <v>0</v>
      </c>
      <c r="G1367" s="4">
        <f t="shared" si="545"/>
        <v>4861</v>
      </c>
      <c r="H1367" s="4">
        <v>690</v>
      </c>
      <c r="I1367" s="4">
        <v>120</v>
      </c>
      <c r="J1367" s="4">
        <v>4089</v>
      </c>
      <c r="K1367" s="4">
        <v>595</v>
      </c>
      <c r="L1367" s="4">
        <f t="shared" si="546"/>
        <v>5494</v>
      </c>
      <c r="M1367" s="4">
        <v>3</v>
      </c>
      <c r="N1367" s="4">
        <v>23</v>
      </c>
      <c r="O1367" s="4">
        <v>1</v>
      </c>
      <c r="P1367" s="4">
        <v>0</v>
      </c>
      <c r="Q1367" s="4">
        <f t="shared" si="547"/>
        <v>27</v>
      </c>
      <c r="R1367" s="4">
        <v>16</v>
      </c>
      <c r="S1367" s="4">
        <v>39</v>
      </c>
      <c r="T1367" s="4">
        <v>0</v>
      </c>
      <c r="U1367" s="4">
        <v>0</v>
      </c>
      <c r="V1367" s="4">
        <f t="shared" si="548"/>
        <v>55</v>
      </c>
      <c r="W1367" s="4">
        <v>1103</v>
      </c>
      <c r="X1367" s="4">
        <v>4615</v>
      </c>
      <c r="Y1367" s="4">
        <v>838</v>
      </c>
      <c r="Z1367" s="4">
        <v>0</v>
      </c>
      <c r="AA1367" s="4">
        <f t="shared" si="549"/>
        <v>6556</v>
      </c>
      <c r="AB1367" s="4">
        <v>544</v>
      </c>
      <c r="AC1367" s="4">
        <v>6</v>
      </c>
      <c r="AD1367" s="4">
        <v>82</v>
      </c>
      <c r="AE1367" s="4">
        <v>0</v>
      </c>
      <c r="AF1367" s="4">
        <f t="shared" si="550"/>
        <v>632</v>
      </c>
      <c r="AG1367" s="4">
        <v>120</v>
      </c>
      <c r="AH1367" s="4">
        <v>855</v>
      </c>
      <c r="AI1367" s="4">
        <v>1179</v>
      </c>
      <c r="AJ1367" s="4">
        <v>9</v>
      </c>
      <c r="AK1367" s="4">
        <f t="shared" si="551"/>
        <v>2163</v>
      </c>
      <c r="AL1367" s="4">
        <v>2350</v>
      </c>
      <c r="AM1367" s="4">
        <v>1550</v>
      </c>
      <c r="AN1367" s="4">
        <v>1469</v>
      </c>
      <c r="AO1367" s="4">
        <v>13</v>
      </c>
      <c r="AP1367" s="4">
        <f t="shared" si="552"/>
        <v>5382</v>
      </c>
      <c r="AQ1367" s="4">
        <v>15</v>
      </c>
      <c r="AR1367" s="4">
        <v>6</v>
      </c>
      <c r="AS1367" s="4">
        <v>7</v>
      </c>
      <c r="AT1367" s="4">
        <v>0</v>
      </c>
      <c r="AU1367" s="4">
        <f t="shared" si="553"/>
        <v>28</v>
      </c>
      <c r="AV1367" s="4">
        <v>69</v>
      </c>
      <c r="AW1367" s="4">
        <v>25</v>
      </c>
      <c r="AX1367" s="4">
        <v>445</v>
      </c>
      <c r="AY1367" s="4">
        <v>595</v>
      </c>
      <c r="AZ1367" s="4">
        <f t="shared" si="554"/>
        <v>1134</v>
      </c>
      <c r="BA1367" s="4">
        <v>5</v>
      </c>
      <c r="BB1367" s="4">
        <v>0</v>
      </c>
      <c r="BC1367" s="4">
        <v>1</v>
      </c>
      <c r="BD1367" s="4">
        <v>0</v>
      </c>
      <c r="BE1367" s="4">
        <f t="shared" si="555"/>
        <v>6</v>
      </c>
      <c r="BF1367" s="4">
        <v>9</v>
      </c>
      <c r="BG1367" s="4">
        <v>0</v>
      </c>
      <c r="BH1367" s="4">
        <v>4</v>
      </c>
      <c r="BI1367" s="4">
        <v>9</v>
      </c>
      <c r="BJ1367" s="4">
        <f t="shared" si="556"/>
        <v>22</v>
      </c>
      <c r="BK1367" s="4">
        <v>0</v>
      </c>
      <c r="BL1367" s="4">
        <v>0</v>
      </c>
      <c r="BM1367" s="4">
        <v>0</v>
      </c>
      <c r="BN1367" s="4">
        <v>0</v>
      </c>
      <c r="BO1367" s="4">
        <f t="shared" si="557"/>
        <v>0</v>
      </c>
      <c r="BP1367" s="4">
        <v>1</v>
      </c>
      <c r="BQ1367" s="4">
        <v>3</v>
      </c>
      <c r="BR1367" s="4">
        <v>9</v>
      </c>
      <c r="BS1367" s="4">
        <v>0</v>
      </c>
      <c r="BT1367" s="4">
        <f t="shared" si="558"/>
        <v>13</v>
      </c>
      <c r="BU1367" s="4">
        <v>25</v>
      </c>
      <c r="BV1367" s="4">
        <v>9</v>
      </c>
      <c r="BW1367" s="4">
        <v>79</v>
      </c>
      <c r="BX1367" s="4">
        <v>13</v>
      </c>
      <c r="BY1367" s="4">
        <f t="shared" si="559"/>
        <v>126</v>
      </c>
      <c r="BZ1367" s="4">
        <f t="shared" si="560"/>
        <v>7804</v>
      </c>
      <c r="CA1367" s="4">
        <f t="shared" si="561"/>
        <v>8184</v>
      </c>
      <c r="CB1367" s="4">
        <f t="shared" si="562"/>
        <v>8565</v>
      </c>
      <c r="CC1367" s="4">
        <f t="shared" si="563"/>
        <v>617</v>
      </c>
      <c r="CD1367" s="4">
        <f t="shared" si="564"/>
        <v>25170</v>
      </c>
      <c r="CE1367" s="4">
        <f t="shared" si="565"/>
        <v>124</v>
      </c>
      <c r="CF1367" s="4">
        <f t="shared" si="566"/>
        <v>43</v>
      </c>
      <c r="CG1367" s="4">
        <f t="shared" si="567"/>
        <v>545</v>
      </c>
      <c r="CH1367" s="4">
        <f t="shared" si="568"/>
        <v>617</v>
      </c>
      <c r="CI1367" s="4">
        <f t="shared" si="569"/>
        <v>1329</v>
      </c>
      <c r="CJ1367" s="4">
        <v>2896</v>
      </c>
      <c r="CK1367" s="4">
        <v>4108</v>
      </c>
      <c r="CL1367" s="4">
        <v>320</v>
      </c>
      <c r="CM1367" s="4">
        <v>0</v>
      </c>
      <c r="CN1367" s="4">
        <v>835</v>
      </c>
      <c r="CO1367" s="4">
        <f t="shared" si="544"/>
        <v>8159</v>
      </c>
      <c r="CX1367" s="46"/>
      <c r="CZ1367" s="46"/>
      <c r="DA1367" s="46"/>
    </row>
    <row r="1368" spans="1:107">
      <c r="A1368" s="2">
        <v>2017</v>
      </c>
      <c r="B1368" s="3" t="s">
        <v>117</v>
      </c>
      <c r="C1368" s="4">
        <v>522</v>
      </c>
      <c r="D1368" s="4">
        <v>168</v>
      </c>
      <c r="E1368" s="4">
        <v>6</v>
      </c>
      <c r="F1368" s="4">
        <v>0</v>
      </c>
      <c r="G1368" s="4">
        <f t="shared" si="545"/>
        <v>696</v>
      </c>
      <c r="H1368" s="4">
        <v>235</v>
      </c>
      <c r="I1368" s="4">
        <v>70</v>
      </c>
      <c r="J1368" s="4">
        <v>450</v>
      </c>
      <c r="K1368" s="4">
        <v>19</v>
      </c>
      <c r="L1368" s="4">
        <f t="shared" si="546"/>
        <v>774</v>
      </c>
      <c r="M1368" s="4">
        <v>9</v>
      </c>
      <c r="N1368" s="4">
        <v>11</v>
      </c>
      <c r="O1368" s="4">
        <v>0</v>
      </c>
      <c r="P1368" s="4">
        <v>0</v>
      </c>
      <c r="Q1368" s="4">
        <f t="shared" si="547"/>
        <v>20</v>
      </c>
      <c r="R1368" s="4">
        <v>0</v>
      </c>
      <c r="S1368" s="4">
        <v>0</v>
      </c>
      <c r="T1368" s="4">
        <v>0</v>
      </c>
      <c r="U1368" s="4">
        <v>0</v>
      </c>
      <c r="V1368" s="4">
        <f t="shared" si="548"/>
        <v>0</v>
      </c>
      <c r="W1368" s="4">
        <v>373</v>
      </c>
      <c r="X1368" s="4">
        <v>500</v>
      </c>
      <c r="Y1368" s="4">
        <v>4</v>
      </c>
      <c r="Z1368" s="4">
        <v>0</v>
      </c>
      <c r="AA1368" s="4">
        <f t="shared" si="549"/>
        <v>877</v>
      </c>
      <c r="AB1368" s="4">
        <v>98</v>
      </c>
      <c r="AC1368" s="4">
        <v>4</v>
      </c>
      <c r="AD1368" s="4">
        <v>4</v>
      </c>
      <c r="AE1368" s="4">
        <v>0</v>
      </c>
      <c r="AF1368" s="4">
        <f t="shared" si="550"/>
        <v>106</v>
      </c>
      <c r="AG1368" s="4">
        <v>1</v>
      </c>
      <c r="AH1368" s="4">
        <v>332</v>
      </c>
      <c r="AI1368" s="4">
        <v>263</v>
      </c>
      <c r="AJ1368" s="4">
        <v>0</v>
      </c>
      <c r="AK1368" s="4">
        <f t="shared" si="551"/>
        <v>596</v>
      </c>
      <c r="AL1368" s="4">
        <v>310</v>
      </c>
      <c r="AM1368" s="4">
        <v>335</v>
      </c>
      <c r="AN1368" s="4">
        <v>512</v>
      </c>
      <c r="AO1368" s="4">
        <v>1</v>
      </c>
      <c r="AP1368" s="4">
        <f t="shared" si="552"/>
        <v>1158</v>
      </c>
      <c r="AQ1368" s="4">
        <v>0</v>
      </c>
      <c r="AR1368" s="4">
        <v>0</v>
      </c>
      <c r="AS1368" s="4">
        <v>0</v>
      </c>
      <c r="AT1368" s="4">
        <v>0</v>
      </c>
      <c r="AU1368" s="4">
        <f t="shared" si="553"/>
        <v>0</v>
      </c>
      <c r="AV1368" s="4">
        <v>1</v>
      </c>
      <c r="AW1368" s="4">
        <v>0</v>
      </c>
      <c r="AX1368" s="4">
        <v>34</v>
      </c>
      <c r="AY1368" s="4">
        <v>19</v>
      </c>
      <c r="AZ1368" s="4">
        <f t="shared" si="554"/>
        <v>54</v>
      </c>
      <c r="BA1368" s="4">
        <v>1</v>
      </c>
      <c r="BB1368" s="4">
        <v>0</v>
      </c>
      <c r="BC1368" s="4">
        <v>0</v>
      </c>
      <c r="BD1368" s="4">
        <v>0</v>
      </c>
      <c r="BE1368" s="4">
        <f t="shared" si="555"/>
        <v>1</v>
      </c>
      <c r="BF1368" s="4">
        <v>0</v>
      </c>
      <c r="BG1368" s="4">
        <v>0</v>
      </c>
      <c r="BH1368" s="4">
        <v>23</v>
      </c>
      <c r="BI1368" s="4">
        <v>0</v>
      </c>
      <c r="BJ1368" s="4">
        <f t="shared" si="556"/>
        <v>23</v>
      </c>
      <c r="BK1368" s="4">
        <v>0</v>
      </c>
      <c r="BL1368" s="4">
        <v>0</v>
      </c>
      <c r="BM1368" s="4">
        <v>0</v>
      </c>
      <c r="BN1368" s="4">
        <v>0</v>
      </c>
      <c r="BO1368" s="4">
        <f t="shared" si="557"/>
        <v>0</v>
      </c>
      <c r="BP1368" s="4">
        <v>0</v>
      </c>
      <c r="BQ1368" s="4">
        <v>0</v>
      </c>
      <c r="BR1368" s="4">
        <v>0</v>
      </c>
      <c r="BS1368" s="4">
        <v>0</v>
      </c>
      <c r="BT1368" s="4">
        <f t="shared" si="558"/>
        <v>0</v>
      </c>
      <c r="BU1368" s="4">
        <v>6</v>
      </c>
      <c r="BV1368" s="4">
        <v>28</v>
      </c>
      <c r="BW1368" s="4">
        <v>20</v>
      </c>
      <c r="BX1368" s="4">
        <v>1</v>
      </c>
      <c r="BY1368" s="4">
        <f t="shared" si="559"/>
        <v>55</v>
      </c>
      <c r="BZ1368" s="4">
        <f t="shared" si="560"/>
        <v>1548</v>
      </c>
      <c r="CA1368" s="4">
        <f t="shared" si="561"/>
        <v>1420</v>
      </c>
      <c r="CB1368" s="4">
        <f t="shared" si="562"/>
        <v>1239</v>
      </c>
      <c r="CC1368" s="4">
        <f t="shared" si="563"/>
        <v>20</v>
      </c>
      <c r="CD1368" s="4">
        <f t="shared" si="564"/>
        <v>4227</v>
      </c>
      <c r="CE1368" s="4">
        <f t="shared" si="565"/>
        <v>8</v>
      </c>
      <c r="CF1368" s="4">
        <f t="shared" si="566"/>
        <v>28</v>
      </c>
      <c r="CG1368" s="4">
        <f t="shared" si="567"/>
        <v>77</v>
      </c>
      <c r="CH1368" s="4">
        <f t="shared" si="568"/>
        <v>20</v>
      </c>
      <c r="CI1368" s="4">
        <f t="shared" si="569"/>
        <v>133</v>
      </c>
      <c r="CJ1368" s="4">
        <v>951</v>
      </c>
      <c r="CK1368" s="4">
        <v>0</v>
      </c>
      <c r="CL1368" s="4">
        <v>0</v>
      </c>
      <c r="CM1368" s="4">
        <v>113</v>
      </c>
      <c r="CN1368" s="4">
        <v>506</v>
      </c>
      <c r="CO1368" s="4">
        <f t="shared" si="544"/>
        <v>1570</v>
      </c>
      <c r="CU1368" s="46"/>
      <c r="CV1368" s="46"/>
      <c r="CX1368" s="46"/>
      <c r="CY1368" s="46"/>
      <c r="DA1368" s="46"/>
    </row>
    <row r="1369" spans="1:107">
      <c r="A1369" s="2">
        <v>2017</v>
      </c>
      <c r="B1369" s="3" t="s">
        <v>118</v>
      </c>
      <c r="C1369" s="4">
        <v>4715</v>
      </c>
      <c r="D1369" s="4">
        <v>1124</v>
      </c>
      <c r="E1369" s="4">
        <v>159</v>
      </c>
      <c r="F1369" s="4">
        <v>0</v>
      </c>
      <c r="G1369" s="4">
        <f t="shared" si="545"/>
        <v>5998</v>
      </c>
      <c r="H1369" s="4">
        <v>2014</v>
      </c>
      <c r="I1369" s="4">
        <v>73</v>
      </c>
      <c r="J1369" s="4">
        <v>2570</v>
      </c>
      <c r="K1369" s="4">
        <v>0</v>
      </c>
      <c r="L1369" s="4">
        <f t="shared" si="546"/>
        <v>4657</v>
      </c>
      <c r="M1369" s="4">
        <v>14</v>
      </c>
      <c r="N1369" s="4">
        <v>43</v>
      </c>
      <c r="O1369" s="4">
        <v>0</v>
      </c>
      <c r="P1369" s="4">
        <v>0</v>
      </c>
      <c r="Q1369" s="4">
        <f t="shared" si="547"/>
        <v>57</v>
      </c>
      <c r="R1369" s="4">
        <v>0</v>
      </c>
      <c r="S1369" s="4">
        <v>0</v>
      </c>
      <c r="T1369" s="4">
        <v>0</v>
      </c>
      <c r="U1369" s="4">
        <v>0</v>
      </c>
      <c r="V1369" s="4">
        <f t="shared" si="548"/>
        <v>0</v>
      </c>
      <c r="W1369" s="4">
        <v>3533</v>
      </c>
      <c r="X1369" s="4">
        <v>6701</v>
      </c>
      <c r="Y1369" s="4">
        <v>840</v>
      </c>
      <c r="Z1369" s="4">
        <v>0</v>
      </c>
      <c r="AA1369" s="4">
        <f t="shared" si="549"/>
        <v>11074</v>
      </c>
      <c r="AB1369" s="4">
        <v>904</v>
      </c>
      <c r="AC1369" s="4">
        <v>1</v>
      </c>
      <c r="AD1369" s="4">
        <v>36</v>
      </c>
      <c r="AE1369" s="4">
        <v>0</v>
      </c>
      <c r="AF1369" s="4">
        <f t="shared" si="550"/>
        <v>941</v>
      </c>
      <c r="AG1369" s="4">
        <v>0</v>
      </c>
      <c r="AH1369" s="4">
        <v>874</v>
      </c>
      <c r="AI1369" s="4">
        <v>854</v>
      </c>
      <c r="AJ1369" s="4">
        <v>0</v>
      </c>
      <c r="AK1369" s="4">
        <f t="shared" si="551"/>
        <v>1728</v>
      </c>
      <c r="AL1369" s="4">
        <v>2982</v>
      </c>
      <c r="AM1369" s="4">
        <v>3445</v>
      </c>
      <c r="AN1369" s="4">
        <v>1958</v>
      </c>
      <c r="AO1369" s="4">
        <v>0</v>
      </c>
      <c r="AP1369" s="4">
        <f t="shared" si="552"/>
        <v>8385</v>
      </c>
      <c r="AQ1369" s="4">
        <v>0</v>
      </c>
      <c r="AR1369" s="4">
        <v>0</v>
      </c>
      <c r="AS1369" s="4">
        <v>0</v>
      </c>
      <c r="AT1369" s="4">
        <v>0</v>
      </c>
      <c r="AU1369" s="4">
        <f t="shared" si="553"/>
        <v>0</v>
      </c>
      <c r="AV1369" s="4">
        <v>271</v>
      </c>
      <c r="AW1369" s="4">
        <v>4</v>
      </c>
      <c r="AX1369" s="4">
        <v>36</v>
      </c>
      <c r="AY1369" s="4">
        <v>0</v>
      </c>
      <c r="AZ1369" s="4">
        <f t="shared" si="554"/>
        <v>311</v>
      </c>
      <c r="BA1369" s="4">
        <v>0</v>
      </c>
      <c r="BB1369" s="4">
        <v>0</v>
      </c>
      <c r="BC1369" s="4">
        <v>14</v>
      </c>
      <c r="BD1369" s="4">
        <v>0</v>
      </c>
      <c r="BE1369" s="4">
        <f t="shared" si="555"/>
        <v>14</v>
      </c>
      <c r="BF1369" s="4">
        <v>0</v>
      </c>
      <c r="BG1369" s="4">
        <v>874</v>
      </c>
      <c r="BH1369" s="4">
        <v>415</v>
      </c>
      <c r="BI1369" s="4">
        <v>0</v>
      </c>
      <c r="BJ1369" s="4">
        <f t="shared" si="556"/>
        <v>1289</v>
      </c>
      <c r="BK1369" s="4">
        <v>0</v>
      </c>
      <c r="BL1369" s="4">
        <v>0</v>
      </c>
      <c r="BM1369" s="4">
        <v>0</v>
      </c>
      <c r="BN1369" s="4">
        <v>0</v>
      </c>
      <c r="BO1369" s="4">
        <f t="shared" si="557"/>
        <v>0</v>
      </c>
      <c r="BP1369" s="4">
        <v>52</v>
      </c>
      <c r="BQ1369" s="4">
        <v>0</v>
      </c>
      <c r="BR1369" s="4">
        <v>0</v>
      </c>
      <c r="BS1369" s="4">
        <v>0</v>
      </c>
      <c r="BT1369" s="4">
        <f t="shared" si="558"/>
        <v>52</v>
      </c>
      <c r="BU1369" s="4">
        <v>97</v>
      </c>
      <c r="BV1369" s="4">
        <v>9</v>
      </c>
      <c r="BW1369" s="4">
        <v>15</v>
      </c>
      <c r="BX1369" s="4">
        <v>0</v>
      </c>
      <c r="BY1369" s="4">
        <f t="shared" si="559"/>
        <v>121</v>
      </c>
      <c r="BZ1369" s="4">
        <f t="shared" si="560"/>
        <v>14162</v>
      </c>
      <c r="CA1369" s="4">
        <f t="shared" si="561"/>
        <v>12261</v>
      </c>
      <c r="CB1369" s="4">
        <f t="shared" si="562"/>
        <v>6417</v>
      </c>
      <c r="CC1369" s="4">
        <f t="shared" si="563"/>
        <v>0</v>
      </c>
      <c r="CD1369" s="4">
        <f t="shared" si="564"/>
        <v>32840</v>
      </c>
      <c r="CE1369" s="4">
        <f t="shared" si="565"/>
        <v>420</v>
      </c>
      <c r="CF1369" s="4">
        <f t="shared" si="566"/>
        <v>887</v>
      </c>
      <c r="CG1369" s="4">
        <f t="shared" si="567"/>
        <v>480</v>
      </c>
      <c r="CH1369" s="4">
        <f t="shared" si="568"/>
        <v>0</v>
      </c>
      <c r="CI1369" s="4">
        <f t="shared" si="569"/>
        <v>1787</v>
      </c>
      <c r="CJ1369" s="4">
        <v>8063</v>
      </c>
      <c r="CK1369" s="4">
        <v>165</v>
      </c>
      <c r="CL1369" s="4">
        <v>1455</v>
      </c>
      <c r="CM1369" s="4">
        <v>0</v>
      </c>
      <c r="CN1369" s="4">
        <v>4167</v>
      </c>
      <c r="CO1369" s="4">
        <f t="shared" si="544"/>
        <v>13850</v>
      </c>
      <c r="CX1369" s="46"/>
    </row>
    <row r="1370" spans="1:107">
      <c r="A1370" s="2">
        <v>2017</v>
      </c>
      <c r="B1370" s="3" t="s">
        <v>119</v>
      </c>
      <c r="C1370" s="4">
        <v>20627</v>
      </c>
      <c r="D1370" s="4">
        <v>4915</v>
      </c>
      <c r="E1370" s="4">
        <v>3321</v>
      </c>
      <c r="F1370" s="4">
        <v>0</v>
      </c>
      <c r="G1370" s="4">
        <f t="shared" si="545"/>
        <v>28863</v>
      </c>
      <c r="H1370" s="4">
        <v>7842</v>
      </c>
      <c r="I1370" s="4">
        <v>3976</v>
      </c>
      <c r="J1370" s="4">
        <v>5640</v>
      </c>
      <c r="K1370" s="4">
        <v>0</v>
      </c>
      <c r="L1370" s="4">
        <f t="shared" si="546"/>
        <v>17458</v>
      </c>
      <c r="M1370" s="4">
        <v>50</v>
      </c>
      <c r="N1370" s="4">
        <v>8</v>
      </c>
      <c r="O1370" s="4">
        <v>0</v>
      </c>
      <c r="P1370" s="4">
        <v>0</v>
      </c>
      <c r="Q1370" s="4">
        <f t="shared" si="547"/>
        <v>58</v>
      </c>
      <c r="R1370" s="4">
        <v>0</v>
      </c>
      <c r="S1370" s="4">
        <v>0</v>
      </c>
      <c r="T1370" s="4">
        <v>0</v>
      </c>
      <c r="U1370" s="4">
        <v>0</v>
      </c>
      <c r="V1370" s="4">
        <f t="shared" si="548"/>
        <v>0</v>
      </c>
      <c r="W1370" s="4">
        <v>12452</v>
      </c>
      <c r="X1370" s="4">
        <v>20112</v>
      </c>
      <c r="Y1370" s="4">
        <v>301</v>
      </c>
      <c r="Z1370" s="4">
        <v>0</v>
      </c>
      <c r="AA1370" s="4">
        <f t="shared" si="549"/>
        <v>32865</v>
      </c>
      <c r="AB1370" s="4">
        <v>3654</v>
      </c>
      <c r="AC1370" s="4">
        <v>18</v>
      </c>
      <c r="AD1370" s="4">
        <v>130</v>
      </c>
      <c r="AE1370" s="4">
        <v>1</v>
      </c>
      <c r="AF1370" s="4">
        <f t="shared" si="550"/>
        <v>3803</v>
      </c>
      <c r="AG1370" s="4">
        <v>276</v>
      </c>
      <c r="AH1370" s="4">
        <v>4498</v>
      </c>
      <c r="AI1370" s="4">
        <v>5519</v>
      </c>
      <c r="AJ1370" s="4">
        <v>1170</v>
      </c>
      <c r="AK1370" s="4">
        <f t="shared" si="551"/>
        <v>11463</v>
      </c>
      <c r="AL1370" s="4">
        <v>9391</v>
      </c>
      <c r="AM1370" s="4">
        <v>1647</v>
      </c>
      <c r="AN1370" s="4">
        <v>1626</v>
      </c>
      <c r="AO1370" s="4">
        <v>546</v>
      </c>
      <c r="AP1370" s="4">
        <f t="shared" si="552"/>
        <v>13210</v>
      </c>
      <c r="AQ1370" s="4">
        <v>0</v>
      </c>
      <c r="AR1370" s="4">
        <v>0</v>
      </c>
      <c r="AS1370" s="4">
        <v>0</v>
      </c>
      <c r="AT1370" s="4">
        <v>0</v>
      </c>
      <c r="AU1370" s="4">
        <f t="shared" si="553"/>
        <v>0</v>
      </c>
      <c r="AV1370" s="4">
        <v>134</v>
      </c>
      <c r="AW1370" s="4">
        <v>91</v>
      </c>
      <c r="AX1370" s="4">
        <v>2763</v>
      </c>
      <c r="AY1370" s="4">
        <v>0</v>
      </c>
      <c r="AZ1370" s="4">
        <f t="shared" si="554"/>
        <v>2988</v>
      </c>
      <c r="BA1370" s="4">
        <v>17</v>
      </c>
      <c r="BB1370" s="4">
        <v>0</v>
      </c>
      <c r="BC1370" s="4">
        <v>44</v>
      </c>
      <c r="BD1370" s="4">
        <v>1</v>
      </c>
      <c r="BE1370" s="4">
        <f t="shared" si="555"/>
        <v>62</v>
      </c>
      <c r="BF1370" s="4">
        <v>0</v>
      </c>
      <c r="BG1370" s="4">
        <v>3408</v>
      </c>
      <c r="BH1370" s="4">
        <v>1935</v>
      </c>
      <c r="BI1370" s="4">
        <v>852</v>
      </c>
      <c r="BJ1370" s="4">
        <f t="shared" si="556"/>
        <v>6195</v>
      </c>
      <c r="BK1370" s="4">
        <v>0</v>
      </c>
      <c r="BL1370" s="4">
        <v>16</v>
      </c>
      <c r="BM1370" s="4">
        <v>3</v>
      </c>
      <c r="BN1370" s="4">
        <v>124</v>
      </c>
      <c r="BO1370" s="4">
        <f t="shared" si="557"/>
        <v>143</v>
      </c>
      <c r="BP1370" s="4">
        <v>4</v>
      </c>
      <c r="BQ1370" s="4">
        <v>0</v>
      </c>
      <c r="BR1370" s="4">
        <v>13</v>
      </c>
      <c r="BS1370" s="4">
        <v>0</v>
      </c>
      <c r="BT1370" s="4">
        <f t="shared" si="558"/>
        <v>17</v>
      </c>
      <c r="BU1370" s="4">
        <v>0</v>
      </c>
      <c r="BV1370" s="4">
        <v>0</v>
      </c>
      <c r="BW1370" s="4">
        <v>409</v>
      </c>
      <c r="BX1370" s="4">
        <v>0</v>
      </c>
      <c r="BY1370" s="4">
        <f t="shared" si="559"/>
        <v>409</v>
      </c>
      <c r="BZ1370" s="4">
        <f t="shared" si="560"/>
        <v>54292</v>
      </c>
      <c r="CA1370" s="4">
        <f t="shared" si="561"/>
        <v>35174</v>
      </c>
      <c r="CB1370" s="4">
        <f t="shared" si="562"/>
        <v>16537</v>
      </c>
      <c r="CC1370" s="4">
        <f t="shared" si="563"/>
        <v>1717</v>
      </c>
      <c r="CD1370" s="4">
        <f t="shared" si="564"/>
        <v>107720</v>
      </c>
      <c r="CE1370" s="4">
        <f t="shared" si="565"/>
        <v>155</v>
      </c>
      <c r="CF1370" s="4">
        <f t="shared" si="566"/>
        <v>3515</v>
      </c>
      <c r="CG1370" s="4">
        <f t="shared" si="567"/>
        <v>5167</v>
      </c>
      <c r="CH1370" s="4">
        <f t="shared" si="568"/>
        <v>977</v>
      </c>
      <c r="CI1370" s="4">
        <f t="shared" si="569"/>
        <v>9814</v>
      </c>
      <c r="CJ1370" s="4">
        <v>28796.7</v>
      </c>
      <c r="CK1370" s="4">
        <v>0</v>
      </c>
      <c r="CL1370" s="4">
        <v>0</v>
      </c>
      <c r="CM1370" s="4">
        <v>1201.3</v>
      </c>
      <c r="CN1370" s="4">
        <v>22287</v>
      </c>
      <c r="CO1370" s="4">
        <f t="shared" si="544"/>
        <v>52285</v>
      </c>
      <c r="CU1370" s="46"/>
      <c r="CV1370" s="46"/>
      <c r="CX1370" s="46"/>
      <c r="DA1370" s="46"/>
      <c r="DB1370" s="46"/>
    </row>
    <row r="1371" spans="1:107">
      <c r="A1371" s="2">
        <v>2017</v>
      </c>
      <c r="B1371" s="3" t="s">
        <v>120</v>
      </c>
      <c r="C1371" s="4">
        <v>3168</v>
      </c>
      <c r="D1371" s="4">
        <v>446</v>
      </c>
      <c r="E1371" s="4">
        <v>110</v>
      </c>
      <c r="F1371" s="4">
        <v>0</v>
      </c>
      <c r="G1371" s="4">
        <f t="shared" si="545"/>
        <v>3724</v>
      </c>
      <c r="H1371" s="4">
        <v>1110</v>
      </c>
      <c r="I1371" s="4">
        <v>9</v>
      </c>
      <c r="J1371" s="4">
        <v>816</v>
      </c>
      <c r="K1371" s="4">
        <v>0</v>
      </c>
      <c r="L1371" s="4">
        <f t="shared" si="546"/>
        <v>1935</v>
      </c>
      <c r="M1371" s="4">
        <v>16</v>
      </c>
      <c r="N1371" s="4">
        <v>82</v>
      </c>
      <c r="O1371" s="4">
        <v>0</v>
      </c>
      <c r="P1371" s="4">
        <v>0</v>
      </c>
      <c r="Q1371" s="4">
        <f t="shared" si="547"/>
        <v>98</v>
      </c>
      <c r="R1371" s="4">
        <v>5</v>
      </c>
      <c r="S1371" s="4">
        <v>0</v>
      </c>
      <c r="T1371" s="4">
        <v>0</v>
      </c>
      <c r="U1371" s="4">
        <v>0</v>
      </c>
      <c r="V1371" s="4">
        <f t="shared" si="548"/>
        <v>5</v>
      </c>
      <c r="W1371" s="4">
        <v>435</v>
      </c>
      <c r="X1371" s="4">
        <v>1735</v>
      </c>
      <c r="Y1371" s="4">
        <v>493</v>
      </c>
      <c r="Z1371" s="4">
        <v>0</v>
      </c>
      <c r="AA1371" s="4">
        <f t="shared" si="549"/>
        <v>2663</v>
      </c>
      <c r="AB1371" s="4">
        <v>384</v>
      </c>
      <c r="AC1371" s="4">
        <v>4</v>
      </c>
      <c r="AD1371" s="4">
        <v>8</v>
      </c>
      <c r="AE1371" s="4">
        <v>0</v>
      </c>
      <c r="AF1371" s="4">
        <f t="shared" si="550"/>
        <v>396</v>
      </c>
      <c r="AG1371" s="4">
        <v>3</v>
      </c>
      <c r="AH1371" s="4">
        <v>406</v>
      </c>
      <c r="AI1371" s="4">
        <v>964</v>
      </c>
      <c r="AJ1371" s="4">
        <v>0</v>
      </c>
      <c r="AK1371" s="4">
        <f t="shared" si="551"/>
        <v>1373</v>
      </c>
      <c r="AL1371" s="4">
        <v>1290</v>
      </c>
      <c r="AM1371" s="4">
        <v>1127</v>
      </c>
      <c r="AN1371" s="4">
        <v>1611</v>
      </c>
      <c r="AO1371" s="4">
        <v>0</v>
      </c>
      <c r="AP1371" s="4">
        <f t="shared" si="552"/>
        <v>4028</v>
      </c>
      <c r="AQ1371" s="4">
        <v>14</v>
      </c>
      <c r="AR1371" s="4">
        <v>0</v>
      </c>
      <c r="AS1371" s="4">
        <v>22</v>
      </c>
      <c r="AT1371" s="4">
        <v>0</v>
      </c>
      <c r="AU1371" s="4">
        <f t="shared" si="553"/>
        <v>36</v>
      </c>
      <c r="AV1371" s="4">
        <v>99</v>
      </c>
      <c r="AW1371" s="4">
        <v>0</v>
      </c>
      <c r="AX1371" s="4">
        <v>0</v>
      </c>
      <c r="AY1371" s="4">
        <v>0</v>
      </c>
      <c r="AZ1371" s="4">
        <f t="shared" si="554"/>
        <v>99</v>
      </c>
      <c r="BA1371" s="4">
        <v>0</v>
      </c>
      <c r="BB1371" s="4">
        <v>0</v>
      </c>
      <c r="BC1371" s="4">
        <v>0</v>
      </c>
      <c r="BD1371" s="4">
        <v>0</v>
      </c>
      <c r="BE1371" s="4">
        <f t="shared" si="555"/>
        <v>0</v>
      </c>
      <c r="BF1371" s="4">
        <v>3</v>
      </c>
      <c r="BG1371" s="4">
        <v>359</v>
      </c>
      <c r="BH1371" s="4">
        <v>665</v>
      </c>
      <c r="BI1371" s="4">
        <v>0</v>
      </c>
      <c r="BJ1371" s="4">
        <f t="shared" si="556"/>
        <v>1027</v>
      </c>
      <c r="BK1371" s="4">
        <v>0</v>
      </c>
      <c r="BL1371" s="4">
        <v>0</v>
      </c>
      <c r="BM1371" s="4">
        <v>0</v>
      </c>
      <c r="BN1371" s="4">
        <v>0</v>
      </c>
      <c r="BO1371" s="4">
        <f t="shared" si="557"/>
        <v>0</v>
      </c>
      <c r="BP1371" s="4">
        <v>0</v>
      </c>
      <c r="BQ1371" s="4">
        <v>0</v>
      </c>
      <c r="BR1371" s="4">
        <v>0</v>
      </c>
      <c r="BS1371" s="4">
        <v>0</v>
      </c>
      <c r="BT1371" s="4">
        <f t="shared" si="558"/>
        <v>0</v>
      </c>
      <c r="BU1371" s="4">
        <v>246</v>
      </c>
      <c r="BV1371" s="4">
        <v>20</v>
      </c>
      <c r="BW1371" s="4">
        <v>666</v>
      </c>
      <c r="BX1371" s="4">
        <v>0</v>
      </c>
      <c r="BY1371" s="4">
        <f t="shared" si="559"/>
        <v>932</v>
      </c>
      <c r="BZ1371" s="4">
        <f t="shared" si="560"/>
        <v>6411</v>
      </c>
      <c r="CA1371" s="4">
        <f t="shared" si="561"/>
        <v>3809</v>
      </c>
      <c r="CB1371" s="4">
        <f t="shared" si="562"/>
        <v>4002</v>
      </c>
      <c r="CC1371" s="4">
        <f t="shared" si="563"/>
        <v>0</v>
      </c>
      <c r="CD1371" s="4">
        <f t="shared" si="564"/>
        <v>14222</v>
      </c>
      <c r="CE1371" s="4">
        <f t="shared" si="565"/>
        <v>362</v>
      </c>
      <c r="CF1371" s="4">
        <f t="shared" si="566"/>
        <v>379</v>
      </c>
      <c r="CG1371" s="4">
        <f t="shared" si="567"/>
        <v>1353</v>
      </c>
      <c r="CH1371" s="4">
        <f t="shared" si="568"/>
        <v>0</v>
      </c>
      <c r="CI1371" s="4">
        <f t="shared" si="569"/>
        <v>2094</v>
      </c>
      <c r="CJ1371" s="4">
        <v>1857</v>
      </c>
      <c r="CK1371" s="4">
        <v>3609</v>
      </c>
      <c r="CL1371" s="4">
        <v>328</v>
      </c>
      <c r="CM1371" s="4">
        <v>0</v>
      </c>
      <c r="CN1371" s="4">
        <v>527</v>
      </c>
      <c r="CO1371" s="4">
        <f t="shared" si="544"/>
        <v>6321</v>
      </c>
      <c r="CX1371" s="46"/>
      <c r="DA1371" s="46"/>
    </row>
    <row r="1372" spans="1:107">
      <c r="A1372" s="2">
        <v>2017</v>
      </c>
      <c r="B1372" s="3" t="s">
        <v>121</v>
      </c>
      <c r="C1372" s="4">
        <v>417</v>
      </c>
      <c r="D1372" s="4">
        <v>129</v>
      </c>
      <c r="E1372" s="4">
        <v>1269</v>
      </c>
      <c r="F1372" s="4">
        <v>1</v>
      </c>
      <c r="G1372" s="4">
        <f t="shared" si="545"/>
        <v>1816</v>
      </c>
      <c r="H1372" s="4">
        <v>85</v>
      </c>
      <c r="I1372" s="4">
        <v>0</v>
      </c>
      <c r="J1372" s="4">
        <v>6</v>
      </c>
      <c r="K1372" s="4">
        <v>4</v>
      </c>
      <c r="L1372" s="4">
        <f t="shared" si="546"/>
        <v>95</v>
      </c>
      <c r="M1372" s="4">
        <v>8</v>
      </c>
      <c r="N1372" s="4">
        <v>23</v>
      </c>
      <c r="O1372" s="4">
        <v>2</v>
      </c>
      <c r="P1372" s="4">
        <v>0</v>
      </c>
      <c r="Q1372" s="4">
        <f t="shared" si="547"/>
        <v>33</v>
      </c>
      <c r="R1372" s="4">
        <v>18</v>
      </c>
      <c r="S1372" s="4">
        <v>46</v>
      </c>
      <c r="T1372" s="4">
        <v>0</v>
      </c>
      <c r="U1372" s="4">
        <v>0</v>
      </c>
      <c r="V1372" s="4">
        <f t="shared" si="548"/>
        <v>64</v>
      </c>
      <c r="W1372" s="4">
        <v>318</v>
      </c>
      <c r="X1372" s="4">
        <v>919</v>
      </c>
      <c r="Y1372" s="4">
        <v>362</v>
      </c>
      <c r="Z1372" s="4">
        <v>0</v>
      </c>
      <c r="AA1372" s="4">
        <f t="shared" si="549"/>
        <v>1599</v>
      </c>
      <c r="AB1372" s="4">
        <v>148</v>
      </c>
      <c r="AC1372" s="4">
        <v>1</v>
      </c>
      <c r="AD1372" s="4">
        <v>7</v>
      </c>
      <c r="AE1372" s="4">
        <v>0</v>
      </c>
      <c r="AF1372" s="4">
        <f t="shared" si="550"/>
        <v>156</v>
      </c>
      <c r="AG1372" s="4">
        <v>0</v>
      </c>
      <c r="AH1372" s="4">
        <v>272</v>
      </c>
      <c r="AI1372" s="4">
        <v>266</v>
      </c>
      <c r="AJ1372" s="4">
        <v>0</v>
      </c>
      <c r="AK1372" s="4">
        <f t="shared" si="551"/>
        <v>538</v>
      </c>
      <c r="AL1372" s="4">
        <v>504</v>
      </c>
      <c r="AM1372" s="4">
        <v>524</v>
      </c>
      <c r="AN1372" s="4">
        <v>184</v>
      </c>
      <c r="AO1372" s="4">
        <v>44</v>
      </c>
      <c r="AP1372" s="4">
        <f t="shared" si="552"/>
        <v>1256</v>
      </c>
      <c r="AQ1372" s="4">
        <v>0</v>
      </c>
      <c r="AR1372" s="4">
        <v>0</v>
      </c>
      <c r="AS1372" s="4">
        <v>0</v>
      </c>
      <c r="AT1372" s="4">
        <v>1</v>
      </c>
      <c r="AU1372" s="4">
        <f t="shared" si="553"/>
        <v>1</v>
      </c>
      <c r="AV1372" s="4">
        <v>0</v>
      </c>
      <c r="AW1372" s="4">
        <v>0</v>
      </c>
      <c r="AX1372" s="4">
        <v>0</v>
      </c>
      <c r="AY1372" s="4">
        <v>4</v>
      </c>
      <c r="AZ1372" s="4">
        <f t="shared" si="554"/>
        <v>4</v>
      </c>
      <c r="BA1372" s="4">
        <v>0</v>
      </c>
      <c r="BB1372" s="4">
        <v>0</v>
      </c>
      <c r="BC1372" s="4">
        <v>0</v>
      </c>
      <c r="BD1372" s="4">
        <v>0</v>
      </c>
      <c r="BE1372" s="4">
        <f t="shared" si="555"/>
        <v>0</v>
      </c>
      <c r="BF1372" s="4">
        <v>0</v>
      </c>
      <c r="BG1372" s="4">
        <v>222</v>
      </c>
      <c r="BH1372" s="4">
        <v>56</v>
      </c>
      <c r="BI1372" s="4">
        <v>0</v>
      </c>
      <c r="BJ1372" s="4">
        <f t="shared" si="556"/>
        <v>278</v>
      </c>
      <c r="BK1372" s="4">
        <v>0</v>
      </c>
      <c r="BL1372" s="4">
        <v>0</v>
      </c>
      <c r="BM1372" s="4">
        <v>0</v>
      </c>
      <c r="BN1372" s="4">
        <v>2</v>
      </c>
      <c r="BO1372" s="4">
        <f t="shared" si="557"/>
        <v>2</v>
      </c>
      <c r="BP1372" s="4">
        <v>0</v>
      </c>
      <c r="BQ1372" s="4">
        <v>0</v>
      </c>
      <c r="BR1372" s="4">
        <v>0</v>
      </c>
      <c r="BS1372" s="4">
        <v>11</v>
      </c>
      <c r="BT1372" s="4">
        <f t="shared" si="558"/>
        <v>11</v>
      </c>
      <c r="BU1372" s="4">
        <v>0</v>
      </c>
      <c r="BV1372" s="4">
        <v>0</v>
      </c>
      <c r="BW1372" s="4">
        <v>0</v>
      </c>
      <c r="BX1372" s="4">
        <v>31</v>
      </c>
      <c r="BY1372" s="4">
        <f t="shared" si="559"/>
        <v>31</v>
      </c>
      <c r="BZ1372" s="4">
        <f t="shared" si="560"/>
        <v>1498</v>
      </c>
      <c r="CA1372" s="4">
        <f t="shared" si="561"/>
        <v>1914</v>
      </c>
      <c r="CB1372" s="4">
        <f t="shared" si="562"/>
        <v>2096</v>
      </c>
      <c r="CC1372" s="4">
        <f t="shared" si="563"/>
        <v>49</v>
      </c>
      <c r="CD1372" s="4">
        <f t="shared" si="564"/>
        <v>5557</v>
      </c>
      <c r="CE1372" s="4">
        <f t="shared" si="565"/>
        <v>0</v>
      </c>
      <c r="CF1372" s="4">
        <f t="shared" si="566"/>
        <v>222</v>
      </c>
      <c r="CG1372" s="4">
        <f t="shared" si="567"/>
        <v>56</v>
      </c>
      <c r="CH1372" s="4">
        <f t="shared" si="568"/>
        <v>49</v>
      </c>
      <c r="CI1372" s="4">
        <f t="shared" si="569"/>
        <v>327</v>
      </c>
      <c r="CJ1372" s="4">
        <v>245</v>
      </c>
      <c r="CK1372" s="4">
        <v>756</v>
      </c>
      <c r="CL1372" s="4">
        <v>96</v>
      </c>
      <c r="CM1372" s="4">
        <v>0</v>
      </c>
      <c r="CN1372" s="4">
        <v>360</v>
      </c>
      <c r="CO1372" s="4">
        <f t="shared" si="544"/>
        <v>1457</v>
      </c>
      <c r="CT1372" s="46"/>
      <c r="CX1372" s="46"/>
      <c r="CY1372" s="46"/>
      <c r="CZ1372" s="46"/>
      <c r="DA1372" s="46"/>
    </row>
    <row r="1373" spans="1:107">
      <c r="A1373" s="2">
        <v>2017</v>
      </c>
      <c r="B1373" s="3" t="s">
        <v>122</v>
      </c>
      <c r="C1373" s="4">
        <v>5745.3402386499993</v>
      </c>
      <c r="D1373" s="4">
        <v>1040.4384721500001</v>
      </c>
      <c r="E1373" s="4">
        <v>809.06085530999997</v>
      </c>
      <c r="F1373" s="4">
        <v>0</v>
      </c>
      <c r="G1373" s="4">
        <f t="shared" si="545"/>
        <v>7594.8395661099994</v>
      </c>
      <c r="H1373" s="4">
        <v>1963.1896895099999</v>
      </c>
      <c r="I1373" s="4">
        <v>1163.55278309</v>
      </c>
      <c r="J1373" s="4">
        <v>3837.5535227949981</v>
      </c>
      <c r="K1373" s="4">
        <v>444.9391373200001</v>
      </c>
      <c r="L1373" s="4">
        <f t="shared" si="546"/>
        <v>7409.2351327149972</v>
      </c>
      <c r="M1373" s="4">
        <v>39.987311549999994</v>
      </c>
      <c r="N1373" s="4">
        <v>28.09219521</v>
      </c>
      <c r="O1373" s="4">
        <v>0</v>
      </c>
      <c r="P1373" s="4">
        <v>0</v>
      </c>
      <c r="Q1373" s="4">
        <f t="shared" si="547"/>
        <v>68.079506759999987</v>
      </c>
      <c r="R1373" s="4">
        <v>0</v>
      </c>
      <c r="S1373" s="4">
        <v>62.6</v>
      </c>
      <c r="T1373" s="4">
        <v>0</v>
      </c>
      <c r="U1373" s="4">
        <v>0</v>
      </c>
      <c r="V1373" s="4">
        <f t="shared" si="548"/>
        <v>62.6</v>
      </c>
      <c r="W1373" s="4">
        <v>4767.9172381600001</v>
      </c>
      <c r="X1373" s="4">
        <v>4609.6097793299996</v>
      </c>
      <c r="Y1373" s="4">
        <v>3.1069854899999996</v>
      </c>
      <c r="Z1373" s="4">
        <v>0</v>
      </c>
      <c r="AA1373" s="4">
        <f t="shared" si="549"/>
        <v>9380.6340029799994</v>
      </c>
      <c r="AB1373" s="4">
        <v>1295.1426033900002</v>
      </c>
      <c r="AC1373" s="4">
        <v>37.245323980000002</v>
      </c>
      <c r="AD1373" s="4">
        <v>71.899359930000003</v>
      </c>
      <c r="AE1373" s="4">
        <v>24.046999469999999</v>
      </c>
      <c r="AF1373" s="4">
        <f t="shared" si="550"/>
        <v>1428.3342867700001</v>
      </c>
      <c r="AG1373" s="4">
        <v>40.038537470000001</v>
      </c>
      <c r="AH1373" s="4">
        <v>1252.31626306</v>
      </c>
      <c r="AI1373" s="4">
        <v>4891.8579142710005</v>
      </c>
      <c r="AJ1373" s="4">
        <v>123.37807771999999</v>
      </c>
      <c r="AK1373" s="4">
        <f t="shared" si="551"/>
        <v>6307.5907925210004</v>
      </c>
      <c r="AL1373" s="4">
        <v>6375.6783707499999</v>
      </c>
      <c r="AM1373" s="4">
        <v>2114.6050643199997</v>
      </c>
      <c r="AN1373" s="4">
        <v>9191.1801983240075</v>
      </c>
      <c r="AO1373" s="4">
        <v>369.47076207999999</v>
      </c>
      <c r="AP1373" s="4">
        <f t="shared" si="552"/>
        <v>18050.934395474007</v>
      </c>
      <c r="AQ1373" s="4">
        <v>0</v>
      </c>
      <c r="AR1373" s="4">
        <v>0</v>
      </c>
      <c r="AS1373" s="4">
        <v>0</v>
      </c>
      <c r="AT1373" s="4">
        <v>0</v>
      </c>
      <c r="AU1373" s="4">
        <f t="shared" si="553"/>
        <v>0</v>
      </c>
      <c r="AV1373" s="4">
        <v>38.559033909999997</v>
      </c>
      <c r="AW1373" s="4">
        <v>0</v>
      </c>
      <c r="AX1373" s="4">
        <v>80.074017890000007</v>
      </c>
      <c r="AY1373" s="4">
        <v>401.16344647000011</v>
      </c>
      <c r="AZ1373" s="4">
        <f t="shared" si="554"/>
        <v>519.79649827000014</v>
      </c>
      <c r="BA1373" s="4">
        <v>8.9266399999999996E-2</v>
      </c>
      <c r="BB1373" s="4">
        <v>0</v>
      </c>
      <c r="BC1373" s="4">
        <v>0</v>
      </c>
      <c r="BD1373" s="4">
        <v>24.046999469999999</v>
      </c>
      <c r="BE1373" s="4">
        <f t="shared" si="555"/>
        <v>24.136265869999999</v>
      </c>
      <c r="BF1373" s="4">
        <v>0</v>
      </c>
      <c r="BG1373" s="4">
        <v>0</v>
      </c>
      <c r="BH1373" s="4">
        <v>51.447037870000003</v>
      </c>
      <c r="BI1373" s="4">
        <v>123.37807771999999</v>
      </c>
      <c r="BJ1373" s="4">
        <f t="shared" si="556"/>
        <v>174.82511559</v>
      </c>
      <c r="BK1373" s="4">
        <v>0</v>
      </c>
      <c r="BL1373" s="4">
        <v>0</v>
      </c>
      <c r="BM1373" s="4">
        <v>0</v>
      </c>
      <c r="BN1373" s="4">
        <v>0</v>
      </c>
      <c r="BO1373" s="4">
        <f t="shared" si="557"/>
        <v>0</v>
      </c>
      <c r="BP1373" s="4">
        <v>0.83251388000000004</v>
      </c>
      <c r="BQ1373" s="4">
        <v>4.8114837399999999</v>
      </c>
      <c r="BR1373" s="4">
        <v>1.7302088999999998</v>
      </c>
      <c r="BS1373" s="4">
        <v>13.05995972</v>
      </c>
      <c r="BT1373" s="4">
        <f t="shared" si="558"/>
        <v>20.43416624</v>
      </c>
      <c r="BU1373" s="4">
        <v>0.159400600000005</v>
      </c>
      <c r="BV1373" s="4">
        <v>22.519031439999999</v>
      </c>
      <c r="BW1373" s="4">
        <v>18.22107119000006</v>
      </c>
      <c r="BX1373" s="4">
        <v>75.062313199999949</v>
      </c>
      <c r="BY1373" s="4">
        <f t="shared" si="559"/>
        <v>115.96181643000001</v>
      </c>
      <c r="BZ1373" s="4">
        <f t="shared" si="560"/>
        <v>20227.29398948</v>
      </c>
      <c r="CA1373" s="4">
        <f t="shared" si="561"/>
        <v>10308.459881139999</v>
      </c>
      <c r="CB1373" s="4">
        <f t="shared" si="562"/>
        <v>18804.658836120005</v>
      </c>
      <c r="CC1373" s="4">
        <f t="shared" si="563"/>
        <v>961.83497659000011</v>
      </c>
      <c r="CD1373" s="4">
        <f t="shared" si="564"/>
        <v>50302.247683330002</v>
      </c>
      <c r="CE1373" s="4">
        <f t="shared" si="565"/>
        <v>39.640214790000002</v>
      </c>
      <c r="CF1373" s="4">
        <f t="shared" si="566"/>
        <v>27.330515179999999</v>
      </c>
      <c r="CG1373" s="4">
        <f t="shared" si="567"/>
        <v>151.47233585000009</v>
      </c>
      <c r="CH1373" s="4">
        <f t="shared" si="568"/>
        <v>636.71079658000008</v>
      </c>
      <c r="CI1373" s="4">
        <f t="shared" si="569"/>
        <v>855.15386240000021</v>
      </c>
      <c r="CJ1373" s="4">
        <v>3386.8</v>
      </c>
      <c r="CK1373" s="4">
        <v>12913.8</v>
      </c>
      <c r="CL1373" s="4">
        <v>794.2</v>
      </c>
      <c r="CM1373" s="4">
        <v>0</v>
      </c>
      <c r="CN1373" s="4">
        <v>1466</v>
      </c>
      <c r="CO1373" s="4">
        <f t="shared" si="544"/>
        <v>18560.8</v>
      </c>
      <c r="CX1373" s="46"/>
      <c r="CY1373" s="46"/>
      <c r="CZ1373" s="46"/>
      <c r="DA1373" s="46"/>
      <c r="DB1373" s="46"/>
    </row>
    <row r="1374" spans="1:107">
      <c r="A1374" s="2">
        <v>2017</v>
      </c>
      <c r="B1374" s="3" t="s">
        <v>123</v>
      </c>
      <c r="C1374" s="4">
        <v>9234</v>
      </c>
      <c r="D1374" s="4">
        <v>783</v>
      </c>
      <c r="E1374" s="4">
        <v>228</v>
      </c>
      <c r="F1374" s="4">
        <v>286</v>
      </c>
      <c r="G1374" s="4">
        <f t="shared" si="545"/>
        <v>10531</v>
      </c>
      <c r="H1374" s="4">
        <v>1536</v>
      </c>
      <c r="I1374" s="4">
        <v>5</v>
      </c>
      <c r="J1374" s="4">
        <v>4595</v>
      </c>
      <c r="K1374" s="4">
        <v>302</v>
      </c>
      <c r="L1374" s="4">
        <f t="shared" si="546"/>
        <v>6438</v>
      </c>
      <c r="M1374" s="4">
        <v>11</v>
      </c>
      <c r="N1374" s="4">
        <v>132</v>
      </c>
      <c r="O1374" s="4">
        <v>0</v>
      </c>
      <c r="P1374" s="4">
        <v>0</v>
      </c>
      <c r="Q1374" s="4">
        <f t="shared" si="547"/>
        <v>143</v>
      </c>
      <c r="R1374" s="4">
        <v>40</v>
      </c>
      <c r="S1374" s="4">
        <v>0</v>
      </c>
      <c r="T1374" s="4">
        <v>0</v>
      </c>
      <c r="U1374" s="4">
        <v>0</v>
      </c>
      <c r="V1374" s="4">
        <f t="shared" si="548"/>
        <v>40</v>
      </c>
      <c r="W1374" s="4">
        <v>3709</v>
      </c>
      <c r="X1374" s="4">
        <v>7804</v>
      </c>
      <c r="Y1374" s="4">
        <v>500</v>
      </c>
      <c r="Z1374" s="4">
        <v>0</v>
      </c>
      <c r="AA1374" s="4">
        <f t="shared" si="549"/>
        <v>12013</v>
      </c>
      <c r="AB1374" s="4">
        <v>1033</v>
      </c>
      <c r="AC1374" s="4">
        <v>3</v>
      </c>
      <c r="AD1374" s="4">
        <v>6</v>
      </c>
      <c r="AE1374" s="4">
        <v>91</v>
      </c>
      <c r="AF1374" s="4">
        <f t="shared" si="550"/>
        <v>1133</v>
      </c>
      <c r="AG1374" s="4">
        <v>1</v>
      </c>
      <c r="AH1374" s="4">
        <v>577</v>
      </c>
      <c r="AI1374" s="4">
        <v>2104</v>
      </c>
      <c r="AJ1374" s="4">
        <v>398</v>
      </c>
      <c r="AK1374" s="4">
        <f t="shared" si="551"/>
        <v>3080</v>
      </c>
      <c r="AL1374" s="4">
        <v>3793</v>
      </c>
      <c r="AM1374" s="4">
        <v>2966</v>
      </c>
      <c r="AN1374" s="4">
        <v>4308</v>
      </c>
      <c r="AO1374" s="4">
        <v>239</v>
      </c>
      <c r="AP1374" s="4">
        <f t="shared" si="552"/>
        <v>11306</v>
      </c>
      <c r="AQ1374" s="4">
        <v>0</v>
      </c>
      <c r="AR1374" s="4">
        <v>0</v>
      </c>
      <c r="AS1374" s="4">
        <v>41</v>
      </c>
      <c r="AT1374" s="4">
        <v>286</v>
      </c>
      <c r="AU1374" s="4">
        <f t="shared" si="553"/>
        <v>327</v>
      </c>
      <c r="AV1374" s="4">
        <v>0</v>
      </c>
      <c r="AW1374" s="4">
        <v>0</v>
      </c>
      <c r="AX1374" s="4">
        <v>237</v>
      </c>
      <c r="AY1374" s="4">
        <v>302</v>
      </c>
      <c r="AZ1374" s="4">
        <f t="shared" si="554"/>
        <v>539</v>
      </c>
      <c r="BA1374" s="4">
        <v>0</v>
      </c>
      <c r="BB1374" s="4">
        <v>0</v>
      </c>
      <c r="BC1374" s="4">
        <v>0</v>
      </c>
      <c r="BD1374" s="4">
        <v>91</v>
      </c>
      <c r="BE1374" s="4">
        <f t="shared" si="555"/>
        <v>91</v>
      </c>
      <c r="BF1374" s="4">
        <v>0</v>
      </c>
      <c r="BG1374" s="4">
        <v>600</v>
      </c>
      <c r="BH1374" s="4">
        <v>899</v>
      </c>
      <c r="BI1374" s="4">
        <v>398</v>
      </c>
      <c r="BJ1374" s="4">
        <f t="shared" si="556"/>
        <v>1897</v>
      </c>
      <c r="BK1374" s="4">
        <v>0</v>
      </c>
      <c r="BL1374" s="4">
        <v>0</v>
      </c>
      <c r="BM1374" s="4">
        <v>1</v>
      </c>
      <c r="BN1374" s="4">
        <v>55</v>
      </c>
      <c r="BO1374" s="4">
        <f t="shared" si="557"/>
        <v>56</v>
      </c>
      <c r="BP1374" s="4">
        <v>0</v>
      </c>
      <c r="BQ1374" s="4">
        <v>69</v>
      </c>
      <c r="BR1374" s="4">
        <v>259</v>
      </c>
      <c r="BS1374" s="4">
        <v>159</v>
      </c>
      <c r="BT1374" s="4">
        <f t="shared" si="558"/>
        <v>487</v>
      </c>
      <c r="BU1374" s="4">
        <v>0</v>
      </c>
      <c r="BV1374" s="4">
        <v>35</v>
      </c>
      <c r="BW1374" s="4">
        <v>183</v>
      </c>
      <c r="BX1374" s="4">
        <v>25</v>
      </c>
      <c r="BY1374" s="4">
        <f t="shared" si="559"/>
        <v>243</v>
      </c>
      <c r="BZ1374" s="4">
        <f t="shared" si="560"/>
        <v>19357</v>
      </c>
      <c r="CA1374" s="4">
        <f t="shared" si="561"/>
        <v>12270</v>
      </c>
      <c r="CB1374" s="4">
        <f t="shared" si="562"/>
        <v>11741</v>
      </c>
      <c r="CC1374" s="4">
        <f t="shared" si="563"/>
        <v>1316</v>
      </c>
      <c r="CD1374" s="4">
        <f t="shared" si="564"/>
        <v>44684</v>
      </c>
      <c r="CE1374" s="4">
        <f t="shared" si="565"/>
        <v>0</v>
      </c>
      <c r="CF1374" s="4">
        <f t="shared" si="566"/>
        <v>704</v>
      </c>
      <c r="CG1374" s="4">
        <f t="shared" si="567"/>
        <v>1620</v>
      </c>
      <c r="CH1374" s="4">
        <f t="shared" si="568"/>
        <v>1316</v>
      </c>
      <c r="CI1374" s="4">
        <f t="shared" si="569"/>
        <v>3640</v>
      </c>
      <c r="CJ1374" s="4">
        <v>10133</v>
      </c>
      <c r="CK1374" s="4">
        <v>0</v>
      </c>
      <c r="CL1374" s="4">
        <v>0</v>
      </c>
      <c r="CM1374" s="4">
        <v>0</v>
      </c>
      <c r="CN1374" s="4">
        <v>9606</v>
      </c>
      <c r="CO1374" s="4">
        <f t="shared" si="544"/>
        <v>19739</v>
      </c>
      <c r="CU1374" s="46"/>
      <c r="CV1374" s="46"/>
      <c r="CX1374" s="46"/>
      <c r="CZ1374" s="46"/>
      <c r="DA1374" s="46"/>
      <c r="DB1374" s="46"/>
    </row>
    <row r="1375" spans="1:107">
      <c r="A1375" s="2">
        <v>2017</v>
      </c>
      <c r="B1375" s="3" t="s">
        <v>124</v>
      </c>
      <c r="C1375" s="4">
        <v>1907</v>
      </c>
      <c r="D1375" s="4">
        <v>347</v>
      </c>
      <c r="E1375" s="4">
        <v>91</v>
      </c>
      <c r="F1375" s="4">
        <v>23</v>
      </c>
      <c r="G1375" s="4">
        <f t="shared" si="545"/>
        <v>2368</v>
      </c>
      <c r="H1375" s="4">
        <v>383</v>
      </c>
      <c r="I1375" s="4">
        <v>20</v>
      </c>
      <c r="J1375" s="4">
        <v>1473</v>
      </c>
      <c r="K1375" s="4">
        <v>54</v>
      </c>
      <c r="L1375" s="4">
        <f t="shared" si="546"/>
        <v>1930</v>
      </c>
      <c r="M1375" s="4">
        <v>25</v>
      </c>
      <c r="N1375" s="4">
        <v>85</v>
      </c>
      <c r="O1375" s="4">
        <v>0</v>
      </c>
      <c r="P1375" s="4">
        <v>0</v>
      </c>
      <c r="Q1375" s="4">
        <f t="shared" si="547"/>
        <v>110</v>
      </c>
      <c r="R1375" s="4">
        <v>5</v>
      </c>
      <c r="S1375" s="4">
        <v>0</v>
      </c>
      <c r="T1375" s="4">
        <v>0</v>
      </c>
      <c r="U1375" s="4">
        <v>0</v>
      </c>
      <c r="V1375" s="4">
        <f t="shared" si="548"/>
        <v>5</v>
      </c>
      <c r="W1375" s="4">
        <v>525</v>
      </c>
      <c r="X1375" s="4">
        <v>3114</v>
      </c>
      <c r="Y1375" s="4">
        <v>438</v>
      </c>
      <c r="Z1375" s="4">
        <v>0</v>
      </c>
      <c r="AA1375" s="4">
        <f t="shared" si="549"/>
        <v>4077</v>
      </c>
      <c r="AB1375" s="4">
        <v>191</v>
      </c>
      <c r="AC1375" s="4">
        <v>0</v>
      </c>
      <c r="AD1375" s="4">
        <v>11</v>
      </c>
      <c r="AE1375" s="4">
        <v>0</v>
      </c>
      <c r="AF1375" s="4">
        <f t="shared" si="550"/>
        <v>202</v>
      </c>
      <c r="AG1375" s="4">
        <v>12</v>
      </c>
      <c r="AH1375" s="4">
        <v>563</v>
      </c>
      <c r="AI1375" s="4">
        <v>1083</v>
      </c>
      <c r="AJ1375" s="4">
        <v>0</v>
      </c>
      <c r="AK1375" s="4">
        <f t="shared" si="551"/>
        <v>1658</v>
      </c>
      <c r="AL1375" s="4">
        <v>1183</v>
      </c>
      <c r="AM1375" s="4">
        <v>185</v>
      </c>
      <c r="AN1375" s="4">
        <v>5301</v>
      </c>
      <c r="AO1375" s="4">
        <v>0</v>
      </c>
      <c r="AP1375" s="4">
        <f t="shared" si="552"/>
        <v>6669</v>
      </c>
      <c r="AQ1375" s="4">
        <v>1</v>
      </c>
      <c r="AR1375" s="4">
        <v>0</v>
      </c>
      <c r="AS1375" s="4">
        <v>0</v>
      </c>
      <c r="AT1375" s="4">
        <v>0</v>
      </c>
      <c r="AU1375" s="4">
        <f t="shared" si="553"/>
        <v>1</v>
      </c>
      <c r="AV1375" s="4">
        <v>1</v>
      </c>
      <c r="AW1375" s="4">
        <v>0</v>
      </c>
      <c r="AX1375" s="4">
        <v>149</v>
      </c>
      <c r="AY1375" s="4">
        <v>55</v>
      </c>
      <c r="AZ1375" s="4">
        <f t="shared" si="554"/>
        <v>205</v>
      </c>
      <c r="BA1375" s="4">
        <v>5</v>
      </c>
      <c r="BB1375" s="4">
        <v>0</v>
      </c>
      <c r="BC1375" s="4">
        <v>0</v>
      </c>
      <c r="BD1375" s="4">
        <v>0</v>
      </c>
      <c r="BE1375" s="4">
        <f t="shared" si="555"/>
        <v>5</v>
      </c>
      <c r="BF1375" s="4">
        <v>2</v>
      </c>
      <c r="BG1375" s="4">
        <v>550</v>
      </c>
      <c r="BH1375" s="4">
        <v>210</v>
      </c>
      <c r="BI1375" s="4">
        <v>0</v>
      </c>
      <c r="BJ1375" s="4">
        <f t="shared" si="556"/>
        <v>762</v>
      </c>
      <c r="BK1375" s="4">
        <v>0</v>
      </c>
      <c r="BL1375" s="4">
        <v>0</v>
      </c>
      <c r="BM1375" s="4">
        <v>0</v>
      </c>
      <c r="BN1375" s="4">
        <v>0</v>
      </c>
      <c r="BO1375" s="4">
        <f t="shared" si="557"/>
        <v>0</v>
      </c>
      <c r="BP1375" s="4">
        <v>0</v>
      </c>
      <c r="BQ1375" s="4">
        <v>0</v>
      </c>
      <c r="BR1375" s="4">
        <v>0</v>
      </c>
      <c r="BS1375" s="4">
        <v>0</v>
      </c>
      <c r="BT1375" s="4">
        <f t="shared" si="558"/>
        <v>0</v>
      </c>
      <c r="BU1375" s="4">
        <v>17</v>
      </c>
      <c r="BV1375" s="4">
        <v>13</v>
      </c>
      <c r="BW1375" s="4">
        <v>85</v>
      </c>
      <c r="BX1375" s="4">
        <v>0</v>
      </c>
      <c r="BY1375" s="4">
        <f t="shared" si="559"/>
        <v>115</v>
      </c>
      <c r="BZ1375" s="4">
        <f t="shared" si="560"/>
        <v>4231</v>
      </c>
      <c r="CA1375" s="4">
        <f t="shared" si="561"/>
        <v>4314</v>
      </c>
      <c r="CB1375" s="4">
        <f t="shared" si="562"/>
        <v>8397</v>
      </c>
      <c r="CC1375" s="4">
        <f t="shared" si="563"/>
        <v>77</v>
      </c>
      <c r="CD1375" s="4">
        <f t="shared" si="564"/>
        <v>17019</v>
      </c>
      <c r="CE1375" s="4">
        <f t="shared" si="565"/>
        <v>26</v>
      </c>
      <c r="CF1375" s="4">
        <f t="shared" si="566"/>
        <v>563</v>
      </c>
      <c r="CG1375" s="4">
        <f t="shared" si="567"/>
        <v>444</v>
      </c>
      <c r="CH1375" s="4">
        <f t="shared" si="568"/>
        <v>55</v>
      </c>
      <c r="CI1375" s="4">
        <f t="shared" si="569"/>
        <v>1088</v>
      </c>
      <c r="CJ1375" s="4">
        <v>1222</v>
      </c>
      <c r="CK1375" s="4">
        <v>1814</v>
      </c>
      <c r="CL1375" s="4">
        <v>116</v>
      </c>
      <c r="CM1375" s="4">
        <v>0</v>
      </c>
      <c r="CN1375" s="4">
        <v>1014</v>
      </c>
      <c r="CO1375" s="4">
        <f t="shared" si="544"/>
        <v>4166</v>
      </c>
      <c r="CY1375" s="46"/>
      <c r="DA1375" s="46"/>
    </row>
    <row r="1376" spans="1:107">
      <c r="A1376" s="2">
        <v>2017</v>
      </c>
      <c r="B1376" s="3" t="s">
        <v>125</v>
      </c>
      <c r="C1376" s="4">
        <v>6743.63</v>
      </c>
      <c r="D1376" s="4">
        <v>808.73</v>
      </c>
      <c r="E1376" s="4">
        <v>276.24</v>
      </c>
      <c r="F1376" s="4">
        <v>0</v>
      </c>
      <c r="G1376" s="4">
        <f t="shared" si="545"/>
        <v>7828.6</v>
      </c>
      <c r="H1376" s="4">
        <v>1700.4760000000003</v>
      </c>
      <c r="I1376" s="4">
        <v>1651.52</v>
      </c>
      <c r="J1376" s="4">
        <v>3411.09</v>
      </c>
      <c r="K1376" s="4">
        <v>0</v>
      </c>
      <c r="L1376" s="4">
        <f t="shared" si="546"/>
        <v>6763.0860000000002</v>
      </c>
      <c r="M1376" s="4">
        <v>34.5</v>
      </c>
      <c r="N1376" s="4">
        <v>0</v>
      </c>
      <c r="O1376" s="4">
        <v>0</v>
      </c>
      <c r="P1376" s="4">
        <v>0</v>
      </c>
      <c r="Q1376" s="4">
        <f t="shared" si="547"/>
        <v>34.5</v>
      </c>
      <c r="R1376" s="4">
        <v>49.1</v>
      </c>
      <c r="S1376" s="4">
        <v>0.8</v>
      </c>
      <c r="T1376" s="4">
        <v>9.14</v>
      </c>
      <c r="U1376" s="4">
        <v>0</v>
      </c>
      <c r="V1376" s="4">
        <f t="shared" si="548"/>
        <v>59.04</v>
      </c>
      <c r="W1376" s="4">
        <v>2772.69</v>
      </c>
      <c r="X1376" s="4">
        <v>5164.7700000000004</v>
      </c>
      <c r="Y1376" s="4">
        <v>1573.24</v>
      </c>
      <c r="Z1376" s="4">
        <v>0</v>
      </c>
      <c r="AA1376" s="4">
        <f t="shared" si="549"/>
        <v>9510.7000000000007</v>
      </c>
      <c r="AB1376" s="4">
        <v>1086.3799999999999</v>
      </c>
      <c r="AC1376" s="4">
        <v>1.4400000000000002</v>
      </c>
      <c r="AD1376" s="4">
        <v>108.77</v>
      </c>
      <c r="AE1376" s="4">
        <v>0</v>
      </c>
      <c r="AF1376" s="4">
        <f t="shared" si="550"/>
        <v>1196.5899999999999</v>
      </c>
      <c r="AG1376" s="4">
        <v>107.25</v>
      </c>
      <c r="AH1376" s="4">
        <v>752.17</v>
      </c>
      <c r="AI1376" s="4">
        <v>1909.4550000000004</v>
      </c>
      <c r="AJ1376" s="4">
        <v>0</v>
      </c>
      <c r="AK1376" s="4">
        <f t="shared" si="551"/>
        <v>2768.8750000000005</v>
      </c>
      <c r="AL1376" s="4">
        <v>3363.4739999999974</v>
      </c>
      <c r="AM1376" s="4">
        <v>2613.3699999999994</v>
      </c>
      <c r="AN1376" s="4">
        <v>12853.364999999998</v>
      </c>
      <c r="AO1376" s="4">
        <v>0</v>
      </c>
      <c r="AP1376" s="4">
        <f t="shared" si="552"/>
        <v>18830.208999999995</v>
      </c>
      <c r="AQ1376" s="4">
        <v>0</v>
      </c>
      <c r="AR1376" s="4">
        <v>0</v>
      </c>
      <c r="AS1376" s="4">
        <v>0</v>
      </c>
      <c r="AT1376" s="4">
        <v>0</v>
      </c>
      <c r="AU1376" s="4">
        <f t="shared" si="553"/>
        <v>0</v>
      </c>
      <c r="AV1376" s="4">
        <v>0</v>
      </c>
      <c r="AW1376" s="4">
        <v>0</v>
      </c>
      <c r="AX1376" s="4">
        <v>0</v>
      </c>
      <c r="AY1376" s="4">
        <v>0</v>
      </c>
      <c r="AZ1376" s="4">
        <f t="shared" si="554"/>
        <v>0</v>
      </c>
      <c r="BA1376" s="4">
        <v>0</v>
      </c>
      <c r="BB1376" s="4">
        <v>0</v>
      </c>
      <c r="BC1376" s="4">
        <v>0</v>
      </c>
      <c r="BD1376" s="4">
        <v>0</v>
      </c>
      <c r="BE1376" s="4">
        <f t="shared" si="555"/>
        <v>0</v>
      </c>
      <c r="BF1376" s="4">
        <v>0</v>
      </c>
      <c r="BG1376" s="4">
        <v>0</v>
      </c>
      <c r="BH1376" s="4">
        <v>0</v>
      </c>
      <c r="BI1376" s="4">
        <v>0</v>
      </c>
      <c r="BJ1376" s="4">
        <f t="shared" si="556"/>
        <v>0</v>
      </c>
      <c r="BK1376" s="4">
        <v>0</v>
      </c>
      <c r="BL1376" s="4">
        <v>0</v>
      </c>
      <c r="BM1376" s="4">
        <v>0</v>
      </c>
      <c r="BN1376" s="4">
        <v>0</v>
      </c>
      <c r="BO1376" s="4">
        <f t="shared" si="557"/>
        <v>0</v>
      </c>
      <c r="BP1376" s="4">
        <v>0</v>
      </c>
      <c r="BQ1376" s="4">
        <v>0</v>
      </c>
      <c r="BR1376" s="4">
        <v>0</v>
      </c>
      <c r="BS1376" s="4">
        <v>0</v>
      </c>
      <c r="BT1376" s="4">
        <f t="shared" si="558"/>
        <v>0</v>
      </c>
      <c r="BU1376" s="4">
        <v>0</v>
      </c>
      <c r="BV1376" s="4">
        <v>0</v>
      </c>
      <c r="BW1376" s="4">
        <v>0</v>
      </c>
      <c r="BX1376" s="4">
        <v>0</v>
      </c>
      <c r="BY1376" s="4">
        <f t="shared" si="559"/>
        <v>0</v>
      </c>
      <c r="BZ1376" s="4">
        <f t="shared" si="560"/>
        <v>15857.499999999996</v>
      </c>
      <c r="CA1376" s="4">
        <f t="shared" si="561"/>
        <v>10992.8</v>
      </c>
      <c r="CB1376" s="4">
        <f t="shared" si="562"/>
        <v>20141.3</v>
      </c>
      <c r="CC1376" s="4">
        <f t="shared" si="563"/>
        <v>0</v>
      </c>
      <c r="CD1376" s="4">
        <f t="shared" si="564"/>
        <v>46991.599999999991</v>
      </c>
      <c r="CE1376" s="4">
        <f t="shared" si="565"/>
        <v>0</v>
      </c>
      <c r="CF1376" s="4">
        <f t="shared" si="566"/>
        <v>0</v>
      </c>
      <c r="CG1376" s="4">
        <f t="shared" si="567"/>
        <v>0</v>
      </c>
      <c r="CH1376" s="4">
        <f t="shared" si="568"/>
        <v>0</v>
      </c>
      <c r="CI1376" s="4">
        <f t="shared" si="569"/>
        <v>0</v>
      </c>
      <c r="CJ1376" s="4">
        <v>5224</v>
      </c>
      <c r="CK1376" s="4">
        <v>8040</v>
      </c>
      <c r="CL1376" s="4">
        <v>921</v>
      </c>
      <c r="CM1376" s="4">
        <v>0</v>
      </c>
      <c r="CN1376" s="4">
        <v>1333</v>
      </c>
      <c r="CO1376" s="4">
        <f t="shared" si="544"/>
        <v>15518</v>
      </c>
      <c r="CX1376" s="42"/>
      <c r="CZ1376" s="42"/>
      <c r="DA1376" s="42"/>
      <c r="DB1376" s="42"/>
      <c r="DC1376" s="42"/>
    </row>
    <row r="1377" spans="1:107">
      <c r="A1377" s="2">
        <v>2017</v>
      </c>
      <c r="B1377" s="3" t="s">
        <v>126</v>
      </c>
      <c r="C1377" s="4">
        <v>0</v>
      </c>
      <c r="D1377" s="4">
        <v>0</v>
      </c>
      <c r="E1377" s="4">
        <v>896</v>
      </c>
      <c r="F1377" s="4">
        <v>0</v>
      </c>
      <c r="G1377" s="4">
        <f t="shared" si="545"/>
        <v>896</v>
      </c>
      <c r="H1377" s="4">
        <v>408</v>
      </c>
      <c r="I1377" s="4">
        <v>1</v>
      </c>
      <c r="J1377" s="4">
        <v>34</v>
      </c>
      <c r="K1377" s="4">
        <v>0</v>
      </c>
      <c r="L1377" s="4">
        <f t="shared" si="546"/>
        <v>443</v>
      </c>
      <c r="M1377" s="4">
        <v>0</v>
      </c>
      <c r="N1377" s="4">
        <v>0</v>
      </c>
      <c r="O1377" s="4">
        <v>0</v>
      </c>
      <c r="P1377" s="4">
        <v>0</v>
      </c>
      <c r="Q1377" s="4">
        <f t="shared" si="547"/>
        <v>0</v>
      </c>
      <c r="R1377" s="4">
        <v>0</v>
      </c>
      <c r="S1377" s="4">
        <v>0</v>
      </c>
      <c r="T1377" s="4">
        <v>0</v>
      </c>
      <c r="U1377" s="4">
        <v>0</v>
      </c>
      <c r="V1377" s="4">
        <f t="shared" si="548"/>
        <v>0</v>
      </c>
      <c r="W1377" s="4">
        <v>267</v>
      </c>
      <c r="X1377" s="4">
        <v>304</v>
      </c>
      <c r="Y1377" s="4">
        <v>30</v>
      </c>
      <c r="Z1377" s="4">
        <v>0</v>
      </c>
      <c r="AA1377" s="4">
        <f t="shared" si="549"/>
        <v>601</v>
      </c>
      <c r="AB1377" s="4">
        <v>139</v>
      </c>
      <c r="AC1377" s="4">
        <v>0</v>
      </c>
      <c r="AD1377" s="4">
        <v>7</v>
      </c>
      <c r="AE1377" s="4">
        <v>0</v>
      </c>
      <c r="AF1377" s="4">
        <f t="shared" si="550"/>
        <v>146</v>
      </c>
      <c r="AG1377" s="4">
        <v>10</v>
      </c>
      <c r="AH1377" s="4">
        <v>109</v>
      </c>
      <c r="AI1377" s="4">
        <v>77</v>
      </c>
      <c r="AJ1377" s="4">
        <v>0</v>
      </c>
      <c r="AK1377" s="4">
        <f t="shared" si="551"/>
        <v>196</v>
      </c>
      <c r="AL1377" s="4">
        <v>562</v>
      </c>
      <c r="AM1377" s="4">
        <v>512</v>
      </c>
      <c r="AN1377" s="4">
        <v>1069</v>
      </c>
      <c r="AO1377" s="4">
        <v>0</v>
      </c>
      <c r="AP1377" s="4">
        <f t="shared" si="552"/>
        <v>2143</v>
      </c>
      <c r="AQ1377" s="4">
        <v>0</v>
      </c>
      <c r="AR1377" s="4">
        <v>0</v>
      </c>
      <c r="AS1377" s="4">
        <v>0</v>
      </c>
      <c r="AT1377" s="4">
        <v>0</v>
      </c>
      <c r="AU1377" s="4">
        <f t="shared" si="553"/>
        <v>0</v>
      </c>
      <c r="AV1377" s="4">
        <v>9</v>
      </c>
      <c r="AW1377" s="4">
        <v>0</v>
      </c>
      <c r="AX1377" s="4">
        <v>1</v>
      </c>
      <c r="AY1377" s="4">
        <v>0</v>
      </c>
      <c r="AZ1377" s="4">
        <f t="shared" si="554"/>
        <v>10</v>
      </c>
      <c r="BA1377" s="4">
        <v>0</v>
      </c>
      <c r="BB1377" s="4">
        <v>0</v>
      </c>
      <c r="BC1377" s="4">
        <v>0</v>
      </c>
      <c r="BD1377" s="4">
        <v>0</v>
      </c>
      <c r="BE1377" s="4">
        <f t="shared" si="555"/>
        <v>0</v>
      </c>
      <c r="BF1377" s="4">
        <v>0</v>
      </c>
      <c r="BG1377" s="4">
        <v>0</v>
      </c>
      <c r="BH1377" s="4">
        <v>0</v>
      </c>
      <c r="BI1377" s="4">
        <v>0</v>
      </c>
      <c r="BJ1377" s="4">
        <f t="shared" si="556"/>
        <v>0</v>
      </c>
      <c r="BK1377" s="4">
        <v>0</v>
      </c>
      <c r="BL1377" s="4">
        <v>0</v>
      </c>
      <c r="BM1377" s="4">
        <v>0</v>
      </c>
      <c r="BN1377" s="4">
        <v>0</v>
      </c>
      <c r="BO1377" s="4">
        <f t="shared" si="557"/>
        <v>0</v>
      </c>
      <c r="BP1377" s="4">
        <v>0</v>
      </c>
      <c r="BQ1377" s="4">
        <v>0</v>
      </c>
      <c r="BR1377" s="4">
        <v>0</v>
      </c>
      <c r="BS1377" s="4">
        <v>0</v>
      </c>
      <c r="BT1377" s="4">
        <f t="shared" si="558"/>
        <v>0</v>
      </c>
      <c r="BU1377" s="4">
        <v>4</v>
      </c>
      <c r="BV1377" s="4">
        <v>4</v>
      </c>
      <c r="BW1377" s="4">
        <v>5</v>
      </c>
      <c r="BX1377" s="4">
        <v>0</v>
      </c>
      <c r="BY1377" s="4">
        <f t="shared" si="559"/>
        <v>13</v>
      </c>
      <c r="BZ1377" s="4">
        <f t="shared" si="560"/>
        <v>1386</v>
      </c>
      <c r="CA1377" s="4">
        <f t="shared" si="561"/>
        <v>926</v>
      </c>
      <c r="CB1377" s="4">
        <f t="shared" si="562"/>
        <v>2113</v>
      </c>
      <c r="CC1377" s="4">
        <f t="shared" si="563"/>
        <v>0</v>
      </c>
      <c r="CD1377" s="4">
        <f t="shared" si="564"/>
        <v>4425</v>
      </c>
      <c r="CE1377" s="4">
        <f t="shared" si="565"/>
        <v>13</v>
      </c>
      <c r="CF1377" s="4">
        <f t="shared" si="566"/>
        <v>4</v>
      </c>
      <c r="CG1377" s="4">
        <f t="shared" si="567"/>
        <v>6</v>
      </c>
      <c r="CH1377" s="4">
        <f t="shared" si="568"/>
        <v>0</v>
      </c>
      <c r="CI1377" s="4">
        <f t="shared" si="569"/>
        <v>23</v>
      </c>
      <c r="CJ1377" s="4">
        <v>432</v>
      </c>
      <c r="CK1377" s="4">
        <v>0</v>
      </c>
      <c r="CL1377" s="4">
        <v>0</v>
      </c>
      <c r="CM1377" s="4">
        <v>0</v>
      </c>
      <c r="CN1377" s="4">
        <v>766</v>
      </c>
      <c r="CO1377" s="4">
        <f t="shared" si="544"/>
        <v>1198</v>
      </c>
      <c r="CU1377" s="46"/>
      <c r="CV1377" s="46"/>
    </row>
    <row r="1378" spans="1:107">
      <c r="A1378" s="2">
        <v>2018</v>
      </c>
      <c r="B1378" s="3" t="s">
        <v>77</v>
      </c>
      <c r="C1378" s="4">
        <v>4418</v>
      </c>
      <c r="D1378" s="4">
        <v>1051</v>
      </c>
      <c r="E1378" s="4">
        <v>238</v>
      </c>
      <c r="F1378" s="4">
        <v>27</v>
      </c>
      <c r="G1378" s="4">
        <f t="shared" si="545"/>
        <v>5734</v>
      </c>
      <c r="H1378" s="4">
        <v>1597</v>
      </c>
      <c r="I1378" s="4">
        <v>1085</v>
      </c>
      <c r="J1378" s="4">
        <v>3012</v>
      </c>
      <c r="K1378" s="4">
        <v>0</v>
      </c>
      <c r="L1378" s="4">
        <f t="shared" si="546"/>
        <v>5694</v>
      </c>
      <c r="M1378" s="4">
        <v>0</v>
      </c>
      <c r="N1378" s="4">
        <v>24</v>
      </c>
      <c r="O1378" s="4">
        <v>0</v>
      </c>
      <c r="P1378" s="4">
        <v>0</v>
      </c>
      <c r="Q1378" s="4">
        <f t="shared" si="547"/>
        <v>24</v>
      </c>
      <c r="R1378" s="4">
        <v>0</v>
      </c>
      <c r="S1378" s="4">
        <v>0</v>
      </c>
      <c r="T1378" s="4">
        <v>0</v>
      </c>
      <c r="U1378" s="4">
        <v>0</v>
      </c>
      <c r="V1378" s="4">
        <f t="shared" si="548"/>
        <v>0</v>
      </c>
      <c r="W1378" s="4">
        <v>665</v>
      </c>
      <c r="X1378" s="4">
        <v>4615</v>
      </c>
      <c r="Y1378" s="4">
        <v>1300</v>
      </c>
      <c r="Z1378" s="4">
        <v>0</v>
      </c>
      <c r="AA1378" s="4">
        <f t="shared" si="549"/>
        <v>6580</v>
      </c>
      <c r="AB1378" s="4">
        <v>534</v>
      </c>
      <c r="AC1378" s="4">
        <v>25</v>
      </c>
      <c r="AD1378" s="4">
        <v>92</v>
      </c>
      <c r="AE1378" s="4">
        <v>0</v>
      </c>
      <c r="AF1378" s="4">
        <f t="shared" si="550"/>
        <v>651</v>
      </c>
      <c r="AG1378" s="4">
        <v>0</v>
      </c>
      <c r="AH1378" s="4">
        <v>948</v>
      </c>
      <c r="AI1378" s="4">
        <v>942</v>
      </c>
      <c r="AJ1378" s="4">
        <v>395</v>
      </c>
      <c r="AK1378" s="4">
        <f t="shared" si="551"/>
        <v>2285</v>
      </c>
      <c r="AL1378" s="4">
        <v>1054</v>
      </c>
      <c r="AM1378" s="4">
        <v>2220</v>
      </c>
      <c r="AN1378" s="4">
        <v>3066</v>
      </c>
      <c r="AO1378" s="4">
        <v>167</v>
      </c>
      <c r="AP1378" s="4">
        <f t="shared" si="552"/>
        <v>6507</v>
      </c>
      <c r="AQ1378" s="4">
        <v>3</v>
      </c>
      <c r="AR1378" s="4">
        <v>0</v>
      </c>
      <c r="AS1378" s="4">
        <v>181</v>
      </c>
      <c r="AT1378" s="4">
        <v>27</v>
      </c>
      <c r="AU1378" s="4">
        <f t="shared" si="553"/>
        <v>211</v>
      </c>
      <c r="AV1378" s="4">
        <v>0</v>
      </c>
      <c r="AW1378" s="4">
        <v>0</v>
      </c>
      <c r="AX1378" s="4">
        <v>0</v>
      </c>
      <c r="AY1378" s="4">
        <v>0</v>
      </c>
      <c r="AZ1378" s="4">
        <f t="shared" si="554"/>
        <v>0</v>
      </c>
      <c r="BA1378" s="4">
        <v>0</v>
      </c>
      <c r="BB1378" s="4">
        <v>0</v>
      </c>
      <c r="BC1378" s="4">
        <v>7</v>
      </c>
      <c r="BD1378" s="4">
        <v>0</v>
      </c>
      <c r="BE1378" s="4">
        <f t="shared" si="555"/>
        <v>7</v>
      </c>
      <c r="BF1378" s="4">
        <v>0</v>
      </c>
      <c r="BG1378" s="4">
        <v>234</v>
      </c>
      <c r="BH1378" s="4">
        <v>98</v>
      </c>
      <c r="BI1378" s="4">
        <v>395</v>
      </c>
      <c r="BJ1378" s="4">
        <f t="shared" si="556"/>
        <v>727</v>
      </c>
      <c r="BK1378" s="4">
        <v>0</v>
      </c>
      <c r="BL1378" s="4">
        <v>0</v>
      </c>
      <c r="BM1378" s="4">
        <v>0</v>
      </c>
      <c r="BN1378" s="4">
        <v>0</v>
      </c>
      <c r="BO1378" s="4">
        <f t="shared" si="557"/>
        <v>0</v>
      </c>
      <c r="BP1378" s="4">
        <v>0</v>
      </c>
      <c r="BQ1378" s="4">
        <v>0</v>
      </c>
      <c r="BR1378" s="4">
        <v>30</v>
      </c>
      <c r="BS1378" s="4">
        <v>0</v>
      </c>
      <c r="BT1378" s="4">
        <f t="shared" si="558"/>
        <v>30</v>
      </c>
      <c r="BU1378" s="4">
        <v>0</v>
      </c>
      <c r="BV1378" s="4">
        <v>0</v>
      </c>
      <c r="BW1378" s="4">
        <v>2</v>
      </c>
      <c r="BX1378" s="4">
        <v>167</v>
      </c>
      <c r="BY1378" s="4">
        <f t="shared" si="559"/>
        <v>169</v>
      </c>
      <c r="BZ1378" s="4">
        <f t="shared" si="560"/>
        <v>8268</v>
      </c>
      <c r="CA1378" s="4">
        <f t="shared" si="561"/>
        <v>9968</v>
      </c>
      <c r="CB1378" s="4">
        <f t="shared" si="562"/>
        <v>8650</v>
      </c>
      <c r="CC1378" s="4">
        <f t="shared" si="563"/>
        <v>589</v>
      </c>
      <c r="CD1378" s="4">
        <f t="shared" si="564"/>
        <v>27475</v>
      </c>
      <c r="CE1378" s="4">
        <f t="shared" si="565"/>
        <v>3</v>
      </c>
      <c r="CF1378" s="4">
        <f t="shared" si="566"/>
        <v>234</v>
      </c>
      <c r="CG1378" s="4">
        <f t="shared" si="567"/>
        <v>318</v>
      </c>
      <c r="CH1378" s="4">
        <f t="shared" si="568"/>
        <v>589</v>
      </c>
      <c r="CI1378" s="4">
        <f t="shared" si="569"/>
        <v>1144</v>
      </c>
      <c r="CJ1378" s="4">
        <v>2471</v>
      </c>
      <c r="CK1378" s="4">
        <v>3822</v>
      </c>
      <c r="CL1378" s="4">
        <v>386</v>
      </c>
      <c r="CM1378" s="4">
        <v>1</v>
      </c>
      <c r="CN1378" s="4">
        <v>2070</v>
      </c>
      <c r="CO1378" s="4">
        <f t="shared" si="544"/>
        <v>8750</v>
      </c>
      <c r="CW1378" s="46"/>
      <c r="CX1378" s="46"/>
      <c r="DA1378" s="46"/>
      <c r="DB1378" s="46"/>
    </row>
    <row r="1379" spans="1:107">
      <c r="A1379" s="2">
        <v>2018</v>
      </c>
      <c r="B1379" s="3" t="s">
        <v>78</v>
      </c>
      <c r="C1379" s="4">
        <v>1401.7</v>
      </c>
      <c r="D1379" s="4">
        <v>230</v>
      </c>
      <c r="E1379" s="4">
        <v>38</v>
      </c>
      <c r="F1379" s="4">
        <v>0</v>
      </c>
      <c r="G1379" s="4">
        <f t="shared" si="545"/>
        <v>1669.7</v>
      </c>
      <c r="H1379" s="4">
        <v>327</v>
      </c>
      <c r="I1379" s="4">
        <v>119</v>
      </c>
      <c r="J1379" s="4">
        <v>332</v>
      </c>
      <c r="K1379" s="4">
        <v>0</v>
      </c>
      <c r="L1379" s="4">
        <f t="shared" si="546"/>
        <v>778</v>
      </c>
      <c r="M1379" s="4">
        <v>5</v>
      </c>
      <c r="N1379" s="4">
        <v>20</v>
      </c>
      <c r="O1379" s="4">
        <v>0</v>
      </c>
      <c r="P1379" s="4">
        <v>0</v>
      </c>
      <c r="Q1379" s="4">
        <f t="shared" si="547"/>
        <v>25</v>
      </c>
      <c r="R1379" s="4">
        <v>77</v>
      </c>
      <c r="S1379" s="4">
        <v>0</v>
      </c>
      <c r="T1379" s="4">
        <v>0</v>
      </c>
      <c r="U1379" s="4">
        <v>0</v>
      </c>
      <c r="V1379" s="4">
        <f t="shared" si="548"/>
        <v>77</v>
      </c>
      <c r="W1379" s="4">
        <v>639</v>
      </c>
      <c r="X1379" s="4">
        <v>1411</v>
      </c>
      <c r="Y1379" s="4">
        <v>4</v>
      </c>
      <c r="Z1379" s="4">
        <v>0</v>
      </c>
      <c r="AA1379" s="4">
        <f t="shared" si="549"/>
        <v>2054</v>
      </c>
      <c r="AB1379" s="4">
        <v>340</v>
      </c>
      <c r="AC1379" s="4">
        <v>8</v>
      </c>
      <c r="AD1379" s="4">
        <v>7</v>
      </c>
      <c r="AE1379" s="4">
        <v>0</v>
      </c>
      <c r="AF1379" s="4">
        <f t="shared" si="550"/>
        <v>355</v>
      </c>
      <c r="AG1379" s="4">
        <v>243</v>
      </c>
      <c r="AH1379" s="4">
        <v>1079</v>
      </c>
      <c r="AI1379" s="4">
        <v>293</v>
      </c>
      <c r="AJ1379" s="4">
        <v>0</v>
      </c>
      <c r="AK1379" s="4">
        <f t="shared" si="551"/>
        <v>1615</v>
      </c>
      <c r="AL1379" s="4">
        <v>1478</v>
      </c>
      <c r="AM1379" s="4">
        <v>748</v>
      </c>
      <c r="AN1379" s="4">
        <v>1491.4</v>
      </c>
      <c r="AO1379" s="4">
        <v>0</v>
      </c>
      <c r="AP1379" s="4">
        <f t="shared" si="552"/>
        <v>3717.4</v>
      </c>
      <c r="AQ1379" s="4">
        <v>0</v>
      </c>
      <c r="AR1379" s="4">
        <v>0</v>
      </c>
      <c r="AS1379" s="4">
        <v>0</v>
      </c>
      <c r="AT1379" s="4">
        <v>0</v>
      </c>
      <c r="AU1379" s="4">
        <f t="shared" si="553"/>
        <v>0</v>
      </c>
      <c r="AV1379" s="4">
        <v>5</v>
      </c>
      <c r="AW1379" s="4">
        <v>0</v>
      </c>
      <c r="AX1379" s="4">
        <v>0</v>
      </c>
      <c r="AY1379" s="4">
        <v>0</v>
      </c>
      <c r="AZ1379" s="4">
        <f t="shared" si="554"/>
        <v>5</v>
      </c>
      <c r="BA1379" s="4">
        <v>0</v>
      </c>
      <c r="BB1379" s="4">
        <v>0</v>
      </c>
      <c r="BC1379" s="4">
        <v>0</v>
      </c>
      <c r="BD1379" s="4">
        <v>0</v>
      </c>
      <c r="BE1379" s="4">
        <f t="shared" si="555"/>
        <v>0</v>
      </c>
      <c r="BF1379" s="4">
        <v>73</v>
      </c>
      <c r="BG1379" s="4">
        <v>1078</v>
      </c>
      <c r="BH1379" s="4">
        <v>73</v>
      </c>
      <c r="BI1379" s="4">
        <v>0</v>
      </c>
      <c r="BJ1379" s="4">
        <f t="shared" si="556"/>
        <v>1224</v>
      </c>
      <c r="BK1379" s="4">
        <v>19</v>
      </c>
      <c r="BL1379" s="4">
        <v>22</v>
      </c>
      <c r="BM1379" s="4">
        <v>3</v>
      </c>
      <c r="BN1379" s="4">
        <v>0</v>
      </c>
      <c r="BO1379" s="4">
        <f t="shared" si="557"/>
        <v>44</v>
      </c>
      <c r="BP1379" s="4">
        <v>12</v>
      </c>
      <c r="BQ1379" s="4">
        <v>61</v>
      </c>
      <c r="BR1379" s="4">
        <v>6</v>
      </c>
      <c r="BS1379" s="4">
        <v>0</v>
      </c>
      <c r="BT1379" s="4">
        <f t="shared" si="558"/>
        <v>79</v>
      </c>
      <c r="BU1379" s="4">
        <v>46</v>
      </c>
      <c r="BV1379" s="4">
        <v>28</v>
      </c>
      <c r="BW1379" s="4">
        <v>60</v>
      </c>
      <c r="BX1379" s="4">
        <v>0</v>
      </c>
      <c r="BY1379" s="4">
        <f t="shared" si="559"/>
        <v>134</v>
      </c>
      <c r="BZ1379" s="4">
        <f t="shared" si="560"/>
        <v>4510.7</v>
      </c>
      <c r="CA1379" s="4">
        <f t="shared" si="561"/>
        <v>3615</v>
      </c>
      <c r="CB1379" s="4">
        <f t="shared" si="562"/>
        <v>2165.4</v>
      </c>
      <c r="CC1379" s="4">
        <f t="shared" si="563"/>
        <v>0</v>
      </c>
      <c r="CD1379" s="4">
        <f t="shared" si="564"/>
        <v>10291.1</v>
      </c>
      <c r="CE1379" s="4">
        <f t="shared" si="565"/>
        <v>155</v>
      </c>
      <c r="CF1379" s="4">
        <f t="shared" si="566"/>
        <v>1189</v>
      </c>
      <c r="CG1379" s="4">
        <f t="shared" si="567"/>
        <v>142</v>
      </c>
      <c r="CH1379" s="4">
        <f t="shared" si="568"/>
        <v>0</v>
      </c>
      <c r="CI1379" s="4">
        <f t="shared" si="569"/>
        <v>1486</v>
      </c>
      <c r="CJ1379" s="4">
        <v>0</v>
      </c>
      <c r="CK1379" s="4">
        <v>0</v>
      </c>
      <c r="CL1379" s="4">
        <v>120</v>
      </c>
      <c r="CM1379" s="4">
        <v>11</v>
      </c>
      <c r="CN1379" s="4">
        <v>2283</v>
      </c>
      <c r="CO1379" s="4">
        <f t="shared" si="544"/>
        <v>2414</v>
      </c>
      <c r="CT1379" s="46"/>
      <c r="CU1379" s="46"/>
      <c r="CY1379" s="46"/>
      <c r="CZ1379" s="46"/>
      <c r="DA1379" s="46"/>
    </row>
    <row r="1380" spans="1:107">
      <c r="A1380" s="2">
        <v>2018</v>
      </c>
      <c r="B1380" s="3" t="s">
        <v>79</v>
      </c>
      <c r="C1380" s="4">
        <v>4528</v>
      </c>
      <c r="D1380" s="4">
        <v>1124</v>
      </c>
      <c r="E1380" s="4">
        <v>407</v>
      </c>
      <c r="F1380" s="4">
        <v>0</v>
      </c>
      <c r="G1380" s="4">
        <f t="shared" si="545"/>
        <v>6059</v>
      </c>
      <c r="H1380" s="4">
        <v>705</v>
      </c>
      <c r="I1380" s="4">
        <v>912</v>
      </c>
      <c r="J1380" s="4">
        <v>4678</v>
      </c>
      <c r="K1380" s="4">
        <v>83</v>
      </c>
      <c r="L1380" s="4">
        <f t="shared" si="546"/>
        <v>6378</v>
      </c>
      <c r="M1380" s="4">
        <v>0</v>
      </c>
      <c r="N1380" s="4">
        <v>23</v>
      </c>
      <c r="O1380" s="4">
        <v>0</v>
      </c>
      <c r="P1380" s="4">
        <v>0</v>
      </c>
      <c r="Q1380" s="4">
        <f t="shared" si="547"/>
        <v>23</v>
      </c>
      <c r="R1380" s="4">
        <v>0</v>
      </c>
      <c r="S1380" s="4">
        <v>0</v>
      </c>
      <c r="T1380" s="4">
        <v>0</v>
      </c>
      <c r="U1380" s="4">
        <v>0</v>
      </c>
      <c r="V1380" s="4">
        <f t="shared" si="548"/>
        <v>0</v>
      </c>
      <c r="W1380" s="4">
        <v>1785</v>
      </c>
      <c r="X1380" s="4">
        <v>8481</v>
      </c>
      <c r="Y1380" s="4">
        <v>1748</v>
      </c>
      <c r="Z1380" s="4">
        <v>0</v>
      </c>
      <c r="AA1380" s="4">
        <f t="shared" si="549"/>
        <v>12014</v>
      </c>
      <c r="AB1380" s="4">
        <v>1075</v>
      </c>
      <c r="AC1380" s="4">
        <v>1.9</v>
      </c>
      <c r="AD1380" s="4">
        <v>110</v>
      </c>
      <c r="AE1380" s="4">
        <v>0</v>
      </c>
      <c r="AF1380" s="4">
        <f t="shared" si="550"/>
        <v>1186.9000000000001</v>
      </c>
      <c r="AG1380" s="4">
        <v>2</v>
      </c>
      <c r="AH1380" s="4">
        <v>693</v>
      </c>
      <c r="AI1380" s="4">
        <v>2278</v>
      </c>
      <c r="AJ1380" s="4">
        <v>290</v>
      </c>
      <c r="AK1380" s="4">
        <f t="shared" si="551"/>
        <v>3263</v>
      </c>
      <c r="AL1380" s="4">
        <v>1713</v>
      </c>
      <c r="AM1380" s="4">
        <v>1742</v>
      </c>
      <c r="AN1380" s="4">
        <v>2768</v>
      </c>
      <c r="AO1380" s="4">
        <v>0</v>
      </c>
      <c r="AP1380" s="4">
        <f t="shared" si="552"/>
        <v>6223</v>
      </c>
      <c r="AQ1380" s="4">
        <v>302</v>
      </c>
      <c r="AR1380" s="4">
        <v>0</v>
      </c>
      <c r="AS1380" s="4">
        <v>0</v>
      </c>
      <c r="AT1380" s="4">
        <v>0</v>
      </c>
      <c r="AU1380" s="4">
        <f t="shared" si="553"/>
        <v>302</v>
      </c>
      <c r="AV1380" s="4">
        <v>33</v>
      </c>
      <c r="AW1380" s="4">
        <v>0</v>
      </c>
      <c r="AX1380" s="4">
        <v>433</v>
      </c>
      <c r="AY1380" s="4">
        <v>0</v>
      </c>
      <c r="AZ1380" s="4">
        <f t="shared" si="554"/>
        <v>466</v>
      </c>
      <c r="BA1380" s="4">
        <v>0</v>
      </c>
      <c r="BB1380" s="4">
        <v>0</v>
      </c>
      <c r="BC1380" s="4">
        <v>7</v>
      </c>
      <c r="BD1380" s="4">
        <v>0</v>
      </c>
      <c r="BE1380" s="4">
        <f t="shared" si="555"/>
        <v>7</v>
      </c>
      <c r="BF1380" s="4">
        <v>2</v>
      </c>
      <c r="BG1380" s="4">
        <v>540</v>
      </c>
      <c r="BH1380" s="4">
        <v>208</v>
      </c>
      <c r="BI1380" s="4">
        <v>42</v>
      </c>
      <c r="BJ1380" s="4">
        <f t="shared" si="556"/>
        <v>792</v>
      </c>
      <c r="BK1380" s="4">
        <v>0</v>
      </c>
      <c r="BL1380" s="4">
        <v>0</v>
      </c>
      <c r="BM1380" s="4">
        <v>0</v>
      </c>
      <c r="BN1380" s="4">
        <v>0</v>
      </c>
      <c r="BO1380" s="4">
        <f t="shared" si="557"/>
        <v>0</v>
      </c>
      <c r="BP1380" s="4">
        <v>0</v>
      </c>
      <c r="BQ1380" s="4">
        <v>1</v>
      </c>
      <c r="BR1380" s="4">
        <v>0</v>
      </c>
      <c r="BS1380" s="4">
        <v>0</v>
      </c>
      <c r="BT1380" s="4">
        <f t="shared" si="558"/>
        <v>1</v>
      </c>
      <c r="BU1380" s="4">
        <v>6</v>
      </c>
      <c r="BV1380" s="4">
        <v>0</v>
      </c>
      <c r="BW1380" s="4">
        <v>10</v>
      </c>
      <c r="BX1380" s="4">
        <v>0</v>
      </c>
      <c r="BY1380" s="4">
        <f t="shared" si="559"/>
        <v>16</v>
      </c>
      <c r="BZ1380" s="4">
        <f t="shared" si="560"/>
        <v>9808</v>
      </c>
      <c r="CA1380" s="4">
        <f t="shared" si="561"/>
        <v>12976.9</v>
      </c>
      <c r="CB1380" s="4">
        <f t="shared" si="562"/>
        <v>11989</v>
      </c>
      <c r="CC1380" s="4">
        <f t="shared" si="563"/>
        <v>373</v>
      </c>
      <c r="CD1380" s="4">
        <f t="shared" si="564"/>
        <v>35146.9</v>
      </c>
      <c r="CE1380" s="4">
        <f t="shared" si="565"/>
        <v>343</v>
      </c>
      <c r="CF1380" s="4">
        <f t="shared" si="566"/>
        <v>541</v>
      </c>
      <c r="CG1380" s="4">
        <f t="shared" si="567"/>
        <v>658</v>
      </c>
      <c r="CH1380" s="4">
        <f t="shared" si="568"/>
        <v>42</v>
      </c>
      <c r="CI1380" s="4">
        <f t="shared" si="569"/>
        <v>1584</v>
      </c>
      <c r="CJ1380" s="4">
        <v>4787.6000000000004</v>
      </c>
      <c r="CK1380" s="4">
        <v>4544.1000000000004</v>
      </c>
      <c r="CL1380" s="4">
        <v>373.1</v>
      </c>
      <c r="CM1380" s="4">
        <v>68.400000000000006</v>
      </c>
      <c r="CN1380" s="4">
        <v>334</v>
      </c>
      <c r="CO1380" s="4">
        <f t="shared" si="544"/>
        <v>10107.200000000001</v>
      </c>
      <c r="CX1380" s="46"/>
      <c r="CY1380" s="46"/>
      <c r="CZ1380" s="46"/>
      <c r="DA1380" s="46"/>
      <c r="DB1380" s="46"/>
      <c r="DC1380" s="46"/>
    </row>
    <row r="1381" spans="1:107">
      <c r="A1381" s="2">
        <v>2018</v>
      </c>
      <c r="B1381" s="3" t="s">
        <v>80</v>
      </c>
      <c r="C1381" s="4">
        <v>2258.766615</v>
      </c>
      <c r="D1381" s="4">
        <v>542.59424300000001</v>
      </c>
      <c r="E1381" s="4">
        <v>832.74243899999999</v>
      </c>
      <c r="F1381" s="4">
        <v>0</v>
      </c>
      <c r="G1381" s="4">
        <f t="shared" si="545"/>
        <v>3634.1032970000001</v>
      </c>
      <c r="H1381" s="4">
        <v>784.97901200000001</v>
      </c>
      <c r="I1381" s="4">
        <v>7.4314640000000001</v>
      </c>
      <c r="J1381" s="4">
        <v>3128.9120809999999</v>
      </c>
      <c r="K1381" s="4">
        <v>0</v>
      </c>
      <c r="L1381" s="4">
        <f t="shared" si="546"/>
        <v>3921.322557</v>
      </c>
      <c r="M1381" s="4">
        <v>24.930503999999999</v>
      </c>
      <c r="N1381" s="4">
        <v>61.395518000000003</v>
      </c>
      <c r="O1381" s="4">
        <v>0.47810200000000003</v>
      </c>
      <c r="P1381" s="4">
        <v>0</v>
      </c>
      <c r="Q1381" s="4">
        <f t="shared" si="547"/>
        <v>86.804124000000002</v>
      </c>
      <c r="R1381" s="4">
        <v>134.727138</v>
      </c>
      <c r="S1381" s="4">
        <v>241.326922</v>
      </c>
      <c r="T1381" s="4">
        <v>13.102296000000001</v>
      </c>
      <c r="U1381" s="4">
        <v>0</v>
      </c>
      <c r="V1381" s="4">
        <f t="shared" si="548"/>
        <v>389.15635600000002</v>
      </c>
      <c r="W1381" s="4">
        <v>1088.491589</v>
      </c>
      <c r="X1381" s="4">
        <v>5480.591496</v>
      </c>
      <c r="Y1381" s="4">
        <v>534.42636700000003</v>
      </c>
      <c r="Z1381" s="4">
        <v>0</v>
      </c>
      <c r="AA1381" s="4">
        <f t="shared" si="549"/>
        <v>7103.5094520000002</v>
      </c>
      <c r="AB1381" s="4">
        <v>455.78438199999999</v>
      </c>
      <c r="AC1381" s="4">
        <v>0</v>
      </c>
      <c r="AD1381" s="4">
        <v>62.374423</v>
      </c>
      <c r="AE1381" s="4">
        <v>0</v>
      </c>
      <c r="AF1381" s="4">
        <f t="shared" si="550"/>
        <v>518.15880500000003</v>
      </c>
      <c r="AG1381" s="4">
        <v>0.57857899999999995</v>
      </c>
      <c r="AH1381" s="4">
        <v>733.99450200000001</v>
      </c>
      <c r="AI1381" s="4">
        <v>810.95815800000003</v>
      </c>
      <c r="AJ1381" s="4">
        <v>0</v>
      </c>
      <c r="AK1381" s="4">
        <f t="shared" si="551"/>
        <v>1545.5312389999999</v>
      </c>
      <c r="AL1381" s="4">
        <v>621.21703400000001</v>
      </c>
      <c r="AM1381" s="4">
        <v>855.82656599999996</v>
      </c>
      <c r="AN1381" s="4">
        <v>6787.1235290000004</v>
      </c>
      <c r="AO1381" s="4">
        <v>43.516103999999999</v>
      </c>
      <c r="AP1381" s="4">
        <f t="shared" si="552"/>
        <v>8307.6832330000016</v>
      </c>
      <c r="AQ1381" s="4">
        <v>0</v>
      </c>
      <c r="AR1381" s="4">
        <v>0</v>
      </c>
      <c r="AS1381" s="4">
        <v>61.745811000000003</v>
      </c>
      <c r="AT1381" s="4">
        <v>0</v>
      </c>
      <c r="AU1381" s="4">
        <f t="shared" si="553"/>
        <v>61.745811000000003</v>
      </c>
      <c r="AV1381" s="4">
        <v>0</v>
      </c>
      <c r="AW1381" s="4">
        <v>0</v>
      </c>
      <c r="AX1381" s="4">
        <v>14.445677999999999</v>
      </c>
      <c r="AY1381" s="4">
        <v>0</v>
      </c>
      <c r="AZ1381" s="4">
        <f t="shared" si="554"/>
        <v>14.445677999999999</v>
      </c>
      <c r="BA1381" s="4">
        <v>0</v>
      </c>
      <c r="BB1381" s="4">
        <v>0</v>
      </c>
      <c r="BC1381" s="4">
        <v>7.2362989999999998</v>
      </c>
      <c r="BD1381" s="4">
        <v>0</v>
      </c>
      <c r="BE1381" s="4">
        <f t="shared" si="555"/>
        <v>7.2362989999999998</v>
      </c>
      <c r="BF1381" s="4">
        <v>0</v>
      </c>
      <c r="BG1381" s="4">
        <v>497.88898</v>
      </c>
      <c r="BH1381" s="4">
        <v>621.66164900000001</v>
      </c>
      <c r="BI1381" s="4">
        <v>0</v>
      </c>
      <c r="BJ1381" s="4">
        <f t="shared" si="556"/>
        <v>1119.5506290000001</v>
      </c>
      <c r="BK1381" s="4">
        <v>0</v>
      </c>
      <c r="BL1381" s="4">
        <v>0</v>
      </c>
      <c r="BM1381" s="4">
        <v>0</v>
      </c>
      <c r="BN1381" s="4">
        <v>0</v>
      </c>
      <c r="BO1381" s="4">
        <f t="shared" si="557"/>
        <v>0</v>
      </c>
      <c r="BP1381" s="4">
        <v>0</v>
      </c>
      <c r="BQ1381" s="4">
        <v>0</v>
      </c>
      <c r="BR1381" s="4">
        <v>0</v>
      </c>
      <c r="BS1381" s="4">
        <v>0</v>
      </c>
      <c r="BT1381" s="4">
        <f t="shared" si="558"/>
        <v>0</v>
      </c>
      <c r="BU1381" s="4">
        <v>0</v>
      </c>
      <c r="BV1381" s="4">
        <v>0</v>
      </c>
      <c r="BW1381" s="4">
        <v>46.381095999999999</v>
      </c>
      <c r="BX1381" s="4">
        <v>5.2906009999999997</v>
      </c>
      <c r="BY1381" s="4">
        <f t="shared" si="559"/>
        <v>51.671697000000002</v>
      </c>
      <c r="BZ1381" s="4">
        <f t="shared" si="560"/>
        <v>5369.4748530000006</v>
      </c>
      <c r="CA1381" s="4">
        <f t="shared" si="561"/>
        <v>7923.1607110000004</v>
      </c>
      <c r="CB1381" s="4">
        <f t="shared" si="562"/>
        <v>12170.117395000001</v>
      </c>
      <c r="CC1381" s="4">
        <f t="shared" si="563"/>
        <v>43.516103999999999</v>
      </c>
      <c r="CD1381" s="4">
        <f t="shared" si="564"/>
        <v>25506.269063</v>
      </c>
      <c r="CE1381" s="4">
        <f t="shared" si="565"/>
        <v>0</v>
      </c>
      <c r="CF1381" s="4">
        <f t="shared" si="566"/>
        <v>497.88898</v>
      </c>
      <c r="CG1381" s="4">
        <f t="shared" si="567"/>
        <v>751.47053300000005</v>
      </c>
      <c r="CH1381" s="4">
        <f t="shared" si="568"/>
        <v>5.2906009999999997</v>
      </c>
      <c r="CI1381" s="4">
        <f t="shared" si="569"/>
        <v>1254.650114</v>
      </c>
      <c r="CJ1381" s="4">
        <v>2417.5</v>
      </c>
      <c r="CK1381" s="4">
        <v>3359.6</v>
      </c>
      <c r="CL1381" s="4">
        <v>406.7</v>
      </c>
      <c r="CM1381" s="4">
        <v>66.7</v>
      </c>
      <c r="CN1381" s="4">
        <v>476.30000000000007</v>
      </c>
      <c r="CO1381" s="4">
        <f t="shared" si="544"/>
        <v>6726.8</v>
      </c>
      <c r="CT1381" s="46"/>
      <c r="CX1381" s="46"/>
      <c r="CY1381" s="46"/>
      <c r="CZ1381" s="46"/>
      <c r="DA1381" s="46"/>
      <c r="DB1381" s="46"/>
    </row>
    <row r="1382" spans="1:107">
      <c r="A1382" s="2">
        <v>2018</v>
      </c>
      <c r="B1382" s="3" t="s">
        <v>81</v>
      </c>
      <c r="C1382" s="4">
        <v>48762</v>
      </c>
      <c r="D1382" s="4">
        <v>6721</v>
      </c>
      <c r="E1382" s="4">
        <v>50</v>
      </c>
      <c r="F1382" s="4">
        <v>603</v>
      </c>
      <c r="G1382" s="4">
        <f t="shared" si="545"/>
        <v>56136</v>
      </c>
      <c r="H1382" s="4">
        <v>14446</v>
      </c>
      <c r="I1382" s="4">
        <v>5220</v>
      </c>
      <c r="J1382" s="4">
        <v>208</v>
      </c>
      <c r="K1382" s="4">
        <v>337</v>
      </c>
      <c r="L1382" s="4">
        <f t="shared" si="546"/>
        <v>20211</v>
      </c>
      <c r="M1382" s="4">
        <v>584.1</v>
      </c>
      <c r="N1382" s="4">
        <v>2992.4</v>
      </c>
      <c r="O1382" s="4">
        <v>2478.9</v>
      </c>
      <c r="P1382" s="4">
        <v>0</v>
      </c>
      <c r="Q1382" s="4">
        <f t="shared" si="547"/>
        <v>6055.4</v>
      </c>
      <c r="R1382" s="4">
        <v>3152.2449999999999</v>
      </c>
      <c r="S1382" s="4">
        <v>1749.5010000000002</v>
      </c>
      <c r="T1382" s="4">
        <v>0</v>
      </c>
      <c r="U1382" s="4">
        <v>0</v>
      </c>
      <c r="V1382" s="4">
        <f t="shared" si="548"/>
        <v>4901.7460000000001</v>
      </c>
      <c r="W1382" s="4">
        <v>22978.5</v>
      </c>
      <c r="X1382" s="4">
        <v>53373.3</v>
      </c>
      <c r="Y1382" s="4">
        <v>8801</v>
      </c>
      <c r="Z1382" s="4">
        <v>0</v>
      </c>
      <c r="AA1382" s="4">
        <f t="shared" si="549"/>
        <v>85152.8</v>
      </c>
      <c r="AB1382" s="4">
        <v>11595.53</v>
      </c>
      <c r="AC1382" s="4">
        <v>61.652000000000001</v>
      </c>
      <c r="AD1382" s="4">
        <v>2709.1</v>
      </c>
      <c r="AE1382" s="4">
        <v>0</v>
      </c>
      <c r="AF1382" s="4">
        <f t="shared" si="550"/>
        <v>14366.282000000001</v>
      </c>
      <c r="AG1382" s="4">
        <v>214.9</v>
      </c>
      <c r="AH1382" s="4">
        <v>4517</v>
      </c>
      <c r="AI1382" s="4">
        <v>9576</v>
      </c>
      <c r="AJ1382" s="4">
        <v>264.39999999999998</v>
      </c>
      <c r="AK1382" s="4">
        <f t="shared" si="551"/>
        <v>14572.3</v>
      </c>
      <c r="AL1382" s="4">
        <v>23022.832999999999</v>
      </c>
      <c r="AM1382" s="4">
        <v>17716.938999999998</v>
      </c>
      <c r="AN1382" s="4">
        <v>25831.665000000001</v>
      </c>
      <c r="AO1382" s="4">
        <v>1700.7829999999999</v>
      </c>
      <c r="AP1382" s="4">
        <f t="shared" si="552"/>
        <v>68272.22</v>
      </c>
      <c r="AQ1382" s="4">
        <v>0</v>
      </c>
      <c r="AR1382" s="4">
        <v>0</v>
      </c>
      <c r="AS1382" s="4">
        <v>0</v>
      </c>
      <c r="AT1382" s="4">
        <v>0</v>
      </c>
      <c r="AU1382" s="4">
        <f t="shared" si="553"/>
        <v>0</v>
      </c>
      <c r="AV1382" s="4">
        <v>0</v>
      </c>
      <c r="AW1382" s="4">
        <v>0</v>
      </c>
      <c r="AX1382" s="4">
        <v>0</v>
      </c>
      <c r="AY1382" s="4">
        <v>17</v>
      </c>
      <c r="AZ1382" s="4">
        <f t="shared" si="554"/>
        <v>17</v>
      </c>
      <c r="BA1382" s="4">
        <v>50</v>
      </c>
      <c r="BB1382" s="4">
        <v>0</v>
      </c>
      <c r="BC1382" s="4">
        <v>0</v>
      </c>
      <c r="BD1382" s="4">
        <v>0</v>
      </c>
      <c r="BE1382" s="4">
        <f t="shared" si="555"/>
        <v>50</v>
      </c>
      <c r="BF1382" s="4">
        <v>0</v>
      </c>
      <c r="BG1382" s="4">
        <v>1819</v>
      </c>
      <c r="BH1382" s="4">
        <v>502</v>
      </c>
      <c r="BI1382" s="4">
        <v>207</v>
      </c>
      <c r="BJ1382" s="4">
        <f t="shared" si="556"/>
        <v>2528</v>
      </c>
      <c r="BK1382" s="4">
        <v>0</v>
      </c>
      <c r="BL1382" s="4">
        <v>0</v>
      </c>
      <c r="BM1382" s="4">
        <v>0</v>
      </c>
      <c r="BN1382" s="4">
        <v>0</v>
      </c>
      <c r="BO1382" s="4">
        <f t="shared" si="557"/>
        <v>0</v>
      </c>
      <c r="BP1382" s="4">
        <v>0</v>
      </c>
      <c r="BQ1382" s="4">
        <v>0</v>
      </c>
      <c r="BR1382" s="4">
        <v>154</v>
      </c>
      <c r="BS1382" s="4">
        <v>0</v>
      </c>
      <c r="BT1382" s="4">
        <f t="shared" si="558"/>
        <v>154</v>
      </c>
      <c r="BU1382" s="4">
        <v>46.465999999999994</v>
      </c>
      <c r="BV1382" s="4">
        <v>39.204999999999927</v>
      </c>
      <c r="BW1382" s="4">
        <v>91.919999999999959</v>
      </c>
      <c r="BX1382" s="4">
        <v>389.08399999999995</v>
      </c>
      <c r="BY1382" s="4">
        <f t="shared" si="559"/>
        <v>566.67499999999984</v>
      </c>
      <c r="BZ1382" s="4">
        <f t="shared" si="560"/>
        <v>124756.10799999999</v>
      </c>
      <c r="CA1382" s="4">
        <f t="shared" si="561"/>
        <v>92351.792000000001</v>
      </c>
      <c r="CB1382" s="4">
        <f t="shared" si="562"/>
        <v>49654.665000000001</v>
      </c>
      <c r="CC1382" s="4">
        <f t="shared" si="563"/>
        <v>2905.183</v>
      </c>
      <c r="CD1382" s="4">
        <f t="shared" si="564"/>
        <v>269667.74800000002</v>
      </c>
      <c r="CE1382" s="4">
        <f t="shared" si="565"/>
        <v>96.465999999999994</v>
      </c>
      <c r="CF1382" s="4">
        <f t="shared" si="566"/>
        <v>1858.2049999999999</v>
      </c>
      <c r="CG1382" s="4">
        <f t="shared" si="567"/>
        <v>747.92</v>
      </c>
      <c r="CH1382" s="4">
        <f t="shared" si="568"/>
        <v>613.08399999999995</v>
      </c>
      <c r="CI1382" s="4">
        <f t="shared" si="569"/>
        <v>3315.6749999999997</v>
      </c>
      <c r="CJ1382" s="4">
        <v>24974</v>
      </c>
      <c r="CK1382" s="4">
        <v>93776</v>
      </c>
      <c r="CL1382" s="4">
        <v>12313</v>
      </c>
      <c r="CM1382" s="4">
        <v>32</v>
      </c>
      <c r="CN1382" s="4">
        <v>4399</v>
      </c>
      <c r="CO1382" s="4">
        <f t="shared" si="544"/>
        <v>135494</v>
      </c>
      <c r="CT1382" s="46"/>
      <c r="CU1382" s="46"/>
      <c r="CX1382" s="46"/>
      <c r="CY1382" s="46"/>
      <c r="CZ1382" s="46"/>
      <c r="DA1382" s="46"/>
      <c r="DB1382" s="46"/>
      <c r="DC1382" s="46"/>
    </row>
    <row r="1383" spans="1:107">
      <c r="A1383" s="2">
        <v>2018</v>
      </c>
      <c r="B1383" s="3" t="s">
        <v>82</v>
      </c>
      <c r="C1383" s="4">
        <v>4080</v>
      </c>
      <c r="D1383" s="4">
        <v>595</v>
      </c>
      <c r="E1383" s="4">
        <v>4804</v>
      </c>
      <c r="F1383" s="4">
        <v>0</v>
      </c>
      <c r="G1383" s="4">
        <f t="shared" si="545"/>
        <v>9479</v>
      </c>
      <c r="H1383" s="4">
        <v>947</v>
      </c>
      <c r="I1383" s="4">
        <v>281</v>
      </c>
      <c r="J1383" s="4">
        <v>4671</v>
      </c>
      <c r="K1383" s="4">
        <v>0</v>
      </c>
      <c r="L1383" s="4">
        <f t="shared" si="546"/>
        <v>5899</v>
      </c>
      <c r="M1383" s="4">
        <v>0</v>
      </c>
      <c r="N1383" s="4">
        <v>148</v>
      </c>
      <c r="O1383" s="4">
        <v>0</v>
      </c>
      <c r="P1383" s="4">
        <v>0</v>
      </c>
      <c r="Q1383" s="4">
        <f t="shared" si="547"/>
        <v>148</v>
      </c>
      <c r="R1383" s="4">
        <v>0</v>
      </c>
      <c r="S1383" s="4">
        <v>1275</v>
      </c>
      <c r="T1383" s="4">
        <v>0</v>
      </c>
      <c r="U1383" s="4">
        <v>0</v>
      </c>
      <c r="V1383" s="4">
        <f t="shared" si="548"/>
        <v>1275</v>
      </c>
      <c r="W1383" s="4">
        <v>2782.2</v>
      </c>
      <c r="X1383" s="4">
        <v>5377.7</v>
      </c>
      <c r="Y1383" s="4">
        <v>1246.7</v>
      </c>
      <c r="Z1383" s="4">
        <v>0</v>
      </c>
      <c r="AA1383" s="4">
        <f t="shared" si="549"/>
        <v>9406.6</v>
      </c>
      <c r="AB1383" s="4">
        <v>788</v>
      </c>
      <c r="AC1383" s="4">
        <v>5</v>
      </c>
      <c r="AD1383" s="4">
        <v>115</v>
      </c>
      <c r="AE1383" s="4">
        <v>0</v>
      </c>
      <c r="AF1383" s="4">
        <f t="shared" si="550"/>
        <v>908</v>
      </c>
      <c r="AG1383" s="4">
        <v>0</v>
      </c>
      <c r="AH1383" s="4">
        <v>702</v>
      </c>
      <c r="AI1383" s="4">
        <v>1026</v>
      </c>
      <c r="AJ1383" s="4">
        <v>0</v>
      </c>
      <c r="AK1383" s="4">
        <f t="shared" si="551"/>
        <v>1728</v>
      </c>
      <c r="AL1383" s="4">
        <v>2710.6000000000004</v>
      </c>
      <c r="AM1383" s="4">
        <v>1544.6000000000001</v>
      </c>
      <c r="AN1383" s="4">
        <v>6715.6</v>
      </c>
      <c r="AO1383" s="4">
        <v>0</v>
      </c>
      <c r="AP1383" s="4">
        <f t="shared" si="552"/>
        <v>10970.800000000001</v>
      </c>
      <c r="AQ1383" s="4">
        <v>9</v>
      </c>
      <c r="AR1383" s="4">
        <v>0</v>
      </c>
      <c r="AS1383" s="4">
        <v>0</v>
      </c>
      <c r="AT1383" s="4">
        <v>0</v>
      </c>
      <c r="AU1383" s="4">
        <f t="shared" si="553"/>
        <v>9</v>
      </c>
      <c r="AV1383" s="4">
        <v>52</v>
      </c>
      <c r="AW1383" s="4">
        <v>0</v>
      </c>
      <c r="AX1383" s="4">
        <v>75</v>
      </c>
      <c r="AY1383" s="4">
        <v>0</v>
      </c>
      <c r="AZ1383" s="4">
        <f t="shared" si="554"/>
        <v>127</v>
      </c>
      <c r="BA1383" s="4">
        <v>13</v>
      </c>
      <c r="BB1383" s="4">
        <v>0</v>
      </c>
      <c r="BC1383" s="4">
        <v>0</v>
      </c>
      <c r="BD1383" s="4">
        <v>0</v>
      </c>
      <c r="BE1383" s="4">
        <f t="shared" si="555"/>
        <v>13</v>
      </c>
      <c r="BF1383" s="4">
        <v>0</v>
      </c>
      <c r="BG1383" s="4">
        <v>0</v>
      </c>
      <c r="BH1383" s="4">
        <v>0</v>
      </c>
      <c r="BI1383" s="4">
        <v>0</v>
      </c>
      <c r="BJ1383" s="4">
        <f t="shared" si="556"/>
        <v>0</v>
      </c>
      <c r="BK1383" s="4">
        <v>0</v>
      </c>
      <c r="BL1383" s="4">
        <v>0</v>
      </c>
      <c r="BM1383" s="4">
        <v>0</v>
      </c>
      <c r="BN1383" s="4">
        <v>0</v>
      </c>
      <c r="BO1383" s="4">
        <f t="shared" si="557"/>
        <v>0</v>
      </c>
      <c r="BP1383" s="4">
        <v>0</v>
      </c>
      <c r="BQ1383" s="4">
        <v>0</v>
      </c>
      <c r="BR1383" s="4">
        <v>24</v>
      </c>
      <c r="BS1383" s="4">
        <v>0</v>
      </c>
      <c r="BT1383" s="4">
        <f t="shared" si="558"/>
        <v>24</v>
      </c>
      <c r="BU1383" s="4">
        <v>78</v>
      </c>
      <c r="BV1383" s="4">
        <v>0</v>
      </c>
      <c r="BW1383" s="4">
        <v>29</v>
      </c>
      <c r="BX1383" s="4">
        <v>0</v>
      </c>
      <c r="BY1383" s="4">
        <f t="shared" si="559"/>
        <v>107</v>
      </c>
      <c r="BZ1383" s="4">
        <f t="shared" si="560"/>
        <v>11307.800000000001</v>
      </c>
      <c r="CA1383" s="4">
        <f t="shared" si="561"/>
        <v>9928.3000000000011</v>
      </c>
      <c r="CB1383" s="4">
        <f t="shared" si="562"/>
        <v>18578.300000000003</v>
      </c>
      <c r="CC1383" s="4">
        <f t="shared" si="563"/>
        <v>0</v>
      </c>
      <c r="CD1383" s="4">
        <f t="shared" si="564"/>
        <v>39814.400000000009</v>
      </c>
      <c r="CE1383" s="4">
        <f t="shared" si="565"/>
        <v>152</v>
      </c>
      <c r="CF1383" s="4">
        <f t="shared" si="566"/>
        <v>0</v>
      </c>
      <c r="CG1383" s="4">
        <f t="shared" si="567"/>
        <v>128</v>
      </c>
      <c r="CH1383" s="4">
        <f t="shared" si="568"/>
        <v>0</v>
      </c>
      <c r="CI1383" s="4">
        <f t="shared" si="569"/>
        <v>280</v>
      </c>
      <c r="CJ1383" s="4">
        <v>3404</v>
      </c>
      <c r="CK1383" s="4">
        <v>7577</v>
      </c>
      <c r="CL1383" s="4">
        <v>782</v>
      </c>
      <c r="CM1383" s="4">
        <v>0</v>
      </c>
      <c r="CN1383" s="4">
        <v>578</v>
      </c>
      <c r="CO1383" s="4">
        <f t="shared" si="544"/>
        <v>12341</v>
      </c>
      <c r="CX1383" s="46"/>
      <c r="CY1383" s="46"/>
      <c r="CZ1383" s="46"/>
      <c r="DA1383" s="46"/>
      <c r="DB1383" s="46"/>
    </row>
    <row r="1384" spans="1:107">
      <c r="A1384" s="2">
        <v>2018</v>
      </c>
      <c r="B1384" s="3" t="s">
        <v>83</v>
      </c>
      <c r="C1384" s="4">
        <v>3084</v>
      </c>
      <c r="D1384" s="4">
        <v>550</v>
      </c>
      <c r="E1384" s="4">
        <v>2</v>
      </c>
      <c r="F1384" s="4">
        <v>518</v>
      </c>
      <c r="G1384" s="4">
        <f t="shared" si="545"/>
        <v>4154</v>
      </c>
      <c r="H1384" s="4">
        <v>640.30039499999998</v>
      </c>
      <c r="I1384" s="4">
        <v>225</v>
      </c>
      <c r="J1384" s="4">
        <v>2341</v>
      </c>
      <c r="K1384" s="4">
        <v>56</v>
      </c>
      <c r="L1384" s="4">
        <f t="shared" si="546"/>
        <v>3262.3003950000002</v>
      </c>
      <c r="M1384" s="4">
        <v>266</v>
      </c>
      <c r="N1384" s="4">
        <v>0</v>
      </c>
      <c r="O1384" s="4">
        <v>0</v>
      </c>
      <c r="P1384" s="4">
        <v>0</v>
      </c>
      <c r="Q1384" s="4">
        <f t="shared" si="547"/>
        <v>266</v>
      </c>
      <c r="R1384" s="4">
        <v>118</v>
      </c>
      <c r="S1384" s="4">
        <v>0</v>
      </c>
      <c r="T1384" s="4">
        <v>0</v>
      </c>
      <c r="U1384" s="4">
        <v>0</v>
      </c>
      <c r="V1384" s="4">
        <f t="shared" si="548"/>
        <v>118</v>
      </c>
      <c r="W1384" s="4">
        <v>4519</v>
      </c>
      <c r="X1384" s="4">
        <v>3561</v>
      </c>
      <c r="Y1384" s="4">
        <v>0</v>
      </c>
      <c r="Z1384" s="4">
        <v>0</v>
      </c>
      <c r="AA1384" s="4">
        <f t="shared" si="549"/>
        <v>8080</v>
      </c>
      <c r="AB1384" s="4">
        <v>604</v>
      </c>
      <c r="AC1384" s="4">
        <v>2</v>
      </c>
      <c r="AD1384" s="4">
        <v>24</v>
      </c>
      <c r="AE1384" s="4">
        <v>7</v>
      </c>
      <c r="AF1384" s="4">
        <f t="shared" si="550"/>
        <v>637</v>
      </c>
      <c r="AG1384" s="4">
        <v>0</v>
      </c>
      <c r="AH1384" s="4">
        <v>743</v>
      </c>
      <c r="AI1384" s="4">
        <v>1519</v>
      </c>
      <c r="AJ1384" s="4">
        <v>897</v>
      </c>
      <c r="AK1384" s="4">
        <f t="shared" si="551"/>
        <v>3159</v>
      </c>
      <c r="AL1384" s="4">
        <v>9379.408806999998</v>
      </c>
      <c r="AM1384" s="4">
        <v>1059.5169999999998</v>
      </c>
      <c r="AN1384" s="4">
        <v>1598.2560000000003</v>
      </c>
      <c r="AO1384" s="4">
        <v>1435</v>
      </c>
      <c r="AP1384" s="4">
        <f t="shared" si="552"/>
        <v>13472.181806999997</v>
      </c>
      <c r="AQ1384" s="4">
        <v>0</v>
      </c>
      <c r="AR1384" s="4">
        <v>0</v>
      </c>
      <c r="AS1384" s="4">
        <v>0</v>
      </c>
      <c r="AT1384" s="4">
        <v>518</v>
      </c>
      <c r="AU1384" s="4">
        <f t="shared" si="553"/>
        <v>518</v>
      </c>
      <c r="AV1384" s="4">
        <v>0</v>
      </c>
      <c r="AW1384" s="4">
        <v>0</v>
      </c>
      <c r="AX1384" s="4">
        <v>0</v>
      </c>
      <c r="AY1384" s="4">
        <v>56</v>
      </c>
      <c r="AZ1384" s="4">
        <f t="shared" si="554"/>
        <v>56</v>
      </c>
      <c r="BA1384" s="4">
        <v>0</v>
      </c>
      <c r="BB1384" s="4">
        <v>0</v>
      </c>
      <c r="BC1384" s="4">
        <v>0</v>
      </c>
      <c r="BD1384" s="4">
        <v>7</v>
      </c>
      <c r="BE1384" s="4">
        <f t="shared" si="555"/>
        <v>7</v>
      </c>
      <c r="BF1384" s="4">
        <v>0</v>
      </c>
      <c r="BG1384" s="4">
        <v>478</v>
      </c>
      <c r="BH1384" s="4">
        <v>12</v>
      </c>
      <c r="BI1384" s="4">
        <v>897</v>
      </c>
      <c r="BJ1384" s="4">
        <f t="shared" si="556"/>
        <v>1387</v>
      </c>
      <c r="BK1384" s="4">
        <v>0</v>
      </c>
      <c r="BL1384" s="4">
        <v>0</v>
      </c>
      <c r="BM1384" s="4">
        <v>0</v>
      </c>
      <c r="BN1384" s="4">
        <v>167</v>
      </c>
      <c r="BO1384" s="4">
        <f t="shared" si="557"/>
        <v>167</v>
      </c>
      <c r="BP1384" s="4">
        <v>0</v>
      </c>
      <c r="BQ1384" s="4">
        <v>0</v>
      </c>
      <c r="BR1384" s="4">
        <v>0</v>
      </c>
      <c r="BS1384" s="4">
        <v>338</v>
      </c>
      <c r="BT1384" s="4">
        <f t="shared" si="558"/>
        <v>338</v>
      </c>
      <c r="BU1384" s="4">
        <v>0</v>
      </c>
      <c r="BV1384" s="4">
        <v>0</v>
      </c>
      <c r="BW1384" s="4">
        <v>0</v>
      </c>
      <c r="BX1384" s="4">
        <v>930</v>
      </c>
      <c r="BY1384" s="4">
        <f t="shared" si="559"/>
        <v>930</v>
      </c>
      <c r="BZ1384" s="4">
        <f t="shared" si="560"/>
        <v>18610.709201999998</v>
      </c>
      <c r="CA1384" s="4">
        <f t="shared" si="561"/>
        <v>6140.5169999999998</v>
      </c>
      <c r="CB1384" s="4">
        <f t="shared" si="562"/>
        <v>5484.2560000000003</v>
      </c>
      <c r="CC1384" s="4">
        <f t="shared" si="563"/>
        <v>2913</v>
      </c>
      <c r="CD1384" s="4">
        <f t="shared" si="564"/>
        <v>33148.482201999999</v>
      </c>
      <c r="CE1384" s="4">
        <f t="shared" si="565"/>
        <v>0</v>
      </c>
      <c r="CF1384" s="4">
        <f t="shared" si="566"/>
        <v>478</v>
      </c>
      <c r="CG1384" s="4">
        <f t="shared" si="567"/>
        <v>12</v>
      </c>
      <c r="CH1384" s="4">
        <f t="shared" si="568"/>
        <v>2913</v>
      </c>
      <c r="CI1384" s="4">
        <f t="shared" si="569"/>
        <v>3403</v>
      </c>
      <c r="CJ1384" s="4">
        <v>4202.2457320000003</v>
      </c>
      <c r="CK1384" s="4">
        <v>10770.149563999999</v>
      </c>
      <c r="CL1384" s="4">
        <v>920.74616500000002</v>
      </c>
      <c r="CM1384" s="4">
        <v>612.46894399999996</v>
      </c>
      <c r="CN1384" s="4">
        <v>1692.9404519999989</v>
      </c>
      <c r="CO1384" s="4">
        <f t="shared" si="544"/>
        <v>18198.550856999998</v>
      </c>
      <c r="CT1384" s="46"/>
      <c r="CX1384" s="46"/>
      <c r="CZ1384" s="46"/>
      <c r="DA1384" s="46"/>
    </row>
    <row r="1385" spans="1:107">
      <c r="A1385" s="2">
        <v>2018</v>
      </c>
      <c r="B1385" s="3" t="s">
        <v>84</v>
      </c>
      <c r="C1385" s="4">
        <v>1435</v>
      </c>
      <c r="D1385" s="4">
        <v>196</v>
      </c>
      <c r="E1385" s="4">
        <v>785</v>
      </c>
      <c r="F1385" s="4">
        <v>129</v>
      </c>
      <c r="G1385" s="4">
        <f t="shared" si="545"/>
        <v>2545</v>
      </c>
      <c r="H1385" s="4">
        <v>238</v>
      </c>
      <c r="I1385" s="4">
        <v>51</v>
      </c>
      <c r="J1385" s="4">
        <v>113</v>
      </c>
      <c r="K1385" s="4">
        <v>5</v>
      </c>
      <c r="L1385" s="4">
        <f t="shared" si="546"/>
        <v>407</v>
      </c>
      <c r="M1385" s="4">
        <v>13</v>
      </c>
      <c r="N1385" s="4">
        <v>1</v>
      </c>
      <c r="O1385" s="4">
        <v>1</v>
      </c>
      <c r="P1385" s="4">
        <v>0</v>
      </c>
      <c r="Q1385" s="4">
        <f t="shared" si="547"/>
        <v>15</v>
      </c>
      <c r="R1385" s="4">
        <v>7</v>
      </c>
      <c r="S1385" s="4">
        <v>1</v>
      </c>
      <c r="T1385" s="4">
        <v>1</v>
      </c>
      <c r="U1385" s="4">
        <v>0</v>
      </c>
      <c r="V1385" s="4">
        <f t="shared" si="548"/>
        <v>9</v>
      </c>
      <c r="W1385" s="4">
        <v>750</v>
      </c>
      <c r="X1385" s="4">
        <v>1462</v>
      </c>
      <c r="Y1385" s="4">
        <v>62</v>
      </c>
      <c r="Z1385" s="4">
        <v>1</v>
      </c>
      <c r="AA1385" s="4">
        <f t="shared" si="549"/>
        <v>2275</v>
      </c>
      <c r="AB1385" s="4">
        <v>320</v>
      </c>
      <c r="AC1385" s="4">
        <v>0</v>
      </c>
      <c r="AD1385" s="4">
        <v>5</v>
      </c>
      <c r="AE1385" s="4">
        <v>6</v>
      </c>
      <c r="AF1385" s="4">
        <f t="shared" si="550"/>
        <v>331</v>
      </c>
      <c r="AG1385" s="4">
        <v>5</v>
      </c>
      <c r="AH1385" s="4">
        <v>347</v>
      </c>
      <c r="AI1385" s="4">
        <v>584</v>
      </c>
      <c r="AJ1385" s="4">
        <v>3</v>
      </c>
      <c r="AK1385" s="4">
        <f t="shared" si="551"/>
        <v>939</v>
      </c>
      <c r="AL1385" s="4">
        <v>1350</v>
      </c>
      <c r="AM1385" s="4">
        <v>434</v>
      </c>
      <c r="AN1385" s="4">
        <v>2439</v>
      </c>
      <c r="AO1385" s="4">
        <v>102.7</v>
      </c>
      <c r="AP1385" s="4">
        <f t="shared" si="552"/>
        <v>4325.7</v>
      </c>
      <c r="AQ1385" s="4">
        <v>0</v>
      </c>
      <c r="AR1385" s="4">
        <v>0</v>
      </c>
      <c r="AS1385" s="4">
        <v>0</v>
      </c>
      <c r="AT1385" s="4">
        <v>129</v>
      </c>
      <c r="AU1385" s="4">
        <f t="shared" si="553"/>
        <v>129</v>
      </c>
      <c r="AV1385" s="4">
        <v>0</v>
      </c>
      <c r="AW1385" s="4">
        <v>0</v>
      </c>
      <c r="AX1385" s="4">
        <v>0</v>
      </c>
      <c r="AY1385" s="4">
        <v>5</v>
      </c>
      <c r="AZ1385" s="4">
        <f t="shared" si="554"/>
        <v>5</v>
      </c>
      <c r="BA1385" s="4">
        <v>0</v>
      </c>
      <c r="BB1385" s="4">
        <v>0</v>
      </c>
      <c r="BC1385" s="4">
        <v>0</v>
      </c>
      <c r="BD1385" s="4">
        <v>6</v>
      </c>
      <c r="BE1385" s="4">
        <f t="shared" si="555"/>
        <v>6</v>
      </c>
      <c r="BF1385" s="4">
        <v>0</v>
      </c>
      <c r="BG1385" s="4">
        <v>347</v>
      </c>
      <c r="BH1385" s="4">
        <v>234</v>
      </c>
      <c r="BI1385" s="4">
        <v>3</v>
      </c>
      <c r="BJ1385" s="4">
        <f t="shared" si="556"/>
        <v>584</v>
      </c>
      <c r="BK1385" s="4">
        <v>0</v>
      </c>
      <c r="BL1385" s="4">
        <v>0</v>
      </c>
      <c r="BM1385" s="4">
        <v>0</v>
      </c>
      <c r="BN1385" s="4">
        <v>10</v>
      </c>
      <c r="BO1385" s="4">
        <f t="shared" si="557"/>
        <v>10</v>
      </c>
      <c r="BP1385" s="4">
        <v>0</v>
      </c>
      <c r="BQ1385" s="4">
        <v>0</v>
      </c>
      <c r="BR1385" s="4">
        <v>0</v>
      </c>
      <c r="BS1385" s="4">
        <v>14</v>
      </c>
      <c r="BT1385" s="4">
        <f t="shared" si="558"/>
        <v>14</v>
      </c>
      <c r="BU1385" s="4">
        <v>0</v>
      </c>
      <c r="BV1385" s="4">
        <v>0</v>
      </c>
      <c r="BW1385" s="4">
        <v>0</v>
      </c>
      <c r="BX1385" s="4">
        <v>88</v>
      </c>
      <c r="BY1385" s="4">
        <f t="shared" si="559"/>
        <v>88</v>
      </c>
      <c r="BZ1385" s="4">
        <f t="shared" si="560"/>
        <v>4118</v>
      </c>
      <c r="CA1385" s="4">
        <f t="shared" si="561"/>
        <v>2492</v>
      </c>
      <c r="CB1385" s="4">
        <f t="shared" si="562"/>
        <v>3990</v>
      </c>
      <c r="CC1385" s="4">
        <f t="shared" si="563"/>
        <v>246.7</v>
      </c>
      <c r="CD1385" s="4">
        <f t="shared" si="564"/>
        <v>10846.7</v>
      </c>
      <c r="CE1385" s="4">
        <f t="shared" si="565"/>
        <v>0</v>
      </c>
      <c r="CF1385" s="4">
        <f t="shared" si="566"/>
        <v>347</v>
      </c>
      <c r="CG1385" s="4">
        <f t="shared" si="567"/>
        <v>234</v>
      </c>
      <c r="CH1385" s="4">
        <f t="shared" si="568"/>
        <v>255</v>
      </c>
      <c r="CI1385" s="4">
        <f t="shared" si="569"/>
        <v>836</v>
      </c>
      <c r="CJ1385" s="4">
        <v>0</v>
      </c>
      <c r="CK1385" s="4">
        <v>1428</v>
      </c>
      <c r="CL1385" s="4">
        <v>90</v>
      </c>
      <c r="CM1385" s="4">
        <v>177</v>
      </c>
      <c r="CN1385" s="4">
        <v>2698</v>
      </c>
      <c r="CO1385" s="4">
        <f t="shared" si="544"/>
        <v>4393</v>
      </c>
      <c r="CT1385" s="46"/>
      <c r="CX1385" s="46"/>
      <c r="CZ1385" s="46"/>
      <c r="DA1385" s="46"/>
    </row>
    <row r="1386" spans="1:107">
      <c r="A1386" s="2">
        <v>2018</v>
      </c>
      <c r="B1386" s="15" t="s">
        <v>85</v>
      </c>
      <c r="C1386" s="4">
        <v>11445</v>
      </c>
      <c r="D1386" s="4">
        <v>1853</v>
      </c>
      <c r="E1386" s="4">
        <v>1291</v>
      </c>
      <c r="F1386" s="4">
        <v>0</v>
      </c>
      <c r="G1386" s="4">
        <f t="shared" si="545"/>
        <v>14589</v>
      </c>
      <c r="H1386" s="4">
        <v>4546</v>
      </c>
      <c r="I1386" s="4">
        <v>95</v>
      </c>
      <c r="J1386" s="4">
        <v>3215</v>
      </c>
      <c r="K1386" s="4">
        <v>104</v>
      </c>
      <c r="L1386" s="4">
        <f t="shared" si="546"/>
        <v>7960</v>
      </c>
      <c r="M1386" s="4">
        <v>116</v>
      </c>
      <c r="N1386" s="4">
        <v>22</v>
      </c>
      <c r="O1386" s="4">
        <v>0</v>
      </c>
      <c r="P1386" s="4">
        <v>0</v>
      </c>
      <c r="Q1386" s="4">
        <f t="shared" si="547"/>
        <v>138</v>
      </c>
      <c r="R1386" s="4">
        <v>9</v>
      </c>
      <c r="S1386" s="4">
        <v>4</v>
      </c>
      <c r="T1386" s="4">
        <v>0</v>
      </c>
      <c r="U1386" s="4">
        <v>0</v>
      </c>
      <c r="V1386" s="4">
        <f t="shared" si="548"/>
        <v>13</v>
      </c>
      <c r="W1386" s="4">
        <v>6059</v>
      </c>
      <c r="X1386" s="4">
        <v>14672</v>
      </c>
      <c r="Y1386" s="4">
        <v>4674</v>
      </c>
      <c r="Z1386" s="4">
        <v>0</v>
      </c>
      <c r="AA1386" s="4">
        <f t="shared" si="549"/>
        <v>25405</v>
      </c>
      <c r="AB1386" s="4">
        <v>2790</v>
      </c>
      <c r="AC1386" s="4">
        <v>61</v>
      </c>
      <c r="AD1386" s="4">
        <v>104</v>
      </c>
      <c r="AE1386" s="4">
        <v>0</v>
      </c>
      <c r="AF1386" s="4">
        <f t="shared" si="550"/>
        <v>2955</v>
      </c>
      <c r="AG1386" s="4">
        <v>0</v>
      </c>
      <c r="AH1386" s="4">
        <v>2581</v>
      </c>
      <c r="AI1386" s="4">
        <v>6219</v>
      </c>
      <c r="AJ1386" s="4">
        <v>275</v>
      </c>
      <c r="AK1386" s="4">
        <f t="shared" si="551"/>
        <v>9075</v>
      </c>
      <c r="AL1386" s="4">
        <v>6693</v>
      </c>
      <c r="AM1386" s="4">
        <v>8113</v>
      </c>
      <c r="AN1386" s="4">
        <v>2399</v>
      </c>
      <c r="AO1386" s="4">
        <v>1183</v>
      </c>
      <c r="AP1386" s="4">
        <f t="shared" si="552"/>
        <v>18388</v>
      </c>
      <c r="AQ1386" s="4">
        <v>0</v>
      </c>
      <c r="AR1386" s="4">
        <v>0</v>
      </c>
      <c r="AS1386" s="4">
        <v>0</v>
      </c>
      <c r="AT1386" s="4">
        <v>0</v>
      </c>
      <c r="AU1386" s="4">
        <f t="shared" si="553"/>
        <v>0</v>
      </c>
      <c r="AV1386" s="4">
        <v>138</v>
      </c>
      <c r="AW1386" s="4">
        <v>0</v>
      </c>
      <c r="AX1386" s="4">
        <v>238</v>
      </c>
      <c r="AY1386" s="4">
        <v>104</v>
      </c>
      <c r="AZ1386" s="4">
        <f t="shared" si="554"/>
        <v>480</v>
      </c>
      <c r="BA1386" s="4">
        <v>45</v>
      </c>
      <c r="BB1386" s="4">
        <v>0</v>
      </c>
      <c r="BC1386" s="4">
        <v>0</v>
      </c>
      <c r="BD1386" s="4">
        <v>0</v>
      </c>
      <c r="BE1386" s="4">
        <f t="shared" si="555"/>
        <v>45</v>
      </c>
      <c r="BF1386" s="4">
        <v>0</v>
      </c>
      <c r="BG1386" s="4">
        <v>2581</v>
      </c>
      <c r="BH1386" s="4">
        <v>5496</v>
      </c>
      <c r="BI1386" s="4">
        <v>275</v>
      </c>
      <c r="BJ1386" s="4">
        <f t="shared" si="556"/>
        <v>8352</v>
      </c>
      <c r="BK1386" s="4">
        <v>0</v>
      </c>
      <c r="BL1386" s="4">
        <v>0</v>
      </c>
      <c r="BM1386" s="4">
        <v>0</v>
      </c>
      <c r="BN1386" s="4">
        <v>0</v>
      </c>
      <c r="BO1386" s="4">
        <f t="shared" si="557"/>
        <v>0</v>
      </c>
      <c r="BP1386" s="4">
        <v>229</v>
      </c>
      <c r="BQ1386" s="4">
        <v>270</v>
      </c>
      <c r="BR1386" s="4">
        <v>687</v>
      </c>
      <c r="BS1386" s="4">
        <v>172</v>
      </c>
      <c r="BT1386" s="4">
        <f t="shared" si="558"/>
        <v>1358</v>
      </c>
      <c r="BU1386" s="4">
        <v>124</v>
      </c>
      <c r="BV1386" s="4">
        <v>0</v>
      </c>
      <c r="BW1386" s="4">
        <v>301</v>
      </c>
      <c r="BX1386" s="4">
        <v>1011</v>
      </c>
      <c r="BY1386" s="4">
        <f t="shared" si="559"/>
        <v>1436</v>
      </c>
      <c r="BZ1386" s="4">
        <f t="shared" si="560"/>
        <v>31658</v>
      </c>
      <c r="CA1386" s="4">
        <f t="shared" si="561"/>
        <v>27401</v>
      </c>
      <c r="CB1386" s="4">
        <f t="shared" si="562"/>
        <v>17902</v>
      </c>
      <c r="CC1386" s="4">
        <f t="shared" si="563"/>
        <v>1562</v>
      </c>
      <c r="CD1386" s="4">
        <f t="shared" si="564"/>
        <v>78523</v>
      </c>
      <c r="CE1386" s="4">
        <f t="shared" si="565"/>
        <v>536</v>
      </c>
      <c r="CF1386" s="4">
        <f t="shared" si="566"/>
        <v>2851</v>
      </c>
      <c r="CG1386" s="4">
        <f t="shared" si="567"/>
        <v>6722</v>
      </c>
      <c r="CH1386" s="4">
        <f t="shared" si="568"/>
        <v>1562</v>
      </c>
      <c r="CI1386" s="4">
        <f t="shared" si="569"/>
        <v>11671</v>
      </c>
      <c r="CJ1386" s="4">
        <v>24139</v>
      </c>
      <c r="CK1386" s="4">
        <v>0</v>
      </c>
      <c r="CL1386" s="4">
        <v>2413</v>
      </c>
      <c r="CM1386" s="4">
        <v>357</v>
      </c>
      <c r="CN1386" s="4">
        <v>4310</v>
      </c>
      <c r="CO1386" s="4">
        <f t="shared" si="544"/>
        <v>31219</v>
      </c>
      <c r="CU1386" s="46"/>
      <c r="CX1386" s="46"/>
      <c r="CY1386" s="46"/>
      <c r="DA1386" s="46"/>
      <c r="DB1386" s="46"/>
      <c r="DC1386" s="46"/>
    </row>
    <row r="1387" spans="1:107">
      <c r="A1387" s="2">
        <v>2018</v>
      </c>
      <c r="B1387" s="3" t="s">
        <v>86</v>
      </c>
      <c r="C1387" s="4">
        <v>9604.9158349999998</v>
      </c>
      <c r="D1387" s="4">
        <v>2309.644687</v>
      </c>
      <c r="E1387" s="4">
        <v>383.40065299999998</v>
      </c>
      <c r="F1387" s="4">
        <v>252.32499999999999</v>
      </c>
      <c r="G1387" s="4">
        <f t="shared" si="545"/>
        <v>12550.286175000001</v>
      </c>
      <c r="H1387" s="4">
        <v>2802.937308</v>
      </c>
      <c r="I1387" s="4">
        <v>61.210309000000002</v>
      </c>
      <c r="J1387" s="4">
        <v>6493.3777669999999</v>
      </c>
      <c r="K1387" s="4">
        <v>410.4</v>
      </c>
      <c r="L1387" s="4">
        <f t="shared" si="546"/>
        <v>9767.9253840000001</v>
      </c>
      <c r="M1387" s="4">
        <v>0</v>
      </c>
      <c r="N1387" s="4">
        <v>326.49733641</v>
      </c>
      <c r="O1387" s="4">
        <v>0</v>
      </c>
      <c r="P1387" s="4">
        <v>0</v>
      </c>
      <c r="Q1387" s="4">
        <f t="shared" si="547"/>
        <v>326.49733641</v>
      </c>
      <c r="R1387" s="4">
        <v>0</v>
      </c>
      <c r="S1387" s="4">
        <v>0</v>
      </c>
      <c r="T1387" s="4">
        <v>0</v>
      </c>
      <c r="U1387" s="4">
        <v>0</v>
      </c>
      <c r="V1387" s="4">
        <f t="shared" si="548"/>
        <v>0</v>
      </c>
      <c r="W1387" s="4">
        <v>2874.823941589178</v>
      </c>
      <c r="X1387" s="4">
        <v>7450.0416889999997</v>
      </c>
      <c r="Y1387" s="4">
        <v>662.37504799999999</v>
      </c>
      <c r="Z1387" s="4">
        <v>0</v>
      </c>
      <c r="AA1387" s="4">
        <f t="shared" si="549"/>
        <v>10987.240678589178</v>
      </c>
      <c r="AB1387" s="4">
        <v>1719.785155</v>
      </c>
      <c r="AC1387" s="4">
        <v>11.833890999999999</v>
      </c>
      <c r="AD1387" s="4">
        <v>74.889133000000001</v>
      </c>
      <c r="AE1387" s="4">
        <v>89.004999999999995</v>
      </c>
      <c r="AF1387" s="4">
        <f t="shared" si="550"/>
        <v>1895.513179</v>
      </c>
      <c r="AG1387" s="4">
        <v>1644.1203439999999</v>
      </c>
      <c r="AH1387" s="4">
        <v>1477.49181</v>
      </c>
      <c r="AI1387" s="4">
        <v>387.32768700000003</v>
      </c>
      <c r="AJ1387" s="4">
        <v>110.02</v>
      </c>
      <c r="AK1387" s="4">
        <f t="shared" si="551"/>
        <v>3618.9598409999999</v>
      </c>
      <c r="AL1387" s="4">
        <v>5028.102844</v>
      </c>
      <c r="AM1387" s="4">
        <v>2810</v>
      </c>
      <c r="AN1387" s="4">
        <v>4265</v>
      </c>
      <c r="AO1387" s="4">
        <v>305</v>
      </c>
      <c r="AP1387" s="4">
        <f t="shared" si="552"/>
        <v>12408.102844000001</v>
      </c>
      <c r="AQ1387" s="4">
        <v>0</v>
      </c>
      <c r="AR1387" s="4">
        <v>0</v>
      </c>
      <c r="AS1387" s="4">
        <v>0</v>
      </c>
      <c r="AT1387" s="4">
        <v>252.32499999999999</v>
      </c>
      <c r="AU1387" s="4">
        <f t="shared" si="553"/>
        <v>252.32499999999999</v>
      </c>
      <c r="AV1387" s="4">
        <v>0</v>
      </c>
      <c r="AW1387" s="4">
        <v>0</v>
      </c>
      <c r="AX1387" s="4">
        <v>0</v>
      </c>
      <c r="AY1387" s="4">
        <v>410.4</v>
      </c>
      <c r="AZ1387" s="4">
        <f t="shared" si="554"/>
        <v>410.4</v>
      </c>
      <c r="BA1387" s="4">
        <v>0</v>
      </c>
      <c r="BB1387" s="4">
        <v>0</v>
      </c>
      <c r="BC1387" s="4">
        <v>0</v>
      </c>
      <c r="BD1387" s="4">
        <v>89.004999999999995</v>
      </c>
      <c r="BE1387" s="4">
        <f t="shared" si="555"/>
        <v>89.004999999999995</v>
      </c>
      <c r="BF1387" s="4">
        <v>795.56265900000005</v>
      </c>
      <c r="BG1387" s="4">
        <v>1189.299947</v>
      </c>
      <c r="BH1387" s="4">
        <v>315.25014099999999</v>
      </c>
      <c r="BI1387" s="4">
        <v>110.02</v>
      </c>
      <c r="BJ1387" s="4">
        <f t="shared" si="556"/>
        <v>2410.1327470000001</v>
      </c>
      <c r="BK1387" s="4">
        <v>0</v>
      </c>
      <c r="BL1387" s="4">
        <v>0</v>
      </c>
      <c r="BM1387" s="4">
        <v>0</v>
      </c>
      <c r="BN1387" s="4">
        <v>0</v>
      </c>
      <c r="BO1387" s="4">
        <f t="shared" si="557"/>
        <v>0</v>
      </c>
      <c r="BP1387" s="4">
        <v>0</v>
      </c>
      <c r="BQ1387" s="4">
        <v>0</v>
      </c>
      <c r="BR1387" s="4">
        <v>0</v>
      </c>
      <c r="BS1387" s="4">
        <v>8</v>
      </c>
      <c r="BT1387" s="4">
        <f t="shared" si="558"/>
        <v>8</v>
      </c>
      <c r="BU1387" s="4">
        <v>0</v>
      </c>
      <c r="BV1387" s="4">
        <v>0</v>
      </c>
      <c r="BW1387" s="4">
        <v>0</v>
      </c>
      <c r="BX1387" s="4">
        <v>297</v>
      </c>
      <c r="BY1387" s="4">
        <f t="shared" si="559"/>
        <v>297</v>
      </c>
      <c r="BZ1387" s="4">
        <f t="shared" si="560"/>
        <v>23674.685427589178</v>
      </c>
      <c r="CA1387" s="4">
        <f t="shared" si="561"/>
        <v>14446.71972241</v>
      </c>
      <c r="CB1387" s="4">
        <f t="shared" si="562"/>
        <v>12266.370287999998</v>
      </c>
      <c r="CC1387" s="4">
        <f t="shared" si="563"/>
        <v>1166.75</v>
      </c>
      <c r="CD1387" s="4">
        <f t="shared" si="564"/>
        <v>51554.525437999175</v>
      </c>
      <c r="CE1387" s="4">
        <f t="shared" si="565"/>
        <v>795.56265900000005</v>
      </c>
      <c r="CF1387" s="4">
        <f t="shared" si="566"/>
        <v>1189.299947</v>
      </c>
      <c r="CG1387" s="4">
        <f t="shared" si="567"/>
        <v>315.25014099999999</v>
      </c>
      <c r="CH1387" s="4">
        <f t="shared" si="568"/>
        <v>1166.75</v>
      </c>
      <c r="CI1387" s="4">
        <f t="shared" si="569"/>
        <v>3466.8627470000001</v>
      </c>
      <c r="CJ1387" s="4">
        <v>5946</v>
      </c>
      <c r="CK1387" s="4">
        <v>11644</v>
      </c>
      <c r="CL1387" s="4">
        <v>1004</v>
      </c>
      <c r="CM1387" s="4">
        <v>0</v>
      </c>
      <c r="CN1387" s="4">
        <v>5726</v>
      </c>
      <c r="CO1387" s="4">
        <f t="shared" si="544"/>
        <v>24320</v>
      </c>
      <c r="CY1387" s="46"/>
      <c r="CZ1387" s="46"/>
      <c r="DA1387" s="46"/>
      <c r="DB1387" s="46"/>
    </row>
    <row r="1388" spans="1:107">
      <c r="A1388" s="2">
        <v>2018</v>
      </c>
      <c r="B1388" s="3" t="s">
        <v>87</v>
      </c>
      <c r="C1388" s="4">
        <v>1777</v>
      </c>
      <c r="D1388" s="4">
        <v>226</v>
      </c>
      <c r="E1388" s="4">
        <v>93</v>
      </c>
      <c r="F1388" s="4">
        <v>0</v>
      </c>
      <c r="G1388" s="4">
        <f t="shared" si="545"/>
        <v>2096</v>
      </c>
      <c r="H1388" s="4">
        <v>485</v>
      </c>
      <c r="I1388" s="4">
        <v>11</v>
      </c>
      <c r="J1388" s="4">
        <v>682</v>
      </c>
      <c r="K1388" s="4">
        <v>163</v>
      </c>
      <c r="L1388" s="4">
        <f t="shared" si="546"/>
        <v>1341</v>
      </c>
      <c r="M1388" s="4">
        <v>21</v>
      </c>
      <c r="N1388" s="4">
        <v>10</v>
      </c>
      <c r="O1388" s="4">
        <v>0</v>
      </c>
      <c r="P1388" s="4">
        <v>0</v>
      </c>
      <c r="Q1388" s="4">
        <f t="shared" si="547"/>
        <v>31</v>
      </c>
      <c r="R1388" s="4">
        <v>27</v>
      </c>
      <c r="S1388" s="4">
        <v>0</v>
      </c>
      <c r="T1388" s="4">
        <v>0</v>
      </c>
      <c r="U1388" s="4">
        <v>0</v>
      </c>
      <c r="V1388" s="4">
        <f t="shared" si="548"/>
        <v>27</v>
      </c>
      <c r="W1388" s="4">
        <v>626</v>
      </c>
      <c r="X1388" s="4">
        <v>1448</v>
      </c>
      <c r="Y1388" s="4">
        <v>66</v>
      </c>
      <c r="Z1388" s="4">
        <v>0</v>
      </c>
      <c r="AA1388" s="4">
        <f t="shared" si="549"/>
        <v>2140</v>
      </c>
      <c r="AB1388" s="4">
        <v>259</v>
      </c>
      <c r="AC1388" s="4">
        <v>0.8</v>
      </c>
      <c r="AD1388" s="4">
        <v>13</v>
      </c>
      <c r="AE1388" s="4">
        <v>0</v>
      </c>
      <c r="AF1388" s="4">
        <f t="shared" si="550"/>
        <v>272.8</v>
      </c>
      <c r="AG1388" s="4">
        <v>0</v>
      </c>
      <c r="AH1388" s="4">
        <v>174</v>
      </c>
      <c r="AI1388" s="4">
        <v>1209</v>
      </c>
      <c r="AJ1388" s="4">
        <v>329</v>
      </c>
      <c r="AK1388" s="4">
        <f t="shared" si="551"/>
        <v>1712</v>
      </c>
      <c r="AL1388" s="4">
        <v>4608.8999999999996</v>
      </c>
      <c r="AM1388" s="4">
        <v>758.2</v>
      </c>
      <c r="AN1388" s="4">
        <v>1573</v>
      </c>
      <c r="AO1388" s="4">
        <v>639</v>
      </c>
      <c r="AP1388" s="4">
        <f t="shared" si="552"/>
        <v>7579.0999999999995</v>
      </c>
      <c r="AQ1388" s="4">
        <v>0</v>
      </c>
      <c r="AR1388" s="4">
        <v>0</v>
      </c>
      <c r="AS1388" s="4">
        <v>0</v>
      </c>
      <c r="AT1388" s="4">
        <v>0</v>
      </c>
      <c r="AU1388" s="4">
        <f t="shared" si="553"/>
        <v>0</v>
      </c>
      <c r="AV1388" s="4">
        <v>0</v>
      </c>
      <c r="AW1388" s="4">
        <v>0</v>
      </c>
      <c r="AX1388" s="4">
        <v>3</v>
      </c>
      <c r="AY1388" s="4">
        <v>163</v>
      </c>
      <c r="AZ1388" s="4">
        <f t="shared" si="554"/>
        <v>166</v>
      </c>
      <c r="BA1388" s="4">
        <v>0</v>
      </c>
      <c r="BB1388" s="4">
        <v>0</v>
      </c>
      <c r="BC1388" s="4">
        <v>0</v>
      </c>
      <c r="BD1388" s="4">
        <v>0</v>
      </c>
      <c r="BE1388" s="4">
        <f t="shared" si="555"/>
        <v>0</v>
      </c>
      <c r="BF1388" s="4">
        <v>0</v>
      </c>
      <c r="BG1388" s="4">
        <v>163</v>
      </c>
      <c r="BH1388" s="4">
        <v>197</v>
      </c>
      <c r="BI1388" s="4">
        <v>329</v>
      </c>
      <c r="BJ1388" s="4">
        <f t="shared" si="556"/>
        <v>689</v>
      </c>
      <c r="BK1388" s="4">
        <v>0</v>
      </c>
      <c r="BL1388" s="4">
        <v>0</v>
      </c>
      <c r="BM1388" s="4">
        <v>0</v>
      </c>
      <c r="BN1388" s="4">
        <v>0</v>
      </c>
      <c r="BO1388" s="4">
        <f t="shared" si="557"/>
        <v>0</v>
      </c>
      <c r="BP1388" s="4">
        <v>0</v>
      </c>
      <c r="BQ1388" s="4">
        <v>0</v>
      </c>
      <c r="BR1388" s="4">
        <v>0</v>
      </c>
      <c r="BS1388" s="4">
        <v>16.7</v>
      </c>
      <c r="BT1388" s="4">
        <f t="shared" si="558"/>
        <v>16.7</v>
      </c>
      <c r="BU1388" s="4">
        <v>73</v>
      </c>
      <c r="BV1388" s="4">
        <v>36</v>
      </c>
      <c r="BW1388" s="4">
        <v>26.2</v>
      </c>
      <c r="BX1388" s="4">
        <v>622</v>
      </c>
      <c r="BY1388" s="4">
        <f t="shared" si="559"/>
        <v>757.2</v>
      </c>
      <c r="BZ1388" s="4">
        <f t="shared" si="560"/>
        <v>7803.9</v>
      </c>
      <c r="CA1388" s="4">
        <f t="shared" si="561"/>
        <v>2628</v>
      </c>
      <c r="CB1388" s="4">
        <f t="shared" si="562"/>
        <v>3636</v>
      </c>
      <c r="CC1388" s="4">
        <f t="shared" si="563"/>
        <v>1131</v>
      </c>
      <c r="CD1388" s="4">
        <f t="shared" si="564"/>
        <v>15198.9</v>
      </c>
      <c r="CE1388" s="4">
        <f t="shared" si="565"/>
        <v>73</v>
      </c>
      <c r="CF1388" s="4">
        <f t="shared" si="566"/>
        <v>199</v>
      </c>
      <c r="CG1388" s="4">
        <f t="shared" si="567"/>
        <v>226.2</v>
      </c>
      <c r="CH1388" s="4">
        <f t="shared" si="568"/>
        <v>1130.7</v>
      </c>
      <c r="CI1388" s="4">
        <f t="shared" si="569"/>
        <v>1628.9</v>
      </c>
      <c r="CJ1388" s="4">
        <v>3396</v>
      </c>
      <c r="CK1388" s="4">
        <v>2430</v>
      </c>
      <c r="CL1388" s="4">
        <v>131</v>
      </c>
      <c r="CM1388" s="4">
        <v>0</v>
      </c>
      <c r="CN1388" s="4">
        <v>1704</v>
      </c>
      <c r="CO1388" s="4">
        <f t="shared" si="544"/>
        <v>7661</v>
      </c>
      <c r="CT1388" s="42"/>
      <c r="CW1388" s="46"/>
      <c r="CX1388" s="46"/>
      <c r="CY1388" s="46"/>
      <c r="CZ1388" s="46"/>
      <c r="DA1388" s="46"/>
      <c r="DB1388" s="46"/>
      <c r="DC1388" s="46"/>
    </row>
    <row r="1389" spans="1:107">
      <c r="A1389" s="2">
        <v>2018</v>
      </c>
      <c r="B1389" s="3" t="s">
        <v>88</v>
      </c>
      <c r="C1389" s="4">
        <v>1713</v>
      </c>
      <c r="D1389" s="4">
        <v>283</v>
      </c>
      <c r="E1389" s="4">
        <v>96</v>
      </c>
      <c r="F1389" s="4">
        <v>0</v>
      </c>
      <c r="G1389" s="4">
        <f t="shared" si="545"/>
        <v>2092</v>
      </c>
      <c r="H1389" s="4">
        <v>445</v>
      </c>
      <c r="I1389" s="4">
        <v>5</v>
      </c>
      <c r="J1389" s="4">
        <v>287</v>
      </c>
      <c r="K1389" s="4">
        <v>0</v>
      </c>
      <c r="L1389" s="4">
        <f t="shared" si="546"/>
        <v>737</v>
      </c>
      <c r="M1389" s="4">
        <v>6</v>
      </c>
      <c r="N1389" s="4">
        <v>1</v>
      </c>
      <c r="O1389" s="4">
        <v>0</v>
      </c>
      <c r="P1389" s="4">
        <v>0</v>
      </c>
      <c r="Q1389" s="4">
        <f t="shared" si="547"/>
        <v>7</v>
      </c>
      <c r="R1389" s="4">
        <v>10</v>
      </c>
      <c r="S1389" s="4">
        <v>0</v>
      </c>
      <c r="T1389" s="4">
        <v>0</v>
      </c>
      <c r="U1389" s="4">
        <v>0</v>
      </c>
      <c r="V1389" s="4">
        <f t="shared" si="548"/>
        <v>10</v>
      </c>
      <c r="W1389" s="4">
        <v>502</v>
      </c>
      <c r="X1389" s="4">
        <v>1343</v>
      </c>
      <c r="Y1389" s="4">
        <v>302</v>
      </c>
      <c r="Z1389" s="4">
        <v>0</v>
      </c>
      <c r="AA1389" s="4">
        <f t="shared" si="549"/>
        <v>2147</v>
      </c>
      <c r="AB1389" s="4">
        <v>265</v>
      </c>
      <c r="AC1389" s="4">
        <v>3</v>
      </c>
      <c r="AD1389" s="4">
        <v>40</v>
      </c>
      <c r="AE1389" s="4">
        <v>0</v>
      </c>
      <c r="AF1389" s="4">
        <f t="shared" si="550"/>
        <v>308</v>
      </c>
      <c r="AG1389" s="4">
        <v>0</v>
      </c>
      <c r="AH1389" s="4">
        <v>266</v>
      </c>
      <c r="AI1389" s="4">
        <v>429</v>
      </c>
      <c r="AJ1389" s="4">
        <v>0</v>
      </c>
      <c r="AK1389" s="4">
        <f t="shared" si="551"/>
        <v>695</v>
      </c>
      <c r="AL1389" s="4">
        <v>524</v>
      </c>
      <c r="AM1389" s="4">
        <v>783</v>
      </c>
      <c r="AN1389" s="4">
        <v>660</v>
      </c>
      <c r="AO1389" s="4">
        <v>0</v>
      </c>
      <c r="AP1389" s="4">
        <f t="shared" si="552"/>
        <v>1967</v>
      </c>
      <c r="AQ1389" s="4">
        <v>0</v>
      </c>
      <c r="AR1389" s="4">
        <v>0</v>
      </c>
      <c r="AS1389" s="4">
        <v>0</v>
      </c>
      <c r="AT1389" s="4">
        <v>0</v>
      </c>
      <c r="AU1389" s="4">
        <f t="shared" si="553"/>
        <v>0</v>
      </c>
      <c r="AV1389" s="4">
        <v>12</v>
      </c>
      <c r="AW1389" s="4">
        <v>0</v>
      </c>
      <c r="AX1389" s="4">
        <v>18</v>
      </c>
      <c r="AY1389" s="4">
        <v>0</v>
      </c>
      <c r="AZ1389" s="4">
        <f t="shared" si="554"/>
        <v>30</v>
      </c>
      <c r="BA1389" s="4">
        <v>3</v>
      </c>
      <c r="BB1389" s="4">
        <v>0</v>
      </c>
      <c r="BC1389" s="4">
        <v>3</v>
      </c>
      <c r="BD1389" s="4">
        <v>0</v>
      </c>
      <c r="BE1389" s="4">
        <f t="shared" si="555"/>
        <v>6</v>
      </c>
      <c r="BF1389" s="4">
        <v>0</v>
      </c>
      <c r="BG1389" s="4">
        <v>226</v>
      </c>
      <c r="BH1389" s="4">
        <v>196</v>
      </c>
      <c r="BI1389" s="4">
        <v>0</v>
      </c>
      <c r="BJ1389" s="4">
        <f t="shared" si="556"/>
        <v>422</v>
      </c>
      <c r="BK1389" s="4">
        <v>0</v>
      </c>
      <c r="BL1389" s="4">
        <v>0</v>
      </c>
      <c r="BM1389" s="4">
        <v>0</v>
      </c>
      <c r="BN1389" s="4">
        <v>0</v>
      </c>
      <c r="BO1389" s="4">
        <f t="shared" si="557"/>
        <v>0</v>
      </c>
      <c r="BP1389" s="4">
        <v>0</v>
      </c>
      <c r="BQ1389" s="4">
        <v>0</v>
      </c>
      <c r="BR1389" s="4">
        <v>0</v>
      </c>
      <c r="BS1389" s="4">
        <v>0</v>
      </c>
      <c r="BT1389" s="4">
        <f t="shared" si="558"/>
        <v>0</v>
      </c>
      <c r="BU1389" s="4">
        <v>14</v>
      </c>
      <c r="BV1389" s="4">
        <v>33</v>
      </c>
      <c r="BW1389" s="4">
        <v>171</v>
      </c>
      <c r="BX1389" s="4">
        <v>0</v>
      </c>
      <c r="BY1389" s="4">
        <f t="shared" si="559"/>
        <v>218</v>
      </c>
      <c r="BZ1389" s="4">
        <f t="shared" si="560"/>
        <v>3465</v>
      </c>
      <c r="CA1389" s="4">
        <f t="shared" si="561"/>
        <v>2684</v>
      </c>
      <c r="CB1389" s="4">
        <f t="shared" si="562"/>
        <v>1814</v>
      </c>
      <c r="CC1389" s="4">
        <f t="shared" si="563"/>
        <v>0</v>
      </c>
      <c r="CD1389" s="4">
        <f t="shared" si="564"/>
        <v>7963</v>
      </c>
      <c r="CE1389" s="4">
        <f t="shared" si="565"/>
        <v>29</v>
      </c>
      <c r="CF1389" s="4">
        <f t="shared" si="566"/>
        <v>259</v>
      </c>
      <c r="CG1389" s="4">
        <f t="shared" si="567"/>
        <v>388</v>
      </c>
      <c r="CH1389" s="4">
        <f t="shared" si="568"/>
        <v>0</v>
      </c>
      <c r="CI1389" s="4">
        <f t="shared" si="569"/>
        <v>676</v>
      </c>
      <c r="CJ1389" s="4">
        <v>1490</v>
      </c>
      <c r="CK1389" s="4">
        <v>1828</v>
      </c>
      <c r="CL1389" s="4">
        <v>239</v>
      </c>
      <c r="CM1389" s="4">
        <v>0</v>
      </c>
      <c r="CN1389" s="4">
        <v>175</v>
      </c>
      <c r="CO1389" s="4">
        <f t="shared" si="544"/>
        <v>3732</v>
      </c>
      <c r="CT1389" s="46"/>
      <c r="CW1389" s="46"/>
      <c r="CX1389" s="46"/>
      <c r="CZ1389" s="46"/>
      <c r="DA1389" s="46"/>
      <c r="DB1389" s="46"/>
    </row>
    <row r="1390" spans="1:107">
      <c r="A1390" s="2">
        <v>2018</v>
      </c>
      <c r="B1390" s="3" t="s">
        <v>89</v>
      </c>
      <c r="C1390" s="4">
        <v>8219</v>
      </c>
      <c r="D1390" s="4">
        <v>2212</v>
      </c>
      <c r="E1390" s="4">
        <v>61</v>
      </c>
      <c r="F1390" s="4">
        <v>2</v>
      </c>
      <c r="G1390" s="4">
        <f t="shared" si="545"/>
        <v>10494</v>
      </c>
      <c r="H1390" s="4">
        <v>1705</v>
      </c>
      <c r="I1390" s="4">
        <v>195</v>
      </c>
      <c r="J1390" s="4">
        <v>115</v>
      </c>
      <c r="K1390" s="4">
        <v>58</v>
      </c>
      <c r="L1390" s="4">
        <f t="shared" si="546"/>
        <v>2073</v>
      </c>
      <c r="M1390" s="4">
        <v>98</v>
      </c>
      <c r="N1390" s="4">
        <v>0</v>
      </c>
      <c r="O1390" s="4">
        <v>0</v>
      </c>
      <c r="P1390" s="4">
        <v>0</v>
      </c>
      <c r="Q1390" s="4">
        <f t="shared" si="547"/>
        <v>98</v>
      </c>
      <c r="R1390" s="4">
        <v>0</v>
      </c>
      <c r="S1390" s="4">
        <v>0</v>
      </c>
      <c r="T1390" s="4">
        <v>0</v>
      </c>
      <c r="U1390" s="4">
        <v>0</v>
      </c>
      <c r="V1390" s="4">
        <f t="shared" si="548"/>
        <v>0</v>
      </c>
      <c r="W1390" s="4">
        <v>5256.2560748284995</v>
      </c>
      <c r="X1390" s="4">
        <v>13043.87709371</v>
      </c>
      <c r="Y1390" s="4">
        <v>4327.4669909499999</v>
      </c>
      <c r="Z1390" s="4">
        <v>0</v>
      </c>
      <c r="AA1390" s="4">
        <f t="shared" si="549"/>
        <v>22627.600159488502</v>
      </c>
      <c r="AB1390" s="4">
        <v>1996</v>
      </c>
      <c r="AC1390" s="4">
        <v>0</v>
      </c>
      <c r="AD1390" s="4">
        <v>63</v>
      </c>
      <c r="AE1390" s="4">
        <v>22</v>
      </c>
      <c r="AF1390" s="4">
        <f t="shared" si="550"/>
        <v>2081</v>
      </c>
      <c r="AG1390" s="4">
        <v>4.34</v>
      </c>
      <c r="AH1390" s="4">
        <v>74.307543039999999</v>
      </c>
      <c r="AI1390" s="4">
        <v>4538</v>
      </c>
      <c r="AJ1390" s="4">
        <v>288.89999999999998</v>
      </c>
      <c r="AK1390" s="4">
        <f t="shared" si="551"/>
        <v>4905.5475430399993</v>
      </c>
      <c r="AL1390" s="4">
        <v>18130.2039251715</v>
      </c>
      <c r="AM1390" s="4">
        <v>1415</v>
      </c>
      <c r="AN1390" s="4">
        <v>10795.273999999999</v>
      </c>
      <c r="AO1390" s="4">
        <v>162.98000000000002</v>
      </c>
      <c r="AP1390" s="4">
        <f t="shared" si="552"/>
        <v>30503.4579251715</v>
      </c>
      <c r="AQ1390" s="4">
        <v>0</v>
      </c>
      <c r="AR1390" s="4">
        <v>0</v>
      </c>
      <c r="AS1390" s="4">
        <v>13</v>
      </c>
      <c r="AT1390" s="4">
        <v>2</v>
      </c>
      <c r="AU1390" s="4">
        <f t="shared" si="553"/>
        <v>15</v>
      </c>
      <c r="AV1390" s="4">
        <v>0</v>
      </c>
      <c r="AW1390" s="4">
        <v>0</v>
      </c>
      <c r="AX1390" s="4">
        <v>0</v>
      </c>
      <c r="AY1390" s="4">
        <v>58</v>
      </c>
      <c r="AZ1390" s="4">
        <f t="shared" si="554"/>
        <v>58</v>
      </c>
      <c r="BA1390" s="4">
        <v>0</v>
      </c>
      <c r="BB1390" s="4">
        <v>0</v>
      </c>
      <c r="BC1390" s="4">
        <v>0</v>
      </c>
      <c r="BD1390" s="4">
        <v>22</v>
      </c>
      <c r="BE1390" s="4">
        <f t="shared" si="555"/>
        <v>22</v>
      </c>
      <c r="BF1390" s="4">
        <v>0</v>
      </c>
      <c r="BG1390" s="4">
        <v>73.534703039999997</v>
      </c>
      <c r="BH1390" s="4">
        <v>2165.8000000000002</v>
      </c>
      <c r="BI1390" s="4">
        <v>288.89999999999998</v>
      </c>
      <c r="BJ1390" s="4">
        <f t="shared" si="556"/>
        <v>2528.2347030400001</v>
      </c>
      <c r="BK1390" s="4">
        <v>0</v>
      </c>
      <c r="BL1390" s="4">
        <v>0</v>
      </c>
      <c r="BM1390" s="4">
        <v>0</v>
      </c>
      <c r="BN1390" s="4">
        <v>0</v>
      </c>
      <c r="BO1390" s="4">
        <f t="shared" si="557"/>
        <v>0</v>
      </c>
      <c r="BP1390" s="4">
        <v>0</v>
      </c>
      <c r="BQ1390" s="4">
        <v>10.262541669999999</v>
      </c>
      <c r="BR1390" s="4">
        <v>720.31881299999998</v>
      </c>
      <c r="BS1390" s="4">
        <v>14.4</v>
      </c>
      <c r="BT1390" s="4">
        <f t="shared" si="558"/>
        <v>744.98135466999997</v>
      </c>
      <c r="BU1390" s="4">
        <v>0</v>
      </c>
      <c r="BV1390" s="4">
        <v>0</v>
      </c>
      <c r="BW1390" s="4">
        <v>0</v>
      </c>
      <c r="BX1390" s="4">
        <v>72.700000000000045</v>
      </c>
      <c r="BY1390" s="4">
        <f t="shared" si="559"/>
        <v>72.700000000000045</v>
      </c>
      <c r="BZ1390" s="4">
        <f t="shared" si="560"/>
        <v>35408.800000000003</v>
      </c>
      <c r="CA1390" s="4">
        <f t="shared" si="561"/>
        <v>16940.18463675</v>
      </c>
      <c r="CB1390" s="4">
        <f t="shared" si="562"/>
        <v>19899.740990949998</v>
      </c>
      <c r="CC1390" s="4">
        <f t="shared" si="563"/>
        <v>533.88</v>
      </c>
      <c r="CD1390" s="4">
        <f t="shared" si="564"/>
        <v>72782.605627700003</v>
      </c>
      <c r="CE1390" s="4">
        <f t="shared" si="565"/>
        <v>0</v>
      </c>
      <c r="CF1390" s="4">
        <f t="shared" si="566"/>
        <v>83.797244710000001</v>
      </c>
      <c r="CG1390" s="4">
        <f t="shared" si="567"/>
        <v>2899.118813</v>
      </c>
      <c r="CH1390" s="4">
        <f t="shared" si="568"/>
        <v>458</v>
      </c>
      <c r="CI1390" s="4">
        <f t="shared" si="569"/>
        <v>3440.9160577100001</v>
      </c>
      <c r="CJ1390" s="4">
        <v>7810</v>
      </c>
      <c r="CK1390" s="4">
        <v>17725</v>
      </c>
      <c r="CL1390" s="4">
        <v>2017</v>
      </c>
      <c r="CM1390" s="4">
        <v>991</v>
      </c>
      <c r="CN1390" s="4">
        <v>8400</v>
      </c>
      <c r="CO1390" s="4">
        <f t="shared" si="544"/>
        <v>36943</v>
      </c>
      <c r="CX1390" s="46"/>
      <c r="CZ1390" s="46"/>
      <c r="DB1390" s="46"/>
    </row>
    <row r="1391" spans="1:107">
      <c r="A1391" s="2">
        <v>2018</v>
      </c>
      <c r="B1391" s="3" t="s">
        <v>90</v>
      </c>
      <c r="C1391" s="4">
        <v>8221</v>
      </c>
      <c r="D1391" s="4">
        <v>1056</v>
      </c>
      <c r="E1391" s="4">
        <v>186</v>
      </c>
      <c r="F1391" s="4">
        <v>0</v>
      </c>
      <c r="G1391" s="4">
        <f t="shared" si="545"/>
        <v>9463</v>
      </c>
      <c r="H1391" s="4">
        <v>1806</v>
      </c>
      <c r="I1391" s="4">
        <v>250</v>
      </c>
      <c r="J1391" s="4">
        <v>14</v>
      </c>
      <c r="K1391" s="4">
        <v>0</v>
      </c>
      <c r="L1391" s="4">
        <f t="shared" si="546"/>
        <v>2070</v>
      </c>
      <c r="M1391" s="4">
        <v>21</v>
      </c>
      <c r="N1391" s="4">
        <v>222</v>
      </c>
      <c r="O1391" s="4">
        <v>0</v>
      </c>
      <c r="P1391" s="4">
        <v>0</v>
      </c>
      <c r="Q1391" s="4">
        <f t="shared" si="547"/>
        <v>243</v>
      </c>
      <c r="R1391" s="4">
        <v>0</v>
      </c>
      <c r="S1391" s="4">
        <v>0</v>
      </c>
      <c r="T1391" s="4">
        <v>0</v>
      </c>
      <c r="U1391" s="4">
        <v>0</v>
      </c>
      <c r="V1391" s="4">
        <f t="shared" si="548"/>
        <v>0</v>
      </c>
      <c r="W1391" s="4">
        <v>2229</v>
      </c>
      <c r="X1391" s="4">
        <v>8088</v>
      </c>
      <c r="Y1391" s="4">
        <v>953</v>
      </c>
      <c r="Z1391" s="4">
        <v>0</v>
      </c>
      <c r="AA1391" s="4">
        <f t="shared" si="549"/>
        <v>11270</v>
      </c>
      <c r="AB1391" s="4">
        <v>755</v>
      </c>
      <c r="AC1391" s="4">
        <v>3</v>
      </c>
      <c r="AD1391" s="4">
        <v>53</v>
      </c>
      <c r="AE1391" s="4">
        <v>0</v>
      </c>
      <c r="AF1391" s="4">
        <f t="shared" si="550"/>
        <v>811</v>
      </c>
      <c r="AG1391" s="4">
        <v>47</v>
      </c>
      <c r="AH1391" s="4">
        <v>1009</v>
      </c>
      <c r="AI1391" s="4">
        <v>1244</v>
      </c>
      <c r="AJ1391" s="4">
        <v>0</v>
      </c>
      <c r="AK1391" s="4">
        <f t="shared" si="551"/>
        <v>2300</v>
      </c>
      <c r="AL1391" s="4">
        <v>2767</v>
      </c>
      <c r="AM1391" s="4">
        <v>2950</v>
      </c>
      <c r="AN1391" s="4">
        <v>1747</v>
      </c>
      <c r="AO1391" s="4">
        <v>0</v>
      </c>
      <c r="AP1391" s="4">
        <f t="shared" si="552"/>
        <v>7464</v>
      </c>
      <c r="AQ1391" s="4">
        <v>0</v>
      </c>
      <c r="AR1391" s="4">
        <v>0</v>
      </c>
      <c r="AS1391" s="4">
        <v>0</v>
      </c>
      <c r="AT1391" s="4">
        <v>0</v>
      </c>
      <c r="AU1391" s="4">
        <f t="shared" si="553"/>
        <v>0</v>
      </c>
      <c r="AV1391" s="4">
        <v>121</v>
      </c>
      <c r="AW1391" s="4">
        <v>0</v>
      </c>
      <c r="AX1391" s="4">
        <v>0</v>
      </c>
      <c r="AY1391" s="4">
        <v>0</v>
      </c>
      <c r="AZ1391" s="4">
        <f t="shared" si="554"/>
        <v>121</v>
      </c>
      <c r="BA1391" s="4">
        <v>48</v>
      </c>
      <c r="BB1391" s="4">
        <v>0</v>
      </c>
      <c r="BC1391" s="4">
        <v>15</v>
      </c>
      <c r="BD1391" s="4">
        <v>0</v>
      </c>
      <c r="BE1391" s="4">
        <f t="shared" si="555"/>
        <v>63</v>
      </c>
      <c r="BF1391" s="4">
        <v>0</v>
      </c>
      <c r="BG1391" s="4">
        <v>0</v>
      </c>
      <c r="BH1391" s="4">
        <v>18</v>
      </c>
      <c r="BI1391" s="4">
        <v>0</v>
      </c>
      <c r="BJ1391" s="4">
        <f t="shared" si="556"/>
        <v>18</v>
      </c>
      <c r="BK1391" s="4">
        <v>0</v>
      </c>
      <c r="BL1391" s="4">
        <v>0</v>
      </c>
      <c r="BM1391" s="4">
        <v>0</v>
      </c>
      <c r="BN1391" s="4">
        <v>0</v>
      </c>
      <c r="BO1391" s="4">
        <f t="shared" si="557"/>
        <v>0</v>
      </c>
      <c r="BP1391" s="4">
        <v>45</v>
      </c>
      <c r="BQ1391" s="4">
        <v>0</v>
      </c>
      <c r="BR1391" s="4">
        <v>3</v>
      </c>
      <c r="BS1391" s="4">
        <v>0</v>
      </c>
      <c r="BT1391" s="4">
        <f t="shared" si="558"/>
        <v>48</v>
      </c>
      <c r="BU1391" s="4">
        <v>179</v>
      </c>
      <c r="BV1391" s="4">
        <v>0</v>
      </c>
      <c r="BW1391" s="4">
        <v>28</v>
      </c>
      <c r="BX1391" s="4">
        <v>0</v>
      </c>
      <c r="BY1391" s="4">
        <f t="shared" si="559"/>
        <v>207</v>
      </c>
      <c r="BZ1391" s="4">
        <f t="shared" si="560"/>
        <v>15846</v>
      </c>
      <c r="CA1391" s="4">
        <f t="shared" si="561"/>
        <v>13578</v>
      </c>
      <c r="CB1391" s="4">
        <f t="shared" si="562"/>
        <v>4197</v>
      </c>
      <c r="CC1391" s="4">
        <f t="shared" si="563"/>
        <v>0</v>
      </c>
      <c r="CD1391" s="4">
        <f t="shared" si="564"/>
        <v>33621</v>
      </c>
      <c r="CE1391" s="4">
        <f t="shared" si="565"/>
        <v>393</v>
      </c>
      <c r="CF1391" s="4">
        <f t="shared" si="566"/>
        <v>0</v>
      </c>
      <c r="CG1391" s="4">
        <f t="shared" si="567"/>
        <v>64</v>
      </c>
      <c r="CH1391" s="4">
        <f t="shared" si="568"/>
        <v>0</v>
      </c>
      <c r="CI1391" s="4">
        <f t="shared" si="569"/>
        <v>457</v>
      </c>
      <c r="CJ1391" s="4">
        <v>7663</v>
      </c>
      <c r="CK1391" s="4">
        <v>5816</v>
      </c>
      <c r="CL1391" s="4">
        <v>660</v>
      </c>
      <c r="CM1391" s="4">
        <v>442</v>
      </c>
      <c r="CN1391" s="4">
        <v>990</v>
      </c>
      <c r="CO1391" s="4">
        <f t="shared" si="544"/>
        <v>15571</v>
      </c>
      <c r="CX1391" s="46"/>
      <c r="CY1391" s="46"/>
      <c r="CZ1391" s="46"/>
      <c r="DA1391" s="46"/>
      <c r="DB1391" s="46"/>
    </row>
    <row r="1392" spans="1:107">
      <c r="A1392" s="2">
        <v>2018</v>
      </c>
      <c r="B1392" s="3" t="s">
        <v>91</v>
      </c>
      <c r="C1392" s="4">
        <v>3254</v>
      </c>
      <c r="D1392" s="4">
        <v>474</v>
      </c>
      <c r="E1392" s="4">
        <v>91</v>
      </c>
      <c r="F1392" s="4">
        <v>0</v>
      </c>
      <c r="G1392" s="4">
        <f t="shared" si="545"/>
        <v>3819</v>
      </c>
      <c r="H1392" s="4">
        <v>817</v>
      </c>
      <c r="I1392" s="4">
        <v>466</v>
      </c>
      <c r="J1392" s="4">
        <v>4902</v>
      </c>
      <c r="K1392" s="4">
        <v>0</v>
      </c>
      <c r="L1392" s="4">
        <f t="shared" si="546"/>
        <v>6185</v>
      </c>
      <c r="M1392" s="4">
        <v>43</v>
      </c>
      <c r="N1392" s="4">
        <v>20</v>
      </c>
      <c r="O1392" s="4">
        <v>6</v>
      </c>
      <c r="P1392" s="4">
        <v>0</v>
      </c>
      <c r="Q1392" s="4">
        <f t="shared" si="547"/>
        <v>69</v>
      </c>
      <c r="R1392" s="4">
        <v>10</v>
      </c>
      <c r="S1392" s="4">
        <v>0</v>
      </c>
      <c r="T1392" s="4">
        <v>0</v>
      </c>
      <c r="U1392" s="4">
        <v>0</v>
      </c>
      <c r="V1392" s="4">
        <f t="shared" si="548"/>
        <v>10</v>
      </c>
      <c r="W1392" s="4">
        <v>1300</v>
      </c>
      <c r="X1392" s="4">
        <v>3137</v>
      </c>
      <c r="Y1392" s="4">
        <v>936</v>
      </c>
      <c r="Z1392" s="4">
        <v>0</v>
      </c>
      <c r="AA1392" s="4">
        <f t="shared" si="549"/>
        <v>5373</v>
      </c>
      <c r="AB1392" s="4">
        <v>374</v>
      </c>
      <c r="AC1392" s="4">
        <v>0</v>
      </c>
      <c r="AD1392" s="4">
        <v>56</v>
      </c>
      <c r="AE1392" s="4">
        <v>0</v>
      </c>
      <c r="AF1392" s="4">
        <f t="shared" si="550"/>
        <v>430</v>
      </c>
      <c r="AG1392" s="4">
        <v>0</v>
      </c>
      <c r="AH1392" s="4">
        <v>575</v>
      </c>
      <c r="AI1392" s="4">
        <v>1554</v>
      </c>
      <c r="AJ1392" s="4">
        <v>0</v>
      </c>
      <c r="AK1392" s="4">
        <f t="shared" si="551"/>
        <v>2129</v>
      </c>
      <c r="AL1392" s="4">
        <v>1456</v>
      </c>
      <c r="AM1392" s="4">
        <v>1588</v>
      </c>
      <c r="AN1392" s="4">
        <v>2315</v>
      </c>
      <c r="AO1392" s="4">
        <v>8</v>
      </c>
      <c r="AP1392" s="4">
        <f t="shared" si="552"/>
        <v>5367</v>
      </c>
      <c r="AQ1392" s="4">
        <v>0</v>
      </c>
      <c r="AR1392" s="4">
        <v>0</v>
      </c>
      <c r="AS1392" s="4">
        <v>0</v>
      </c>
      <c r="AT1392" s="4">
        <v>0</v>
      </c>
      <c r="AU1392" s="4">
        <f t="shared" si="553"/>
        <v>0</v>
      </c>
      <c r="AV1392" s="4">
        <v>0</v>
      </c>
      <c r="AW1392" s="4">
        <v>0</v>
      </c>
      <c r="AX1392" s="4">
        <v>64</v>
      </c>
      <c r="AY1392" s="4">
        <v>0</v>
      </c>
      <c r="AZ1392" s="4">
        <f t="shared" si="554"/>
        <v>64</v>
      </c>
      <c r="BA1392" s="4">
        <v>0</v>
      </c>
      <c r="BB1392" s="4">
        <v>0</v>
      </c>
      <c r="BC1392" s="4">
        <v>0</v>
      </c>
      <c r="BD1392" s="4">
        <v>0</v>
      </c>
      <c r="BE1392" s="4">
        <f t="shared" si="555"/>
        <v>0</v>
      </c>
      <c r="BF1392" s="4">
        <v>0</v>
      </c>
      <c r="BG1392" s="4">
        <v>451</v>
      </c>
      <c r="BH1392" s="4">
        <v>821</v>
      </c>
      <c r="BI1392" s="4">
        <v>0</v>
      </c>
      <c r="BJ1392" s="4">
        <f t="shared" si="556"/>
        <v>1272</v>
      </c>
      <c r="BK1392" s="4">
        <v>0</v>
      </c>
      <c r="BL1392" s="4">
        <v>0</v>
      </c>
      <c r="BM1392" s="4">
        <v>0</v>
      </c>
      <c r="BN1392" s="4">
        <v>0</v>
      </c>
      <c r="BO1392" s="4">
        <f t="shared" si="557"/>
        <v>0</v>
      </c>
      <c r="BP1392" s="4">
        <v>0</v>
      </c>
      <c r="BQ1392" s="4">
        <v>0</v>
      </c>
      <c r="BR1392" s="4">
        <v>15</v>
      </c>
      <c r="BS1392" s="4">
        <v>0</v>
      </c>
      <c r="BT1392" s="4">
        <f t="shared" si="558"/>
        <v>15</v>
      </c>
      <c r="BU1392" s="4">
        <v>0</v>
      </c>
      <c r="BV1392" s="4">
        <v>23</v>
      </c>
      <c r="BW1392" s="4">
        <v>19</v>
      </c>
      <c r="BX1392" s="4">
        <v>6</v>
      </c>
      <c r="BY1392" s="4">
        <f t="shared" si="559"/>
        <v>48</v>
      </c>
      <c r="BZ1392" s="4">
        <f t="shared" si="560"/>
        <v>7254</v>
      </c>
      <c r="CA1392" s="4">
        <f t="shared" si="561"/>
        <v>6260</v>
      </c>
      <c r="CB1392" s="4">
        <f t="shared" si="562"/>
        <v>9860</v>
      </c>
      <c r="CC1392" s="4">
        <f t="shared" si="563"/>
        <v>8</v>
      </c>
      <c r="CD1392" s="4">
        <f t="shared" si="564"/>
        <v>23382</v>
      </c>
      <c r="CE1392" s="4">
        <f t="shared" si="565"/>
        <v>0</v>
      </c>
      <c r="CF1392" s="4">
        <f t="shared" si="566"/>
        <v>474</v>
      </c>
      <c r="CG1392" s="4">
        <f t="shared" si="567"/>
        <v>919</v>
      </c>
      <c r="CH1392" s="4">
        <f t="shared" si="568"/>
        <v>6</v>
      </c>
      <c r="CI1392" s="4">
        <f t="shared" si="569"/>
        <v>1399</v>
      </c>
      <c r="CJ1392" s="4">
        <v>2386</v>
      </c>
      <c r="CK1392" s="4">
        <v>3886</v>
      </c>
      <c r="CL1392" s="4">
        <v>443</v>
      </c>
      <c r="CM1392" s="4">
        <v>87</v>
      </c>
      <c r="CN1392" s="4">
        <v>582</v>
      </c>
      <c r="CO1392" s="4">
        <f t="shared" si="544"/>
        <v>7384</v>
      </c>
      <c r="CX1392" s="46"/>
      <c r="DA1392" s="46"/>
      <c r="DB1392" s="46"/>
      <c r="DC1392" s="46"/>
    </row>
    <row r="1393" spans="1:107">
      <c r="A1393" s="2">
        <v>2018</v>
      </c>
      <c r="B1393" s="3" t="s">
        <v>92</v>
      </c>
      <c r="C1393" s="4">
        <v>3405</v>
      </c>
      <c r="D1393" s="4">
        <v>475</v>
      </c>
      <c r="E1393" s="4">
        <v>1082</v>
      </c>
      <c r="F1393" s="4">
        <v>0</v>
      </c>
      <c r="G1393" s="4">
        <f t="shared" si="545"/>
        <v>4962</v>
      </c>
      <c r="H1393" s="4">
        <v>762</v>
      </c>
      <c r="I1393" s="4">
        <v>338</v>
      </c>
      <c r="J1393" s="4">
        <v>1648</v>
      </c>
      <c r="K1393" s="4">
        <v>81</v>
      </c>
      <c r="L1393" s="4">
        <f t="shared" si="546"/>
        <v>2829</v>
      </c>
      <c r="M1393" s="4">
        <v>0</v>
      </c>
      <c r="N1393" s="4">
        <v>15</v>
      </c>
      <c r="O1393" s="4">
        <v>0</v>
      </c>
      <c r="P1393" s="4">
        <v>0</v>
      </c>
      <c r="Q1393" s="4">
        <f t="shared" si="547"/>
        <v>15</v>
      </c>
      <c r="R1393" s="4">
        <v>0</v>
      </c>
      <c r="S1393" s="4">
        <v>0</v>
      </c>
      <c r="T1393" s="4">
        <v>0</v>
      </c>
      <c r="U1393" s="4">
        <v>0</v>
      </c>
      <c r="V1393" s="4">
        <f t="shared" si="548"/>
        <v>0</v>
      </c>
      <c r="W1393" s="4">
        <v>1204</v>
      </c>
      <c r="X1393" s="4">
        <v>1851</v>
      </c>
      <c r="Y1393" s="4">
        <v>292</v>
      </c>
      <c r="Z1393" s="4">
        <v>0</v>
      </c>
      <c r="AA1393" s="4">
        <f t="shared" si="549"/>
        <v>3347</v>
      </c>
      <c r="AB1393" s="4">
        <v>349</v>
      </c>
      <c r="AC1393" s="4">
        <v>3</v>
      </c>
      <c r="AD1393" s="4">
        <v>19</v>
      </c>
      <c r="AE1393" s="4">
        <v>5</v>
      </c>
      <c r="AF1393" s="4">
        <f t="shared" si="550"/>
        <v>376</v>
      </c>
      <c r="AG1393" s="4">
        <v>10</v>
      </c>
      <c r="AH1393" s="4">
        <v>401</v>
      </c>
      <c r="AI1393" s="4">
        <v>269</v>
      </c>
      <c r="AJ1393" s="4">
        <v>197</v>
      </c>
      <c r="AK1393" s="4">
        <f t="shared" si="551"/>
        <v>877</v>
      </c>
      <c r="AL1393" s="4">
        <v>908</v>
      </c>
      <c r="AM1393" s="4">
        <v>692.48</v>
      </c>
      <c r="AN1393" s="4">
        <v>1789</v>
      </c>
      <c r="AO1393" s="4">
        <v>116.4</v>
      </c>
      <c r="AP1393" s="4">
        <f t="shared" si="552"/>
        <v>3505.88</v>
      </c>
      <c r="AQ1393" s="4">
        <v>0</v>
      </c>
      <c r="AR1393" s="4">
        <v>0</v>
      </c>
      <c r="AS1393" s="4">
        <v>2</v>
      </c>
      <c r="AT1393" s="4">
        <v>0</v>
      </c>
      <c r="AU1393" s="4">
        <f t="shared" si="553"/>
        <v>2</v>
      </c>
      <c r="AV1393" s="4">
        <v>4</v>
      </c>
      <c r="AW1393" s="4">
        <v>0</v>
      </c>
      <c r="AX1393" s="4">
        <v>93</v>
      </c>
      <c r="AY1393" s="4">
        <v>43</v>
      </c>
      <c r="AZ1393" s="4">
        <f t="shared" si="554"/>
        <v>140</v>
      </c>
      <c r="BA1393" s="4">
        <v>1</v>
      </c>
      <c r="BB1393" s="4">
        <v>0</v>
      </c>
      <c r="BC1393" s="4">
        <v>6</v>
      </c>
      <c r="BD1393" s="4">
        <v>4</v>
      </c>
      <c r="BE1393" s="4">
        <f t="shared" si="555"/>
        <v>11</v>
      </c>
      <c r="BF1393" s="4">
        <v>10</v>
      </c>
      <c r="BG1393" s="4">
        <v>192</v>
      </c>
      <c r="BH1393" s="4">
        <v>83</v>
      </c>
      <c r="BI1393" s="4">
        <v>108</v>
      </c>
      <c r="BJ1393" s="4">
        <f t="shared" si="556"/>
        <v>393</v>
      </c>
      <c r="BK1393" s="4">
        <v>0</v>
      </c>
      <c r="BL1393" s="4">
        <v>0</v>
      </c>
      <c r="BM1393" s="4">
        <v>0</v>
      </c>
      <c r="BN1393" s="4">
        <v>0</v>
      </c>
      <c r="BO1393" s="4">
        <f t="shared" si="557"/>
        <v>0</v>
      </c>
      <c r="BP1393" s="4">
        <v>0</v>
      </c>
      <c r="BQ1393" s="4">
        <v>0</v>
      </c>
      <c r="BR1393" s="4">
        <v>0</v>
      </c>
      <c r="BS1393" s="4">
        <v>0</v>
      </c>
      <c r="BT1393" s="4">
        <f t="shared" si="558"/>
        <v>0</v>
      </c>
      <c r="BU1393" s="4">
        <v>26</v>
      </c>
      <c r="BV1393" s="4">
        <v>16.3</v>
      </c>
      <c r="BW1393" s="4">
        <v>38.6</v>
      </c>
      <c r="BX1393" s="4">
        <v>2.5</v>
      </c>
      <c r="BY1393" s="4">
        <f t="shared" si="559"/>
        <v>83.4</v>
      </c>
      <c r="BZ1393" s="4">
        <f t="shared" si="560"/>
        <v>6638</v>
      </c>
      <c r="CA1393" s="4">
        <f t="shared" si="561"/>
        <v>3775.48</v>
      </c>
      <c r="CB1393" s="4">
        <f t="shared" si="562"/>
        <v>5099</v>
      </c>
      <c r="CC1393" s="4">
        <f t="shared" si="563"/>
        <v>399.4</v>
      </c>
      <c r="CD1393" s="4">
        <f t="shared" si="564"/>
        <v>15911.88</v>
      </c>
      <c r="CE1393" s="4">
        <f t="shared" si="565"/>
        <v>41</v>
      </c>
      <c r="CF1393" s="4">
        <f t="shared" si="566"/>
        <v>208.3</v>
      </c>
      <c r="CG1393" s="4">
        <f t="shared" si="567"/>
        <v>222.6</v>
      </c>
      <c r="CH1393" s="4">
        <f t="shared" si="568"/>
        <v>157.5</v>
      </c>
      <c r="CI1393" s="4">
        <f t="shared" si="569"/>
        <v>629.4</v>
      </c>
      <c r="CJ1393" s="4">
        <v>2748</v>
      </c>
      <c r="CK1393" s="4">
        <v>3374</v>
      </c>
      <c r="CL1393" s="4">
        <v>392</v>
      </c>
      <c r="CM1393" s="4">
        <v>0</v>
      </c>
      <c r="CN1393" s="4">
        <v>784</v>
      </c>
      <c r="CO1393" s="4">
        <f t="shared" si="544"/>
        <v>7298</v>
      </c>
      <c r="CX1393" s="46"/>
      <c r="CY1393" s="46"/>
      <c r="DA1393" s="46"/>
      <c r="DB1393" s="46"/>
      <c r="DC1393" s="46"/>
    </row>
    <row r="1394" spans="1:107">
      <c r="A1394" s="2">
        <v>2018</v>
      </c>
      <c r="B1394" s="3" t="s">
        <v>93</v>
      </c>
      <c r="C1394" s="4">
        <v>4937</v>
      </c>
      <c r="D1394" s="4">
        <v>854</v>
      </c>
      <c r="E1394" s="4">
        <v>35</v>
      </c>
      <c r="F1394" s="4">
        <v>0</v>
      </c>
      <c r="G1394" s="4">
        <f t="shared" si="545"/>
        <v>5826</v>
      </c>
      <c r="H1394" s="4">
        <v>1147</v>
      </c>
      <c r="I1394" s="4">
        <v>835</v>
      </c>
      <c r="J1394" s="4">
        <v>6201</v>
      </c>
      <c r="K1394" s="4">
        <v>0</v>
      </c>
      <c r="L1394" s="4">
        <f t="shared" si="546"/>
        <v>8183</v>
      </c>
      <c r="M1394" s="4">
        <v>56</v>
      </c>
      <c r="N1394" s="4">
        <v>105</v>
      </c>
      <c r="O1394" s="4">
        <v>0</v>
      </c>
      <c r="P1394" s="4">
        <v>0</v>
      </c>
      <c r="Q1394" s="4">
        <f t="shared" si="547"/>
        <v>161</v>
      </c>
      <c r="R1394" s="4">
        <v>0</v>
      </c>
      <c r="S1394" s="4">
        <v>0</v>
      </c>
      <c r="T1394" s="4">
        <v>0</v>
      </c>
      <c r="U1394" s="4">
        <v>0</v>
      </c>
      <c r="V1394" s="4">
        <f t="shared" si="548"/>
        <v>0</v>
      </c>
      <c r="W1394" s="4">
        <v>1881</v>
      </c>
      <c r="X1394" s="4">
        <v>7947</v>
      </c>
      <c r="Y1394" s="4">
        <v>501</v>
      </c>
      <c r="Z1394" s="4">
        <v>0</v>
      </c>
      <c r="AA1394" s="4">
        <f t="shared" si="549"/>
        <v>10329</v>
      </c>
      <c r="AB1394" s="4">
        <v>640</v>
      </c>
      <c r="AC1394" s="4">
        <v>20</v>
      </c>
      <c r="AD1394" s="4">
        <v>59</v>
      </c>
      <c r="AE1394" s="4">
        <v>0</v>
      </c>
      <c r="AF1394" s="4">
        <f t="shared" si="550"/>
        <v>719</v>
      </c>
      <c r="AG1394" s="4">
        <v>13</v>
      </c>
      <c r="AH1394" s="4">
        <v>802</v>
      </c>
      <c r="AI1394" s="4">
        <v>1533</v>
      </c>
      <c r="AJ1394" s="4">
        <v>0</v>
      </c>
      <c r="AK1394" s="4">
        <f t="shared" si="551"/>
        <v>2348</v>
      </c>
      <c r="AL1394" s="4">
        <v>2547</v>
      </c>
      <c r="AM1394" s="4">
        <v>1879</v>
      </c>
      <c r="AN1394" s="4">
        <v>2061</v>
      </c>
      <c r="AO1394" s="4">
        <v>0</v>
      </c>
      <c r="AP1394" s="4">
        <f t="shared" si="552"/>
        <v>6487</v>
      </c>
      <c r="AQ1394" s="4">
        <v>0</v>
      </c>
      <c r="AR1394" s="4">
        <v>0</v>
      </c>
      <c r="AS1394" s="4">
        <v>7</v>
      </c>
      <c r="AT1394" s="4">
        <v>0</v>
      </c>
      <c r="AU1394" s="4">
        <f t="shared" si="553"/>
        <v>7</v>
      </c>
      <c r="AV1394" s="4">
        <v>0</v>
      </c>
      <c r="AW1394" s="4">
        <v>0</v>
      </c>
      <c r="AX1394" s="4">
        <v>665</v>
      </c>
      <c r="AY1394" s="4">
        <v>0</v>
      </c>
      <c r="AZ1394" s="4">
        <f t="shared" si="554"/>
        <v>665</v>
      </c>
      <c r="BA1394" s="4">
        <v>0</v>
      </c>
      <c r="BB1394" s="4">
        <v>0</v>
      </c>
      <c r="BC1394" s="4">
        <v>3</v>
      </c>
      <c r="BD1394" s="4">
        <v>0</v>
      </c>
      <c r="BE1394" s="4">
        <f t="shared" si="555"/>
        <v>3</v>
      </c>
      <c r="BF1394" s="4">
        <v>0</v>
      </c>
      <c r="BG1394" s="4">
        <v>0</v>
      </c>
      <c r="BH1394" s="4">
        <v>17</v>
      </c>
      <c r="BI1394" s="4">
        <v>0</v>
      </c>
      <c r="BJ1394" s="4">
        <f t="shared" si="556"/>
        <v>17</v>
      </c>
      <c r="BK1394" s="4">
        <v>0</v>
      </c>
      <c r="BL1394" s="4">
        <v>0</v>
      </c>
      <c r="BM1394" s="4">
        <v>0</v>
      </c>
      <c r="BN1394" s="4">
        <v>0</v>
      </c>
      <c r="BO1394" s="4">
        <f t="shared" si="557"/>
        <v>0</v>
      </c>
      <c r="BP1394" s="4">
        <v>0</v>
      </c>
      <c r="BQ1394" s="4">
        <v>0</v>
      </c>
      <c r="BR1394" s="4">
        <v>3</v>
      </c>
      <c r="BS1394" s="4">
        <v>0</v>
      </c>
      <c r="BT1394" s="4">
        <f t="shared" si="558"/>
        <v>3</v>
      </c>
      <c r="BU1394" s="4">
        <v>0</v>
      </c>
      <c r="BV1394" s="4">
        <v>0</v>
      </c>
      <c r="BW1394" s="4">
        <v>243</v>
      </c>
      <c r="BX1394" s="4">
        <v>0</v>
      </c>
      <c r="BY1394" s="4">
        <f t="shared" si="559"/>
        <v>243</v>
      </c>
      <c r="BZ1394" s="4">
        <f t="shared" si="560"/>
        <v>11221</v>
      </c>
      <c r="CA1394" s="4">
        <f t="shared" si="561"/>
        <v>12442</v>
      </c>
      <c r="CB1394" s="4">
        <f t="shared" si="562"/>
        <v>10390</v>
      </c>
      <c r="CC1394" s="4">
        <f t="shared" si="563"/>
        <v>0</v>
      </c>
      <c r="CD1394" s="4">
        <f t="shared" si="564"/>
        <v>34053</v>
      </c>
      <c r="CE1394" s="4">
        <f t="shared" si="565"/>
        <v>0</v>
      </c>
      <c r="CF1394" s="4">
        <f t="shared" si="566"/>
        <v>0</v>
      </c>
      <c r="CG1394" s="4">
        <f t="shared" si="567"/>
        <v>938</v>
      </c>
      <c r="CH1394" s="4">
        <f t="shared" si="568"/>
        <v>0</v>
      </c>
      <c r="CI1394" s="4">
        <f t="shared" si="569"/>
        <v>938</v>
      </c>
      <c r="CJ1394" s="4">
        <v>3605.7</v>
      </c>
      <c r="CK1394" s="4">
        <v>4603.6000000000004</v>
      </c>
      <c r="CL1394" s="4">
        <v>749.4</v>
      </c>
      <c r="CM1394" s="4">
        <v>260.89999999999998</v>
      </c>
      <c r="CN1394" s="4">
        <v>1618.6000000000004</v>
      </c>
      <c r="CO1394" s="4">
        <f t="shared" si="544"/>
        <v>10838.199999999999</v>
      </c>
      <c r="CY1394" s="46"/>
      <c r="DA1394" s="46"/>
    </row>
    <row r="1395" spans="1:107">
      <c r="A1395" s="2">
        <v>2018</v>
      </c>
      <c r="B1395" s="3" t="s">
        <v>94</v>
      </c>
      <c r="C1395" s="4">
        <v>3619.195569</v>
      </c>
      <c r="D1395" s="4">
        <v>1134.0267760000002</v>
      </c>
      <c r="E1395" s="4">
        <v>516.19337300000007</v>
      </c>
      <c r="F1395" s="4">
        <v>0</v>
      </c>
      <c r="G1395" s="4">
        <f t="shared" si="545"/>
        <v>5269.4157180000002</v>
      </c>
      <c r="H1395" s="4">
        <v>1014.208943</v>
      </c>
      <c r="I1395" s="4">
        <v>54.794880999999997</v>
      </c>
      <c r="J1395" s="4">
        <v>1667.105877</v>
      </c>
      <c r="K1395" s="4">
        <v>45</v>
      </c>
      <c r="L1395" s="4">
        <f t="shared" si="546"/>
        <v>2781.1097009999999</v>
      </c>
      <c r="M1395" s="4">
        <v>0</v>
      </c>
      <c r="N1395" s="4">
        <v>134.6</v>
      </c>
      <c r="O1395" s="4">
        <v>0</v>
      </c>
      <c r="P1395" s="4">
        <v>0</v>
      </c>
      <c r="Q1395" s="4">
        <f t="shared" si="547"/>
        <v>134.6</v>
      </c>
      <c r="R1395" s="4">
        <v>0</v>
      </c>
      <c r="S1395" s="4">
        <v>0</v>
      </c>
      <c r="T1395" s="4">
        <v>0</v>
      </c>
      <c r="U1395" s="4">
        <v>0</v>
      </c>
      <c r="V1395" s="4">
        <f t="shared" si="548"/>
        <v>0</v>
      </c>
      <c r="W1395" s="4">
        <v>1835</v>
      </c>
      <c r="X1395" s="4">
        <v>8053</v>
      </c>
      <c r="Y1395" s="4">
        <v>1253</v>
      </c>
      <c r="Z1395" s="4">
        <v>0</v>
      </c>
      <c r="AA1395" s="4">
        <f t="shared" si="549"/>
        <v>11141</v>
      </c>
      <c r="AB1395" s="4">
        <v>764.78450799999996</v>
      </c>
      <c r="AC1395" s="4">
        <v>1.346104</v>
      </c>
      <c r="AD1395" s="4">
        <v>96.597770999999995</v>
      </c>
      <c r="AE1395" s="4">
        <v>5</v>
      </c>
      <c r="AF1395" s="4">
        <f t="shared" si="550"/>
        <v>867.72838299999989</v>
      </c>
      <c r="AG1395" s="4">
        <v>14</v>
      </c>
      <c r="AH1395" s="4">
        <v>741</v>
      </c>
      <c r="AI1395" s="4">
        <v>603</v>
      </c>
      <c r="AJ1395" s="4">
        <v>93</v>
      </c>
      <c r="AK1395" s="4">
        <f t="shared" si="551"/>
        <v>1451</v>
      </c>
      <c r="AL1395" s="4">
        <v>2300.514967000001</v>
      </c>
      <c r="AM1395" s="4">
        <v>1966.1544709999998</v>
      </c>
      <c r="AN1395" s="4">
        <v>5191.7295669999985</v>
      </c>
      <c r="AO1395" s="4">
        <v>149</v>
      </c>
      <c r="AP1395" s="4">
        <f t="shared" si="552"/>
        <v>9607.3990049999993</v>
      </c>
      <c r="AQ1395" s="4">
        <v>0</v>
      </c>
      <c r="AR1395" s="4">
        <v>0</v>
      </c>
      <c r="AS1395" s="4">
        <v>0</v>
      </c>
      <c r="AT1395" s="4">
        <v>0</v>
      </c>
      <c r="AU1395" s="4">
        <f t="shared" si="553"/>
        <v>0</v>
      </c>
      <c r="AV1395" s="4">
        <v>2</v>
      </c>
      <c r="AW1395" s="4">
        <v>2</v>
      </c>
      <c r="AX1395" s="4">
        <v>84</v>
      </c>
      <c r="AY1395" s="4">
        <v>45</v>
      </c>
      <c r="AZ1395" s="4">
        <f t="shared" si="554"/>
        <v>133</v>
      </c>
      <c r="BA1395" s="4">
        <v>0</v>
      </c>
      <c r="BB1395" s="4">
        <v>0</v>
      </c>
      <c r="BC1395" s="4">
        <v>1</v>
      </c>
      <c r="BD1395" s="4">
        <v>5</v>
      </c>
      <c r="BE1395" s="4">
        <f t="shared" si="555"/>
        <v>6</v>
      </c>
      <c r="BF1395" s="4">
        <v>14</v>
      </c>
      <c r="BG1395" s="4">
        <v>588</v>
      </c>
      <c r="BH1395" s="4">
        <v>181</v>
      </c>
      <c r="BI1395" s="4">
        <v>93</v>
      </c>
      <c r="BJ1395" s="4">
        <f t="shared" si="556"/>
        <v>876</v>
      </c>
      <c r="BK1395" s="4">
        <v>0</v>
      </c>
      <c r="BL1395" s="4">
        <v>0</v>
      </c>
      <c r="BM1395" s="4">
        <v>0</v>
      </c>
      <c r="BN1395" s="4">
        <v>0</v>
      </c>
      <c r="BO1395" s="4">
        <f t="shared" si="557"/>
        <v>0</v>
      </c>
      <c r="BP1395" s="4">
        <v>0</v>
      </c>
      <c r="BQ1395" s="4">
        <v>0</v>
      </c>
      <c r="BR1395" s="4">
        <v>0</v>
      </c>
      <c r="BS1395" s="4">
        <v>0</v>
      </c>
      <c r="BT1395" s="4">
        <f t="shared" si="558"/>
        <v>0</v>
      </c>
      <c r="BU1395" s="4">
        <v>3</v>
      </c>
      <c r="BV1395" s="4">
        <v>10</v>
      </c>
      <c r="BW1395" s="4">
        <v>10</v>
      </c>
      <c r="BX1395" s="4">
        <v>149</v>
      </c>
      <c r="BY1395" s="4">
        <f t="shared" si="559"/>
        <v>172</v>
      </c>
      <c r="BZ1395" s="4">
        <f t="shared" si="560"/>
        <v>9547.7039870000008</v>
      </c>
      <c r="CA1395" s="4">
        <f t="shared" si="561"/>
        <v>12084.922232000001</v>
      </c>
      <c r="CB1395" s="4">
        <f t="shared" si="562"/>
        <v>9327.6265879999992</v>
      </c>
      <c r="CC1395" s="4">
        <f t="shared" si="563"/>
        <v>292</v>
      </c>
      <c r="CD1395" s="4">
        <f t="shared" si="564"/>
        <v>31252.252807000001</v>
      </c>
      <c r="CE1395" s="4">
        <f t="shared" ref="CE1395:CE1440" si="570">BF1395+BA1395+AV1395+BK1395+BP1395+BU1395+AQ1395</f>
        <v>19</v>
      </c>
      <c r="CF1395" s="4">
        <f t="shared" ref="CF1395:CF1440" si="571">BG1395+BB1395+AW1395+BL1395+BQ1395+BV1395+AR1395</f>
        <v>600</v>
      </c>
      <c r="CG1395" s="4">
        <f>BH1395+BC1397+AX1395+BM1395+BR1395+BW1395+AS1395</f>
        <v>275</v>
      </c>
      <c r="CH1395" s="4">
        <f t="shared" ref="CH1395:CH1426" si="572">BI1395+BD1395+AY1395+BN1395+BS1395+BX1395+AT1395</f>
        <v>292</v>
      </c>
      <c r="CI1395" s="4">
        <f t="shared" si="569"/>
        <v>1186</v>
      </c>
      <c r="CJ1395" s="4">
        <v>4316.6798367500005</v>
      </c>
      <c r="CK1395" s="4">
        <v>3268.5862840599998</v>
      </c>
      <c r="CL1395" s="4">
        <v>477.61085280000003</v>
      </c>
      <c r="CM1395" s="4">
        <v>413.82588389</v>
      </c>
      <c r="CN1395" s="4">
        <v>1409.6068124899989</v>
      </c>
      <c r="CO1395" s="4">
        <f t="shared" si="544"/>
        <v>9886.3096699899997</v>
      </c>
      <c r="CW1395" s="46"/>
      <c r="CX1395" s="46"/>
      <c r="CY1395" s="46"/>
      <c r="DA1395" s="46"/>
      <c r="DB1395" s="46"/>
      <c r="DC1395" s="46"/>
    </row>
    <row r="1396" spans="1:107">
      <c r="A1396" s="2">
        <v>2018</v>
      </c>
      <c r="B1396" s="3" t="s">
        <v>95</v>
      </c>
      <c r="C1396" s="4">
        <v>1230</v>
      </c>
      <c r="D1396" s="4">
        <v>220</v>
      </c>
      <c r="E1396" s="4">
        <v>30</v>
      </c>
      <c r="F1396" s="4">
        <v>0</v>
      </c>
      <c r="G1396" s="4">
        <f t="shared" si="545"/>
        <v>1480</v>
      </c>
      <c r="H1396" s="4">
        <v>302</v>
      </c>
      <c r="I1396" s="4">
        <v>0</v>
      </c>
      <c r="J1396" s="4">
        <v>7</v>
      </c>
      <c r="K1396" s="4">
        <v>6</v>
      </c>
      <c r="L1396" s="4">
        <f t="shared" si="546"/>
        <v>315</v>
      </c>
      <c r="M1396" s="4">
        <v>21</v>
      </c>
      <c r="N1396" s="4">
        <v>38</v>
      </c>
      <c r="O1396" s="4">
        <v>92</v>
      </c>
      <c r="P1396" s="4">
        <v>0</v>
      </c>
      <c r="Q1396" s="4">
        <f t="shared" si="547"/>
        <v>151</v>
      </c>
      <c r="R1396" s="4">
        <v>20</v>
      </c>
      <c r="S1396" s="4">
        <v>22</v>
      </c>
      <c r="T1396" s="4">
        <v>0</v>
      </c>
      <c r="U1396" s="4">
        <v>0</v>
      </c>
      <c r="V1396" s="4">
        <f t="shared" si="548"/>
        <v>42</v>
      </c>
      <c r="W1396" s="4">
        <v>763</v>
      </c>
      <c r="X1396" s="4">
        <v>1749</v>
      </c>
      <c r="Y1396" s="4">
        <v>312</v>
      </c>
      <c r="Z1396" s="4">
        <v>0</v>
      </c>
      <c r="AA1396" s="4">
        <f t="shared" si="549"/>
        <v>2824</v>
      </c>
      <c r="AB1396" s="4">
        <v>179</v>
      </c>
      <c r="AC1396" s="4">
        <v>1</v>
      </c>
      <c r="AD1396" s="4">
        <v>2</v>
      </c>
      <c r="AE1396" s="4">
        <v>0</v>
      </c>
      <c r="AF1396" s="4">
        <f t="shared" si="550"/>
        <v>182</v>
      </c>
      <c r="AG1396" s="4">
        <v>0</v>
      </c>
      <c r="AH1396" s="4">
        <v>233</v>
      </c>
      <c r="AI1396" s="4">
        <v>416</v>
      </c>
      <c r="AJ1396" s="4">
        <v>69</v>
      </c>
      <c r="AK1396" s="4">
        <f t="shared" si="551"/>
        <v>718</v>
      </c>
      <c r="AL1396" s="4">
        <v>901</v>
      </c>
      <c r="AM1396" s="4">
        <v>435</v>
      </c>
      <c r="AN1396" s="4">
        <v>1333</v>
      </c>
      <c r="AO1396" s="4">
        <v>31</v>
      </c>
      <c r="AP1396" s="4">
        <f t="shared" si="552"/>
        <v>2700</v>
      </c>
      <c r="AQ1396" s="4">
        <v>0</v>
      </c>
      <c r="AR1396" s="4">
        <v>0</v>
      </c>
      <c r="AS1396" s="4">
        <v>0</v>
      </c>
      <c r="AT1396" s="4">
        <v>0</v>
      </c>
      <c r="AU1396" s="4">
        <f t="shared" si="553"/>
        <v>0</v>
      </c>
      <c r="AV1396" s="4">
        <v>0</v>
      </c>
      <c r="AW1396" s="4">
        <v>0</v>
      </c>
      <c r="AX1396" s="4">
        <v>0</v>
      </c>
      <c r="AY1396" s="4">
        <v>0</v>
      </c>
      <c r="AZ1396" s="4">
        <f t="shared" si="554"/>
        <v>0</v>
      </c>
      <c r="BA1396" s="4">
        <v>0.83</v>
      </c>
      <c r="BB1396" s="4">
        <v>0</v>
      </c>
      <c r="BC1396" s="4">
        <v>0</v>
      </c>
      <c r="BD1396" s="4">
        <v>0</v>
      </c>
      <c r="BE1396" s="4">
        <f t="shared" si="555"/>
        <v>0.83</v>
      </c>
      <c r="BF1396" s="4">
        <v>0</v>
      </c>
      <c r="BG1396" s="4">
        <v>142.99</v>
      </c>
      <c r="BH1396" s="4">
        <v>100</v>
      </c>
      <c r="BI1396" s="4">
        <v>67</v>
      </c>
      <c r="BJ1396" s="4">
        <f t="shared" si="556"/>
        <v>309.99</v>
      </c>
      <c r="BK1396" s="4">
        <v>0</v>
      </c>
      <c r="BL1396" s="4">
        <v>0</v>
      </c>
      <c r="BM1396" s="4">
        <v>0</v>
      </c>
      <c r="BN1396" s="4">
        <v>0</v>
      </c>
      <c r="BO1396" s="4">
        <f t="shared" si="557"/>
        <v>0</v>
      </c>
      <c r="BP1396" s="4">
        <v>0</v>
      </c>
      <c r="BQ1396" s="4">
        <v>0</v>
      </c>
      <c r="BR1396" s="4">
        <v>0</v>
      </c>
      <c r="BS1396" s="4">
        <v>0</v>
      </c>
      <c r="BT1396" s="4">
        <f t="shared" si="558"/>
        <v>0</v>
      </c>
      <c r="BU1396" s="4">
        <v>4.5599999999999996</v>
      </c>
      <c r="BV1396" s="4">
        <v>10.88</v>
      </c>
      <c r="BW1396" s="4">
        <v>6.71</v>
      </c>
      <c r="BX1396" s="4">
        <v>2</v>
      </c>
      <c r="BY1396" s="4">
        <f t="shared" si="559"/>
        <v>24.150000000000002</v>
      </c>
      <c r="BZ1396" s="4">
        <f t="shared" si="560"/>
        <v>3416</v>
      </c>
      <c r="CA1396" s="4">
        <f t="shared" si="561"/>
        <v>2698</v>
      </c>
      <c r="CB1396" s="4">
        <f t="shared" si="562"/>
        <v>2192</v>
      </c>
      <c r="CC1396" s="4">
        <f t="shared" si="563"/>
        <v>106</v>
      </c>
      <c r="CD1396" s="4">
        <f t="shared" si="564"/>
        <v>8412</v>
      </c>
      <c r="CE1396" s="4">
        <f t="shared" si="570"/>
        <v>5.39</v>
      </c>
      <c r="CF1396" s="4">
        <f t="shared" si="571"/>
        <v>153.87</v>
      </c>
      <c r="CG1396" s="4">
        <f t="shared" ref="CG1396:CG1427" si="573">BH1396+BC1396+AX1396+BM1396+BR1396+BW1396+AS1396</f>
        <v>106.71</v>
      </c>
      <c r="CH1396" s="4">
        <f t="shared" si="572"/>
        <v>69</v>
      </c>
      <c r="CI1396" s="4">
        <f t="shared" si="569"/>
        <v>334.96999999999997</v>
      </c>
      <c r="CJ1396" s="4">
        <v>1483</v>
      </c>
      <c r="CK1396" s="4">
        <v>1595</v>
      </c>
      <c r="CL1396" s="4">
        <v>186</v>
      </c>
      <c r="CM1396" s="4">
        <v>62</v>
      </c>
      <c r="CN1396" s="4">
        <v>262</v>
      </c>
      <c r="CO1396" s="4">
        <f t="shared" si="544"/>
        <v>3588</v>
      </c>
      <c r="CX1396" s="46"/>
      <c r="CZ1396" s="46"/>
      <c r="DA1396" s="46"/>
    </row>
    <row r="1397" spans="1:107">
      <c r="A1397" s="2">
        <v>2018</v>
      </c>
      <c r="B1397" s="3" t="s">
        <v>96</v>
      </c>
      <c r="C1397" s="4">
        <v>6068</v>
      </c>
      <c r="D1397" s="4">
        <v>1092</v>
      </c>
      <c r="E1397" s="4">
        <v>501</v>
      </c>
      <c r="F1397" s="4">
        <v>362</v>
      </c>
      <c r="G1397" s="4">
        <f t="shared" si="545"/>
        <v>8023</v>
      </c>
      <c r="H1397" s="4">
        <v>1915</v>
      </c>
      <c r="I1397" s="4">
        <v>964</v>
      </c>
      <c r="J1397" s="4">
        <v>3551</v>
      </c>
      <c r="K1397" s="4">
        <v>392</v>
      </c>
      <c r="L1397" s="4">
        <f t="shared" si="546"/>
        <v>6822</v>
      </c>
      <c r="M1397" s="4">
        <v>16</v>
      </c>
      <c r="N1397" s="4">
        <v>92</v>
      </c>
      <c r="O1397" s="4">
        <v>4</v>
      </c>
      <c r="P1397" s="4">
        <v>0</v>
      </c>
      <c r="Q1397" s="4">
        <f t="shared" si="547"/>
        <v>112</v>
      </c>
      <c r="R1397" s="4">
        <v>39</v>
      </c>
      <c r="S1397" s="4">
        <v>937</v>
      </c>
      <c r="T1397" s="4">
        <v>6</v>
      </c>
      <c r="U1397" s="4">
        <v>0</v>
      </c>
      <c r="V1397" s="4">
        <f t="shared" si="548"/>
        <v>982</v>
      </c>
      <c r="W1397" s="4">
        <v>3638</v>
      </c>
      <c r="X1397" s="4">
        <v>6888</v>
      </c>
      <c r="Y1397" s="4">
        <v>975</v>
      </c>
      <c r="Z1397" s="4">
        <v>0</v>
      </c>
      <c r="AA1397" s="4">
        <f t="shared" si="549"/>
        <v>11501</v>
      </c>
      <c r="AB1397" s="4">
        <v>1394</v>
      </c>
      <c r="AC1397" s="4">
        <v>34</v>
      </c>
      <c r="AD1397" s="4">
        <v>73</v>
      </c>
      <c r="AE1397" s="4">
        <v>9</v>
      </c>
      <c r="AF1397" s="4">
        <f t="shared" si="550"/>
        <v>1510</v>
      </c>
      <c r="AG1397" s="4">
        <v>0</v>
      </c>
      <c r="AH1397" s="4">
        <v>981</v>
      </c>
      <c r="AI1397" s="4">
        <v>3993</v>
      </c>
      <c r="AJ1397" s="4">
        <v>0</v>
      </c>
      <c r="AK1397" s="4">
        <f t="shared" si="551"/>
        <v>4974</v>
      </c>
      <c r="AL1397" s="4">
        <v>4099</v>
      </c>
      <c r="AM1397" s="4">
        <v>1159</v>
      </c>
      <c r="AN1397" s="4">
        <v>3922</v>
      </c>
      <c r="AO1397" s="4">
        <v>692</v>
      </c>
      <c r="AP1397" s="4">
        <f t="shared" si="552"/>
        <v>9872</v>
      </c>
      <c r="AQ1397" s="4">
        <v>0</v>
      </c>
      <c r="AR1397" s="4">
        <v>0</v>
      </c>
      <c r="AS1397" s="4">
        <v>0</v>
      </c>
      <c r="AT1397" s="4">
        <v>362</v>
      </c>
      <c r="AU1397" s="4">
        <f t="shared" si="553"/>
        <v>362</v>
      </c>
      <c r="AV1397" s="4">
        <v>0</v>
      </c>
      <c r="AW1397" s="4">
        <v>0</v>
      </c>
      <c r="AX1397" s="4">
        <v>0</v>
      </c>
      <c r="AY1397" s="4">
        <v>392</v>
      </c>
      <c r="AZ1397" s="4">
        <f t="shared" si="554"/>
        <v>392</v>
      </c>
      <c r="BA1397" s="4">
        <v>0</v>
      </c>
      <c r="BB1397" s="4">
        <v>0</v>
      </c>
      <c r="BC1397" s="4">
        <v>0</v>
      </c>
      <c r="BD1397" s="4">
        <v>9</v>
      </c>
      <c r="BE1397" s="4">
        <f t="shared" si="555"/>
        <v>9</v>
      </c>
      <c r="BF1397" s="4">
        <v>0</v>
      </c>
      <c r="BG1397" s="4">
        <v>814</v>
      </c>
      <c r="BH1397" s="4">
        <v>1597</v>
      </c>
      <c r="BI1397" s="4">
        <v>0</v>
      </c>
      <c r="BJ1397" s="4">
        <f t="shared" si="556"/>
        <v>2411</v>
      </c>
      <c r="BK1397" s="4">
        <v>0</v>
      </c>
      <c r="BL1397" s="4">
        <v>16</v>
      </c>
      <c r="BM1397" s="4">
        <v>35</v>
      </c>
      <c r="BN1397" s="4">
        <v>84</v>
      </c>
      <c r="BO1397" s="4">
        <f t="shared" si="557"/>
        <v>135</v>
      </c>
      <c r="BP1397" s="4">
        <v>1</v>
      </c>
      <c r="BQ1397" s="4">
        <v>46</v>
      </c>
      <c r="BR1397" s="4">
        <v>342</v>
      </c>
      <c r="BS1397" s="4">
        <v>410</v>
      </c>
      <c r="BT1397" s="4">
        <f t="shared" si="558"/>
        <v>799</v>
      </c>
      <c r="BU1397" s="4">
        <v>0</v>
      </c>
      <c r="BV1397" s="4">
        <v>44</v>
      </c>
      <c r="BW1397" s="4">
        <v>1</v>
      </c>
      <c r="BX1397" s="4">
        <v>198</v>
      </c>
      <c r="BY1397" s="4">
        <f t="shared" si="559"/>
        <v>243</v>
      </c>
      <c r="BZ1397" s="4">
        <f t="shared" si="560"/>
        <v>17169</v>
      </c>
      <c r="CA1397" s="4">
        <f t="shared" si="561"/>
        <v>12147</v>
      </c>
      <c r="CB1397" s="4">
        <f t="shared" si="562"/>
        <v>13025</v>
      </c>
      <c r="CC1397" s="4">
        <f t="shared" si="563"/>
        <v>1455</v>
      </c>
      <c r="CD1397" s="4">
        <f t="shared" si="564"/>
        <v>43796</v>
      </c>
      <c r="CE1397" s="4">
        <f t="shared" si="570"/>
        <v>1</v>
      </c>
      <c r="CF1397" s="4">
        <f t="shared" si="571"/>
        <v>920</v>
      </c>
      <c r="CG1397" s="4">
        <f t="shared" si="573"/>
        <v>1975</v>
      </c>
      <c r="CH1397" s="4">
        <f t="shared" si="572"/>
        <v>1455</v>
      </c>
      <c r="CI1397" s="4">
        <f t="shared" si="569"/>
        <v>4351</v>
      </c>
      <c r="CJ1397" s="4">
        <v>4646</v>
      </c>
      <c r="CK1397" s="4">
        <v>9508</v>
      </c>
      <c r="CL1397" s="4">
        <v>820</v>
      </c>
      <c r="CM1397" s="4">
        <v>550</v>
      </c>
      <c r="CN1397" s="4">
        <v>1848</v>
      </c>
      <c r="CO1397" s="4">
        <f t="shared" si="544"/>
        <v>17372</v>
      </c>
      <c r="CX1397" s="46"/>
      <c r="CZ1397" s="46"/>
      <c r="DA1397" s="46"/>
    </row>
    <row r="1398" spans="1:107">
      <c r="A1398" s="2">
        <v>2018</v>
      </c>
      <c r="B1398" s="3" t="s">
        <v>97</v>
      </c>
      <c r="C1398" s="4">
        <v>5714.2</v>
      </c>
      <c r="D1398" s="4">
        <v>1245.9000000000001</v>
      </c>
      <c r="E1398" s="4">
        <v>858</v>
      </c>
      <c r="F1398" s="4">
        <v>33.4</v>
      </c>
      <c r="G1398" s="4">
        <f t="shared" si="545"/>
        <v>7851.5</v>
      </c>
      <c r="H1398" s="4">
        <v>1172.7</v>
      </c>
      <c r="I1398" s="4">
        <v>7.9</v>
      </c>
      <c r="J1398" s="4">
        <v>9.9</v>
      </c>
      <c r="K1398" s="4">
        <v>147.80000000000001</v>
      </c>
      <c r="L1398" s="4">
        <f t="shared" si="546"/>
        <v>1338.3000000000002</v>
      </c>
      <c r="M1398" s="4">
        <v>200</v>
      </c>
      <c r="N1398" s="4">
        <v>0</v>
      </c>
      <c r="O1398" s="4">
        <v>0</v>
      </c>
      <c r="P1398" s="4">
        <v>0</v>
      </c>
      <c r="Q1398" s="4">
        <f t="shared" si="547"/>
        <v>200</v>
      </c>
      <c r="R1398" s="4">
        <v>299</v>
      </c>
      <c r="S1398" s="4">
        <v>2.6</v>
      </c>
      <c r="T1398" s="4">
        <v>0</v>
      </c>
      <c r="U1398" s="4">
        <v>0</v>
      </c>
      <c r="V1398" s="4">
        <f t="shared" si="548"/>
        <v>301.60000000000002</v>
      </c>
      <c r="W1398" s="4">
        <v>7612.8</v>
      </c>
      <c r="X1398" s="4">
        <v>8142.8</v>
      </c>
      <c r="Y1398" s="4">
        <v>1647.1</v>
      </c>
      <c r="Z1398" s="4">
        <v>0</v>
      </c>
      <c r="AA1398" s="4">
        <f t="shared" si="549"/>
        <v>17402.7</v>
      </c>
      <c r="AB1398" s="4">
        <v>1427.5</v>
      </c>
      <c r="AC1398" s="4">
        <v>26.3</v>
      </c>
      <c r="AD1398" s="4">
        <v>4.7</v>
      </c>
      <c r="AE1398" s="4">
        <v>57</v>
      </c>
      <c r="AF1398" s="4">
        <f t="shared" si="550"/>
        <v>1515.5</v>
      </c>
      <c r="AG1398" s="4">
        <v>167</v>
      </c>
      <c r="AH1398" s="4">
        <v>634.20000000000005</v>
      </c>
      <c r="AI1398" s="4">
        <v>2188.4</v>
      </c>
      <c r="AJ1398" s="4">
        <v>1273.3</v>
      </c>
      <c r="AK1398" s="4">
        <f t="shared" si="551"/>
        <v>4262.9000000000005</v>
      </c>
      <c r="AL1398" s="4">
        <v>10601.3</v>
      </c>
      <c r="AM1398" s="4">
        <v>4371.8</v>
      </c>
      <c r="AN1398" s="4">
        <v>8095.1</v>
      </c>
      <c r="AO1398" s="4">
        <v>1182.5999999999999</v>
      </c>
      <c r="AP1398" s="4">
        <f t="shared" si="552"/>
        <v>24250.799999999996</v>
      </c>
      <c r="AQ1398" s="4">
        <v>0</v>
      </c>
      <c r="AR1398" s="4">
        <v>0</v>
      </c>
      <c r="AS1398" s="4">
        <v>0</v>
      </c>
      <c r="AT1398" s="4">
        <v>33.4</v>
      </c>
      <c r="AU1398" s="4">
        <f t="shared" si="553"/>
        <v>33.4</v>
      </c>
      <c r="AV1398" s="4">
        <v>0</v>
      </c>
      <c r="AW1398" s="4">
        <v>0</v>
      </c>
      <c r="AX1398" s="4">
        <v>0</v>
      </c>
      <c r="AY1398" s="4">
        <v>147.80000000000001</v>
      </c>
      <c r="AZ1398" s="4">
        <f t="shared" si="554"/>
        <v>147.80000000000001</v>
      </c>
      <c r="BA1398" s="4">
        <v>0</v>
      </c>
      <c r="BB1398" s="4">
        <v>0</v>
      </c>
      <c r="BC1398" s="4">
        <v>0</v>
      </c>
      <c r="BD1398" s="4">
        <v>57</v>
      </c>
      <c r="BE1398" s="4">
        <f t="shared" si="555"/>
        <v>57</v>
      </c>
      <c r="BF1398" s="4">
        <v>0</v>
      </c>
      <c r="BG1398" s="4">
        <v>616.1</v>
      </c>
      <c r="BH1398" s="4">
        <v>0</v>
      </c>
      <c r="BI1398" s="4">
        <v>1273.3</v>
      </c>
      <c r="BJ1398" s="4">
        <f t="shared" si="556"/>
        <v>1889.4</v>
      </c>
      <c r="BK1398" s="4">
        <v>0</v>
      </c>
      <c r="BL1398" s="4">
        <v>0</v>
      </c>
      <c r="BM1398" s="4">
        <v>0</v>
      </c>
      <c r="BN1398" s="4">
        <v>241.7</v>
      </c>
      <c r="BO1398" s="4">
        <f t="shared" si="557"/>
        <v>241.7</v>
      </c>
      <c r="BP1398" s="4">
        <v>0</v>
      </c>
      <c r="BQ1398" s="4">
        <v>0</v>
      </c>
      <c r="BR1398" s="4">
        <v>0</v>
      </c>
      <c r="BS1398" s="4">
        <v>216.8</v>
      </c>
      <c r="BT1398" s="4">
        <f t="shared" si="558"/>
        <v>216.8</v>
      </c>
      <c r="BU1398" s="4">
        <v>0</v>
      </c>
      <c r="BV1398" s="4">
        <v>0</v>
      </c>
      <c r="BW1398" s="4">
        <v>0</v>
      </c>
      <c r="BX1398" s="4">
        <v>661.1</v>
      </c>
      <c r="BY1398" s="4">
        <f t="shared" si="559"/>
        <v>661.1</v>
      </c>
      <c r="BZ1398" s="4">
        <f t="shared" si="560"/>
        <v>27194.5</v>
      </c>
      <c r="CA1398" s="4">
        <f t="shared" si="561"/>
        <v>14431.5</v>
      </c>
      <c r="CB1398" s="4">
        <f t="shared" si="562"/>
        <v>12803.2</v>
      </c>
      <c r="CC1398" s="4">
        <f t="shared" si="563"/>
        <v>2694.1</v>
      </c>
      <c r="CD1398" s="4">
        <f t="shared" si="564"/>
        <v>57123.299999999996</v>
      </c>
      <c r="CE1398" s="4">
        <f t="shared" si="570"/>
        <v>0</v>
      </c>
      <c r="CF1398" s="4">
        <f t="shared" si="571"/>
        <v>616.1</v>
      </c>
      <c r="CG1398" s="4">
        <f t="shared" si="573"/>
        <v>0</v>
      </c>
      <c r="CH1398" s="4">
        <f t="shared" si="572"/>
        <v>2631.1</v>
      </c>
      <c r="CI1398" s="4">
        <f t="shared" si="569"/>
        <v>3247.2</v>
      </c>
      <c r="CJ1398" s="4">
        <v>4597.8999999999996</v>
      </c>
      <c r="CK1398" s="4">
        <v>16239.6</v>
      </c>
      <c r="CL1398" s="4">
        <v>2392.1999999999998</v>
      </c>
      <c r="CM1398" s="4">
        <v>1155.1600000000001</v>
      </c>
      <c r="CN1398" s="4">
        <v>8057.5</v>
      </c>
      <c r="CO1398" s="4">
        <f t="shared" si="544"/>
        <v>32442.36</v>
      </c>
      <c r="CT1398" s="46"/>
      <c r="CX1398" s="46"/>
      <c r="CZ1398" s="46"/>
      <c r="DA1398" s="46"/>
    </row>
    <row r="1399" spans="1:107">
      <c r="A1399" s="2">
        <v>2018</v>
      </c>
      <c r="B1399" s="3" t="s">
        <v>98</v>
      </c>
      <c r="C1399" s="4">
        <v>118</v>
      </c>
      <c r="D1399" s="4">
        <v>1664</v>
      </c>
      <c r="E1399" s="4">
        <v>12643</v>
      </c>
      <c r="F1399" s="4">
        <v>0</v>
      </c>
      <c r="G1399" s="4">
        <f t="shared" si="545"/>
        <v>14425</v>
      </c>
      <c r="H1399" s="4">
        <v>1434</v>
      </c>
      <c r="I1399" s="4">
        <v>104</v>
      </c>
      <c r="J1399" s="4">
        <v>637</v>
      </c>
      <c r="K1399" s="4">
        <v>84</v>
      </c>
      <c r="L1399" s="4">
        <f t="shared" si="546"/>
        <v>2259</v>
      </c>
      <c r="M1399" s="4">
        <v>14</v>
      </c>
      <c r="N1399" s="4">
        <v>54</v>
      </c>
      <c r="O1399" s="4">
        <v>11</v>
      </c>
      <c r="P1399" s="4">
        <v>0</v>
      </c>
      <c r="Q1399" s="4">
        <f t="shared" si="547"/>
        <v>79</v>
      </c>
      <c r="R1399" s="4">
        <v>95</v>
      </c>
      <c r="S1399" s="4">
        <v>14</v>
      </c>
      <c r="T1399" s="4">
        <v>4</v>
      </c>
      <c r="U1399" s="4">
        <v>0</v>
      </c>
      <c r="V1399" s="4">
        <f t="shared" si="548"/>
        <v>113</v>
      </c>
      <c r="W1399" s="4">
        <v>2710</v>
      </c>
      <c r="X1399" s="4">
        <v>12147</v>
      </c>
      <c r="Y1399" s="4">
        <v>2393</v>
      </c>
      <c r="Z1399" s="4">
        <v>0</v>
      </c>
      <c r="AA1399" s="4">
        <f t="shared" si="549"/>
        <v>17250</v>
      </c>
      <c r="AB1399" s="4">
        <v>2100</v>
      </c>
      <c r="AC1399" s="4">
        <v>41</v>
      </c>
      <c r="AD1399" s="4">
        <v>52</v>
      </c>
      <c r="AE1399" s="4">
        <v>0.69589800000000002</v>
      </c>
      <c r="AF1399" s="4">
        <f t="shared" si="550"/>
        <v>2193.6958979999999</v>
      </c>
      <c r="AG1399" s="4">
        <v>205</v>
      </c>
      <c r="AH1399" s="4">
        <v>1090</v>
      </c>
      <c r="AI1399" s="4">
        <v>2676</v>
      </c>
      <c r="AJ1399" s="4">
        <v>1</v>
      </c>
      <c r="AK1399" s="4">
        <f t="shared" si="551"/>
        <v>3972</v>
      </c>
      <c r="AL1399" s="4">
        <v>3472</v>
      </c>
      <c r="AM1399" s="4">
        <v>5619</v>
      </c>
      <c r="AN1399" s="4">
        <v>7170</v>
      </c>
      <c r="AO1399" s="4">
        <v>60.304102</v>
      </c>
      <c r="AP1399" s="4">
        <f t="shared" si="552"/>
        <v>16321.304102</v>
      </c>
      <c r="AQ1399" s="4">
        <v>0</v>
      </c>
      <c r="AR1399" s="4">
        <v>0</v>
      </c>
      <c r="AS1399" s="4">
        <v>0</v>
      </c>
      <c r="AT1399" s="4">
        <v>0</v>
      </c>
      <c r="AU1399" s="4">
        <f t="shared" si="553"/>
        <v>0</v>
      </c>
      <c r="AV1399" s="4">
        <v>157</v>
      </c>
      <c r="AW1399" s="4">
        <v>0</v>
      </c>
      <c r="AX1399" s="4">
        <v>0</v>
      </c>
      <c r="AY1399" s="4">
        <v>84</v>
      </c>
      <c r="AZ1399" s="4">
        <f t="shared" si="554"/>
        <v>241</v>
      </c>
      <c r="BA1399" s="4">
        <v>18</v>
      </c>
      <c r="BB1399" s="4">
        <v>0</v>
      </c>
      <c r="BC1399" s="4">
        <v>0</v>
      </c>
      <c r="BD1399" s="4">
        <v>1</v>
      </c>
      <c r="BE1399" s="4">
        <f t="shared" si="555"/>
        <v>19</v>
      </c>
      <c r="BF1399" s="4">
        <v>0</v>
      </c>
      <c r="BG1399" s="4">
        <v>1038</v>
      </c>
      <c r="BH1399" s="4">
        <v>426</v>
      </c>
      <c r="BI1399" s="4">
        <v>0</v>
      </c>
      <c r="BJ1399" s="4">
        <f t="shared" si="556"/>
        <v>1464</v>
      </c>
      <c r="BK1399" s="4">
        <v>0</v>
      </c>
      <c r="BL1399" s="4">
        <v>0</v>
      </c>
      <c r="BM1399" s="4">
        <v>0</v>
      </c>
      <c r="BN1399" s="4">
        <v>0</v>
      </c>
      <c r="BO1399" s="4">
        <f t="shared" si="557"/>
        <v>0</v>
      </c>
      <c r="BP1399" s="4">
        <v>16</v>
      </c>
      <c r="BQ1399" s="4">
        <v>11.4</v>
      </c>
      <c r="BR1399" s="4">
        <v>76.2</v>
      </c>
      <c r="BS1399" s="4">
        <v>28.8</v>
      </c>
      <c r="BT1399" s="4">
        <f t="shared" si="558"/>
        <v>132.4</v>
      </c>
      <c r="BU1399" s="4">
        <v>63.900000000000006</v>
      </c>
      <c r="BV1399" s="4">
        <v>5</v>
      </c>
      <c r="BW1399" s="4">
        <v>18.799999999999997</v>
      </c>
      <c r="BX1399" s="4">
        <v>32.200000000000003</v>
      </c>
      <c r="BY1399" s="4">
        <f t="shared" si="559"/>
        <v>119.9</v>
      </c>
      <c r="BZ1399" s="4">
        <f t="shared" si="560"/>
        <v>10148</v>
      </c>
      <c r="CA1399" s="4">
        <f t="shared" si="561"/>
        <v>20733</v>
      </c>
      <c r="CB1399" s="4">
        <f t="shared" si="562"/>
        <v>25586</v>
      </c>
      <c r="CC1399" s="4">
        <f t="shared" si="563"/>
        <v>146</v>
      </c>
      <c r="CD1399" s="4">
        <f t="shared" si="564"/>
        <v>56613</v>
      </c>
      <c r="CE1399" s="4">
        <f t="shared" si="570"/>
        <v>254.9</v>
      </c>
      <c r="CF1399" s="4">
        <f t="shared" si="571"/>
        <v>1054.4000000000001</v>
      </c>
      <c r="CG1399" s="4">
        <f t="shared" si="573"/>
        <v>521</v>
      </c>
      <c r="CH1399" s="4">
        <f t="shared" si="572"/>
        <v>146</v>
      </c>
      <c r="CI1399" s="4">
        <f t="shared" si="569"/>
        <v>1976.3000000000002</v>
      </c>
      <c r="CJ1399" s="4">
        <v>1597.1</v>
      </c>
      <c r="CK1399" s="4">
        <v>7130.2</v>
      </c>
      <c r="CL1399" s="4">
        <v>371.9</v>
      </c>
      <c r="CM1399" s="4">
        <v>0</v>
      </c>
      <c r="CN1399" s="4">
        <v>1697.6</v>
      </c>
      <c r="CO1399" s="4">
        <f t="shared" si="544"/>
        <v>10796.8</v>
      </c>
      <c r="CT1399" s="46"/>
      <c r="CU1399" s="46"/>
      <c r="CX1399" s="46"/>
      <c r="DA1399" s="46"/>
      <c r="DB1399" s="46"/>
      <c r="DC1399" s="46"/>
    </row>
    <row r="1400" spans="1:107">
      <c r="A1400" s="2">
        <v>2018</v>
      </c>
      <c r="B1400" s="3" t="s">
        <v>99</v>
      </c>
      <c r="C1400" s="4">
        <v>9233</v>
      </c>
      <c r="D1400" s="4">
        <v>772</v>
      </c>
      <c r="E1400" s="4">
        <v>46</v>
      </c>
      <c r="F1400" s="4">
        <v>4.3999999999999997E-2</v>
      </c>
      <c r="G1400" s="4">
        <f t="shared" si="545"/>
        <v>10051.044</v>
      </c>
      <c r="H1400" s="4">
        <v>1651</v>
      </c>
      <c r="I1400" s="4">
        <v>3</v>
      </c>
      <c r="J1400" s="4">
        <v>53</v>
      </c>
      <c r="K1400" s="4">
        <v>74.361547999999999</v>
      </c>
      <c r="L1400" s="4">
        <f t="shared" si="546"/>
        <v>1781.3615480000001</v>
      </c>
      <c r="M1400" s="4">
        <v>85</v>
      </c>
      <c r="N1400" s="4">
        <v>188</v>
      </c>
      <c r="O1400" s="4">
        <v>0</v>
      </c>
      <c r="P1400" s="4">
        <v>0</v>
      </c>
      <c r="Q1400" s="4">
        <f t="shared" si="547"/>
        <v>273</v>
      </c>
      <c r="R1400" s="4">
        <v>88</v>
      </c>
      <c r="S1400" s="4">
        <v>0</v>
      </c>
      <c r="T1400" s="4">
        <v>0</v>
      </c>
      <c r="U1400" s="4">
        <v>0</v>
      </c>
      <c r="V1400" s="4">
        <f t="shared" si="548"/>
        <v>88</v>
      </c>
      <c r="W1400" s="4">
        <v>4977</v>
      </c>
      <c r="X1400" s="4">
        <v>7226</v>
      </c>
      <c r="Y1400" s="4">
        <v>471</v>
      </c>
      <c r="Z1400" s="4">
        <v>0</v>
      </c>
      <c r="AA1400" s="4">
        <f t="shared" si="549"/>
        <v>12674</v>
      </c>
      <c r="AB1400" s="4">
        <v>571</v>
      </c>
      <c r="AC1400" s="4">
        <v>4</v>
      </c>
      <c r="AD1400" s="4">
        <v>14.127229999999999</v>
      </c>
      <c r="AE1400" s="4">
        <v>4.1284650000000003</v>
      </c>
      <c r="AF1400" s="4">
        <f t="shared" si="550"/>
        <v>593.25569500000006</v>
      </c>
      <c r="AG1400" s="4">
        <v>158</v>
      </c>
      <c r="AH1400" s="4">
        <v>286</v>
      </c>
      <c r="AI1400" s="4">
        <v>3322</v>
      </c>
      <c r="AJ1400" s="4">
        <v>134.46577400000001</v>
      </c>
      <c r="AK1400" s="4">
        <f t="shared" si="551"/>
        <v>3900.4657740000002</v>
      </c>
      <c r="AL1400" s="4">
        <v>5584</v>
      </c>
      <c r="AM1400" s="4">
        <v>2874</v>
      </c>
      <c r="AN1400" s="4">
        <v>1804.8727700000018</v>
      </c>
      <c r="AO1400" s="4">
        <v>194.58402899999999</v>
      </c>
      <c r="AP1400" s="4">
        <f t="shared" si="552"/>
        <v>10457.456799000001</v>
      </c>
      <c r="AQ1400" s="4">
        <v>0</v>
      </c>
      <c r="AR1400" s="4">
        <v>0</v>
      </c>
      <c r="AS1400" s="4">
        <v>0</v>
      </c>
      <c r="AT1400" s="4">
        <v>4.3999999999999997E-2</v>
      </c>
      <c r="AU1400" s="4">
        <f t="shared" si="553"/>
        <v>4.3999999999999997E-2</v>
      </c>
      <c r="AV1400" s="4">
        <v>0</v>
      </c>
      <c r="AW1400" s="4">
        <v>0</v>
      </c>
      <c r="AX1400" s="4">
        <v>0</v>
      </c>
      <c r="AY1400" s="4">
        <v>74.361547999999999</v>
      </c>
      <c r="AZ1400" s="4">
        <f t="shared" si="554"/>
        <v>74.361547999999999</v>
      </c>
      <c r="BA1400" s="4">
        <v>0</v>
      </c>
      <c r="BB1400" s="4">
        <v>0</v>
      </c>
      <c r="BC1400" s="4">
        <v>0</v>
      </c>
      <c r="BD1400" s="4">
        <v>4.1284650000000003</v>
      </c>
      <c r="BE1400" s="4">
        <f t="shared" si="555"/>
        <v>4.1284650000000003</v>
      </c>
      <c r="BF1400" s="4">
        <v>0</v>
      </c>
      <c r="BG1400" s="4">
        <v>0</v>
      </c>
      <c r="BH1400" s="4">
        <v>0</v>
      </c>
      <c r="BI1400" s="4">
        <v>134.46577400000001</v>
      </c>
      <c r="BJ1400" s="4">
        <f t="shared" si="556"/>
        <v>134.46577400000001</v>
      </c>
      <c r="BK1400" s="4">
        <v>0</v>
      </c>
      <c r="BL1400" s="4">
        <v>0</v>
      </c>
      <c r="BM1400" s="4">
        <v>0</v>
      </c>
      <c r="BN1400" s="4">
        <v>2.9622540000000002</v>
      </c>
      <c r="BO1400" s="4">
        <f t="shared" si="557"/>
        <v>2.9622540000000002</v>
      </c>
      <c r="BP1400" s="4">
        <v>0</v>
      </c>
      <c r="BQ1400" s="4">
        <v>0</v>
      </c>
      <c r="BR1400" s="4">
        <v>0</v>
      </c>
      <c r="BS1400" s="4">
        <v>48.759</v>
      </c>
      <c r="BT1400" s="4">
        <f t="shared" si="558"/>
        <v>48.759</v>
      </c>
      <c r="BU1400" s="4">
        <v>0</v>
      </c>
      <c r="BV1400" s="4">
        <v>0</v>
      </c>
      <c r="BW1400" s="4">
        <v>0</v>
      </c>
      <c r="BX1400" s="4">
        <v>142.862775</v>
      </c>
      <c r="BY1400" s="4">
        <f t="shared" si="559"/>
        <v>142.862775</v>
      </c>
      <c r="BZ1400" s="4">
        <f t="shared" si="560"/>
        <v>22347</v>
      </c>
      <c r="CA1400" s="4">
        <f t="shared" si="561"/>
        <v>11353</v>
      </c>
      <c r="CB1400" s="4">
        <f t="shared" si="562"/>
        <v>5711.0000000000018</v>
      </c>
      <c r="CC1400" s="4">
        <f t="shared" si="563"/>
        <v>407.58381600000001</v>
      </c>
      <c r="CD1400" s="4">
        <f t="shared" si="564"/>
        <v>39818.583815999998</v>
      </c>
      <c r="CE1400" s="4">
        <f t="shared" si="570"/>
        <v>0</v>
      </c>
      <c r="CF1400" s="4">
        <f t="shared" si="571"/>
        <v>0</v>
      </c>
      <c r="CG1400" s="4">
        <f t="shared" si="573"/>
        <v>0</v>
      </c>
      <c r="CH1400" s="4">
        <f t="shared" si="572"/>
        <v>407.58381600000001</v>
      </c>
      <c r="CI1400" s="4">
        <f t="shared" si="569"/>
        <v>407.58381600000001</v>
      </c>
      <c r="CJ1400" s="4">
        <v>5453.0649999999996</v>
      </c>
      <c r="CK1400" s="4">
        <v>11783.5</v>
      </c>
      <c r="CL1400" s="4">
        <v>1314.5250000000001</v>
      </c>
      <c r="CM1400" s="4">
        <v>141.221</v>
      </c>
      <c r="CN1400" s="4">
        <v>3369.394000000003</v>
      </c>
      <c r="CO1400" s="4">
        <f t="shared" si="544"/>
        <v>22061.705000000005</v>
      </c>
      <c r="CX1400" s="46"/>
      <c r="CY1400" s="46"/>
      <c r="CZ1400" s="46"/>
      <c r="DA1400" s="46"/>
    </row>
    <row r="1401" spans="1:107">
      <c r="A1401" s="2">
        <v>2018</v>
      </c>
      <c r="B1401" s="3" t="s">
        <v>100</v>
      </c>
      <c r="C1401" s="4">
        <v>2215.1999999999998</v>
      </c>
      <c r="D1401" s="4">
        <v>701.1</v>
      </c>
      <c r="E1401" s="4">
        <v>325.39999999999998</v>
      </c>
      <c r="F1401" s="4">
        <v>5.01</v>
      </c>
      <c r="G1401" s="4">
        <f t="shared" si="545"/>
        <v>3246.71</v>
      </c>
      <c r="H1401" s="4">
        <v>793.8</v>
      </c>
      <c r="I1401" s="4">
        <v>152.30000000000001</v>
      </c>
      <c r="J1401" s="4">
        <v>2861.4</v>
      </c>
      <c r="K1401" s="4">
        <v>85.3</v>
      </c>
      <c r="L1401" s="4">
        <f t="shared" si="546"/>
        <v>3892.8</v>
      </c>
      <c r="M1401" s="4">
        <v>23.9</v>
      </c>
      <c r="N1401" s="4">
        <v>801.1</v>
      </c>
      <c r="O1401" s="4">
        <v>4.4000000000000004</v>
      </c>
      <c r="P1401" s="4">
        <v>0</v>
      </c>
      <c r="Q1401" s="4">
        <f t="shared" si="547"/>
        <v>829.4</v>
      </c>
      <c r="R1401" s="4">
        <v>0</v>
      </c>
      <c r="S1401" s="4">
        <v>0</v>
      </c>
      <c r="T1401" s="4">
        <v>0</v>
      </c>
      <c r="U1401" s="4">
        <v>0</v>
      </c>
      <c r="V1401" s="4">
        <f t="shared" si="548"/>
        <v>0</v>
      </c>
      <c r="W1401" s="4">
        <v>704.9</v>
      </c>
      <c r="X1401" s="4">
        <v>3823</v>
      </c>
      <c r="Y1401" s="4">
        <v>553.1</v>
      </c>
      <c r="Z1401" s="4">
        <v>0</v>
      </c>
      <c r="AA1401" s="4">
        <f t="shared" si="549"/>
        <v>5081</v>
      </c>
      <c r="AB1401" s="4">
        <v>309.89999999999998</v>
      </c>
      <c r="AC1401" s="4">
        <v>0</v>
      </c>
      <c r="AD1401" s="4">
        <v>24</v>
      </c>
      <c r="AE1401" s="4">
        <v>0</v>
      </c>
      <c r="AF1401" s="4">
        <f t="shared" si="550"/>
        <v>333.9</v>
      </c>
      <c r="AG1401" s="4">
        <v>0</v>
      </c>
      <c r="AH1401" s="4">
        <v>585.79999999999995</v>
      </c>
      <c r="AI1401" s="4">
        <v>606.9</v>
      </c>
      <c r="AJ1401" s="4">
        <v>90.9</v>
      </c>
      <c r="AK1401" s="4">
        <f t="shared" si="551"/>
        <v>1283.5999999999999</v>
      </c>
      <c r="AL1401" s="4">
        <v>1527.2</v>
      </c>
      <c r="AM1401" s="4">
        <v>1723.7</v>
      </c>
      <c r="AN1401" s="4">
        <v>713.59999999999991</v>
      </c>
      <c r="AO1401" s="4">
        <v>485.8</v>
      </c>
      <c r="AP1401" s="4">
        <f t="shared" si="552"/>
        <v>4450.3</v>
      </c>
      <c r="AQ1401" s="4">
        <v>0.7</v>
      </c>
      <c r="AR1401" s="4">
        <v>0.4</v>
      </c>
      <c r="AS1401" s="4">
        <v>0.3</v>
      </c>
      <c r="AT1401" s="4">
        <v>5</v>
      </c>
      <c r="AU1401" s="4">
        <f t="shared" si="553"/>
        <v>6.4</v>
      </c>
      <c r="AV1401" s="4">
        <v>5.7</v>
      </c>
      <c r="AW1401" s="4">
        <v>9.9</v>
      </c>
      <c r="AX1401" s="4">
        <v>89.2</v>
      </c>
      <c r="AY1401" s="4">
        <v>85.3</v>
      </c>
      <c r="AZ1401" s="4">
        <f t="shared" si="554"/>
        <v>190.10000000000002</v>
      </c>
      <c r="BA1401" s="4">
        <v>1.2</v>
      </c>
      <c r="BB1401" s="4">
        <v>0</v>
      </c>
      <c r="BC1401" s="4">
        <v>0.1</v>
      </c>
      <c r="BD1401" s="4">
        <v>0</v>
      </c>
      <c r="BE1401" s="4">
        <f t="shared" si="555"/>
        <v>1.3</v>
      </c>
      <c r="BF1401" s="4">
        <v>0</v>
      </c>
      <c r="BG1401" s="4">
        <v>323.2</v>
      </c>
      <c r="BH1401" s="4">
        <v>224.20000000000002</v>
      </c>
      <c r="BI1401" s="4">
        <v>90.9</v>
      </c>
      <c r="BJ1401" s="4">
        <f t="shared" si="556"/>
        <v>638.29999999999995</v>
      </c>
      <c r="BK1401" s="4">
        <v>0</v>
      </c>
      <c r="BL1401" s="4">
        <v>0</v>
      </c>
      <c r="BM1401" s="4">
        <v>0</v>
      </c>
      <c r="BN1401" s="4">
        <v>0</v>
      </c>
      <c r="BO1401" s="4">
        <f t="shared" si="557"/>
        <v>0</v>
      </c>
      <c r="BP1401" s="4">
        <v>0.1</v>
      </c>
      <c r="BQ1401" s="4">
        <v>23.3</v>
      </c>
      <c r="BR1401" s="4">
        <v>1.5000000000000004</v>
      </c>
      <c r="BS1401" s="4">
        <v>3.4</v>
      </c>
      <c r="BT1401" s="4">
        <f t="shared" si="558"/>
        <v>28.3</v>
      </c>
      <c r="BU1401" s="4">
        <v>7.3</v>
      </c>
      <c r="BV1401" s="4">
        <v>3.9</v>
      </c>
      <c r="BW1401" s="4">
        <v>174.2</v>
      </c>
      <c r="BX1401" s="4">
        <v>482.3</v>
      </c>
      <c r="BY1401" s="4">
        <f t="shared" si="559"/>
        <v>667.7</v>
      </c>
      <c r="BZ1401" s="4">
        <f t="shared" si="560"/>
        <v>5574.9000000000005</v>
      </c>
      <c r="CA1401" s="4">
        <f t="shared" si="561"/>
        <v>7787</v>
      </c>
      <c r="CB1401" s="4">
        <f t="shared" si="562"/>
        <v>5088.7999999999993</v>
      </c>
      <c r="CC1401" s="4">
        <f t="shared" si="563"/>
        <v>667.01</v>
      </c>
      <c r="CD1401" s="4">
        <f t="shared" si="564"/>
        <v>19117.71</v>
      </c>
      <c r="CE1401" s="4">
        <f t="shared" si="570"/>
        <v>15</v>
      </c>
      <c r="CF1401" s="4">
        <f t="shared" si="571"/>
        <v>360.69999999999993</v>
      </c>
      <c r="CG1401" s="4">
        <f t="shared" si="573"/>
        <v>489.5</v>
      </c>
      <c r="CH1401" s="4">
        <f t="shared" si="572"/>
        <v>666.9</v>
      </c>
      <c r="CI1401" s="4">
        <f t="shared" si="569"/>
        <v>1532.1</v>
      </c>
      <c r="CJ1401" s="4">
        <v>2340.4</v>
      </c>
      <c r="CK1401" s="4">
        <v>1826.5</v>
      </c>
      <c r="CL1401" s="4">
        <v>572.20000000000005</v>
      </c>
      <c r="CM1401" s="4">
        <v>136.30000000000001</v>
      </c>
      <c r="CN1401" s="4">
        <v>816.2</v>
      </c>
      <c r="CO1401" s="4">
        <f t="shared" si="544"/>
        <v>5691.5999999999995</v>
      </c>
      <c r="CX1401" s="46"/>
      <c r="DA1401" s="46"/>
    </row>
    <row r="1402" spans="1:107">
      <c r="A1402" s="2">
        <v>2018</v>
      </c>
      <c r="B1402" s="3" t="s">
        <v>101</v>
      </c>
      <c r="C1402" s="4">
        <v>3351</v>
      </c>
      <c r="D1402" s="4">
        <v>990</v>
      </c>
      <c r="E1402" s="4">
        <v>1518</v>
      </c>
      <c r="F1402" s="4">
        <v>3</v>
      </c>
      <c r="G1402" s="4">
        <f t="shared" si="545"/>
        <v>5862</v>
      </c>
      <c r="H1402" s="4">
        <v>853</v>
      </c>
      <c r="I1402" s="4">
        <v>1</v>
      </c>
      <c r="J1402" s="4">
        <v>237</v>
      </c>
      <c r="K1402" s="4">
        <v>76</v>
      </c>
      <c r="L1402" s="4">
        <f t="shared" si="546"/>
        <v>1167</v>
      </c>
      <c r="M1402" s="4">
        <v>6</v>
      </c>
      <c r="N1402" s="4">
        <v>60</v>
      </c>
      <c r="O1402" s="4">
        <v>0</v>
      </c>
      <c r="P1402" s="4">
        <v>0</v>
      </c>
      <c r="Q1402" s="4">
        <f t="shared" si="547"/>
        <v>66</v>
      </c>
      <c r="R1402" s="4">
        <v>30</v>
      </c>
      <c r="S1402" s="4">
        <v>0</v>
      </c>
      <c r="T1402" s="4">
        <v>31</v>
      </c>
      <c r="U1402" s="4">
        <v>0</v>
      </c>
      <c r="V1402" s="4">
        <f t="shared" si="548"/>
        <v>61</v>
      </c>
      <c r="W1402" s="4">
        <v>2145</v>
      </c>
      <c r="X1402" s="4">
        <v>5271</v>
      </c>
      <c r="Y1402" s="4">
        <v>2609</v>
      </c>
      <c r="Z1402" s="4">
        <v>0</v>
      </c>
      <c r="AA1402" s="4">
        <f t="shared" si="549"/>
        <v>10025</v>
      </c>
      <c r="AB1402" s="4">
        <v>664</v>
      </c>
      <c r="AC1402" s="4">
        <v>2</v>
      </c>
      <c r="AD1402" s="4">
        <v>28</v>
      </c>
      <c r="AE1402" s="4">
        <v>9</v>
      </c>
      <c r="AF1402" s="4">
        <f t="shared" si="550"/>
        <v>703</v>
      </c>
      <c r="AG1402" s="4">
        <v>12</v>
      </c>
      <c r="AH1402" s="4">
        <v>79</v>
      </c>
      <c r="AI1402" s="4">
        <v>1960</v>
      </c>
      <c r="AJ1402" s="4">
        <v>0</v>
      </c>
      <c r="AK1402" s="4">
        <f t="shared" si="551"/>
        <v>2051</v>
      </c>
      <c r="AL1402" s="4">
        <v>2202</v>
      </c>
      <c r="AM1402" s="4">
        <v>1957</v>
      </c>
      <c r="AN1402" s="4">
        <v>1842</v>
      </c>
      <c r="AO1402" s="4">
        <v>102</v>
      </c>
      <c r="AP1402" s="4">
        <f t="shared" si="552"/>
        <v>6103</v>
      </c>
      <c r="AQ1402" s="4">
        <v>0</v>
      </c>
      <c r="AR1402" s="4">
        <v>0</v>
      </c>
      <c r="AS1402" s="4">
        <v>1</v>
      </c>
      <c r="AT1402" s="4">
        <v>3</v>
      </c>
      <c r="AU1402" s="4">
        <f t="shared" si="553"/>
        <v>4</v>
      </c>
      <c r="AV1402" s="4">
        <v>3</v>
      </c>
      <c r="AW1402" s="4">
        <v>0</v>
      </c>
      <c r="AX1402" s="4">
        <v>0</v>
      </c>
      <c r="AY1402" s="4">
        <v>76</v>
      </c>
      <c r="AZ1402" s="4">
        <f t="shared" si="554"/>
        <v>79</v>
      </c>
      <c r="BA1402" s="4">
        <v>0</v>
      </c>
      <c r="BB1402" s="4">
        <v>0</v>
      </c>
      <c r="BC1402" s="4">
        <v>0</v>
      </c>
      <c r="BD1402" s="4">
        <v>9</v>
      </c>
      <c r="BE1402" s="4">
        <f t="shared" si="555"/>
        <v>9</v>
      </c>
      <c r="BF1402" s="4">
        <v>0</v>
      </c>
      <c r="BG1402" s="4">
        <v>0</v>
      </c>
      <c r="BH1402" s="4">
        <v>0</v>
      </c>
      <c r="BI1402" s="4">
        <v>0</v>
      </c>
      <c r="BJ1402" s="4">
        <f t="shared" si="556"/>
        <v>0</v>
      </c>
      <c r="BK1402" s="4">
        <v>0</v>
      </c>
      <c r="BL1402" s="4">
        <v>0</v>
      </c>
      <c r="BM1402" s="4">
        <v>0</v>
      </c>
      <c r="BN1402" s="4">
        <v>0</v>
      </c>
      <c r="BO1402" s="4">
        <f t="shared" si="557"/>
        <v>0</v>
      </c>
      <c r="BP1402" s="4">
        <v>0</v>
      </c>
      <c r="BQ1402" s="4">
        <v>0</v>
      </c>
      <c r="BR1402" s="4">
        <v>0</v>
      </c>
      <c r="BS1402" s="4">
        <v>0</v>
      </c>
      <c r="BT1402" s="4">
        <f t="shared" si="558"/>
        <v>0</v>
      </c>
      <c r="BU1402" s="4">
        <v>29</v>
      </c>
      <c r="BV1402" s="4">
        <v>14</v>
      </c>
      <c r="BW1402" s="4">
        <v>32</v>
      </c>
      <c r="BX1402" s="4">
        <v>102</v>
      </c>
      <c r="BY1402" s="4">
        <f t="shared" si="559"/>
        <v>177</v>
      </c>
      <c r="BZ1402" s="4">
        <f t="shared" si="560"/>
        <v>9263</v>
      </c>
      <c r="CA1402" s="4">
        <f t="shared" si="561"/>
        <v>8360</v>
      </c>
      <c r="CB1402" s="4">
        <f t="shared" si="562"/>
        <v>8225</v>
      </c>
      <c r="CC1402" s="4">
        <f t="shared" si="563"/>
        <v>190</v>
      </c>
      <c r="CD1402" s="4">
        <f t="shared" si="564"/>
        <v>26038</v>
      </c>
      <c r="CE1402" s="4">
        <f t="shared" si="570"/>
        <v>32</v>
      </c>
      <c r="CF1402" s="4">
        <f t="shared" si="571"/>
        <v>14</v>
      </c>
      <c r="CG1402" s="4">
        <f t="shared" si="573"/>
        <v>33</v>
      </c>
      <c r="CH1402" s="4">
        <f t="shared" si="572"/>
        <v>190</v>
      </c>
      <c r="CI1402" s="4">
        <f t="shared" si="569"/>
        <v>269</v>
      </c>
      <c r="CJ1402" s="4">
        <v>2174</v>
      </c>
      <c r="CK1402" s="4">
        <v>6600</v>
      </c>
      <c r="CL1402" s="4">
        <v>300</v>
      </c>
      <c r="CM1402" s="4">
        <v>0</v>
      </c>
      <c r="CN1402" s="4">
        <v>395</v>
      </c>
      <c r="CO1402" s="4">
        <f t="shared" si="544"/>
        <v>9469</v>
      </c>
      <c r="CT1402" s="46"/>
      <c r="CW1402" s="46"/>
      <c r="CX1402" s="46"/>
      <c r="CY1402" s="46"/>
      <c r="CZ1402" s="46"/>
      <c r="DA1402" s="46"/>
      <c r="DB1402" s="46"/>
      <c r="DC1402" s="46"/>
    </row>
    <row r="1403" spans="1:107">
      <c r="A1403" s="2">
        <v>2018</v>
      </c>
      <c r="B1403" s="3" t="s">
        <v>102</v>
      </c>
      <c r="C1403" s="4">
        <v>780</v>
      </c>
      <c r="D1403" s="4">
        <v>183</v>
      </c>
      <c r="E1403" s="4">
        <v>49</v>
      </c>
      <c r="F1403" s="4">
        <v>0</v>
      </c>
      <c r="G1403" s="4">
        <f t="shared" si="545"/>
        <v>1012</v>
      </c>
      <c r="H1403" s="4">
        <v>224</v>
      </c>
      <c r="I1403" s="4">
        <v>31</v>
      </c>
      <c r="J1403" s="4">
        <v>414</v>
      </c>
      <c r="K1403" s="4">
        <v>0</v>
      </c>
      <c r="L1403" s="4">
        <f t="shared" si="546"/>
        <v>669</v>
      </c>
      <c r="M1403" s="4">
        <v>11</v>
      </c>
      <c r="N1403" s="4">
        <v>31</v>
      </c>
      <c r="O1403" s="4">
        <v>0</v>
      </c>
      <c r="P1403" s="4">
        <v>0</v>
      </c>
      <c r="Q1403" s="4">
        <f t="shared" si="547"/>
        <v>42</v>
      </c>
      <c r="R1403" s="4">
        <v>0</v>
      </c>
      <c r="S1403" s="4">
        <v>0</v>
      </c>
      <c r="T1403" s="4">
        <v>0</v>
      </c>
      <c r="U1403" s="4">
        <v>0</v>
      </c>
      <c r="V1403" s="4">
        <f t="shared" si="548"/>
        <v>0</v>
      </c>
      <c r="W1403" s="4">
        <v>315</v>
      </c>
      <c r="X1403" s="4">
        <v>1420</v>
      </c>
      <c r="Y1403" s="4">
        <v>99</v>
      </c>
      <c r="Z1403" s="4">
        <v>0</v>
      </c>
      <c r="AA1403" s="4">
        <f t="shared" si="549"/>
        <v>1834</v>
      </c>
      <c r="AB1403" s="4">
        <v>199</v>
      </c>
      <c r="AC1403" s="4">
        <v>10</v>
      </c>
      <c r="AD1403" s="4">
        <v>16</v>
      </c>
      <c r="AE1403" s="4">
        <v>0</v>
      </c>
      <c r="AF1403" s="4">
        <f t="shared" si="550"/>
        <v>225</v>
      </c>
      <c r="AG1403" s="4">
        <v>7</v>
      </c>
      <c r="AH1403" s="4">
        <v>395</v>
      </c>
      <c r="AI1403" s="4">
        <v>284</v>
      </c>
      <c r="AJ1403" s="4">
        <v>0</v>
      </c>
      <c r="AK1403" s="4">
        <f t="shared" si="551"/>
        <v>686</v>
      </c>
      <c r="AL1403" s="4">
        <v>706</v>
      </c>
      <c r="AM1403" s="4">
        <v>793</v>
      </c>
      <c r="AN1403" s="4">
        <v>985</v>
      </c>
      <c r="AO1403" s="4">
        <v>0</v>
      </c>
      <c r="AP1403" s="4">
        <f t="shared" si="552"/>
        <v>2484</v>
      </c>
      <c r="AQ1403" s="4">
        <v>0</v>
      </c>
      <c r="AR1403" s="4">
        <v>0</v>
      </c>
      <c r="AS1403" s="4">
        <v>0</v>
      </c>
      <c r="AT1403" s="4">
        <v>0</v>
      </c>
      <c r="AU1403" s="4">
        <f t="shared" si="553"/>
        <v>0</v>
      </c>
      <c r="AV1403" s="4">
        <v>0</v>
      </c>
      <c r="AW1403" s="4">
        <v>0</v>
      </c>
      <c r="AX1403" s="4">
        <v>0</v>
      </c>
      <c r="AY1403" s="4">
        <v>0</v>
      </c>
      <c r="AZ1403" s="4">
        <f t="shared" si="554"/>
        <v>0</v>
      </c>
      <c r="BA1403" s="4">
        <v>0</v>
      </c>
      <c r="BB1403" s="4">
        <v>0</v>
      </c>
      <c r="BC1403" s="4">
        <v>0</v>
      </c>
      <c r="BD1403" s="4">
        <v>0</v>
      </c>
      <c r="BE1403" s="4">
        <f t="shared" si="555"/>
        <v>0</v>
      </c>
      <c r="BF1403" s="4">
        <v>0</v>
      </c>
      <c r="BG1403" s="4">
        <v>0</v>
      </c>
      <c r="BH1403" s="4">
        <v>0</v>
      </c>
      <c r="BI1403" s="4">
        <v>0</v>
      </c>
      <c r="BJ1403" s="4">
        <f t="shared" si="556"/>
        <v>0</v>
      </c>
      <c r="BK1403" s="4">
        <v>0</v>
      </c>
      <c r="BL1403" s="4">
        <v>0</v>
      </c>
      <c r="BM1403" s="4">
        <v>0</v>
      </c>
      <c r="BN1403" s="4">
        <v>0</v>
      </c>
      <c r="BO1403" s="4">
        <f t="shared" si="557"/>
        <v>0</v>
      </c>
      <c r="BP1403" s="4">
        <v>0</v>
      </c>
      <c r="BQ1403" s="4">
        <v>0</v>
      </c>
      <c r="BR1403" s="4">
        <v>0</v>
      </c>
      <c r="BS1403" s="4">
        <v>0</v>
      </c>
      <c r="BT1403" s="4">
        <f t="shared" si="558"/>
        <v>0</v>
      </c>
      <c r="BU1403" s="4">
        <v>0</v>
      </c>
      <c r="BV1403" s="4">
        <v>0</v>
      </c>
      <c r="BW1403" s="4">
        <v>0</v>
      </c>
      <c r="BX1403" s="4">
        <v>0</v>
      </c>
      <c r="BY1403" s="4">
        <f t="shared" si="559"/>
        <v>0</v>
      </c>
      <c r="BZ1403" s="4">
        <f t="shared" si="560"/>
        <v>2242</v>
      </c>
      <c r="CA1403" s="4">
        <f t="shared" si="561"/>
        <v>2863</v>
      </c>
      <c r="CB1403" s="4">
        <f t="shared" si="562"/>
        <v>1847</v>
      </c>
      <c r="CC1403" s="4">
        <f t="shared" si="563"/>
        <v>0</v>
      </c>
      <c r="CD1403" s="4">
        <f t="shared" si="564"/>
        <v>6952</v>
      </c>
      <c r="CE1403" s="4">
        <f t="shared" si="570"/>
        <v>0</v>
      </c>
      <c r="CF1403" s="4">
        <f t="shared" si="571"/>
        <v>0</v>
      </c>
      <c r="CG1403" s="4">
        <f t="shared" si="573"/>
        <v>0</v>
      </c>
      <c r="CH1403" s="4">
        <f t="shared" si="572"/>
        <v>0</v>
      </c>
      <c r="CI1403" s="4">
        <f t="shared" si="569"/>
        <v>0</v>
      </c>
      <c r="CJ1403" s="4">
        <v>59.695</v>
      </c>
      <c r="CK1403" s="4">
        <v>1297.777</v>
      </c>
      <c r="CL1403" s="4">
        <v>167.1</v>
      </c>
      <c r="CM1403" s="4">
        <v>71.022999999999996</v>
      </c>
      <c r="CN1403" s="4">
        <v>809.85199999999998</v>
      </c>
      <c r="CO1403" s="4">
        <f t="shared" si="544"/>
        <v>2405.4469999999997</v>
      </c>
      <c r="DA1403" s="46"/>
    </row>
    <row r="1404" spans="1:107">
      <c r="A1404" s="2">
        <v>2018</v>
      </c>
      <c r="B1404" s="3" t="s">
        <v>103</v>
      </c>
      <c r="C1404" s="4">
        <v>1249</v>
      </c>
      <c r="D1404" s="4">
        <v>380</v>
      </c>
      <c r="E1404" s="4">
        <v>59</v>
      </c>
      <c r="F1404" s="4">
        <v>0</v>
      </c>
      <c r="G1404" s="4">
        <f t="shared" si="545"/>
        <v>1688</v>
      </c>
      <c r="H1404" s="4">
        <v>652</v>
      </c>
      <c r="I1404" s="4">
        <v>544</v>
      </c>
      <c r="J1404" s="4">
        <v>1670</v>
      </c>
      <c r="K1404" s="4">
        <v>0</v>
      </c>
      <c r="L1404" s="4">
        <f t="shared" si="546"/>
        <v>2866</v>
      </c>
      <c r="M1404" s="4">
        <v>8</v>
      </c>
      <c r="N1404" s="4">
        <v>30</v>
      </c>
      <c r="O1404" s="4">
        <v>0</v>
      </c>
      <c r="P1404" s="4">
        <v>0</v>
      </c>
      <c r="Q1404" s="4">
        <f t="shared" si="547"/>
        <v>38</v>
      </c>
      <c r="R1404" s="4">
        <v>9</v>
      </c>
      <c r="S1404" s="4">
        <v>3</v>
      </c>
      <c r="T1404" s="4">
        <v>0</v>
      </c>
      <c r="U1404" s="4">
        <v>0</v>
      </c>
      <c r="V1404" s="4">
        <f t="shared" si="548"/>
        <v>12</v>
      </c>
      <c r="W1404" s="4">
        <v>998</v>
      </c>
      <c r="X1404" s="4">
        <v>1116</v>
      </c>
      <c r="Y1404" s="4">
        <v>36</v>
      </c>
      <c r="Z1404" s="4">
        <v>0</v>
      </c>
      <c r="AA1404" s="4">
        <f t="shared" si="549"/>
        <v>2150</v>
      </c>
      <c r="AB1404" s="4">
        <v>318</v>
      </c>
      <c r="AC1404" s="4">
        <v>1</v>
      </c>
      <c r="AD1404" s="4">
        <v>33</v>
      </c>
      <c r="AE1404" s="4">
        <v>0</v>
      </c>
      <c r="AF1404" s="4">
        <f t="shared" si="550"/>
        <v>352</v>
      </c>
      <c r="AG1404" s="4">
        <v>0</v>
      </c>
      <c r="AH1404" s="4">
        <v>329</v>
      </c>
      <c r="AI1404" s="4">
        <v>661</v>
      </c>
      <c r="AJ1404" s="4">
        <v>0</v>
      </c>
      <c r="AK1404" s="4">
        <f t="shared" si="551"/>
        <v>990</v>
      </c>
      <c r="AL1404" s="4">
        <v>1116</v>
      </c>
      <c r="AM1404" s="4">
        <v>698</v>
      </c>
      <c r="AN1404" s="4">
        <v>2231</v>
      </c>
      <c r="AO1404" s="4">
        <v>0</v>
      </c>
      <c r="AP1404" s="4">
        <f t="shared" si="552"/>
        <v>4045</v>
      </c>
      <c r="AQ1404" s="4">
        <v>0</v>
      </c>
      <c r="AR1404" s="4">
        <v>0</v>
      </c>
      <c r="AS1404" s="4">
        <v>0</v>
      </c>
      <c r="AT1404" s="4">
        <v>0</v>
      </c>
      <c r="AU1404" s="4">
        <f t="shared" si="553"/>
        <v>0</v>
      </c>
      <c r="AV1404" s="4">
        <v>24</v>
      </c>
      <c r="AW1404" s="4">
        <v>0</v>
      </c>
      <c r="AX1404" s="4">
        <v>162</v>
      </c>
      <c r="AY1404" s="4">
        <v>0</v>
      </c>
      <c r="AZ1404" s="4">
        <f t="shared" si="554"/>
        <v>186</v>
      </c>
      <c r="BA1404" s="4">
        <v>0</v>
      </c>
      <c r="BB1404" s="4">
        <v>0</v>
      </c>
      <c r="BC1404" s="4">
        <v>12</v>
      </c>
      <c r="BD1404" s="4">
        <v>0</v>
      </c>
      <c r="BE1404" s="4">
        <f t="shared" si="555"/>
        <v>12</v>
      </c>
      <c r="BF1404" s="4">
        <v>0</v>
      </c>
      <c r="BG1404" s="4">
        <v>313</v>
      </c>
      <c r="BH1404" s="4">
        <v>444</v>
      </c>
      <c r="BI1404" s="4">
        <v>0</v>
      </c>
      <c r="BJ1404" s="4">
        <f t="shared" si="556"/>
        <v>757</v>
      </c>
      <c r="BK1404" s="4">
        <v>0</v>
      </c>
      <c r="BL1404" s="4">
        <v>0</v>
      </c>
      <c r="BM1404" s="4">
        <v>0</v>
      </c>
      <c r="BN1404" s="4">
        <v>0</v>
      </c>
      <c r="BO1404" s="4">
        <f t="shared" si="557"/>
        <v>0</v>
      </c>
      <c r="BP1404" s="4">
        <v>0</v>
      </c>
      <c r="BQ1404" s="4">
        <v>0</v>
      </c>
      <c r="BR1404" s="4">
        <v>0</v>
      </c>
      <c r="BS1404" s="4">
        <v>0</v>
      </c>
      <c r="BT1404" s="4">
        <f t="shared" si="558"/>
        <v>0</v>
      </c>
      <c r="BU1404" s="4">
        <v>0</v>
      </c>
      <c r="BV1404" s="4">
        <v>30</v>
      </c>
      <c r="BW1404" s="4">
        <v>56</v>
      </c>
      <c r="BX1404" s="4">
        <v>0</v>
      </c>
      <c r="BY1404" s="4">
        <f t="shared" si="559"/>
        <v>86</v>
      </c>
      <c r="BZ1404" s="4">
        <f t="shared" si="560"/>
        <v>4350</v>
      </c>
      <c r="CA1404" s="4">
        <f t="shared" si="561"/>
        <v>3101</v>
      </c>
      <c r="CB1404" s="4">
        <f t="shared" si="562"/>
        <v>4690</v>
      </c>
      <c r="CC1404" s="4">
        <f t="shared" si="563"/>
        <v>0</v>
      </c>
      <c r="CD1404" s="4">
        <f t="shared" si="564"/>
        <v>12141</v>
      </c>
      <c r="CE1404" s="4">
        <f t="shared" si="570"/>
        <v>24</v>
      </c>
      <c r="CF1404" s="4">
        <f t="shared" si="571"/>
        <v>343</v>
      </c>
      <c r="CG1404" s="4">
        <f t="shared" si="573"/>
        <v>674</v>
      </c>
      <c r="CH1404" s="4">
        <f t="shared" si="572"/>
        <v>0</v>
      </c>
      <c r="CI1404" s="4">
        <f t="shared" si="569"/>
        <v>1041</v>
      </c>
      <c r="CJ1404" s="4">
        <v>1603</v>
      </c>
      <c r="CK1404" s="4">
        <v>2360</v>
      </c>
      <c r="CL1404" s="4">
        <v>313</v>
      </c>
      <c r="CM1404" s="4">
        <v>1</v>
      </c>
      <c r="CN1404" s="4">
        <v>290</v>
      </c>
      <c r="CO1404" s="4">
        <f t="shared" si="544"/>
        <v>4567</v>
      </c>
      <c r="CW1404" s="46"/>
      <c r="CX1404" s="46"/>
      <c r="CY1404" s="46"/>
      <c r="CZ1404" s="46"/>
      <c r="DA1404" s="46"/>
      <c r="DB1404" s="46"/>
    </row>
    <row r="1405" spans="1:107">
      <c r="A1405" s="2">
        <v>2018</v>
      </c>
      <c r="B1405" s="3" t="s">
        <v>104</v>
      </c>
      <c r="C1405" s="4">
        <v>1492</v>
      </c>
      <c r="D1405" s="4">
        <v>297</v>
      </c>
      <c r="E1405" s="4">
        <v>371</v>
      </c>
      <c r="F1405" s="4">
        <v>0</v>
      </c>
      <c r="G1405" s="4">
        <f t="shared" si="545"/>
        <v>2160</v>
      </c>
      <c r="H1405" s="4">
        <v>607</v>
      </c>
      <c r="I1405" s="4">
        <v>2.9</v>
      </c>
      <c r="J1405" s="4">
        <v>353</v>
      </c>
      <c r="K1405" s="4">
        <v>15.4</v>
      </c>
      <c r="L1405" s="4">
        <f t="shared" si="546"/>
        <v>978.3</v>
      </c>
      <c r="M1405" s="4">
        <v>24.6</v>
      </c>
      <c r="N1405" s="4">
        <v>17.399999999999999</v>
      </c>
      <c r="O1405" s="4">
        <v>0</v>
      </c>
      <c r="P1405" s="4">
        <v>0</v>
      </c>
      <c r="Q1405" s="4">
        <f t="shared" si="547"/>
        <v>42</v>
      </c>
      <c r="R1405" s="4">
        <v>0</v>
      </c>
      <c r="S1405" s="4">
        <v>0</v>
      </c>
      <c r="T1405" s="4">
        <v>0</v>
      </c>
      <c r="U1405" s="4">
        <v>0</v>
      </c>
      <c r="V1405" s="4">
        <f t="shared" si="548"/>
        <v>0</v>
      </c>
      <c r="W1405" s="4">
        <v>669</v>
      </c>
      <c r="X1405" s="4">
        <v>2883</v>
      </c>
      <c r="Y1405" s="4">
        <v>218</v>
      </c>
      <c r="Z1405" s="4">
        <v>0</v>
      </c>
      <c r="AA1405" s="4">
        <f t="shared" si="549"/>
        <v>3770</v>
      </c>
      <c r="AB1405" s="4">
        <v>290</v>
      </c>
      <c r="AC1405" s="4">
        <v>2</v>
      </c>
      <c r="AD1405" s="4">
        <v>43</v>
      </c>
      <c r="AE1405" s="4">
        <v>20</v>
      </c>
      <c r="AF1405" s="4">
        <f t="shared" si="550"/>
        <v>355</v>
      </c>
      <c r="AG1405" s="4">
        <v>0</v>
      </c>
      <c r="AH1405" s="4">
        <v>690</v>
      </c>
      <c r="AI1405" s="4">
        <v>638</v>
      </c>
      <c r="AJ1405" s="4">
        <v>220.4</v>
      </c>
      <c r="AK1405" s="4">
        <f t="shared" si="551"/>
        <v>1548.4</v>
      </c>
      <c r="AL1405" s="4">
        <v>950</v>
      </c>
      <c r="AM1405" s="4">
        <v>1048</v>
      </c>
      <c r="AN1405" s="4">
        <v>3965</v>
      </c>
      <c r="AO1405" s="4">
        <v>26</v>
      </c>
      <c r="AP1405" s="4">
        <f t="shared" si="552"/>
        <v>5989</v>
      </c>
      <c r="AQ1405" s="4">
        <v>0</v>
      </c>
      <c r="AR1405" s="4">
        <v>0</v>
      </c>
      <c r="AS1405" s="4">
        <v>0</v>
      </c>
      <c r="AT1405" s="4">
        <v>0</v>
      </c>
      <c r="AU1405" s="4">
        <f t="shared" si="553"/>
        <v>0</v>
      </c>
      <c r="AV1405" s="4">
        <v>2</v>
      </c>
      <c r="AW1405" s="4">
        <v>0</v>
      </c>
      <c r="AX1405" s="4">
        <v>6</v>
      </c>
      <c r="AY1405" s="4">
        <v>15.4</v>
      </c>
      <c r="AZ1405" s="4">
        <f t="shared" si="554"/>
        <v>23.4</v>
      </c>
      <c r="BA1405" s="4">
        <v>0</v>
      </c>
      <c r="BB1405" s="4">
        <v>0</v>
      </c>
      <c r="BC1405" s="4">
        <v>0</v>
      </c>
      <c r="BD1405" s="4">
        <v>20</v>
      </c>
      <c r="BE1405" s="4">
        <f t="shared" si="555"/>
        <v>20</v>
      </c>
      <c r="BF1405" s="4">
        <v>0</v>
      </c>
      <c r="BG1405" s="4">
        <v>309</v>
      </c>
      <c r="BH1405" s="4">
        <v>243</v>
      </c>
      <c r="BI1405" s="4">
        <v>220.4</v>
      </c>
      <c r="BJ1405" s="4">
        <f t="shared" si="556"/>
        <v>772.4</v>
      </c>
      <c r="BK1405" s="4">
        <v>0</v>
      </c>
      <c r="BL1405" s="4">
        <v>0</v>
      </c>
      <c r="BM1405" s="4">
        <v>0</v>
      </c>
      <c r="BN1405" s="4">
        <v>0</v>
      </c>
      <c r="BO1405" s="4">
        <f t="shared" si="557"/>
        <v>0</v>
      </c>
      <c r="BP1405" s="4">
        <v>0</v>
      </c>
      <c r="BQ1405" s="4">
        <v>0</v>
      </c>
      <c r="BR1405" s="4">
        <v>0</v>
      </c>
      <c r="BS1405" s="4">
        <v>0</v>
      </c>
      <c r="BT1405" s="4">
        <f t="shared" si="558"/>
        <v>0</v>
      </c>
      <c r="BU1405" s="4">
        <v>13</v>
      </c>
      <c r="BV1405" s="4">
        <v>7</v>
      </c>
      <c r="BW1405" s="4">
        <v>0</v>
      </c>
      <c r="BX1405" s="4">
        <v>26</v>
      </c>
      <c r="BY1405" s="4">
        <f t="shared" si="559"/>
        <v>46</v>
      </c>
      <c r="BZ1405" s="4">
        <f t="shared" si="560"/>
        <v>4032.6</v>
      </c>
      <c r="CA1405" s="4">
        <f t="shared" si="561"/>
        <v>4940.3</v>
      </c>
      <c r="CB1405" s="4">
        <f t="shared" si="562"/>
        <v>5588</v>
      </c>
      <c r="CC1405" s="4">
        <f t="shared" si="563"/>
        <v>281.8</v>
      </c>
      <c r="CD1405" s="4">
        <f t="shared" si="564"/>
        <v>14842.699999999999</v>
      </c>
      <c r="CE1405" s="4">
        <f t="shared" si="570"/>
        <v>15</v>
      </c>
      <c r="CF1405" s="4">
        <f t="shared" si="571"/>
        <v>316</v>
      </c>
      <c r="CG1405" s="4">
        <f t="shared" si="573"/>
        <v>249</v>
      </c>
      <c r="CH1405" s="4">
        <f t="shared" si="572"/>
        <v>281.8</v>
      </c>
      <c r="CI1405" s="4">
        <f t="shared" si="569"/>
        <v>861.8</v>
      </c>
      <c r="CJ1405" s="4">
        <v>1189</v>
      </c>
      <c r="CK1405" s="4">
        <v>0</v>
      </c>
      <c r="CL1405" s="4">
        <v>0</v>
      </c>
      <c r="CM1405" s="4">
        <v>711</v>
      </c>
      <c r="CN1405" s="4">
        <v>2118</v>
      </c>
      <c r="CO1405" s="4">
        <f t="shared" si="544"/>
        <v>4018</v>
      </c>
      <c r="CU1405" s="46"/>
      <c r="CV1405" s="46"/>
      <c r="CX1405" s="46"/>
      <c r="CY1405" s="46"/>
      <c r="CZ1405" s="46"/>
      <c r="DA1405" s="46"/>
    </row>
    <row r="1406" spans="1:107">
      <c r="A1406" s="2">
        <v>2018</v>
      </c>
      <c r="B1406" s="3" t="s">
        <v>105</v>
      </c>
      <c r="C1406" s="4">
        <v>84</v>
      </c>
      <c r="D1406" s="4">
        <v>183</v>
      </c>
      <c r="E1406" s="4">
        <v>962</v>
      </c>
      <c r="F1406" s="4">
        <v>12</v>
      </c>
      <c r="G1406" s="4">
        <f t="shared" si="545"/>
        <v>1241</v>
      </c>
      <c r="H1406" s="4">
        <v>131</v>
      </c>
      <c r="I1406" s="4">
        <v>0</v>
      </c>
      <c r="J1406" s="4">
        <v>0</v>
      </c>
      <c r="K1406" s="4">
        <v>8</v>
      </c>
      <c r="L1406" s="4">
        <f t="shared" si="546"/>
        <v>139</v>
      </c>
      <c r="M1406" s="4">
        <v>34</v>
      </c>
      <c r="N1406" s="4">
        <v>42</v>
      </c>
      <c r="O1406" s="4">
        <v>0</v>
      </c>
      <c r="P1406" s="4">
        <v>0</v>
      </c>
      <c r="Q1406" s="4">
        <f t="shared" si="547"/>
        <v>76</v>
      </c>
      <c r="R1406" s="4">
        <v>15</v>
      </c>
      <c r="S1406" s="4">
        <v>0</v>
      </c>
      <c r="T1406" s="4">
        <v>0</v>
      </c>
      <c r="U1406" s="4">
        <v>0</v>
      </c>
      <c r="V1406" s="4">
        <f t="shared" si="548"/>
        <v>15</v>
      </c>
      <c r="W1406" s="4">
        <v>667</v>
      </c>
      <c r="X1406" s="4">
        <v>1267</v>
      </c>
      <c r="Y1406" s="4">
        <v>244</v>
      </c>
      <c r="Z1406" s="4">
        <v>0</v>
      </c>
      <c r="AA1406" s="4">
        <f t="shared" si="549"/>
        <v>2178</v>
      </c>
      <c r="AB1406" s="4">
        <v>115</v>
      </c>
      <c r="AC1406" s="4">
        <v>0</v>
      </c>
      <c r="AD1406" s="4">
        <v>5</v>
      </c>
      <c r="AE1406" s="4">
        <v>14</v>
      </c>
      <c r="AF1406" s="4">
        <f t="shared" si="550"/>
        <v>134</v>
      </c>
      <c r="AG1406" s="4">
        <v>1</v>
      </c>
      <c r="AH1406" s="4">
        <v>248</v>
      </c>
      <c r="AI1406" s="4">
        <v>311</v>
      </c>
      <c r="AJ1406" s="4">
        <v>8</v>
      </c>
      <c r="AK1406" s="4">
        <f t="shared" si="551"/>
        <v>568</v>
      </c>
      <c r="AL1406" s="4">
        <v>457</v>
      </c>
      <c r="AM1406" s="4">
        <v>557</v>
      </c>
      <c r="AN1406" s="4">
        <v>735</v>
      </c>
      <c r="AO1406" s="4">
        <v>31</v>
      </c>
      <c r="AP1406" s="4">
        <f t="shared" si="552"/>
        <v>1780</v>
      </c>
      <c r="AQ1406" s="4">
        <v>0</v>
      </c>
      <c r="AR1406" s="4">
        <v>0</v>
      </c>
      <c r="AS1406" s="4">
        <v>0</v>
      </c>
      <c r="AT1406" s="4">
        <v>12</v>
      </c>
      <c r="AU1406" s="4">
        <f t="shared" si="553"/>
        <v>12</v>
      </c>
      <c r="AV1406" s="4">
        <v>0</v>
      </c>
      <c r="AW1406" s="4">
        <v>0</v>
      </c>
      <c r="AX1406" s="4">
        <v>0</v>
      </c>
      <c r="AY1406" s="4">
        <v>8</v>
      </c>
      <c r="AZ1406" s="4">
        <f t="shared" si="554"/>
        <v>8</v>
      </c>
      <c r="BA1406" s="4">
        <v>0</v>
      </c>
      <c r="BB1406" s="4">
        <v>0</v>
      </c>
      <c r="BC1406" s="4">
        <v>0</v>
      </c>
      <c r="BD1406" s="4">
        <v>14</v>
      </c>
      <c r="BE1406" s="4">
        <f t="shared" si="555"/>
        <v>14</v>
      </c>
      <c r="BF1406" s="4">
        <v>0</v>
      </c>
      <c r="BG1406" s="4">
        <v>12</v>
      </c>
      <c r="BH1406" s="4">
        <v>311</v>
      </c>
      <c r="BI1406" s="4">
        <v>9</v>
      </c>
      <c r="BJ1406" s="4">
        <f t="shared" si="556"/>
        <v>332</v>
      </c>
      <c r="BK1406" s="4">
        <v>0</v>
      </c>
      <c r="BL1406" s="4">
        <v>0</v>
      </c>
      <c r="BM1406" s="4">
        <v>0</v>
      </c>
      <c r="BN1406" s="4">
        <v>0</v>
      </c>
      <c r="BO1406" s="4">
        <f t="shared" si="557"/>
        <v>0</v>
      </c>
      <c r="BP1406" s="4">
        <v>0</v>
      </c>
      <c r="BQ1406" s="4">
        <v>0</v>
      </c>
      <c r="BR1406" s="4">
        <v>0</v>
      </c>
      <c r="BS1406" s="4">
        <v>9</v>
      </c>
      <c r="BT1406" s="4">
        <f t="shared" si="558"/>
        <v>9</v>
      </c>
      <c r="BU1406" s="4">
        <v>0</v>
      </c>
      <c r="BV1406" s="4">
        <v>0</v>
      </c>
      <c r="BW1406" s="4">
        <v>0</v>
      </c>
      <c r="BX1406" s="4">
        <v>21</v>
      </c>
      <c r="BY1406" s="4">
        <f t="shared" si="559"/>
        <v>21</v>
      </c>
      <c r="BZ1406" s="4">
        <f t="shared" si="560"/>
        <v>1504</v>
      </c>
      <c r="CA1406" s="4">
        <f t="shared" si="561"/>
        <v>2297</v>
      </c>
      <c r="CB1406" s="4">
        <f t="shared" si="562"/>
        <v>2257</v>
      </c>
      <c r="CC1406" s="4">
        <f t="shared" si="563"/>
        <v>73</v>
      </c>
      <c r="CD1406" s="4">
        <f t="shared" si="564"/>
        <v>6131</v>
      </c>
      <c r="CE1406" s="4">
        <f t="shared" si="570"/>
        <v>0</v>
      </c>
      <c r="CF1406" s="4">
        <f t="shared" si="571"/>
        <v>12</v>
      </c>
      <c r="CG1406" s="4">
        <f t="shared" si="573"/>
        <v>311</v>
      </c>
      <c r="CH1406" s="4">
        <f t="shared" si="572"/>
        <v>73</v>
      </c>
      <c r="CI1406" s="4">
        <f t="shared" si="569"/>
        <v>396</v>
      </c>
      <c r="CJ1406" s="4">
        <v>0</v>
      </c>
      <c r="CK1406" s="4">
        <v>0</v>
      </c>
      <c r="CL1406" s="4">
        <v>481</v>
      </c>
      <c r="CM1406" s="4">
        <v>0</v>
      </c>
      <c r="CN1406" s="4">
        <v>1115</v>
      </c>
      <c r="CO1406" s="4">
        <f t="shared" si="544"/>
        <v>1596</v>
      </c>
      <c r="CT1406" s="46"/>
      <c r="CU1406" s="46"/>
      <c r="CX1406" s="46"/>
      <c r="CZ1406" s="46"/>
      <c r="DA1406" s="46"/>
    </row>
    <row r="1407" spans="1:107">
      <c r="A1407" s="2">
        <v>2018</v>
      </c>
      <c r="B1407" s="3" t="s">
        <v>106</v>
      </c>
      <c r="C1407" s="4">
        <v>13306</v>
      </c>
      <c r="D1407" s="4">
        <v>907</v>
      </c>
      <c r="E1407" s="4">
        <v>18</v>
      </c>
      <c r="F1407" s="4">
        <v>0</v>
      </c>
      <c r="G1407" s="4">
        <f t="shared" si="545"/>
        <v>14231</v>
      </c>
      <c r="H1407" s="4">
        <v>2364</v>
      </c>
      <c r="I1407" s="4">
        <v>10</v>
      </c>
      <c r="J1407" s="4">
        <v>2942</v>
      </c>
      <c r="K1407" s="4">
        <v>0</v>
      </c>
      <c r="L1407" s="4">
        <f t="shared" si="546"/>
        <v>5316</v>
      </c>
      <c r="M1407" s="4">
        <v>35</v>
      </c>
      <c r="N1407" s="4">
        <v>22</v>
      </c>
      <c r="O1407" s="4">
        <v>0</v>
      </c>
      <c r="P1407" s="4">
        <v>0</v>
      </c>
      <c r="Q1407" s="4">
        <f t="shared" si="547"/>
        <v>57</v>
      </c>
      <c r="R1407" s="4">
        <v>108</v>
      </c>
      <c r="S1407" s="4">
        <v>29</v>
      </c>
      <c r="T1407" s="4">
        <v>0</v>
      </c>
      <c r="U1407" s="4">
        <v>0</v>
      </c>
      <c r="V1407" s="4">
        <f t="shared" si="548"/>
        <v>137</v>
      </c>
      <c r="W1407" s="4">
        <v>4205</v>
      </c>
      <c r="X1407" s="4">
        <v>9351</v>
      </c>
      <c r="Y1407" s="4">
        <v>1239</v>
      </c>
      <c r="Z1407" s="4">
        <v>0</v>
      </c>
      <c r="AA1407" s="4">
        <f t="shared" si="549"/>
        <v>14795</v>
      </c>
      <c r="AB1407" s="4">
        <v>1140</v>
      </c>
      <c r="AC1407" s="4">
        <v>10</v>
      </c>
      <c r="AD1407" s="4">
        <v>40</v>
      </c>
      <c r="AE1407" s="4">
        <v>0</v>
      </c>
      <c r="AF1407" s="4">
        <f t="shared" si="550"/>
        <v>1190</v>
      </c>
      <c r="AG1407" s="4">
        <v>1567</v>
      </c>
      <c r="AH1407" s="4">
        <v>1586</v>
      </c>
      <c r="AI1407" s="4">
        <v>1048</v>
      </c>
      <c r="AJ1407" s="4">
        <v>1756</v>
      </c>
      <c r="AK1407" s="4">
        <f t="shared" si="551"/>
        <v>5957</v>
      </c>
      <c r="AL1407" s="4">
        <v>12399</v>
      </c>
      <c r="AM1407" s="4">
        <v>3713</v>
      </c>
      <c r="AN1407" s="4">
        <v>2596</v>
      </c>
      <c r="AO1407" s="4">
        <v>384</v>
      </c>
      <c r="AP1407" s="4">
        <f t="shared" si="552"/>
        <v>19092</v>
      </c>
      <c r="AQ1407" s="4">
        <v>0</v>
      </c>
      <c r="AR1407" s="4">
        <v>0</v>
      </c>
      <c r="AS1407" s="4">
        <v>1</v>
      </c>
      <c r="AT1407" s="4">
        <v>0</v>
      </c>
      <c r="AU1407" s="4">
        <f t="shared" si="553"/>
        <v>1</v>
      </c>
      <c r="AV1407" s="4">
        <v>0</v>
      </c>
      <c r="AW1407" s="4">
        <v>0</v>
      </c>
      <c r="AX1407" s="4">
        <v>0</v>
      </c>
      <c r="AY1407" s="4">
        <v>0</v>
      </c>
      <c r="AZ1407" s="4">
        <f t="shared" si="554"/>
        <v>0</v>
      </c>
      <c r="BA1407" s="4">
        <v>8</v>
      </c>
      <c r="BB1407" s="4">
        <v>6</v>
      </c>
      <c r="BC1407" s="4">
        <v>1</v>
      </c>
      <c r="BD1407" s="4">
        <v>0</v>
      </c>
      <c r="BE1407" s="4">
        <f t="shared" si="555"/>
        <v>15</v>
      </c>
      <c r="BF1407" s="4">
        <v>1275</v>
      </c>
      <c r="BG1407" s="4">
        <v>1582</v>
      </c>
      <c r="BH1407" s="4">
        <v>424</v>
      </c>
      <c r="BI1407" s="4">
        <v>1756</v>
      </c>
      <c r="BJ1407" s="4">
        <f t="shared" si="556"/>
        <v>5037</v>
      </c>
      <c r="BK1407" s="4">
        <v>0</v>
      </c>
      <c r="BL1407" s="4">
        <v>0</v>
      </c>
      <c r="BM1407" s="4">
        <v>0</v>
      </c>
      <c r="BN1407" s="4">
        <v>0</v>
      </c>
      <c r="BO1407" s="4">
        <f t="shared" si="557"/>
        <v>0</v>
      </c>
      <c r="BP1407" s="4">
        <v>111</v>
      </c>
      <c r="BQ1407" s="4">
        <v>243</v>
      </c>
      <c r="BR1407" s="4">
        <v>17</v>
      </c>
      <c r="BS1407" s="4">
        <v>248</v>
      </c>
      <c r="BT1407" s="4">
        <f t="shared" si="558"/>
        <v>619</v>
      </c>
      <c r="BU1407" s="4">
        <v>254</v>
      </c>
      <c r="BV1407" s="4">
        <v>29</v>
      </c>
      <c r="BW1407" s="4">
        <v>26</v>
      </c>
      <c r="BX1407" s="4">
        <v>136</v>
      </c>
      <c r="BY1407" s="4">
        <f t="shared" si="559"/>
        <v>445</v>
      </c>
      <c r="BZ1407" s="4">
        <f t="shared" si="560"/>
        <v>35124</v>
      </c>
      <c r="CA1407" s="4">
        <f t="shared" si="561"/>
        <v>15628</v>
      </c>
      <c r="CB1407" s="4">
        <f t="shared" si="562"/>
        <v>7883</v>
      </c>
      <c r="CC1407" s="4">
        <f t="shared" si="563"/>
        <v>2140</v>
      </c>
      <c r="CD1407" s="4">
        <f t="shared" si="564"/>
        <v>60775</v>
      </c>
      <c r="CE1407" s="4">
        <f t="shared" si="570"/>
        <v>1648</v>
      </c>
      <c r="CF1407" s="4">
        <f t="shared" si="571"/>
        <v>1860</v>
      </c>
      <c r="CG1407" s="4">
        <f t="shared" si="573"/>
        <v>469</v>
      </c>
      <c r="CH1407" s="4">
        <f t="shared" si="572"/>
        <v>2140</v>
      </c>
      <c r="CI1407" s="4">
        <f t="shared" si="569"/>
        <v>6117</v>
      </c>
      <c r="CJ1407" s="4">
        <v>10459</v>
      </c>
      <c r="CK1407" s="4">
        <v>15038</v>
      </c>
      <c r="CL1407" s="4">
        <v>2484</v>
      </c>
      <c r="CM1407" s="4">
        <v>0</v>
      </c>
      <c r="CN1407" s="4">
        <v>7870</v>
      </c>
      <c r="CO1407" s="4">
        <f t="shared" si="544"/>
        <v>35851</v>
      </c>
      <c r="CW1407" s="46"/>
      <c r="CX1407" s="46"/>
      <c r="CZ1407" s="46"/>
      <c r="DA1407" s="46"/>
      <c r="DB1407" s="46"/>
    </row>
    <row r="1408" spans="1:107">
      <c r="A1408" s="2">
        <v>2018</v>
      </c>
      <c r="B1408" s="3" t="s">
        <v>107</v>
      </c>
      <c r="C1408" s="4">
        <v>2684</v>
      </c>
      <c r="D1408" s="4">
        <v>414</v>
      </c>
      <c r="E1408" s="4">
        <v>29</v>
      </c>
      <c r="F1408" s="4">
        <v>239</v>
      </c>
      <c r="G1408" s="4">
        <f t="shared" si="545"/>
        <v>3366</v>
      </c>
      <c r="H1408" s="4">
        <v>779</v>
      </c>
      <c r="I1408" s="4">
        <v>612</v>
      </c>
      <c r="J1408" s="4">
        <v>1526</v>
      </c>
      <c r="K1408" s="4">
        <v>86</v>
      </c>
      <c r="L1408" s="4">
        <f t="shared" si="546"/>
        <v>3003</v>
      </c>
      <c r="M1408" s="4">
        <v>0</v>
      </c>
      <c r="N1408" s="4">
        <v>127</v>
      </c>
      <c r="O1408" s="4">
        <v>0</v>
      </c>
      <c r="P1408" s="4">
        <v>0</v>
      </c>
      <c r="Q1408" s="4">
        <f t="shared" si="547"/>
        <v>127</v>
      </c>
      <c r="R1408" s="4">
        <v>1</v>
      </c>
      <c r="S1408" s="4">
        <v>0</v>
      </c>
      <c r="T1408" s="4">
        <v>0</v>
      </c>
      <c r="U1408" s="4">
        <v>0</v>
      </c>
      <c r="V1408" s="4">
        <f t="shared" si="548"/>
        <v>1</v>
      </c>
      <c r="W1408" s="4">
        <v>909</v>
      </c>
      <c r="X1408" s="4">
        <v>4429</v>
      </c>
      <c r="Y1408" s="4">
        <v>275</v>
      </c>
      <c r="Z1408" s="4">
        <v>0</v>
      </c>
      <c r="AA1408" s="4">
        <f t="shared" si="549"/>
        <v>5613</v>
      </c>
      <c r="AB1408" s="4">
        <v>298</v>
      </c>
      <c r="AC1408" s="4">
        <v>0</v>
      </c>
      <c r="AD1408" s="4">
        <v>36</v>
      </c>
      <c r="AE1408" s="4">
        <v>6</v>
      </c>
      <c r="AF1408" s="4">
        <f t="shared" si="550"/>
        <v>340</v>
      </c>
      <c r="AG1408" s="4">
        <v>0</v>
      </c>
      <c r="AH1408" s="4">
        <v>788</v>
      </c>
      <c r="AI1408" s="4">
        <v>694</v>
      </c>
      <c r="AJ1408" s="4">
        <v>30</v>
      </c>
      <c r="AK1408" s="4">
        <f t="shared" si="551"/>
        <v>1512</v>
      </c>
      <c r="AL1408" s="4">
        <v>1431</v>
      </c>
      <c r="AM1408" s="4">
        <v>2126</v>
      </c>
      <c r="AN1408" s="4">
        <v>2737</v>
      </c>
      <c r="AO1408" s="4">
        <v>146</v>
      </c>
      <c r="AP1408" s="4">
        <f t="shared" si="552"/>
        <v>6440</v>
      </c>
      <c r="AQ1408" s="4">
        <v>0</v>
      </c>
      <c r="AR1408" s="4">
        <v>0</v>
      </c>
      <c r="AS1408" s="4">
        <v>0</v>
      </c>
      <c r="AT1408" s="4">
        <v>239</v>
      </c>
      <c r="AU1408" s="4">
        <f t="shared" si="553"/>
        <v>239</v>
      </c>
      <c r="AV1408" s="4">
        <v>0</v>
      </c>
      <c r="AW1408" s="4">
        <v>0</v>
      </c>
      <c r="AX1408" s="4">
        <v>60</v>
      </c>
      <c r="AY1408" s="4">
        <v>86</v>
      </c>
      <c r="AZ1408" s="4">
        <f t="shared" si="554"/>
        <v>146</v>
      </c>
      <c r="BA1408" s="4">
        <v>1</v>
      </c>
      <c r="BB1408" s="4">
        <v>0</v>
      </c>
      <c r="BC1408" s="4">
        <v>2</v>
      </c>
      <c r="BD1408" s="4">
        <v>6</v>
      </c>
      <c r="BE1408" s="4">
        <f t="shared" si="555"/>
        <v>9</v>
      </c>
      <c r="BF1408" s="4">
        <v>0</v>
      </c>
      <c r="BG1408" s="4">
        <v>387</v>
      </c>
      <c r="BH1408" s="4">
        <v>225</v>
      </c>
      <c r="BI1408" s="4">
        <v>30</v>
      </c>
      <c r="BJ1408" s="4">
        <f t="shared" si="556"/>
        <v>642</v>
      </c>
      <c r="BK1408" s="4">
        <v>0</v>
      </c>
      <c r="BL1408" s="4">
        <v>42</v>
      </c>
      <c r="BM1408" s="4">
        <v>0</v>
      </c>
      <c r="BN1408" s="4">
        <v>15</v>
      </c>
      <c r="BO1408" s="4">
        <f t="shared" si="557"/>
        <v>57</v>
      </c>
      <c r="BP1408" s="4">
        <v>6</v>
      </c>
      <c r="BQ1408" s="4">
        <v>33</v>
      </c>
      <c r="BR1408" s="4">
        <v>21</v>
      </c>
      <c r="BS1408" s="4">
        <v>46</v>
      </c>
      <c r="BT1408" s="4">
        <f t="shared" si="558"/>
        <v>106</v>
      </c>
      <c r="BU1408" s="4">
        <v>20</v>
      </c>
      <c r="BV1408" s="4">
        <v>17</v>
      </c>
      <c r="BW1408" s="4">
        <v>20</v>
      </c>
      <c r="BX1408" s="4">
        <v>85</v>
      </c>
      <c r="BY1408" s="4">
        <f t="shared" si="559"/>
        <v>142</v>
      </c>
      <c r="BZ1408" s="4">
        <f t="shared" si="560"/>
        <v>6102</v>
      </c>
      <c r="CA1408" s="4">
        <f t="shared" si="561"/>
        <v>8496</v>
      </c>
      <c r="CB1408" s="4">
        <f t="shared" si="562"/>
        <v>5297</v>
      </c>
      <c r="CC1408" s="4">
        <f t="shared" si="563"/>
        <v>507</v>
      </c>
      <c r="CD1408" s="4">
        <f t="shared" si="564"/>
        <v>20402</v>
      </c>
      <c r="CE1408" s="4">
        <f t="shared" si="570"/>
        <v>27</v>
      </c>
      <c r="CF1408" s="4">
        <f t="shared" si="571"/>
        <v>479</v>
      </c>
      <c r="CG1408" s="4">
        <f t="shared" si="573"/>
        <v>328</v>
      </c>
      <c r="CH1408" s="4">
        <f t="shared" si="572"/>
        <v>507</v>
      </c>
      <c r="CI1408" s="4">
        <f t="shared" si="569"/>
        <v>1341</v>
      </c>
      <c r="CJ1408" s="4">
        <v>2437</v>
      </c>
      <c r="CK1408" s="4">
        <v>1519</v>
      </c>
      <c r="CL1408" s="4">
        <v>106</v>
      </c>
      <c r="CM1408" s="4">
        <v>64</v>
      </c>
      <c r="CN1408" s="4">
        <v>2756</v>
      </c>
      <c r="CO1408" s="4">
        <f t="shared" ref="CO1408:CO1471" si="574">SUM(CJ1408:CN1408)</f>
        <v>6882</v>
      </c>
      <c r="CX1408" s="46"/>
      <c r="DA1408" s="46"/>
    </row>
    <row r="1409" spans="1:107">
      <c r="A1409" s="2">
        <v>2018</v>
      </c>
      <c r="B1409" s="3" t="s">
        <v>108</v>
      </c>
      <c r="C1409" s="4">
        <v>24148</v>
      </c>
      <c r="D1409" s="4">
        <v>3394</v>
      </c>
      <c r="E1409" s="4">
        <v>3580</v>
      </c>
      <c r="F1409" s="4">
        <v>111</v>
      </c>
      <c r="G1409" s="4">
        <f t="shared" si="545"/>
        <v>31233</v>
      </c>
      <c r="H1409" s="4">
        <v>2834</v>
      </c>
      <c r="I1409" s="4">
        <v>347</v>
      </c>
      <c r="J1409" s="4">
        <v>6999</v>
      </c>
      <c r="K1409" s="4">
        <v>645</v>
      </c>
      <c r="L1409" s="4">
        <f t="shared" si="546"/>
        <v>10825</v>
      </c>
      <c r="M1409" s="4">
        <v>0</v>
      </c>
      <c r="N1409" s="4">
        <v>2161</v>
      </c>
      <c r="O1409" s="4">
        <v>0</v>
      </c>
      <c r="P1409" s="4">
        <v>0</v>
      </c>
      <c r="Q1409" s="4">
        <f t="shared" si="547"/>
        <v>2161</v>
      </c>
      <c r="R1409" s="4">
        <v>1137</v>
      </c>
      <c r="S1409" s="4">
        <v>0</v>
      </c>
      <c r="T1409" s="4">
        <v>0</v>
      </c>
      <c r="U1409" s="4">
        <v>0</v>
      </c>
      <c r="V1409" s="4">
        <f t="shared" si="548"/>
        <v>1137</v>
      </c>
      <c r="W1409" s="4">
        <v>13708</v>
      </c>
      <c r="X1409" s="4">
        <v>36787</v>
      </c>
      <c r="Y1409" s="4">
        <v>7836</v>
      </c>
      <c r="Z1409" s="4">
        <v>0</v>
      </c>
      <c r="AA1409" s="4">
        <f t="shared" si="549"/>
        <v>58331</v>
      </c>
      <c r="AB1409" s="4">
        <v>2635</v>
      </c>
      <c r="AC1409" s="4">
        <v>28</v>
      </c>
      <c r="AD1409" s="4">
        <v>9</v>
      </c>
      <c r="AE1409" s="4">
        <v>348</v>
      </c>
      <c r="AF1409" s="4">
        <f t="shared" si="550"/>
        <v>3020</v>
      </c>
      <c r="AG1409" s="4">
        <v>118</v>
      </c>
      <c r="AH1409" s="4">
        <v>1688</v>
      </c>
      <c r="AI1409" s="4">
        <v>6899</v>
      </c>
      <c r="AJ1409" s="4">
        <v>1340</v>
      </c>
      <c r="AK1409" s="4">
        <f t="shared" si="551"/>
        <v>10045</v>
      </c>
      <c r="AL1409" s="4">
        <v>25144</v>
      </c>
      <c r="AM1409" s="4">
        <v>12403</v>
      </c>
      <c r="AN1409" s="4">
        <v>7179</v>
      </c>
      <c r="AO1409" s="4">
        <v>2266</v>
      </c>
      <c r="AP1409" s="4">
        <f t="shared" si="552"/>
        <v>46992</v>
      </c>
      <c r="AQ1409" s="4">
        <v>0</v>
      </c>
      <c r="AR1409" s="4">
        <v>0</v>
      </c>
      <c r="AS1409" s="4">
        <v>7</v>
      </c>
      <c r="AT1409" s="4">
        <v>111</v>
      </c>
      <c r="AU1409" s="4">
        <f t="shared" si="553"/>
        <v>118</v>
      </c>
      <c r="AV1409" s="4">
        <v>0</v>
      </c>
      <c r="AW1409" s="4">
        <v>0</v>
      </c>
      <c r="AX1409" s="4">
        <v>336</v>
      </c>
      <c r="AY1409" s="4">
        <v>645</v>
      </c>
      <c r="AZ1409" s="4">
        <f t="shared" si="554"/>
        <v>981</v>
      </c>
      <c r="BA1409" s="4">
        <v>0</v>
      </c>
      <c r="BB1409" s="4">
        <v>0</v>
      </c>
      <c r="BC1409" s="4">
        <v>8</v>
      </c>
      <c r="BD1409" s="4">
        <v>348</v>
      </c>
      <c r="BE1409" s="4">
        <f t="shared" si="555"/>
        <v>356</v>
      </c>
      <c r="BF1409" s="4">
        <v>0</v>
      </c>
      <c r="BG1409" s="4">
        <v>1601</v>
      </c>
      <c r="BH1409" s="4">
        <v>1911</v>
      </c>
      <c r="BI1409" s="4">
        <v>1340</v>
      </c>
      <c r="BJ1409" s="4">
        <f t="shared" si="556"/>
        <v>4852</v>
      </c>
      <c r="BK1409" s="4">
        <v>0</v>
      </c>
      <c r="BL1409" s="4">
        <v>0</v>
      </c>
      <c r="BM1409" s="4">
        <v>175</v>
      </c>
      <c r="BN1409" s="4">
        <v>104</v>
      </c>
      <c r="BO1409" s="4">
        <f t="shared" si="557"/>
        <v>279</v>
      </c>
      <c r="BP1409" s="4">
        <v>0</v>
      </c>
      <c r="BQ1409" s="4">
        <v>163</v>
      </c>
      <c r="BR1409" s="4">
        <v>332</v>
      </c>
      <c r="BS1409" s="4">
        <v>342</v>
      </c>
      <c r="BT1409" s="4">
        <f t="shared" si="558"/>
        <v>837</v>
      </c>
      <c r="BU1409" s="4">
        <v>0</v>
      </c>
      <c r="BV1409" s="4">
        <v>91</v>
      </c>
      <c r="BW1409" s="4">
        <v>1306</v>
      </c>
      <c r="BX1409" s="4">
        <v>1820</v>
      </c>
      <c r="BY1409" s="4">
        <f t="shared" si="559"/>
        <v>3217</v>
      </c>
      <c r="BZ1409" s="4">
        <f t="shared" si="560"/>
        <v>69724</v>
      </c>
      <c r="CA1409" s="4">
        <f t="shared" si="561"/>
        <v>56808</v>
      </c>
      <c r="CB1409" s="4">
        <f t="shared" si="562"/>
        <v>32502</v>
      </c>
      <c r="CC1409" s="4">
        <f t="shared" si="563"/>
        <v>4710</v>
      </c>
      <c r="CD1409" s="4">
        <f t="shared" si="564"/>
        <v>163744</v>
      </c>
      <c r="CE1409" s="4">
        <f t="shared" si="570"/>
        <v>0</v>
      </c>
      <c r="CF1409" s="4">
        <f t="shared" si="571"/>
        <v>1855</v>
      </c>
      <c r="CG1409" s="4">
        <f t="shared" si="573"/>
        <v>4075</v>
      </c>
      <c r="CH1409" s="4">
        <f t="shared" si="572"/>
        <v>4710</v>
      </c>
      <c r="CI1409" s="4">
        <f t="shared" si="569"/>
        <v>10640</v>
      </c>
      <c r="CJ1409" s="4">
        <v>12637</v>
      </c>
      <c r="CK1409" s="4">
        <v>46946</v>
      </c>
      <c r="CL1409" s="4">
        <v>4916</v>
      </c>
      <c r="CM1409" s="4">
        <v>15</v>
      </c>
      <c r="CN1409" s="4">
        <v>6906</v>
      </c>
      <c r="CO1409" s="4">
        <f t="shared" si="574"/>
        <v>71420</v>
      </c>
      <c r="CT1409" s="46"/>
      <c r="CV1409" s="46"/>
      <c r="CW1409" s="46"/>
      <c r="CX1409" s="46"/>
      <c r="CY1409" s="46"/>
      <c r="CZ1409" s="46"/>
      <c r="DA1409" s="46"/>
    </row>
    <row r="1410" spans="1:107">
      <c r="A1410" s="2">
        <v>2018</v>
      </c>
      <c r="B1410" s="3" t="s">
        <v>109</v>
      </c>
      <c r="C1410" s="4">
        <v>8893.2000000000007</v>
      </c>
      <c r="D1410" s="4">
        <v>1510</v>
      </c>
      <c r="E1410" s="4">
        <v>731.4</v>
      </c>
      <c r="F1410" s="4">
        <v>0</v>
      </c>
      <c r="G1410" s="4">
        <f t="shared" ref="G1410:G1473" si="575">SUM(C1410:F1410)</f>
        <v>11134.6</v>
      </c>
      <c r="H1410" s="4">
        <v>4059.7</v>
      </c>
      <c r="I1410" s="4">
        <v>51</v>
      </c>
      <c r="J1410" s="4">
        <v>2365.3000000000002</v>
      </c>
      <c r="K1410" s="4">
        <v>99</v>
      </c>
      <c r="L1410" s="4">
        <f t="shared" ref="L1410:L1473" si="576">SUM(H1410:K1410)</f>
        <v>6575</v>
      </c>
      <c r="M1410" s="4">
        <v>0</v>
      </c>
      <c r="N1410" s="4">
        <v>43</v>
      </c>
      <c r="O1410" s="4">
        <v>0</v>
      </c>
      <c r="P1410" s="4">
        <v>0</v>
      </c>
      <c r="Q1410" s="4">
        <f t="shared" ref="Q1410:Q1473" si="577">SUM(M1410:P1410)</f>
        <v>43</v>
      </c>
      <c r="R1410" s="4">
        <v>58</v>
      </c>
      <c r="S1410" s="4">
        <v>1</v>
      </c>
      <c r="T1410" s="4">
        <v>58</v>
      </c>
      <c r="U1410" s="4">
        <v>0</v>
      </c>
      <c r="V1410" s="4">
        <f t="shared" ref="V1410:V1473" si="578">SUM(R1410:U1410)</f>
        <v>117</v>
      </c>
      <c r="W1410" s="4">
        <v>3654.2</v>
      </c>
      <c r="X1410" s="4">
        <v>9264.5</v>
      </c>
      <c r="Y1410" s="4">
        <v>1029</v>
      </c>
      <c r="Z1410" s="4">
        <v>0</v>
      </c>
      <c r="AA1410" s="4">
        <f t="shared" ref="AA1410:AA1473" si="579">SUM(W1410:Z1410)</f>
        <v>13947.7</v>
      </c>
      <c r="AB1410" s="4">
        <v>1529</v>
      </c>
      <c r="AC1410" s="4">
        <v>1</v>
      </c>
      <c r="AD1410" s="4">
        <v>28</v>
      </c>
      <c r="AE1410" s="4">
        <v>3</v>
      </c>
      <c r="AF1410" s="4">
        <f t="shared" ref="AF1410:AF1473" si="580">SUM(AB1410:AE1410)</f>
        <v>1561</v>
      </c>
      <c r="AG1410" s="4">
        <v>0</v>
      </c>
      <c r="AH1410" s="4">
        <v>1372</v>
      </c>
      <c r="AI1410" s="4">
        <v>2494</v>
      </c>
      <c r="AJ1410" s="4">
        <v>110</v>
      </c>
      <c r="AK1410" s="4">
        <f t="shared" ref="AK1410:AK1473" si="581">SUM(AG1410:AJ1410)</f>
        <v>3976</v>
      </c>
      <c r="AL1410" s="4">
        <v>4552.3</v>
      </c>
      <c r="AM1410" s="4">
        <v>2931</v>
      </c>
      <c r="AN1410" s="4">
        <v>2921</v>
      </c>
      <c r="AO1410" s="4">
        <v>36</v>
      </c>
      <c r="AP1410" s="4">
        <f t="shared" ref="AP1410:AP1473" si="582">SUM(AL1410:AO1410)</f>
        <v>10440.299999999999</v>
      </c>
      <c r="AQ1410" s="4">
        <v>0</v>
      </c>
      <c r="AR1410" s="4">
        <v>0</v>
      </c>
      <c r="AS1410" s="4">
        <v>0</v>
      </c>
      <c r="AT1410" s="4">
        <v>0</v>
      </c>
      <c r="AU1410" s="4">
        <f t="shared" ref="AU1410:AU1473" si="583">SUM(AQ1410:AT1410)</f>
        <v>0</v>
      </c>
      <c r="AV1410" s="4">
        <v>52.7</v>
      </c>
      <c r="AW1410" s="4">
        <v>0</v>
      </c>
      <c r="AX1410" s="4">
        <v>0</v>
      </c>
      <c r="AY1410" s="4">
        <v>99.4</v>
      </c>
      <c r="AZ1410" s="4">
        <f t="shared" ref="AZ1410:AZ1473" si="584">SUM(AV1410:AY1410)</f>
        <v>152.10000000000002</v>
      </c>
      <c r="BA1410" s="4">
        <v>9</v>
      </c>
      <c r="BB1410" s="4">
        <v>0</v>
      </c>
      <c r="BC1410" s="4">
        <v>0</v>
      </c>
      <c r="BD1410" s="4">
        <v>3</v>
      </c>
      <c r="BE1410" s="4">
        <f t="shared" ref="BE1410:BE1473" si="585">SUM(BA1410:BD1410)</f>
        <v>12</v>
      </c>
      <c r="BF1410" s="4">
        <v>0</v>
      </c>
      <c r="BG1410" s="4">
        <v>1372</v>
      </c>
      <c r="BH1410" s="4">
        <v>2494</v>
      </c>
      <c r="BI1410" s="4">
        <v>110</v>
      </c>
      <c r="BJ1410" s="4">
        <f t="shared" ref="BJ1410:BJ1473" si="586">SUM(BF1410:BI1410)</f>
        <v>3976</v>
      </c>
      <c r="BK1410" s="4">
        <v>0</v>
      </c>
      <c r="BL1410" s="4">
        <v>0</v>
      </c>
      <c r="BM1410" s="4">
        <v>0</v>
      </c>
      <c r="BN1410" s="4">
        <v>0</v>
      </c>
      <c r="BO1410" s="4">
        <f t="shared" ref="BO1410:BO1473" si="587">SUM(BK1410:BN1410)</f>
        <v>0</v>
      </c>
      <c r="BP1410" s="4">
        <v>14.1</v>
      </c>
      <c r="BQ1410" s="4">
        <v>57.8</v>
      </c>
      <c r="BR1410" s="4">
        <v>0</v>
      </c>
      <c r="BS1410" s="4">
        <v>0</v>
      </c>
      <c r="BT1410" s="4">
        <f t="shared" ref="BT1410:BT1473" si="588">SUM(BP1410:BS1410)</f>
        <v>71.899999999999991</v>
      </c>
      <c r="BU1410" s="4">
        <v>78.150000000000006</v>
      </c>
      <c r="BV1410" s="4">
        <v>0</v>
      </c>
      <c r="BW1410" s="4">
        <v>0</v>
      </c>
      <c r="BX1410" s="4">
        <v>35.564999999999998</v>
      </c>
      <c r="BY1410" s="4">
        <f t="shared" ref="BY1410:BY1473" si="589">SUM(BU1410:BX1410)</f>
        <v>113.715</v>
      </c>
      <c r="BZ1410" s="4">
        <f t="shared" ref="BZ1410:BZ1473" si="590">+C1410+H1410+M1410+R1410+W1410+AB1410+AG1410+AL1410</f>
        <v>22746.400000000001</v>
      </c>
      <c r="CA1410" s="4">
        <f t="shared" ref="CA1410:CA1473" si="591">+D1410+I1410+N1410+S1410+X1410+AC1410+AH1410+AM1410</f>
        <v>15173.5</v>
      </c>
      <c r="CB1410" s="4">
        <f t="shared" ref="CB1410:CB1473" si="592">+E1410+J1410+O1410+T1410+Y1410+AD1410+AI1410+AN1410</f>
        <v>9626.7000000000007</v>
      </c>
      <c r="CC1410" s="4">
        <f t="shared" ref="CC1410:CC1473" si="593">+F1410+K1410+P1410+U1410+Z1410+AE1410+AJ1410+AO1410</f>
        <v>248</v>
      </c>
      <c r="CD1410" s="4">
        <f t="shared" ref="CD1410:CD1473" si="594">SUM(BZ1410:CC1410)</f>
        <v>47794.600000000006</v>
      </c>
      <c r="CE1410" s="4">
        <f t="shared" si="570"/>
        <v>153.94999999999999</v>
      </c>
      <c r="CF1410" s="4">
        <f t="shared" si="571"/>
        <v>1429.8</v>
      </c>
      <c r="CG1410" s="4">
        <f t="shared" si="573"/>
        <v>2494</v>
      </c>
      <c r="CH1410" s="4">
        <f t="shared" si="572"/>
        <v>247.965</v>
      </c>
      <c r="CI1410" s="4">
        <f t="shared" ref="CI1410:CI1473" si="595">SUM(CE1410:CH1410)</f>
        <v>4325.7150000000001</v>
      </c>
      <c r="CJ1410" s="4">
        <v>7337.4472996499999</v>
      </c>
      <c r="CK1410" s="4">
        <v>12517.540916889999</v>
      </c>
      <c r="CL1410" s="4">
        <v>739.04521252999996</v>
      </c>
      <c r="CM1410" s="4">
        <v>0</v>
      </c>
      <c r="CN1410" s="4">
        <v>2971.1571238699926</v>
      </c>
      <c r="CO1410" s="4">
        <f t="shared" si="574"/>
        <v>23565.190552939988</v>
      </c>
      <c r="CX1410" s="46"/>
      <c r="DA1410" s="46"/>
    </row>
    <row r="1411" spans="1:107">
      <c r="A1411" s="2">
        <v>2018</v>
      </c>
      <c r="B1411" s="3" t="s">
        <v>110</v>
      </c>
      <c r="C1411" s="4">
        <v>728</v>
      </c>
      <c r="D1411" s="4">
        <v>139</v>
      </c>
      <c r="E1411" s="4">
        <v>304</v>
      </c>
      <c r="F1411" s="4">
        <v>0</v>
      </c>
      <c r="G1411" s="4">
        <f t="shared" si="575"/>
        <v>1171</v>
      </c>
      <c r="H1411" s="4">
        <v>380</v>
      </c>
      <c r="I1411" s="4">
        <v>119</v>
      </c>
      <c r="J1411" s="4">
        <v>635</v>
      </c>
      <c r="K1411" s="4">
        <v>25</v>
      </c>
      <c r="L1411" s="4">
        <f t="shared" si="576"/>
        <v>1159</v>
      </c>
      <c r="M1411" s="4">
        <v>1</v>
      </c>
      <c r="N1411" s="4">
        <v>0</v>
      </c>
      <c r="O1411" s="4">
        <v>3</v>
      </c>
      <c r="P1411" s="4">
        <v>0</v>
      </c>
      <c r="Q1411" s="4">
        <f t="shared" si="577"/>
        <v>4</v>
      </c>
      <c r="R1411" s="4">
        <v>0</v>
      </c>
      <c r="S1411" s="4">
        <v>0</v>
      </c>
      <c r="T1411" s="4">
        <v>0</v>
      </c>
      <c r="U1411" s="4">
        <v>0</v>
      </c>
      <c r="V1411" s="4">
        <f t="shared" si="578"/>
        <v>0</v>
      </c>
      <c r="W1411" s="4">
        <v>460</v>
      </c>
      <c r="X1411" s="4">
        <v>754</v>
      </c>
      <c r="Y1411" s="4">
        <v>6</v>
      </c>
      <c r="Z1411" s="4">
        <v>0</v>
      </c>
      <c r="AA1411" s="4">
        <f t="shared" si="579"/>
        <v>1220</v>
      </c>
      <c r="AB1411" s="4">
        <v>101</v>
      </c>
      <c r="AC1411" s="4">
        <v>5</v>
      </c>
      <c r="AD1411" s="4">
        <v>12</v>
      </c>
      <c r="AE1411" s="4">
        <v>0</v>
      </c>
      <c r="AF1411" s="4">
        <f t="shared" si="580"/>
        <v>118</v>
      </c>
      <c r="AG1411" s="4">
        <v>18</v>
      </c>
      <c r="AH1411" s="4">
        <v>255</v>
      </c>
      <c r="AI1411" s="4">
        <v>406</v>
      </c>
      <c r="AJ1411" s="4">
        <v>0</v>
      </c>
      <c r="AK1411" s="4">
        <f t="shared" si="581"/>
        <v>679</v>
      </c>
      <c r="AL1411" s="4">
        <v>415</v>
      </c>
      <c r="AM1411" s="4">
        <v>200</v>
      </c>
      <c r="AN1411" s="4">
        <v>923</v>
      </c>
      <c r="AO1411" s="4">
        <v>0</v>
      </c>
      <c r="AP1411" s="4">
        <f t="shared" si="582"/>
        <v>1538</v>
      </c>
      <c r="AQ1411" s="4">
        <v>0</v>
      </c>
      <c r="AR1411" s="4">
        <v>0</v>
      </c>
      <c r="AS1411" s="4">
        <v>0</v>
      </c>
      <c r="AT1411" s="4">
        <v>0</v>
      </c>
      <c r="AU1411" s="4">
        <f t="shared" si="583"/>
        <v>0</v>
      </c>
      <c r="AV1411" s="4">
        <v>17</v>
      </c>
      <c r="AW1411" s="4">
        <v>0</v>
      </c>
      <c r="AX1411" s="4">
        <v>27</v>
      </c>
      <c r="AY1411" s="4">
        <v>25</v>
      </c>
      <c r="AZ1411" s="4">
        <f t="shared" si="584"/>
        <v>69</v>
      </c>
      <c r="BA1411" s="4">
        <v>2</v>
      </c>
      <c r="BB1411" s="4">
        <v>0</v>
      </c>
      <c r="BC1411" s="4">
        <v>0</v>
      </c>
      <c r="BD1411" s="4">
        <v>0</v>
      </c>
      <c r="BE1411" s="4">
        <f t="shared" si="585"/>
        <v>2</v>
      </c>
      <c r="BF1411" s="4">
        <v>0</v>
      </c>
      <c r="BG1411" s="4">
        <v>203</v>
      </c>
      <c r="BH1411" s="4">
        <v>218</v>
      </c>
      <c r="BI1411" s="4">
        <v>0</v>
      </c>
      <c r="BJ1411" s="4">
        <f t="shared" si="586"/>
        <v>421</v>
      </c>
      <c r="BK1411" s="4">
        <v>0</v>
      </c>
      <c r="BL1411" s="4">
        <v>0</v>
      </c>
      <c r="BM1411" s="4">
        <v>0</v>
      </c>
      <c r="BN1411" s="4">
        <v>0</v>
      </c>
      <c r="BO1411" s="4">
        <f t="shared" si="587"/>
        <v>0</v>
      </c>
      <c r="BP1411" s="4">
        <v>2</v>
      </c>
      <c r="BQ1411" s="4">
        <v>1</v>
      </c>
      <c r="BR1411" s="4">
        <v>24</v>
      </c>
      <c r="BS1411" s="4">
        <v>0</v>
      </c>
      <c r="BT1411" s="4">
        <f t="shared" si="588"/>
        <v>27</v>
      </c>
      <c r="BU1411" s="4">
        <v>8</v>
      </c>
      <c r="BV1411" s="4">
        <v>2</v>
      </c>
      <c r="BW1411" s="4">
        <v>5</v>
      </c>
      <c r="BX1411" s="4">
        <v>0</v>
      </c>
      <c r="BY1411" s="4">
        <f t="shared" si="589"/>
        <v>15</v>
      </c>
      <c r="BZ1411" s="4">
        <f t="shared" si="590"/>
        <v>2103</v>
      </c>
      <c r="CA1411" s="4">
        <f t="shared" si="591"/>
        <v>1472</v>
      </c>
      <c r="CB1411" s="4">
        <f t="shared" si="592"/>
        <v>2289</v>
      </c>
      <c r="CC1411" s="4">
        <f t="shared" si="593"/>
        <v>25</v>
      </c>
      <c r="CD1411" s="4">
        <f t="shared" si="594"/>
        <v>5889</v>
      </c>
      <c r="CE1411" s="4">
        <f t="shared" si="570"/>
        <v>29</v>
      </c>
      <c r="CF1411" s="4">
        <f t="shared" si="571"/>
        <v>206</v>
      </c>
      <c r="CG1411" s="4">
        <f t="shared" si="573"/>
        <v>274</v>
      </c>
      <c r="CH1411" s="4">
        <f t="shared" si="572"/>
        <v>25</v>
      </c>
      <c r="CI1411" s="4">
        <f t="shared" si="595"/>
        <v>534</v>
      </c>
      <c r="CJ1411" s="4">
        <v>944</v>
      </c>
      <c r="CK1411" s="4">
        <v>364</v>
      </c>
      <c r="CL1411" s="4">
        <v>92</v>
      </c>
      <c r="CM1411" s="4">
        <v>10</v>
      </c>
      <c r="CN1411" s="4">
        <v>940</v>
      </c>
      <c r="CO1411" s="4">
        <f t="shared" si="574"/>
        <v>2350</v>
      </c>
      <c r="CX1411" s="46"/>
      <c r="CY1411" s="46"/>
      <c r="DA1411" s="46"/>
    </row>
    <row r="1412" spans="1:107">
      <c r="A1412" s="2">
        <v>2018</v>
      </c>
      <c r="B1412" s="3" t="s">
        <v>111</v>
      </c>
      <c r="C1412" s="4">
        <v>8402.2183696800003</v>
      </c>
      <c r="D1412" s="4">
        <v>1848.2703918299999</v>
      </c>
      <c r="E1412" s="4">
        <v>1203.7223805799999</v>
      </c>
      <c r="F1412" s="4">
        <v>422.09601129000004</v>
      </c>
      <c r="G1412" s="4">
        <f t="shared" si="575"/>
        <v>11876.307153379999</v>
      </c>
      <c r="H1412" s="4">
        <v>2553.6771844499999</v>
      </c>
      <c r="I1412" s="4">
        <v>20.891815300000001</v>
      </c>
      <c r="J1412" s="4">
        <v>25.766982279999997</v>
      </c>
      <c r="K1412" s="4">
        <v>295.61095024000031</v>
      </c>
      <c r="L1412" s="4">
        <f t="shared" si="576"/>
        <v>2895.9469322700002</v>
      </c>
      <c r="M1412" s="4">
        <v>148.15714056000002</v>
      </c>
      <c r="N1412" s="4">
        <v>685.31563098999993</v>
      </c>
      <c r="O1412" s="4">
        <v>0</v>
      </c>
      <c r="P1412" s="4">
        <v>0</v>
      </c>
      <c r="Q1412" s="4">
        <f t="shared" si="577"/>
        <v>833.47277154999995</v>
      </c>
      <c r="R1412" s="4">
        <v>0</v>
      </c>
      <c r="S1412" s="4">
        <v>0</v>
      </c>
      <c r="T1412" s="4">
        <v>0</v>
      </c>
      <c r="U1412" s="4">
        <v>0</v>
      </c>
      <c r="V1412" s="4">
        <f t="shared" si="578"/>
        <v>0</v>
      </c>
      <c r="W1412" s="4">
        <v>14482.515043215999</v>
      </c>
      <c r="X1412" s="4">
        <v>8621.1112999319994</v>
      </c>
      <c r="Y1412" s="4">
        <v>3357.129676387</v>
      </c>
      <c r="Z1412" s="4">
        <v>0</v>
      </c>
      <c r="AA1412" s="4">
        <f t="shared" si="579"/>
        <v>26460.756019534998</v>
      </c>
      <c r="AB1412" s="4">
        <v>1940.3408856600001</v>
      </c>
      <c r="AC1412" s="4">
        <v>10.822180260000001</v>
      </c>
      <c r="AD1412" s="4">
        <v>60.440472409999991</v>
      </c>
      <c r="AE1412" s="4">
        <v>82.706103580000018</v>
      </c>
      <c r="AF1412" s="4">
        <f t="shared" si="580"/>
        <v>2094.3096419100002</v>
      </c>
      <c r="AG1412" s="4">
        <v>15.24244176</v>
      </c>
      <c r="AH1412" s="4">
        <v>1382.0492339600003</v>
      </c>
      <c r="AI1412" s="4">
        <v>1407.6205035400001</v>
      </c>
      <c r="AJ1412" s="4">
        <v>390.96889298000002</v>
      </c>
      <c r="AK1412" s="4">
        <f t="shared" si="581"/>
        <v>3195.8810722400003</v>
      </c>
      <c r="AL1412" s="4">
        <v>4183.4479181280021</v>
      </c>
      <c r="AM1412" s="4">
        <v>2544.6668129680006</v>
      </c>
      <c r="AN1412" s="4">
        <v>13920.007408957015</v>
      </c>
      <c r="AO1412" s="4">
        <v>1676.5122015900008</v>
      </c>
      <c r="AP1412" s="4">
        <f t="shared" si="582"/>
        <v>22324.634341643021</v>
      </c>
      <c r="AQ1412" s="4">
        <v>0</v>
      </c>
      <c r="AR1412" s="4">
        <v>0</v>
      </c>
      <c r="AS1412" s="4">
        <v>40</v>
      </c>
      <c r="AT1412" s="4">
        <v>389</v>
      </c>
      <c r="AU1412" s="4">
        <f t="shared" si="583"/>
        <v>429</v>
      </c>
      <c r="AV1412" s="4">
        <v>0</v>
      </c>
      <c r="AW1412" s="4">
        <v>0</v>
      </c>
      <c r="AX1412" s="4">
        <v>0</v>
      </c>
      <c r="AY1412" s="4">
        <v>296</v>
      </c>
      <c r="AZ1412" s="4">
        <f t="shared" si="584"/>
        <v>296</v>
      </c>
      <c r="BA1412" s="4">
        <v>0</v>
      </c>
      <c r="BB1412" s="4">
        <v>0</v>
      </c>
      <c r="BC1412" s="4">
        <v>0</v>
      </c>
      <c r="BD1412" s="4">
        <v>83</v>
      </c>
      <c r="BE1412" s="4">
        <f t="shared" si="585"/>
        <v>83</v>
      </c>
      <c r="BF1412" s="4">
        <v>0</v>
      </c>
      <c r="BG1412" s="4">
        <v>1180</v>
      </c>
      <c r="BH1412" s="4">
        <v>711</v>
      </c>
      <c r="BI1412" s="4">
        <v>391</v>
      </c>
      <c r="BJ1412" s="4">
        <f t="shared" si="586"/>
        <v>2282</v>
      </c>
      <c r="BK1412" s="4">
        <v>0</v>
      </c>
      <c r="BL1412" s="4">
        <v>0</v>
      </c>
      <c r="BM1412" s="4">
        <v>0</v>
      </c>
      <c r="BN1412" s="4">
        <v>0</v>
      </c>
      <c r="BO1412" s="4">
        <f t="shared" si="587"/>
        <v>0</v>
      </c>
      <c r="BP1412" s="4">
        <v>0</v>
      </c>
      <c r="BQ1412" s="4">
        <v>0</v>
      </c>
      <c r="BR1412" s="4">
        <v>0</v>
      </c>
      <c r="BS1412" s="4">
        <v>125</v>
      </c>
      <c r="BT1412" s="4">
        <f t="shared" si="588"/>
        <v>125</v>
      </c>
      <c r="BU1412" s="4">
        <v>0</v>
      </c>
      <c r="BV1412" s="4">
        <v>3</v>
      </c>
      <c r="BW1412" s="4">
        <v>51</v>
      </c>
      <c r="BX1412" s="4">
        <v>344</v>
      </c>
      <c r="BY1412" s="4">
        <f t="shared" si="589"/>
        <v>398</v>
      </c>
      <c r="BZ1412" s="4">
        <f t="shared" si="590"/>
        <v>31725.598983454001</v>
      </c>
      <c r="CA1412" s="4">
        <f t="shared" si="591"/>
        <v>15113.12736524</v>
      </c>
      <c r="CB1412" s="4">
        <f t="shared" si="592"/>
        <v>19974.687424154014</v>
      </c>
      <c r="CC1412" s="4">
        <f t="shared" si="593"/>
        <v>2867.8941596800014</v>
      </c>
      <c r="CD1412" s="4">
        <f t="shared" si="594"/>
        <v>69681.307932528012</v>
      </c>
      <c r="CE1412" s="4">
        <f t="shared" si="570"/>
        <v>0</v>
      </c>
      <c r="CF1412" s="4">
        <f t="shared" si="571"/>
        <v>1183</v>
      </c>
      <c r="CG1412" s="4">
        <f t="shared" si="573"/>
        <v>802</v>
      </c>
      <c r="CH1412" s="4">
        <f t="shared" si="572"/>
        <v>1628</v>
      </c>
      <c r="CI1412" s="4">
        <f t="shared" si="595"/>
        <v>3613</v>
      </c>
      <c r="CJ1412" s="4">
        <v>10148.17366653</v>
      </c>
      <c r="CK1412" s="4">
        <v>8411.0199292300003</v>
      </c>
      <c r="CL1412" s="4">
        <v>1525.0026630799998</v>
      </c>
      <c r="CM1412" s="4">
        <v>0</v>
      </c>
      <c r="CN1412" s="4">
        <v>12387.071123469999</v>
      </c>
      <c r="CO1412" s="4">
        <f t="shared" si="574"/>
        <v>32471.267382309998</v>
      </c>
      <c r="CT1412" s="46"/>
      <c r="CU1412" s="46"/>
      <c r="CV1412" s="46"/>
      <c r="CW1412" s="46"/>
      <c r="CY1412" s="46"/>
      <c r="CZ1412" s="46"/>
      <c r="DA1412" s="46"/>
      <c r="DB1412" s="46"/>
      <c r="DC1412" s="46"/>
    </row>
    <row r="1413" spans="1:107">
      <c r="A1413" s="2">
        <v>2018</v>
      </c>
      <c r="B1413" s="3" t="s">
        <v>112</v>
      </c>
      <c r="C1413" s="4">
        <v>1739</v>
      </c>
      <c r="D1413" s="4">
        <v>661</v>
      </c>
      <c r="E1413" s="4">
        <v>1092</v>
      </c>
      <c r="F1413" s="4">
        <v>0</v>
      </c>
      <c r="G1413" s="4">
        <f t="shared" si="575"/>
        <v>3492</v>
      </c>
      <c r="H1413" s="4">
        <v>651</v>
      </c>
      <c r="I1413" s="4">
        <v>954</v>
      </c>
      <c r="J1413" s="4">
        <v>3930</v>
      </c>
      <c r="K1413" s="4">
        <v>11</v>
      </c>
      <c r="L1413" s="4">
        <f t="shared" si="576"/>
        <v>5546</v>
      </c>
      <c r="M1413" s="4">
        <v>39</v>
      </c>
      <c r="N1413" s="4">
        <v>21</v>
      </c>
      <c r="O1413" s="4">
        <v>0</v>
      </c>
      <c r="P1413" s="4">
        <v>0</v>
      </c>
      <c r="Q1413" s="4">
        <f t="shared" si="577"/>
        <v>60</v>
      </c>
      <c r="R1413" s="4">
        <v>39</v>
      </c>
      <c r="S1413" s="4">
        <v>43</v>
      </c>
      <c r="T1413" s="4">
        <v>0</v>
      </c>
      <c r="U1413" s="4">
        <v>0</v>
      </c>
      <c r="V1413" s="4">
        <f t="shared" si="578"/>
        <v>82</v>
      </c>
      <c r="W1413" s="4">
        <v>884</v>
      </c>
      <c r="X1413" s="4">
        <v>2992</v>
      </c>
      <c r="Y1413" s="4">
        <v>1656</v>
      </c>
      <c r="Z1413" s="4">
        <v>0</v>
      </c>
      <c r="AA1413" s="4">
        <f t="shared" si="579"/>
        <v>5532</v>
      </c>
      <c r="AB1413" s="4">
        <v>487</v>
      </c>
      <c r="AC1413" s="4">
        <v>1</v>
      </c>
      <c r="AD1413" s="4">
        <v>95</v>
      </c>
      <c r="AE1413" s="4">
        <v>0</v>
      </c>
      <c r="AF1413" s="4">
        <f t="shared" si="580"/>
        <v>583</v>
      </c>
      <c r="AG1413" s="4">
        <v>0</v>
      </c>
      <c r="AH1413" s="4">
        <v>673</v>
      </c>
      <c r="AI1413" s="4">
        <v>737</v>
      </c>
      <c r="AJ1413" s="4">
        <v>90</v>
      </c>
      <c r="AK1413" s="4">
        <f t="shared" si="581"/>
        <v>1500</v>
      </c>
      <c r="AL1413" s="4">
        <v>2015</v>
      </c>
      <c r="AM1413" s="4">
        <v>2177</v>
      </c>
      <c r="AN1413" s="4">
        <v>1405</v>
      </c>
      <c r="AO1413" s="4">
        <v>277</v>
      </c>
      <c r="AP1413" s="4">
        <f t="shared" si="582"/>
        <v>5874</v>
      </c>
      <c r="AQ1413" s="4">
        <v>0</v>
      </c>
      <c r="AR1413" s="4">
        <v>0</v>
      </c>
      <c r="AS1413" s="4">
        <v>0</v>
      </c>
      <c r="AT1413" s="4">
        <v>0</v>
      </c>
      <c r="AU1413" s="4">
        <f t="shared" si="583"/>
        <v>0</v>
      </c>
      <c r="AV1413" s="4">
        <v>0</v>
      </c>
      <c r="AW1413" s="4">
        <v>7</v>
      </c>
      <c r="AX1413" s="4">
        <v>291</v>
      </c>
      <c r="AY1413" s="4">
        <v>11</v>
      </c>
      <c r="AZ1413" s="4">
        <f t="shared" si="584"/>
        <v>309</v>
      </c>
      <c r="BA1413" s="4">
        <v>0</v>
      </c>
      <c r="BB1413" s="4">
        <v>0</v>
      </c>
      <c r="BC1413" s="4">
        <v>0</v>
      </c>
      <c r="BD1413" s="4">
        <v>0</v>
      </c>
      <c r="BE1413" s="4">
        <f t="shared" si="585"/>
        <v>0</v>
      </c>
      <c r="BF1413" s="4">
        <v>0</v>
      </c>
      <c r="BG1413" s="4">
        <v>441</v>
      </c>
      <c r="BH1413" s="4">
        <v>643</v>
      </c>
      <c r="BI1413" s="4">
        <v>90</v>
      </c>
      <c r="BJ1413" s="4">
        <f t="shared" si="586"/>
        <v>1174</v>
      </c>
      <c r="BK1413" s="4">
        <v>0</v>
      </c>
      <c r="BL1413" s="4">
        <v>0</v>
      </c>
      <c r="BM1413" s="4">
        <v>0</v>
      </c>
      <c r="BN1413" s="4">
        <v>0</v>
      </c>
      <c r="BO1413" s="4">
        <f t="shared" si="587"/>
        <v>0</v>
      </c>
      <c r="BP1413" s="4">
        <v>0</v>
      </c>
      <c r="BQ1413" s="4">
        <v>17</v>
      </c>
      <c r="BR1413" s="4">
        <v>53</v>
      </c>
      <c r="BS1413" s="4">
        <v>1</v>
      </c>
      <c r="BT1413" s="4">
        <f t="shared" si="588"/>
        <v>71</v>
      </c>
      <c r="BU1413" s="4">
        <v>2</v>
      </c>
      <c r="BV1413" s="4">
        <v>30</v>
      </c>
      <c r="BW1413" s="4">
        <v>71</v>
      </c>
      <c r="BX1413" s="4">
        <v>119</v>
      </c>
      <c r="BY1413" s="4">
        <f t="shared" si="589"/>
        <v>222</v>
      </c>
      <c r="BZ1413" s="4">
        <f t="shared" si="590"/>
        <v>5854</v>
      </c>
      <c r="CA1413" s="4">
        <f t="shared" si="591"/>
        <v>7522</v>
      </c>
      <c r="CB1413" s="4">
        <f t="shared" si="592"/>
        <v>8915</v>
      </c>
      <c r="CC1413" s="4">
        <f t="shared" si="593"/>
        <v>378</v>
      </c>
      <c r="CD1413" s="4">
        <f t="shared" si="594"/>
        <v>22669</v>
      </c>
      <c r="CE1413" s="4">
        <f t="shared" si="570"/>
        <v>2</v>
      </c>
      <c r="CF1413" s="4">
        <f t="shared" si="571"/>
        <v>495</v>
      </c>
      <c r="CG1413" s="4">
        <f t="shared" si="573"/>
        <v>1058</v>
      </c>
      <c r="CH1413" s="4">
        <f t="shared" si="572"/>
        <v>221</v>
      </c>
      <c r="CI1413" s="4">
        <f t="shared" si="595"/>
        <v>1776</v>
      </c>
      <c r="CJ1413" s="4">
        <v>2369</v>
      </c>
      <c r="CK1413" s="4">
        <v>2232</v>
      </c>
      <c r="CL1413" s="4">
        <v>193</v>
      </c>
      <c r="CM1413" s="4">
        <v>17</v>
      </c>
      <c r="CN1413" s="4">
        <v>1043</v>
      </c>
      <c r="CO1413" s="4">
        <f t="shared" si="574"/>
        <v>5854</v>
      </c>
      <c r="CT1413" s="46"/>
      <c r="CU1413" s="42"/>
      <c r="CV1413" s="42"/>
      <c r="CW1413" s="42"/>
      <c r="CX1413" s="42"/>
      <c r="CY1413" s="42"/>
      <c r="CZ1413" s="42"/>
      <c r="DA1413" s="42"/>
      <c r="DB1413" s="42"/>
      <c r="DC1413" s="42"/>
    </row>
    <row r="1414" spans="1:107">
      <c r="A1414" s="2">
        <v>2018</v>
      </c>
      <c r="B1414" s="3" t="s">
        <v>113</v>
      </c>
      <c r="C1414" s="4">
        <v>4262.3620000000001</v>
      </c>
      <c r="D1414" s="4">
        <v>639.27499999999998</v>
      </c>
      <c r="E1414" s="4">
        <v>425.80399999999997</v>
      </c>
      <c r="F1414" s="4">
        <v>0</v>
      </c>
      <c r="G1414" s="4">
        <f t="shared" si="575"/>
        <v>5327.4409999999998</v>
      </c>
      <c r="H1414" s="4">
        <v>1022.147351</v>
      </c>
      <c r="I1414" s="4">
        <v>40.279017000000003</v>
      </c>
      <c r="J1414" s="4">
        <v>217.47649599999997</v>
      </c>
      <c r="K1414" s="4">
        <v>68.906597000000005</v>
      </c>
      <c r="L1414" s="4">
        <f t="shared" si="576"/>
        <v>1348.8094609999998</v>
      </c>
      <c r="M1414" s="4">
        <v>40</v>
      </c>
      <c r="N1414" s="4">
        <v>84</v>
      </c>
      <c r="O1414" s="4">
        <v>2</v>
      </c>
      <c r="P1414" s="4">
        <v>0</v>
      </c>
      <c r="Q1414" s="4">
        <f t="shared" si="577"/>
        <v>126</v>
      </c>
      <c r="R1414" s="4">
        <v>3</v>
      </c>
      <c r="S1414" s="4">
        <v>5</v>
      </c>
      <c r="T1414" s="4">
        <v>0</v>
      </c>
      <c r="U1414" s="4">
        <v>0</v>
      </c>
      <c r="V1414" s="4">
        <f t="shared" si="578"/>
        <v>8</v>
      </c>
      <c r="W1414" s="4">
        <v>1315</v>
      </c>
      <c r="X1414" s="4">
        <v>6503</v>
      </c>
      <c r="Y1414" s="4">
        <v>989</v>
      </c>
      <c r="Z1414" s="4">
        <v>0</v>
      </c>
      <c r="AA1414" s="4">
        <f t="shared" si="579"/>
        <v>8807</v>
      </c>
      <c r="AB1414" s="4">
        <v>1024.16535</v>
      </c>
      <c r="AC1414" s="4">
        <v>15.453374999999999</v>
      </c>
      <c r="AD1414" s="4">
        <v>21.069203999999999</v>
      </c>
      <c r="AE1414" s="4">
        <v>11.415203</v>
      </c>
      <c r="AF1414" s="4">
        <f t="shared" si="580"/>
        <v>1072.103132</v>
      </c>
      <c r="AG1414" s="4">
        <v>12.71458</v>
      </c>
      <c r="AH1414" s="4">
        <v>39.334358000000002</v>
      </c>
      <c r="AI1414" s="4">
        <v>1707.9385629999999</v>
      </c>
      <c r="AJ1414" s="4">
        <v>12.556272</v>
      </c>
      <c r="AK1414" s="4">
        <f t="shared" si="581"/>
        <v>1772.5437729999999</v>
      </c>
      <c r="AL1414" s="4">
        <v>2500.818303</v>
      </c>
      <c r="AM1414" s="4">
        <v>3149.6791549999989</v>
      </c>
      <c r="AN1414" s="4">
        <v>16437.849620000001</v>
      </c>
      <c r="AO1414" s="4">
        <v>69.611323999999996</v>
      </c>
      <c r="AP1414" s="4">
        <f t="shared" si="582"/>
        <v>22157.958402</v>
      </c>
      <c r="AQ1414" s="4">
        <v>0</v>
      </c>
      <c r="AR1414" s="4">
        <v>0</v>
      </c>
      <c r="AS1414" s="4">
        <v>0</v>
      </c>
      <c r="AT1414" s="4">
        <v>0</v>
      </c>
      <c r="AU1414" s="4">
        <f t="shared" si="583"/>
        <v>0</v>
      </c>
      <c r="AV1414" s="4">
        <v>0</v>
      </c>
      <c r="AW1414" s="4">
        <v>0</v>
      </c>
      <c r="AX1414" s="4">
        <v>0</v>
      </c>
      <c r="AY1414" s="4">
        <v>68.906597000000005</v>
      </c>
      <c r="AZ1414" s="4">
        <f t="shared" si="584"/>
        <v>68.906597000000005</v>
      </c>
      <c r="BA1414" s="4">
        <v>0</v>
      </c>
      <c r="BB1414" s="4">
        <v>0</v>
      </c>
      <c r="BC1414" s="4">
        <v>0</v>
      </c>
      <c r="BD1414" s="4">
        <v>11.415203</v>
      </c>
      <c r="BE1414" s="4">
        <f t="shared" si="585"/>
        <v>11.415203</v>
      </c>
      <c r="BF1414" s="4">
        <v>0</v>
      </c>
      <c r="BG1414" s="4">
        <v>3.5257999999999998</v>
      </c>
      <c r="BH1414" s="4">
        <v>0</v>
      </c>
      <c r="BI1414" s="4">
        <v>12.556272</v>
      </c>
      <c r="BJ1414" s="4">
        <f t="shared" si="586"/>
        <v>16.082072</v>
      </c>
      <c r="BK1414" s="4">
        <v>0</v>
      </c>
      <c r="BL1414" s="4">
        <v>0</v>
      </c>
      <c r="BM1414" s="4">
        <v>0</v>
      </c>
      <c r="BN1414" s="4">
        <v>11.144914999999999</v>
      </c>
      <c r="BO1414" s="4">
        <f t="shared" si="587"/>
        <v>11.144914999999999</v>
      </c>
      <c r="BP1414" s="4">
        <v>0</v>
      </c>
      <c r="BQ1414" s="4">
        <v>0</v>
      </c>
      <c r="BR1414" s="4">
        <v>0</v>
      </c>
      <c r="BS1414" s="4">
        <v>26.896049000000001</v>
      </c>
      <c r="BT1414" s="4">
        <f t="shared" si="588"/>
        <v>26.896049000000001</v>
      </c>
      <c r="BU1414" s="4">
        <v>0</v>
      </c>
      <c r="BV1414" s="4">
        <v>17.385351</v>
      </c>
      <c r="BW1414" s="4">
        <v>0</v>
      </c>
      <c r="BX1414" s="4">
        <v>31.570360000000001</v>
      </c>
      <c r="BY1414" s="4">
        <f t="shared" si="589"/>
        <v>48.955711000000001</v>
      </c>
      <c r="BZ1414" s="4">
        <f t="shared" si="590"/>
        <v>10180.207584</v>
      </c>
      <c r="CA1414" s="4">
        <f t="shared" si="591"/>
        <v>10476.020904999999</v>
      </c>
      <c r="CB1414" s="4">
        <f t="shared" si="592"/>
        <v>19801.137882999999</v>
      </c>
      <c r="CC1414" s="4">
        <f t="shared" si="593"/>
        <v>162.489396</v>
      </c>
      <c r="CD1414" s="4">
        <f t="shared" si="594"/>
        <v>40619.855768000001</v>
      </c>
      <c r="CE1414" s="4">
        <f t="shared" si="570"/>
        <v>0</v>
      </c>
      <c r="CF1414" s="4">
        <f t="shared" si="571"/>
        <v>20.911151</v>
      </c>
      <c r="CG1414" s="4">
        <f t="shared" si="573"/>
        <v>0</v>
      </c>
      <c r="CH1414" s="4">
        <f t="shared" si="572"/>
        <v>162.489396</v>
      </c>
      <c r="CI1414" s="4">
        <f t="shared" si="595"/>
        <v>183.40054699999999</v>
      </c>
      <c r="CJ1414" s="4">
        <v>0</v>
      </c>
      <c r="CK1414" s="4">
        <v>8872.5</v>
      </c>
      <c r="CL1414" s="4">
        <v>738.8</v>
      </c>
      <c r="CM1414" s="4">
        <v>0</v>
      </c>
      <c r="CN1414" s="4">
        <v>633</v>
      </c>
      <c r="CO1414" s="4">
        <f t="shared" si="574"/>
        <v>10244.299999999999</v>
      </c>
      <c r="CT1414" s="46"/>
      <c r="CX1414" s="46"/>
      <c r="CY1414" s="46"/>
      <c r="DA1414" s="46"/>
    </row>
    <row r="1415" spans="1:107">
      <c r="A1415" s="2">
        <v>2018</v>
      </c>
      <c r="B1415" s="3" t="s">
        <v>114</v>
      </c>
      <c r="C1415" s="4">
        <v>11858</v>
      </c>
      <c r="D1415" s="4">
        <v>2517</v>
      </c>
      <c r="E1415" s="4">
        <v>516</v>
      </c>
      <c r="F1415" s="4">
        <v>0</v>
      </c>
      <c r="G1415" s="4">
        <f t="shared" si="575"/>
        <v>14891</v>
      </c>
      <c r="H1415" s="4">
        <v>1675</v>
      </c>
      <c r="I1415" s="4">
        <v>0</v>
      </c>
      <c r="J1415" s="4">
        <v>128</v>
      </c>
      <c r="K1415" s="4">
        <v>189</v>
      </c>
      <c r="L1415" s="4">
        <f t="shared" si="576"/>
        <v>1992</v>
      </c>
      <c r="M1415" s="4">
        <v>162</v>
      </c>
      <c r="N1415" s="4">
        <v>373</v>
      </c>
      <c r="O1415" s="4">
        <v>2</v>
      </c>
      <c r="P1415" s="4">
        <v>0</v>
      </c>
      <c r="Q1415" s="4">
        <f t="shared" si="577"/>
        <v>537</v>
      </c>
      <c r="R1415" s="4">
        <v>128</v>
      </c>
      <c r="S1415" s="4">
        <v>283</v>
      </c>
      <c r="T1415" s="4">
        <v>0</v>
      </c>
      <c r="U1415" s="4">
        <v>0</v>
      </c>
      <c r="V1415" s="4">
        <f t="shared" si="578"/>
        <v>411</v>
      </c>
      <c r="W1415" s="4">
        <v>9297</v>
      </c>
      <c r="X1415" s="4">
        <v>17949</v>
      </c>
      <c r="Y1415" s="4">
        <v>3388</v>
      </c>
      <c r="Z1415" s="4">
        <v>0</v>
      </c>
      <c r="AA1415" s="4">
        <f t="shared" si="579"/>
        <v>30634</v>
      </c>
      <c r="AB1415" s="4">
        <v>2544</v>
      </c>
      <c r="AC1415" s="4">
        <v>17</v>
      </c>
      <c r="AD1415" s="4">
        <v>128</v>
      </c>
      <c r="AE1415" s="4">
        <v>29</v>
      </c>
      <c r="AF1415" s="4">
        <f t="shared" si="580"/>
        <v>2718</v>
      </c>
      <c r="AG1415" s="4">
        <v>2</v>
      </c>
      <c r="AH1415" s="4">
        <v>1924</v>
      </c>
      <c r="AI1415" s="4">
        <v>9231</v>
      </c>
      <c r="AJ1415" s="4">
        <v>196</v>
      </c>
      <c r="AK1415" s="4">
        <f t="shared" si="581"/>
        <v>11353</v>
      </c>
      <c r="AL1415" s="4">
        <v>6282</v>
      </c>
      <c r="AM1415" s="4">
        <v>6082</v>
      </c>
      <c r="AN1415" s="4">
        <v>9795</v>
      </c>
      <c r="AO1415" s="4">
        <v>213</v>
      </c>
      <c r="AP1415" s="4">
        <f t="shared" si="582"/>
        <v>22372</v>
      </c>
      <c r="AQ1415" s="4">
        <v>0</v>
      </c>
      <c r="AR1415" s="4">
        <v>0</v>
      </c>
      <c r="AS1415" s="4">
        <v>0</v>
      </c>
      <c r="AT1415" s="4">
        <v>0</v>
      </c>
      <c r="AU1415" s="4">
        <f t="shared" si="583"/>
        <v>0</v>
      </c>
      <c r="AV1415" s="4">
        <v>0</v>
      </c>
      <c r="AW1415" s="4">
        <v>0</v>
      </c>
      <c r="AX1415" s="4">
        <v>0</v>
      </c>
      <c r="AY1415" s="4">
        <v>189</v>
      </c>
      <c r="AZ1415" s="4">
        <f t="shared" si="584"/>
        <v>189</v>
      </c>
      <c r="BA1415" s="4">
        <v>0</v>
      </c>
      <c r="BB1415" s="4">
        <v>0</v>
      </c>
      <c r="BC1415" s="4">
        <v>0</v>
      </c>
      <c r="BD1415" s="4">
        <v>29</v>
      </c>
      <c r="BE1415" s="4">
        <f t="shared" si="585"/>
        <v>29</v>
      </c>
      <c r="BF1415" s="4">
        <v>0</v>
      </c>
      <c r="BG1415" s="4">
        <v>0</v>
      </c>
      <c r="BH1415" s="4">
        <v>2918</v>
      </c>
      <c r="BI1415" s="4">
        <v>196</v>
      </c>
      <c r="BJ1415" s="4">
        <f t="shared" si="586"/>
        <v>3114</v>
      </c>
      <c r="BK1415" s="4">
        <v>0</v>
      </c>
      <c r="BL1415" s="4">
        <v>0</v>
      </c>
      <c r="BM1415" s="4">
        <v>0</v>
      </c>
      <c r="BN1415" s="4">
        <v>0</v>
      </c>
      <c r="BO1415" s="4">
        <f t="shared" si="587"/>
        <v>0</v>
      </c>
      <c r="BP1415" s="4">
        <v>0</v>
      </c>
      <c r="BQ1415" s="4">
        <v>0</v>
      </c>
      <c r="BR1415" s="4">
        <v>0</v>
      </c>
      <c r="BS1415" s="4">
        <v>10</v>
      </c>
      <c r="BT1415" s="4">
        <f t="shared" si="588"/>
        <v>10</v>
      </c>
      <c r="BU1415" s="4">
        <v>0</v>
      </c>
      <c r="BV1415" s="4">
        <v>0</v>
      </c>
      <c r="BW1415" s="4">
        <v>49</v>
      </c>
      <c r="BX1415" s="4">
        <v>203</v>
      </c>
      <c r="BY1415" s="4">
        <f t="shared" si="589"/>
        <v>252</v>
      </c>
      <c r="BZ1415" s="4">
        <f t="shared" si="590"/>
        <v>31948</v>
      </c>
      <c r="CA1415" s="4">
        <f t="shared" si="591"/>
        <v>29145</v>
      </c>
      <c r="CB1415" s="4">
        <f t="shared" si="592"/>
        <v>23188</v>
      </c>
      <c r="CC1415" s="4">
        <f t="shared" si="593"/>
        <v>627</v>
      </c>
      <c r="CD1415" s="4">
        <f t="shared" si="594"/>
        <v>84908</v>
      </c>
      <c r="CE1415" s="4">
        <f t="shared" si="570"/>
        <v>0</v>
      </c>
      <c r="CF1415" s="4">
        <f t="shared" si="571"/>
        <v>0</v>
      </c>
      <c r="CG1415" s="4">
        <f t="shared" si="573"/>
        <v>2967</v>
      </c>
      <c r="CH1415" s="4">
        <f t="shared" si="572"/>
        <v>627</v>
      </c>
      <c r="CI1415" s="4">
        <f t="shared" si="595"/>
        <v>3594</v>
      </c>
      <c r="CJ1415" s="4">
        <v>10381</v>
      </c>
      <c r="CK1415" s="4">
        <v>13399</v>
      </c>
      <c r="CL1415" s="4">
        <v>2879</v>
      </c>
      <c r="CM1415" s="4">
        <v>123</v>
      </c>
      <c r="CN1415" s="4">
        <v>7785</v>
      </c>
      <c r="CO1415" s="4">
        <f t="shared" si="574"/>
        <v>34567</v>
      </c>
      <c r="CT1415" s="46"/>
      <c r="CW1415" s="46"/>
      <c r="CX1415" s="46"/>
      <c r="CZ1415" s="46"/>
      <c r="DA1415" s="46"/>
      <c r="DB1415" s="46"/>
      <c r="DC1415" s="46"/>
    </row>
    <row r="1416" spans="1:107">
      <c r="A1416" s="2">
        <v>2018</v>
      </c>
      <c r="B1416" s="3" t="s">
        <v>127</v>
      </c>
      <c r="G1416" s="4">
        <f t="shared" si="575"/>
        <v>0</v>
      </c>
      <c r="L1416" s="4">
        <f t="shared" si="576"/>
        <v>0</v>
      </c>
      <c r="Q1416" s="4">
        <f t="shared" si="577"/>
        <v>0</v>
      </c>
      <c r="V1416" s="4">
        <f t="shared" si="578"/>
        <v>0</v>
      </c>
      <c r="AA1416" s="4">
        <f t="shared" si="579"/>
        <v>0</v>
      </c>
      <c r="AF1416" s="4">
        <f t="shared" si="580"/>
        <v>0</v>
      </c>
      <c r="AK1416" s="4">
        <f t="shared" si="581"/>
        <v>0</v>
      </c>
      <c r="AP1416" s="4">
        <f t="shared" si="582"/>
        <v>0</v>
      </c>
      <c r="AU1416" s="4">
        <f t="shared" si="583"/>
        <v>0</v>
      </c>
      <c r="AZ1416" s="4">
        <f t="shared" si="584"/>
        <v>0</v>
      </c>
      <c r="BE1416" s="4">
        <f t="shared" si="585"/>
        <v>0</v>
      </c>
      <c r="BJ1416" s="4">
        <f t="shared" si="586"/>
        <v>0</v>
      </c>
      <c r="BO1416" s="4">
        <f t="shared" si="587"/>
        <v>0</v>
      </c>
      <c r="BT1416" s="4">
        <f t="shared" si="588"/>
        <v>0</v>
      </c>
      <c r="BY1416" s="4">
        <f t="shared" si="589"/>
        <v>0</v>
      </c>
      <c r="BZ1416" s="4">
        <f t="shared" si="590"/>
        <v>0</v>
      </c>
      <c r="CA1416" s="4">
        <f t="shared" si="591"/>
        <v>0</v>
      </c>
      <c r="CB1416" s="4">
        <f t="shared" si="592"/>
        <v>0</v>
      </c>
      <c r="CC1416" s="4">
        <f t="shared" si="593"/>
        <v>0</v>
      </c>
      <c r="CD1416" s="4">
        <f t="shared" si="594"/>
        <v>0</v>
      </c>
      <c r="CE1416" s="4">
        <f t="shared" si="570"/>
        <v>0</v>
      </c>
      <c r="CF1416" s="4">
        <f t="shared" si="571"/>
        <v>0</v>
      </c>
      <c r="CG1416" s="4">
        <f t="shared" si="573"/>
        <v>0</v>
      </c>
      <c r="CH1416" s="4">
        <f t="shared" si="572"/>
        <v>0</v>
      </c>
      <c r="CI1416" s="4">
        <f t="shared" si="595"/>
        <v>0</v>
      </c>
      <c r="CO1416" s="4">
        <f t="shared" si="574"/>
        <v>0</v>
      </c>
    </row>
    <row r="1417" spans="1:107">
      <c r="A1417" s="2">
        <v>2018</v>
      </c>
      <c r="B1417" s="3" t="s">
        <v>115</v>
      </c>
      <c r="C1417" s="4">
        <v>1161</v>
      </c>
      <c r="D1417" s="4">
        <v>184</v>
      </c>
      <c r="E1417" s="4">
        <v>34</v>
      </c>
      <c r="F1417" s="4">
        <v>0</v>
      </c>
      <c r="G1417" s="4">
        <f t="shared" si="575"/>
        <v>1379</v>
      </c>
      <c r="H1417" s="4">
        <v>221</v>
      </c>
      <c r="I1417" s="4">
        <v>14</v>
      </c>
      <c r="J1417" s="4">
        <v>938</v>
      </c>
      <c r="K1417" s="4">
        <v>63</v>
      </c>
      <c r="L1417" s="4">
        <f t="shared" si="576"/>
        <v>1236</v>
      </c>
      <c r="M1417" s="4">
        <v>0</v>
      </c>
      <c r="N1417" s="4">
        <v>51</v>
      </c>
      <c r="O1417" s="4">
        <v>0</v>
      </c>
      <c r="P1417" s="4">
        <v>0</v>
      </c>
      <c r="Q1417" s="4">
        <f t="shared" si="577"/>
        <v>51</v>
      </c>
      <c r="R1417" s="4">
        <v>31</v>
      </c>
      <c r="S1417" s="4">
        <v>22</v>
      </c>
      <c r="T1417" s="4">
        <v>0</v>
      </c>
      <c r="U1417" s="4">
        <v>0</v>
      </c>
      <c r="V1417" s="4">
        <f t="shared" si="578"/>
        <v>53</v>
      </c>
      <c r="W1417" s="4">
        <v>1118</v>
      </c>
      <c r="X1417" s="4">
        <v>1583</v>
      </c>
      <c r="Y1417" s="4">
        <v>11</v>
      </c>
      <c r="Z1417" s="4">
        <v>0</v>
      </c>
      <c r="AA1417" s="4">
        <f t="shared" si="579"/>
        <v>2712</v>
      </c>
      <c r="AB1417" s="4">
        <v>232</v>
      </c>
      <c r="AC1417" s="4">
        <v>1</v>
      </c>
      <c r="AD1417" s="4">
        <v>4</v>
      </c>
      <c r="AE1417" s="4">
        <v>0</v>
      </c>
      <c r="AF1417" s="4">
        <f t="shared" si="580"/>
        <v>237</v>
      </c>
      <c r="AG1417" s="4">
        <v>0</v>
      </c>
      <c r="AH1417" s="4">
        <v>242</v>
      </c>
      <c r="AI1417" s="4">
        <v>212</v>
      </c>
      <c r="AJ1417" s="4">
        <v>125</v>
      </c>
      <c r="AK1417" s="4">
        <f t="shared" si="581"/>
        <v>579</v>
      </c>
      <c r="AL1417" s="4">
        <v>1036</v>
      </c>
      <c r="AM1417" s="4">
        <v>899</v>
      </c>
      <c r="AN1417" s="4">
        <v>1038</v>
      </c>
      <c r="AO1417" s="4">
        <v>42</v>
      </c>
      <c r="AP1417" s="4">
        <f t="shared" si="582"/>
        <v>3015</v>
      </c>
      <c r="AQ1417" s="4">
        <v>0</v>
      </c>
      <c r="AR1417" s="4">
        <v>0</v>
      </c>
      <c r="AS1417" s="4">
        <v>3</v>
      </c>
      <c r="AT1417" s="4">
        <v>0</v>
      </c>
      <c r="AU1417" s="4">
        <f t="shared" si="583"/>
        <v>3</v>
      </c>
      <c r="AV1417" s="4">
        <v>2</v>
      </c>
      <c r="AW1417" s="4">
        <v>0</v>
      </c>
      <c r="AX1417" s="4">
        <v>50</v>
      </c>
      <c r="AY1417" s="4">
        <v>63</v>
      </c>
      <c r="AZ1417" s="4">
        <f t="shared" si="584"/>
        <v>115</v>
      </c>
      <c r="BA1417" s="4">
        <v>1</v>
      </c>
      <c r="BB1417" s="4">
        <v>0</v>
      </c>
      <c r="BC1417" s="4">
        <v>4</v>
      </c>
      <c r="BD1417" s="4">
        <v>0</v>
      </c>
      <c r="BE1417" s="4">
        <f t="shared" si="585"/>
        <v>5</v>
      </c>
      <c r="BF1417" s="4">
        <v>0</v>
      </c>
      <c r="BG1417" s="4">
        <v>135</v>
      </c>
      <c r="BH1417" s="4">
        <v>56</v>
      </c>
      <c r="BI1417" s="4">
        <v>125</v>
      </c>
      <c r="BJ1417" s="4">
        <f t="shared" si="586"/>
        <v>316</v>
      </c>
      <c r="BK1417" s="4">
        <v>0</v>
      </c>
      <c r="BL1417" s="4">
        <v>0</v>
      </c>
      <c r="BM1417" s="4">
        <v>0</v>
      </c>
      <c r="BN1417" s="4">
        <v>3</v>
      </c>
      <c r="BO1417" s="4">
        <f t="shared" si="587"/>
        <v>3</v>
      </c>
      <c r="BP1417" s="4">
        <v>0</v>
      </c>
      <c r="BQ1417" s="4">
        <v>4</v>
      </c>
      <c r="BR1417" s="4">
        <v>6</v>
      </c>
      <c r="BS1417" s="4">
        <v>16</v>
      </c>
      <c r="BT1417" s="4">
        <f t="shared" si="588"/>
        <v>26</v>
      </c>
      <c r="BU1417" s="4">
        <v>3</v>
      </c>
      <c r="BV1417" s="4">
        <v>40</v>
      </c>
      <c r="BW1417" s="4">
        <v>64</v>
      </c>
      <c r="BX1417" s="4">
        <v>23</v>
      </c>
      <c r="BY1417" s="4">
        <f t="shared" si="589"/>
        <v>130</v>
      </c>
      <c r="BZ1417" s="4">
        <f t="shared" si="590"/>
        <v>3799</v>
      </c>
      <c r="CA1417" s="4">
        <f t="shared" si="591"/>
        <v>2996</v>
      </c>
      <c r="CB1417" s="4">
        <f t="shared" si="592"/>
        <v>2237</v>
      </c>
      <c r="CC1417" s="4">
        <f t="shared" si="593"/>
        <v>230</v>
      </c>
      <c r="CD1417" s="4">
        <f t="shared" si="594"/>
        <v>9262</v>
      </c>
      <c r="CE1417" s="4">
        <f t="shared" si="570"/>
        <v>6</v>
      </c>
      <c r="CF1417" s="4">
        <f t="shared" si="571"/>
        <v>179</v>
      </c>
      <c r="CG1417" s="4">
        <f t="shared" si="573"/>
        <v>183</v>
      </c>
      <c r="CH1417" s="4">
        <f t="shared" si="572"/>
        <v>230</v>
      </c>
      <c r="CI1417" s="4">
        <f t="shared" si="595"/>
        <v>598</v>
      </c>
      <c r="CJ1417" s="4">
        <v>1057</v>
      </c>
      <c r="CK1417" s="4">
        <v>1345</v>
      </c>
      <c r="CL1417" s="4">
        <v>128</v>
      </c>
      <c r="CM1417" s="4">
        <v>366</v>
      </c>
      <c r="CN1417" s="4">
        <v>1012</v>
      </c>
      <c r="CO1417" s="4">
        <f t="shared" si="574"/>
        <v>3908</v>
      </c>
      <c r="CX1417" s="46"/>
      <c r="CZ1417" s="46"/>
      <c r="DA1417" s="46"/>
    </row>
    <row r="1418" spans="1:107">
      <c r="A1418" s="2">
        <v>2018</v>
      </c>
      <c r="B1418" s="3" t="s">
        <v>116</v>
      </c>
      <c r="C1418" s="4">
        <v>3071</v>
      </c>
      <c r="D1418" s="4">
        <v>957</v>
      </c>
      <c r="E1418" s="4">
        <v>936</v>
      </c>
      <c r="F1418" s="4">
        <v>0</v>
      </c>
      <c r="G1418" s="4">
        <f t="shared" si="575"/>
        <v>4964</v>
      </c>
      <c r="H1418" s="4">
        <v>670</v>
      </c>
      <c r="I1418" s="4">
        <v>126</v>
      </c>
      <c r="J1418" s="4">
        <v>3986</v>
      </c>
      <c r="K1418" s="4">
        <v>133</v>
      </c>
      <c r="L1418" s="4">
        <f t="shared" si="576"/>
        <v>4915</v>
      </c>
      <c r="M1418" s="4">
        <v>0</v>
      </c>
      <c r="N1418" s="4">
        <v>24</v>
      </c>
      <c r="O1418" s="4">
        <v>1</v>
      </c>
      <c r="P1418" s="4">
        <v>0</v>
      </c>
      <c r="Q1418" s="4">
        <f t="shared" si="577"/>
        <v>25</v>
      </c>
      <c r="R1418" s="4">
        <v>15</v>
      </c>
      <c r="S1418" s="4">
        <v>34</v>
      </c>
      <c r="T1418" s="4">
        <v>0</v>
      </c>
      <c r="U1418" s="4">
        <v>0</v>
      </c>
      <c r="V1418" s="4">
        <f t="shared" si="578"/>
        <v>49</v>
      </c>
      <c r="W1418" s="4">
        <v>1155</v>
      </c>
      <c r="X1418" s="4">
        <v>4664</v>
      </c>
      <c r="Y1418" s="4">
        <v>785</v>
      </c>
      <c r="Z1418" s="4">
        <v>0</v>
      </c>
      <c r="AA1418" s="4">
        <f t="shared" si="579"/>
        <v>6604</v>
      </c>
      <c r="AB1418" s="4">
        <v>580</v>
      </c>
      <c r="AC1418" s="4">
        <v>6</v>
      </c>
      <c r="AD1418" s="4">
        <v>85</v>
      </c>
      <c r="AE1418" s="4">
        <v>0</v>
      </c>
      <c r="AF1418" s="4">
        <f t="shared" si="580"/>
        <v>671</v>
      </c>
      <c r="AG1418" s="4">
        <v>60</v>
      </c>
      <c r="AH1418" s="4">
        <v>988</v>
      </c>
      <c r="AI1418" s="4">
        <v>1138</v>
      </c>
      <c r="AJ1418" s="4">
        <v>15</v>
      </c>
      <c r="AK1418" s="4">
        <f t="shared" si="581"/>
        <v>2201</v>
      </c>
      <c r="AL1418" s="4">
        <v>2505</v>
      </c>
      <c r="AM1418" s="4">
        <v>1794</v>
      </c>
      <c r="AN1418" s="4">
        <v>1502</v>
      </c>
      <c r="AO1418" s="4">
        <v>27</v>
      </c>
      <c r="AP1418" s="4">
        <f t="shared" si="582"/>
        <v>5828</v>
      </c>
      <c r="AQ1418" s="4">
        <v>4</v>
      </c>
      <c r="AR1418" s="4">
        <v>2</v>
      </c>
      <c r="AS1418" s="4">
        <v>0</v>
      </c>
      <c r="AT1418" s="4">
        <v>0</v>
      </c>
      <c r="AU1418" s="4">
        <f t="shared" si="583"/>
        <v>6</v>
      </c>
      <c r="AV1418" s="4">
        <v>14</v>
      </c>
      <c r="AW1418" s="4">
        <v>2</v>
      </c>
      <c r="AX1418" s="4">
        <v>146</v>
      </c>
      <c r="AY1418" s="4">
        <v>133</v>
      </c>
      <c r="AZ1418" s="4">
        <f t="shared" si="584"/>
        <v>295</v>
      </c>
      <c r="BA1418" s="4">
        <v>7</v>
      </c>
      <c r="BB1418" s="4">
        <v>0</v>
      </c>
      <c r="BC1418" s="4">
        <v>3</v>
      </c>
      <c r="BD1418" s="4">
        <v>0</v>
      </c>
      <c r="BE1418" s="4">
        <f t="shared" si="585"/>
        <v>10</v>
      </c>
      <c r="BF1418" s="4">
        <v>8</v>
      </c>
      <c r="BG1418" s="4">
        <v>0</v>
      </c>
      <c r="BH1418" s="4">
        <v>5</v>
      </c>
      <c r="BI1418" s="4">
        <v>15</v>
      </c>
      <c r="BJ1418" s="4">
        <f t="shared" si="586"/>
        <v>28</v>
      </c>
      <c r="BK1418" s="4">
        <v>0</v>
      </c>
      <c r="BL1418" s="4">
        <v>0</v>
      </c>
      <c r="BM1418" s="4">
        <v>0</v>
      </c>
      <c r="BN1418" s="4">
        <v>0</v>
      </c>
      <c r="BO1418" s="4">
        <f t="shared" si="587"/>
        <v>0</v>
      </c>
      <c r="BP1418" s="4">
        <v>0</v>
      </c>
      <c r="BQ1418" s="4">
        <v>2</v>
      </c>
      <c r="BR1418" s="4">
        <v>1</v>
      </c>
      <c r="BS1418" s="4">
        <v>0</v>
      </c>
      <c r="BT1418" s="4">
        <f t="shared" si="588"/>
        <v>3</v>
      </c>
      <c r="BU1418" s="4">
        <v>218</v>
      </c>
      <c r="BV1418" s="4">
        <v>11</v>
      </c>
      <c r="BW1418" s="4">
        <v>36</v>
      </c>
      <c r="BX1418" s="4">
        <v>27</v>
      </c>
      <c r="BY1418" s="4">
        <f t="shared" si="589"/>
        <v>292</v>
      </c>
      <c r="BZ1418" s="4">
        <f t="shared" si="590"/>
        <v>8056</v>
      </c>
      <c r="CA1418" s="4">
        <f t="shared" si="591"/>
        <v>8593</v>
      </c>
      <c r="CB1418" s="4">
        <f t="shared" si="592"/>
        <v>8433</v>
      </c>
      <c r="CC1418" s="4">
        <f t="shared" si="593"/>
        <v>175</v>
      </c>
      <c r="CD1418" s="4">
        <f t="shared" si="594"/>
        <v>25257</v>
      </c>
      <c r="CE1418" s="4">
        <f t="shared" si="570"/>
        <v>251</v>
      </c>
      <c r="CF1418" s="4">
        <f t="shared" si="571"/>
        <v>17</v>
      </c>
      <c r="CG1418" s="4">
        <f t="shared" si="573"/>
        <v>191</v>
      </c>
      <c r="CH1418" s="4">
        <f t="shared" si="572"/>
        <v>175</v>
      </c>
      <c r="CI1418" s="4">
        <f t="shared" si="595"/>
        <v>634</v>
      </c>
      <c r="CJ1418" s="4">
        <v>3034</v>
      </c>
      <c r="CK1418" s="4">
        <v>4398</v>
      </c>
      <c r="CL1418" s="4">
        <v>375</v>
      </c>
      <c r="CM1418" s="4">
        <v>0</v>
      </c>
      <c r="CN1418" s="4">
        <v>899</v>
      </c>
      <c r="CO1418" s="4">
        <f t="shared" si="574"/>
        <v>8706</v>
      </c>
      <c r="CX1418" s="46"/>
      <c r="CZ1418" s="46"/>
      <c r="DA1418" s="46"/>
    </row>
    <row r="1419" spans="1:107">
      <c r="A1419" s="2">
        <v>2018</v>
      </c>
      <c r="B1419" s="3" t="s">
        <v>117</v>
      </c>
      <c r="C1419" s="4">
        <v>557</v>
      </c>
      <c r="D1419" s="4">
        <v>167</v>
      </c>
      <c r="E1419" s="4">
        <v>7</v>
      </c>
      <c r="F1419" s="4">
        <v>0</v>
      </c>
      <c r="G1419" s="4">
        <f t="shared" si="575"/>
        <v>731</v>
      </c>
      <c r="H1419" s="4">
        <v>240</v>
      </c>
      <c r="I1419" s="4">
        <v>70</v>
      </c>
      <c r="J1419" s="4">
        <v>613</v>
      </c>
      <c r="K1419" s="4">
        <v>14</v>
      </c>
      <c r="L1419" s="4">
        <f t="shared" si="576"/>
        <v>937</v>
      </c>
      <c r="M1419" s="4">
        <v>9</v>
      </c>
      <c r="N1419" s="4">
        <v>11</v>
      </c>
      <c r="O1419" s="4">
        <v>0</v>
      </c>
      <c r="P1419" s="4">
        <v>0</v>
      </c>
      <c r="Q1419" s="4">
        <f t="shared" si="577"/>
        <v>20</v>
      </c>
      <c r="R1419" s="4">
        <v>0</v>
      </c>
      <c r="S1419" s="4">
        <v>0</v>
      </c>
      <c r="T1419" s="4">
        <v>0</v>
      </c>
      <c r="U1419" s="4">
        <v>0</v>
      </c>
      <c r="V1419" s="4">
        <f t="shared" si="578"/>
        <v>0</v>
      </c>
      <c r="W1419" s="4">
        <v>369</v>
      </c>
      <c r="X1419" s="4">
        <v>522</v>
      </c>
      <c r="Y1419" s="4">
        <v>4</v>
      </c>
      <c r="Z1419" s="4">
        <v>0</v>
      </c>
      <c r="AA1419" s="4">
        <f t="shared" si="579"/>
        <v>895</v>
      </c>
      <c r="AB1419" s="4">
        <v>100</v>
      </c>
      <c r="AC1419" s="4">
        <v>4</v>
      </c>
      <c r="AD1419" s="4">
        <v>3</v>
      </c>
      <c r="AE1419" s="4">
        <v>0</v>
      </c>
      <c r="AF1419" s="4">
        <f t="shared" si="580"/>
        <v>107</v>
      </c>
      <c r="AG1419" s="4">
        <v>1</v>
      </c>
      <c r="AH1419" s="4">
        <v>280</v>
      </c>
      <c r="AI1419" s="4">
        <v>309</v>
      </c>
      <c r="AJ1419" s="4">
        <v>0</v>
      </c>
      <c r="AK1419" s="4">
        <f t="shared" si="581"/>
        <v>590</v>
      </c>
      <c r="AL1419" s="4">
        <v>315</v>
      </c>
      <c r="AM1419" s="4">
        <v>353</v>
      </c>
      <c r="AN1419" s="4">
        <v>503</v>
      </c>
      <c r="AO1419" s="4">
        <v>6</v>
      </c>
      <c r="AP1419" s="4">
        <f t="shared" si="582"/>
        <v>1177</v>
      </c>
      <c r="AQ1419" s="4">
        <v>0</v>
      </c>
      <c r="AR1419" s="4">
        <v>0</v>
      </c>
      <c r="AS1419" s="4">
        <v>0</v>
      </c>
      <c r="AT1419" s="4">
        <v>0</v>
      </c>
      <c r="AU1419" s="4">
        <f t="shared" si="583"/>
        <v>0</v>
      </c>
      <c r="AV1419" s="4">
        <v>0</v>
      </c>
      <c r="AW1419" s="4">
        <v>0</v>
      </c>
      <c r="AX1419" s="4">
        <v>1</v>
      </c>
      <c r="AY1419" s="4">
        <v>14</v>
      </c>
      <c r="AZ1419" s="4">
        <f t="shared" si="584"/>
        <v>15</v>
      </c>
      <c r="BA1419" s="4">
        <v>6</v>
      </c>
      <c r="BB1419" s="4">
        <v>0</v>
      </c>
      <c r="BC1419" s="4">
        <v>0</v>
      </c>
      <c r="BD1419" s="4">
        <v>0</v>
      </c>
      <c r="BE1419" s="4">
        <f t="shared" si="585"/>
        <v>6</v>
      </c>
      <c r="BF1419" s="4">
        <v>0</v>
      </c>
      <c r="BG1419" s="4">
        <v>0</v>
      </c>
      <c r="BH1419" s="4">
        <v>20</v>
      </c>
      <c r="BI1419" s="4">
        <v>0</v>
      </c>
      <c r="BJ1419" s="4">
        <f t="shared" si="586"/>
        <v>20</v>
      </c>
      <c r="BK1419" s="4">
        <v>0</v>
      </c>
      <c r="BL1419" s="4">
        <v>0</v>
      </c>
      <c r="BM1419" s="4">
        <v>0</v>
      </c>
      <c r="BN1419" s="4">
        <v>0</v>
      </c>
      <c r="BO1419" s="4">
        <f t="shared" si="587"/>
        <v>0</v>
      </c>
      <c r="BP1419" s="4">
        <v>0</v>
      </c>
      <c r="BQ1419" s="4">
        <v>0</v>
      </c>
      <c r="BR1419" s="4">
        <v>0</v>
      </c>
      <c r="BS1419" s="4">
        <v>0</v>
      </c>
      <c r="BT1419" s="4">
        <f t="shared" si="588"/>
        <v>0</v>
      </c>
      <c r="BU1419" s="4">
        <v>2</v>
      </c>
      <c r="BV1419" s="4">
        <v>19</v>
      </c>
      <c r="BW1419" s="4">
        <v>15</v>
      </c>
      <c r="BX1419" s="4">
        <v>6</v>
      </c>
      <c r="BY1419" s="4">
        <f t="shared" si="589"/>
        <v>42</v>
      </c>
      <c r="BZ1419" s="4">
        <f t="shared" si="590"/>
        <v>1591</v>
      </c>
      <c r="CA1419" s="4">
        <f t="shared" si="591"/>
        <v>1407</v>
      </c>
      <c r="CB1419" s="4">
        <f t="shared" si="592"/>
        <v>1439</v>
      </c>
      <c r="CC1419" s="4">
        <f t="shared" si="593"/>
        <v>20</v>
      </c>
      <c r="CD1419" s="4">
        <f t="shared" si="594"/>
        <v>4457</v>
      </c>
      <c r="CE1419" s="4">
        <f t="shared" si="570"/>
        <v>8</v>
      </c>
      <c r="CF1419" s="4">
        <f t="shared" si="571"/>
        <v>19</v>
      </c>
      <c r="CG1419" s="4">
        <f t="shared" si="573"/>
        <v>36</v>
      </c>
      <c r="CH1419" s="4">
        <f t="shared" si="572"/>
        <v>20</v>
      </c>
      <c r="CI1419" s="4">
        <f t="shared" si="595"/>
        <v>83</v>
      </c>
      <c r="CJ1419" s="4">
        <v>989</v>
      </c>
      <c r="CK1419" s="4">
        <v>0</v>
      </c>
      <c r="CL1419" s="4">
        <v>0</v>
      </c>
      <c r="CM1419" s="4">
        <v>118</v>
      </c>
      <c r="CN1419" s="4">
        <v>509</v>
      </c>
      <c r="CO1419" s="4">
        <f t="shared" si="574"/>
        <v>1616</v>
      </c>
      <c r="CU1419" s="46"/>
      <c r="CV1419" s="46"/>
      <c r="CX1419" s="46"/>
      <c r="CY1419" s="46"/>
      <c r="DA1419" s="46"/>
    </row>
    <row r="1420" spans="1:107">
      <c r="A1420" s="2">
        <v>2018</v>
      </c>
      <c r="B1420" s="3" t="s">
        <v>118</v>
      </c>
      <c r="C1420" s="4">
        <v>4961</v>
      </c>
      <c r="D1420" s="4">
        <v>1160</v>
      </c>
      <c r="E1420" s="4">
        <v>158</v>
      </c>
      <c r="F1420" s="4">
        <v>0</v>
      </c>
      <c r="G1420" s="4">
        <f t="shared" si="575"/>
        <v>6279</v>
      </c>
      <c r="H1420" s="4">
        <v>2278</v>
      </c>
      <c r="I1420" s="4">
        <v>69</v>
      </c>
      <c r="J1420" s="4">
        <v>2753</v>
      </c>
      <c r="K1420" s="4">
        <v>0</v>
      </c>
      <c r="L1420" s="4">
        <f t="shared" si="576"/>
        <v>5100</v>
      </c>
      <c r="M1420" s="4">
        <v>12</v>
      </c>
      <c r="N1420" s="4">
        <v>37</v>
      </c>
      <c r="O1420" s="4">
        <v>0</v>
      </c>
      <c r="P1420" s="4">
        <v>0</v>
      </c>
      <c r="Q1420" s="4">
        <f t="shared" si="577"/>
        <v>49</v>
      </c>
      <c r="R1420" s="4">
        <v>0</v>
      </c>
      <c r="S1420" s="4">
        <v>0</v>
      </c>
      <c r="T1420" s="4">
        <v>0</v>
      </c>
      <c r="U1420" s="4">
        <v>0</v>
      </c>
      <c r="V1420" s="4">
        <f t="shared" si="578"/>
        <v>0</v>
      </c>
      <c r="W1420" s="4">
        <v>3576</v>
      </c>
      <c r="X1420" s="4">
        <v>6979</v>
      </c>
      <c r="Y1420" s="4">
        <v>698</v>
      </c>
      <c r="Z1420" s="4">
        <v>0</v>
      </c>
      <c r="AA1420" s="4">
        <f t="shared" si="579"/>
        <v>11253</v>
      </c>
      <c r="AB1420" s="4">
        <v>953</v>
      </c>
      <c r="AC1420" s="4">
        <v>0</v>
      </c>
      <c r="AD1420" s="4">
        <v>58</v>
      </c>
      <c r="AE1420" s="4">
        <v>0</v>
      </c>
      <c r="AF1420" s="4">
        <f t="shared" si="580"/>
        <v>1011</v>
      </c>
      <c r="AG1420" s="4">
        <v>0</v>
      </c>
      <c r="AH1420" s="4">
        <v>913</v>
      </c>
      <c r="AI1420" s="4">
        <v>501</v>
      </c>
      <c r="AJ1420" s="4">
        <v>0</v>
      </c>
      <c r="AK1420" s="4">
        <f t="shared" si="581"/>
        <v>1414</v>
      </c>
      <c r="AL1420" s="4">
        <v>3000</v>
      </c>
      <c r="AM1420" s="4">
        <v>3460</v>
      </c>
      <c r="AN1420" s="4">
        <v>1996</v>
      </c>
      <c r="AO1420" s="4">
        <v>0</v>
      </c>
      <c r="AP1420" s="4">
        <f t="shared" si="582"/>
        <v>8456</v>
      </c>
      <c r="AQ1420" s="4">
        <v>28</v>
      </c>
      <c r="AR1420" s="4">
        <v>0</v>
      </c>
      <c r="AS1420" s="4">
        <v>3</v>
      </c>
      <c r="AT1420" s="4">
        <v>0</v>
      </c>
      <c r="AU1420" s="4">
        <f t="shared" si="583"/>
        <v>31</v>
      </c>
      <c r="AV1420" s="4">
        <v>440</v>
      </c>
      <c r="AW1420" s="4">
        <v>0</v>
      </c>
      <c r="AX1420" s="4">
        <v>113</v>
      </c>
      <c r="AY1420" s="4">
        <v>0</v>
      </c>
      <c r="AZ1420" s="4">
        <f t="shared" si="584"/>
        <v>553</v>
      </c>
      <c r="BA1420" s="4">
        <v>0</v>
      </c>
      <c r="BB1420" s="4">
        <v>0</v>
      </c>
      <c r="BC1420" s="4">
        <v>37</v>
      </c>
      <c r="BD1420" s="4">
        <v>0</v>
      </c>
      <c r="BE1420" s="4">
        <f t="shared" si="585"/>
        <v>37</v>
      </c>
      <c r="BF1420" s="4">
        <v>0</v>
      </c>
      <c r="BG1420" s="4">
        <v>913</v>
      </c>
      <c r="BH1420" s="4">
        <v>501</v>
      </c>
      <c r="BI1420" s="4">
        <v>0</v>
      </c>
      <c r="BJ1420" s="4">
        <f t="shared" si="586"/>
        <v>1414</v>
      </c>
      <c r="BK1420" s="4">
        <v>0</v>
      </c>
      <c r="BL1420" s="4">
        <v>0</v>
      </c>
      <c r="BM1420" s="4">
        <v>0</v>
      </c>
      <c r="BN1420" s="4">
        <v>0</v>
      </c>
      <c r="BO1420" s="4">
        <f t="shared" si="587"/>
        <v>0</v>
      </c>
      <c r="BP1420" s="4">
        <v>57</v>
      </c>
      <c r="BQ1420" s="4">
        <v>0</v>
      </c>
      <c r="BR1420" s="4">
        <v>1</v>
      </c>
      <c r="BS1420" s="4">
        <v>0</v>
      </c>
      <c r="BT1420" s="4">
        <f t="shared" si="588"/>
        <v>58</v>
      </c>
      <c r="BU1420" s="4">
        <v>49</v>
      </c>
      <c r="BV1420" s="4">
        <v>7</v>
      </c>
      <c r="BW1420" s="4">
        <v>11</v>
      </c>
      <c r="BX1420" s="4">
        <v>0</v>
      </c>
      <c r="BY1420" s="4">
        <f t="shared" si="589"/>
        <v>67</v>
      </c>
      <c r="BZ1420" s="4">
        <f t="shared" si="590"/>
        <v>14780</v>
      </c>
      <c r="CA1420" s="4">
        <f t="shared" si="591"/>
        <v>12618</v>
      </c>
      <c r="CB1420" s="4">
        <f t="shared" si="592"/>
        <v>6164</v>
      </c>
      <c r="CC1420" s="4">
        <f t="shared" si="593"/>
        <v>0</v>
      </c>
      <c r="CD1420" s="4">
        <f t="shared" si="594"/>
        <v>33562</v>
      </c>
      <c r="CE1420" s="4">
        <f t="shared" si="570"/>
        <v>574</v>
      </c>
      <c r="CF1420" s="4">
        <f t="shared" si="571"/>
        <v>920</v>
      </c>
      <c r="CG1420" s="4">
        <f t="shared" si="573"/>
        <v>666</v>
      </c>
      <c r="CH1420" s="4">
        <f t="shared" si="572"/>
        <v>0</v>
      </c>
      <c r="CI1420" s="4">
        <f t="shared" si="595"/>
        <v>2160</v>
      </c>
      <c r="CJ1420" s="4">
        <v>8294</v>
      </c>
      <c r="CK1420" s="4">
        <v>165</v>
      </c>
      <c r="CL1420" s="4">
        <v>1407</v>
      </c>
      <c r="CM1420" s="4">
        <v>0</v>
      </c>
      <c r="CN1420" s="4">
        <v>4428</v>
      </c>
      <c r="CO1420" s="4">
        <f t="shared" si="574"/>
        <v>14294</v>
      </c>
      <c r="CX1420" s="46"/>
    </row>
    <row r="1421" spans="1:107">
      <c r="A1421" s="2">
        <v>2018</v>
      </c>
      <c r="B1421" s="3" t="s">
        <v>119</v>
      </c>
      <c r="C1421" s="4">
        <v>21319</v>
      </c>
      <c r="D1421" s="4">
        <v>5384</v>
      </c>
      <c r="E1421" s="4">
        <v>3712</v>
      </c>
      <c r="F1421" s="4">
        <v>0</v>
      </c>
      <c r="G1421" s="4">
        <f t="shared" si="575"/>
        <v>30415</v>
      </c>
      <c r="H1421" s="4">
        <v>7783</v>
      </c>
      <c r="I1421" s="4">
        <v>4214</v>
      </c>
      <c r="J1421" s="4">
        <v>5713</v>
      </c>
      <c r="K1421" s="4">
        <v>0</v>
      </c>
      <c r="L1421" s="4">
        <f t="shared" si="576"/>
        <v>17710</v>
      </c>
      <c r="M1421" s="4">
        <v>50</v>
      </c>
      <c r="N1421" s="4">
        <v>4</v>
      </c>
      <c r="O1421" s="4">
        <v>0</v>
      </c>
      <c r="P1421" s="4">
        <v>0</v>
      </c>
      <c r="Q1421" s="4">
        <f t="shared" si="577"/>
        <v>54</v>
      </c>
      <c r="R1421" s="4">
        <v>0</v>
      </c>
      <c r="S1421" s="4">
        <v>0</v>
      </c>
      <c r="T1421" s="4">
        <v>0</v>
      </c>
      <c r="U1421" s="4">
        <v>0</v>
      </c>
      <c r="V1421" s="4">
        <f t="shared" si="578"/>
        <v>0</v>
      </c>
      <c r="W1421" s="4">
        <v>12777</v>
      </c>
      <c r="X1421" s="4">
        <v>20792</v>
      </c>
      <c r="Y1421" s="4">
        <v>276</v>
      </c>
      <c r="Z1421" s="4">
        <v>0</v>
      </c>
      <c r="AA1421" s="4">
        <f t="shared" si="579"/>
        <v>33845</v>
      </c>
      <c r="AB1421" s="4">
        <v>3584</v>
      </c>
      <c r="AC1421" s="4">
        <v>11</v>
      </c>
      <c r="AD1421" s="4">
        <v>112</v>
      </c>
      <c r="AE1421" s="4">
        <v>0</v>
      </c>
      <c r="AF1421" s="4">
        <f t="shared" si="580"/>
        <v>3707</v>
      </c>
      <c r="AG1421" s="4">
        <v>2</v>
      </c>
      <c r="AH1421" s="4">
        <v>3878</v>
      </c>
      <c r="AI1421" s="4">
        <v>6329</v>
      </c>
      <c r="AJ1421" s="4">
        <v>863</v>
      </c>
      <c r="AK1421" s="4">
        <f t="shared" si="581"/>
        <v>11072</v>
      </c>
      <c r="AL1421" s="4">
        <v>10128</v>
      </c>
      <c r="AM1421" s="4">
        <v>5093</v>
      </c>
      <c r="AN1421" s="4">
        <v>2395</v>
      </c>
      <c r="AO1421" s="4">
        <v>173</v>
      </c>
      <c r="AP1421" s="4">
        <f t="shared" si="582"/>
        <v>17789</v>
      </c>
      <c r="AQ1421" s="4">
        <v>0</v>
      </c>
      <c r="AR1421" s="4">
        <v>0</v>
      </c>
      <c r="AS1421" s="4">
        <v>0</v>
      </c>
      <c r="AT1421" s="4">
        <v>0</v>
      </c>
      <c r="AU1421" s="4">
        <f t="shared" si="583"/>
        <v>0</v>
      </c>
      <c r="AV1421" s="4">
        <v>148</v>
      </c>
      <c r="AW1421" s="4">
        <v>90</v>
      </c>
      <c r="AX1421" s="4">
        <v>3103</v>
      </c>
      <c r="AY1421" s="4">
        <v>0</v>
      </c>
      <c r="AZ1421" s="4">
        <f t="shared" si="584"/>
        <v>3341</v>
      </c>
      <c r="BA1421" s="4">
        <v>23</v>
      </c>
      <c r="BB1421" s="4">
        <v>0</v>
      </c>
      <c r="BC1421" s="4">
        <v>18</v>
      </c>
      <c r="BD1421" s="4">
        <v>0</v>
      </c>
      <c r="BE1421" s="4">
        <f t="shared" si="585"/>
        <v>41</v>
      </c>
      <c r="BF1421" s="4">
        <v>0</v>
      </c>
      <c r="BG1421" s="4">
        <v>3820</v>
      </c>
      <c r="BH1421" s="4">
        <v>3425</v>
      </c>
      <c r="BI1421" s="4">
        <v>863</v>
      </c>
      <c r="BJ1421" s="4">
        <f t="shared" si="586"/>
        <v>8108</v>
      </c>
      <c r="BK1421" s="4">
        <v>0</v>
      </c>
      <c r="BL1421" s="4">
        <v>21</v>
      </c>
      <c r="BM1421" s="4">
        <v>2</v>
      </c>
      <c r="BN1421" s="4">
        <v>85</v>
      </c>
      <c r="BO1421" s="4">
        <f t="shared" si="587"/>
        <v>108</v>
      </c>
      <c r="BP1421" s="4">
        <v>4</v>
      </c>
      <c r="BQ1421" s="4">
        <v>0</v>
      </c>
      <c r="BR1421" s="4">
        <v>9</v>
      </c>
      <c r="BS1421" s="4">
        <v>0</v>
      </c>
      <c r="BT1421" s="4">
        <f t="shared" si="588"/>
        <v>13</v>
      </c>
      <c r="BU1421" s="4">
        <v>0</v>
      </c>
      <c r="BV1421" s="4">
        <v>0</v>
      </c>
      <c r="BW1421" s="4">
        <v>0</v>
      </c>
      <c r="BX1421" s="4">
        <v>0</v>
      </c>
      <c r="BY1421" s="4">
        <f t="shared" si="589"/>
        <v>0</v>
      </c>
      <c r="BZ1421" s="4">
        <f t="shared" si="590"/>
        <v>55643</v>
      </c>
      <c r="CA1421" s="4">
        <f t="shared" si="591"/>
        <v>39376</v>
      </c>
      <c r="CB1421" s="4">
        <f t="shared" si="592"/>
        <v>18537</v>
      </c>
      <c r="CC1421" s="4">
        <f t="shared" si="593"/>
        <v>1036</v>
      </c>
      <c r="CD1421" s="4">
        <f t="shared" si="594"/>
        <v>114592</v>
      </c>
      <c r="CE1421" s="4">
        <f t="shared" si="570"/>
        <v>175</v>
      </c>
      <c r="CF1421" s="4">
        <f t="shared" si="571"/>
        <v>3931</v>
      </c>
      <c r="CG1421" s="4">
        <f t="shared" si="573"/>
        <v>6557</v>
      </c>
      <c r="CH1421" s="4">
        <f t="shared" si="572"/>
        <v>948</v>
      </c>
      <c r="CI1421" s="4">
        <f t="shared" si="595"/>
        <v>11611</v>
      </c>
      <c r="CJ1421" s="4">
        <v>30889</v>
      </c>
      <c r="CK1421" s="4">
        <v>0</v>
      </c>
      <c r="CL1421" s="4">
        <v>0</v>
      </c>
      <c r="CM1421" s="4">
        <v>1385</v>
      </c>
      <c r="CN1421" s="4">
        <v>24880</v>
      </c>
      <c r="CO1421" s="4">
        <f t="shared" si="574"/>
        <v>57154</v>
      </c>
      <c r="CU1421" s="46"/>
      <c r="CV1421" s="46"/>
      <c r="CX1421" s="46"/>
      <c r="CZ1421" s="46"/>
      <c r="DA1421" s="46"/>
    </row>
    <row r="1422" spans="1:107">
      <c r="A1422" s="2">
        <v>2018</v>
      </c>
      <c r="B1422" s="3" t="s">
        <v>120</v>
      </c>
      <c r="C1422" s="4">
        <v>3373</v>
      </c>
      <c r="D1422" s="4">
        <v>493</v>
      </c>
      <c r="E1422" s="4">
        <v>147</v>
      </c>
      <c r="F1422" s="4">
        <v>0</v>
      </c>
      <c r="G1422" s="4">
        <f t="shared" si="575"/>
        <v>4013</v>
      </c>
      <c r="H1422" s="4">
        <v>1102</v>
      </c>
      <c r="I1422" s="4">
        <v>9</v>
      </c>
      <c r="J1422" s="4">
        <v>877</v>
      </c>
      <c r="K1422" s="4">
        <v>0</v>
      </c>
      <c r="L1422" s="4">
        <f t="shared" si="576"/>
        <v>1988</v>
      </c>
      <c r="M1422" s="4">
        <v>16</v>
      </c>
      <c r="N1422" s="4">
        <v>77</v>
      </c>
      <c r="O1422" s="4">
        <v>0</v>
      </c>
      <c r="P1422" s="4">
        <v>0</v>
      </c>
      <c r="Q1422" s="4">
        <f t="shared" si="577"/>
        <v>93</v>
      </c>
      <c r="R1422" s="4">
        <v>5</v>
      </c>
      <c r="S1422" s="4">
        <v>0</v>
      </c>
      <c r="T1422" s="4">
        <v>0</v>
      </c>
      <c r="U1422" s="4">
        <v>0</v>
      </c>
      <c r="V1422" s="4">
        <f t="shared" si="578"/>
        <v>5</v>
      </c>
      <c r="W1422" s="4">
        <v>479</v>
      </c>
      <c r="X1422" s="4">
        <v>1819</v>
      </c>
      <c r="Y1422" s="4">
        <v>494</v>
      </c>
      <c r="Z1422" s="4">
        <v>0</v>
      </c>
      <c r="AA1422" s="4">
        <f t="shared" si="579"/>
        <v>2792</v>
      </c>
      <c r="AB1422" s="4">
        <v>394</v>
      </c>
      <c r="AC1422" s="4">
        <v>2</v>
      </c>
      <c r="AD1422" s="4">
        <v>9</v>
      </c>
      <c r="AE1422" s="4">
        <v>0</v>
      </c>
      <c r="AF1422" s="4">
        <f t="shared" si="580"/>
        <v>405</v>
      </c>
      <c r="AG1422" s="4">
        <v>1</v>
      </c>
      <c r="AH1422" s="4">
        <v>402</v>
      </c>
      <c r="AI1422" s="4">
        <v>865</v>
      </c>
      <c r="AJ1422" s="4">
        <v>332</v>
      </c>
      <c r="AK1422" s="4">
        <f t="shared" si="581"/>
        <v>1600</v>
      </c>
      <c r="AL1422" s="4">
        <v>1369</v>
      </c>
      <c r="AM1422" s="4">
        <v>1122</v>
      </c>
      <c r="AN1422" s="4">
        <v>1402</v>
      </c>
      <c r="AO1422" s="4">
        <v>0</v>
      </c>
      <c r="AP1422" s="4">
        <f t="shared" si="582"/>
        <v>3893</v>
      </c>
      <c r="AQ1422" s="4">
        <v>25</v>
      </c>
      <c r="AR1422" s="4">
        <v>0</v>
      </c>
      <c r="AS1422" s="4">
        <v>19</v>
      </c>
      <c r="AT1422" s="4">
        <v>0</v>
      </c>
      <c r="AU1422" s="4">
        <f t="shared" si="583"/>
        <v>44</v>
      </c>
      <c r="AV1422" s="4">
        <v>51</v>
      </c>
      <c r="AW1422" s="4">
        <v>0</v>
      </c>
      <c r="AX1422" s="4">
        <v>0</v>
      </c>
      <c r="AY1422" s="4">
        <v>0</v>
      </c>
      <c r="AZ1422" s="4">
        <f t="shared" si="584"/>
        <v>51</v>
      </c>
      <c r="BA1422" s="4">
        <v>0</v>
      </c>
      <c r="BB1422" s="4">
        <v>0</v>
      </c>
      <c r="BC1422" s="4">
        <v>0</v>
      </c>
      <c r="BD1422" s="4">
        <v>0</v>
      </c>
      <c r="BE1422" s="4">
        <f t="shared" si="585"/>
        <v>0</v>
      </c>
      <c r="BF1422" s="4">
        <v>0</v>
      </c>
      <c r="BG1422" s="4">
        <v>369</v>
      </c>
      <c r="BH1422" s="4">
        <v>577</v>
      </c>
      <c r="BI1422" s="4">
        <v>332</v>
      </c>
      <c r="BJ1422" s="4">
        <f t="shared" si="586"/>
        <v>1278</v>
      </c>
      <c r="BK1422" s="4">
        <v>0</v>
      </c>
      <c r="BL1422" s="4">
        <v>0</v>
      </c>
      <c r="BM1422" s="4">
        <v>0</v>
      </c>
      <c r="BN1422" s="4">
        <v>0</v>
      </c>
      <c r="BO1422" s="4">
        <f t="shared" si="587"/>
        <v>0</v>
      </c>
      <c r="BP1422" s="4">
        <v>0</v>
      </c>
      <c r="BQ1422" s="4">
        <v>0</v>
      </c>
      <c r="BR1422" s="4">
        <v>0</v>
      </c>
      <c r="BS1422" s="4">
        <v>0</v>
      </c>
      <c r="BT1422" s="4">
        <f t="shared" si="588"/>
        <v>0</v>
      </c>
      <c r="BU1422" s="4">
        <v>193</v>
      </c>
      <c r="BV1422" s="4">
        <v>18</v>
      </c>
      <c r="BW1422" s="4">
        <v>478</v>
      </c>
      <c r="BX1422" s="4">
        <v>0</v>
      </c>
      <c r="BY1422" s="4">
        <f t="shared" si="589"/>
        <v>689</v>
      </c>
      <c r="BZ1422" s="4">
        <f t="shared" si="590"/>
        <v>6739</v>
      </c>
      <c r="CA1422" s="4">
        <f t="shared" si="591"/>
        <v>3924</v>
      </c>
      <c r="CB1422" s="4">
        <f t="shared" si="592"/>
        <v>3794</v>
      </c>
      <c r="CC1422" s="4">
        <f t="shared" si="593"/>
        <v>332</v>
      </c>
      <c r="CD1422" s="4">
        <f t="shared" si="594"/>
        <v>14789</v>
      </c>
      <c r="CE1422" s="4">
        <f t="shared" si="570"/>
        <v>269</v>
      </c>
      <c r="CF1422" s="4">
        <f t="shared" si="571"/>
        <v>387</v>
      </c>
      <c r="CG1422" s="4">
        <f t="shared" si="573"/>
        <v>1074</v>
      </c>
      <c r="CH1422" s="4">
        <f t="shared" si="572"/>
        <v>332</v>
      </c>
      <c r="CI1422" s="4">
        <f t="shared" si="595"/>
        <v>2062</v>
      </c>
      <c r="CJ1422" s="4">
        <v>2018.7467770000001</v>
      </c>
      <c r="CK1422" s="4">
        <v>3998.9957613699999</v>
      </c>
      <c r="CL1422" s="4">
        <v>447.93437499999999</v>
      </c>
      <c r="CM1422" s="4">
        <v>0</v>
      </c>
      <c r="CN1422" s="4">
        <v>572.84908662999987</v>
      </c>
      <c r="CO1422" s="4">
        <f t="shared" si="574"/>
        <v>7038.5259999999998</v>
      </c>
      <c r="CX1422" s="46"/>
      <c r="DA1422" s="46"/>
      <c r="DB1422" s="46"/>
      <c r="DC1422" s="46"/>
    </row>
    <row r="1423" spans="1:107">
      <c r="A1423" s="2">
        <v>2018</v>
      </c>
      <c r="B1423" s="3" t="s">
        <v>121</v>
      </c>
      <c r="C1423" s="4">
        <v>461</v>
      </c>
      <c r="D1423" s="4">
        <v>128</v>
      </c>
      <c r="E1423" s="4">
        <v>1277</v>
      </c>
      <c r="F1423" s="4">
        <v>0</v>
      </c>
      <c r="G1423" s="4">
        <f t="shared" si="575"/>
        <v>1866</v>
      </c>
      <c r="H1423" s="4">
        <v>88</v>
      </c>
      <c r="I1423" s="4">
        <v>0</v>
      </c>
      <c r="J1423" s="4">
        <v>6</v>
      </c>
      <c r="K1423" s="4">
        <v>7</v>
      </c>
      <c r="L1423" s="4">
        <f t="shared" si="576"/>
        <v>101</v>
      </c>
      <c r="M1423" s="4">
        <v>8</v>
      </c>
      <c r="N1423" s="4">
        <v>21</v>
      </c>
      <c r="O1423" s="4">
        <v>1</v>
      </c>
      <c r="P1423" s="4">
        <v>0</v>
      </c>
      <c r="Q1423" s="4">
        <f t="shared" si="577"/>
        <v>30</v>
      </c>
      <c r="R1423" s="4">
        <v>17</v>
      </c>
      <c r="S1423" s="4">
        <v>44</v>
      </c>
      <c r="T1423" s="4">
        <v>1</v>
      </c>
      <c r="U1423" s="4">
        <v>0</v>
      </c>
      <c r="V1423" s="4">
        <f t="shared" si="578"/>
        <v>62</v>
      </c>
      <c r="W1423" s="4">
        <v>307</v>
      </c>
      <c r="X1423" s="4">
        <v>914</v>
      </c>
      <c r="Y1423" s="4">
        <v>381</v>
      </c>
      <c r="Z1423" s="4">
        <v>0</v>
      </c>
      <c r="AA1423" s="4">
        <f t="shared" si="579"/>
        <v>1602</v>
      </c>
      <c r="AB1423" s="4">
        <v>147</v>
      </c>
      <c r="AC1423" s="4">
        <v>1</v>
      </c>
      <c r="AD1423" s="4">
        <v>8</v>
      </c>
      <c r="AE1423" s="4">
        <v>0</v>
      </c>
      <c r="AF1423" s="4">
        <f t="shared" si="580"/>
        <v>156</v>
      </c>
      <c r="AG1423" s="4">
        <v>0</v>
      </c>
      <c r="AH1423" s="4">
        <v>311</v>
      </c>
      <c r="AI1423" s="4">
        <v>259</v>
      </c>
      <c r="AJ1423" s="4">
        <v>0</v>
      </c>
      <c r="AK1423" s="4">
        <f t="shared" si="581"/>
        <v>570</v>
      </c>
      <c r="AL1423" s="4">
        <v>559</v>
      </c>
      <c r="AM1423" s="4">
        <v>507</v>
      </c>
      <c r="AN1423" s="4">
        <v>165</v>
      </c>
      <c r="AO1423" s="4">
        <v>57</v>
      </c>
      <c r="AP1423" s="4">
        <f t="shared" si="582"/>
        <v>1288</v>
      </c>
      <c r="AQ1423" s="4">
        <v>0</v>
      </c>
      <c r="AR1423" s="4">
        <v>0</v>
      </c>
      <c r="AS1423" s="4">
        <v>0</v>
      </c>
      <c r="AT1423" s="4">
        <v>0</v>
      </c>
      <c r="AU1423" s="4">
        <f t="shared" si="583"/>
        <v>0</v>
      </c>
      <c r="AV1423" s="4">
        <v>0</v>
      </c>
      <c r="AW1423" s="4">
        <v>0</v>
      </c>
      <c r="AX1423" s="4">
        <v>0</v>
      </c>
      <c r="AY1423" s="4">
        <v>7</v>
      </c>
      <c r="AZ1423" s="4">
        <f t="shared" si="584"/>
        <v>7</v>
      </c>
      <c r="BA1423" s="4">
        <v>0</v>
      </c>
      <c r="BB1423" s="4">
        <v>0</v>
      </c>
      <c r="BC1423" s="4">
        <v>0</v>
      </c>
      <c r="BD1423" s="4">
        <v>0</v>
      </c>
      <c r="BE1423" s="4">
        <f t="shared" si="585"/>
        <v>0</v>
      </c>
      <c r="BF1423" s="4">
        <v>0</v>
      </c>
      <c r="BG1423" s="4">
        <v>221</v>
      </c>
      <c r="BH1423" s="4">
        <v>54</v>
      </c>
      <c r="BI1423" s="4">
        <v>0</v>
      </c>
      <c r="BJ1423" s="4">
        <f t="shared" si="586"/>
        <v>275</v>
      </c>
      <c r="BK1423" s="4">
        <v>0</v>
      </c>
      <c r="BL1423" s="4">
        <v>0</v>
      </c>
      <c r="BM1423" s="4">
        <v>0</v>
      </c>
      <c r="BN1423" s="4">
        <v>2</v>
      </c>
      <c r="BO1423" s="4">
        <f t="shared" si="587"/>
        <v>2</v>
      </c>
      <c r="BP1423" s="4">
        <v>0</v>
      </c>
      <c r="BQ1423" s="4">
        <v>0</v>
      </c>
      <c r="BR1423" s="4">
        <v>0</v>
      </c>
      <c r="BS1423" s="4">
        <v>20</v>
      </c>
      <c r="BT1423" s="4">
        <f t="shared" si="588"/>
        <v>20</v>
      </c>
      <c r="BU1423" s="4">
        <v>0</v>
      </c>
      <c r="BV1423" s="4">
        <v>0</v>
      </c>
      <c r="BW1423" s="4">
        <v>0</v>
      </c>
      <c r="BX1423" s="4">
        <v>35</v>
      </c>
      <c r="BY1423" s="4">
        <f t="shared" si="589"/>
        <v>35</v>
      </c>
      <c r="BZ1423" s="4">
        <f t="shared" si="590"/>
        <v>1587</v>
      </c>
      <c r="CA1423" s="4">
        <f t="shared" si="591"/>
        <v>1926</v>
      </c>
      <c r="CB1423" s="4">
        <f t="shared" si="592"/>
        <v>2098</v>
      </c>
      <c r="CC1423" s="4">
        <f t="shared" si="593"/>
        <v>64</v>
      </c>
      <c r="CD1423" s="4">
        <f t="shared" si="594"/>
        <v>5675</v>
      </c>
      <c r="CE1423" s="4">
        <f t="shared" si="570"/>
        <v>0</v>
      </c>
      <c r="CF1423" s="4">
        <f t="shared" si="571"/>
        <v>221</v>
      </c>
      <c r="CG1423" s="4">
        <f t="shared" si="573"/>
        <v>54</v>
      </c>
      <c r="CH1423" s="4">
        <f t="shared" si="572"/>
        <v>64</v>
      </c>
      <c r="CI1423" s="4">
        <f t="shared" si="595"/>
        <v>339</v>
      </c>
      <c r="CJ1423" s="4">
        <v>259</v>
      </c>
      <c r="CK1423" s="4">
        <v>832</v>
      </c>
      <c r="CL1423" s="4">
        <v>96</v>
      </c>
      <c r="CM1423" s="4">
        <v>0</v>
      </c>
      <c r="CN1423" s="4">
        <v>372</v>
      </c>
      <c r="CO1423" s="4">
        <f t="shared" si="574"/>
        <v>1559</v>
      </c>
      <c r="CT1423" s="46"/>
      <c r="CX1423" s="46"/>
      <c r="CY1423" s="46"/>
      <c r="CZ1423" s="46"/>
      <c r="DA1423" s="46"/>
    </row>
    <row r="1424" spans="1:107">
      <c r="A1424" s="2">
        <v>2018</v>
      </c>
      <c r="B1424" s="3" t="s">
        <v>122</v>
      </c>
      <c r="C1424" s="4">
        <v>6021</v>
      </c>
      <c r="D1424" s="4">
        <v>1034</v>
      </c>
      <c r="E1424" s="4">
        <v>791</v>
      </c>
      <c r="F1424" s="4">
        <v>0</v>
      </c>
      <c r="G1424" s="4">
        <f t="shared" si="575"/>
        <v>7846</v>
      </c>
      <c r="H1424" s="4">
        <v>1862</v>
      </c>
      <c r="I1424" s="4">
        <v>859</v>
      </c>
      <c r="J1424" s="4">
        <v>4184</v>
      </c>
      <c r="K1424" s="4">
        <v>528</v>
      </c>
      <c r="L1424" s="4">
        <f t="shared" si="576"/>
        <v>7433</v>
      </c>
      <c r="M1424" s="4">
        <v>39</v>
      </c>
      <c r="N1424" s="4">
        <v>33</v>
      </c>
      <c r="O1424" s="4">
        <v>0</v>
      </c>
      <c r="P1424" s="4">
        <v>0</v>
      </c>
      <c r="Q1424" s="4">
        <f t="shared" si="577"/>
        <v>72</v>
      </c>
      <c r="R1424" s="4">
        <v>0</v>
      </c>
      <c r="S1424" s="4">
        <v>63</v>
      </c>
      <c r="T1424" s="4">
        <v>0</v>
      </c>
      <c r="U1424" s="4">
        <v>0</v>
      </c>
      <c r="V1424" s="4">
        <f t="shared" si="578"/>
        <v>63</v>
      </c>
      <c r="W1424" s="4">
        <v>5027</v>
      </c>
      <c r="X1424" s="4">
        <v>4831</v>
      </c>
      <c r="Y1424" s="4">
        <v>3</v>
      </c>
      <c r="Z1424" s="4">
        <v>0</v>
      </c>
      <c r="AA1424" s="4">
        <f t="shared" si="579"/>
        <v>9861</v>
      </c>
      <c r="AB1424" s="4">
        <v>1345</v>
      </c>
      <c r="AC1424" s="4">
        <v>51</v>
      </c>
      <c r="AD1424" s="4">
        <v>66</v>
      </c>
      <c r="AE1424" s="4">
        <v>26</v>
      </c>
      <c r="AF1424" s="4">
        <f t="shared" si="580"/>
        <v>1488</v>
      </c>
      <c r="AG1424" s="4">
        <v>40</v>
      </c>
      <c r="AH1424" s="4">
        <v>1096</v>
      </c>
      <c r="AI1424" s="4">
        <v>5680</v>
      </c>
      <c r="AJ1424" s="4">
        <v>68</v>
      </c>
      <c r="AK1424" s="4">
        <f t="shared" si="581"/>
        <v>6884</v>
      </c>
      <c r="AL1424" s="4">
        <v>6552</v>
      </c>
      <c r="AM1424" s="4">
        <v>2197</v>
      </c>
      <c r="AN1424" s="4">
        <v>9346</v>
      </c>
      <c r="AO1424" s="4">
        <v>336</v>
      </c>
      <c r="AP1424" s="4">
        <f t="shared" si="582"/>
        <v>18431</v>
      </c>
      <c r="AQ1424" s="4">
        <v>0</v>
      </c>
      <c r="AR1424" s="4">
        <v>0</v>
      </c>
      <c r="AS1424" s="4">
        <v>0</v>
      </c>
      <c r="AT1424" s="4">
        <v>0</v>
      </c>
      <c r="AU1424" s="4">
        <f t="shared" si="583"/>
        <v>0</v>
      </c>
      <c r="AV1424" s="4">
        <v>-36</v>
      </c>
      <c r="AW1424" s="4">
        <v>0</v>
      </c>
      <c r="AX1424" s="4">
        <v>66</v>
      </c>
      <c r="AY1424" s="4">
        <v>478</v>
      </c>
      <c r="AZ1424" s="4">
        <f t="shared" si="584"/>
        <v>508</v>
      </c>
      <c r="BA1424" s="4">
        <v>1</v>
      </c>
      <c r="BB1424" s="4">
        <v>0</v>
      </c>
      <c r="BC1424" s="4">
        <v>0</v>
      </c>
      <c r="BD1424" s="4">
        <v>26</v>
      </c>
      <c r="BE1424" s="4">
        <f t="shared" si="585"/>
        <v>27</v>
      </c>
      <c r="BF1424" s="4">
        <v>0</v>
      </c>
      <c r="BG1424" s="4">
        <v>0</v>
      </c>
      <c r="BH1424" s="4">
        <v>98</v>
      </c>
      <c r="BI1424" s="4">
        <v>68</v>
      </c>
      <c r="BJ1424" s="4">
        <f t="shared" si="586"/>
        <v>166</v>
      </c>
      <c r="BK1424" s="4">
        <v>0</v>
      </c>
      <c r="BL1424" s="4">
        <v>0</v>
      </c>
      <c r="BM1424" s="4">
        <v>0</v>
      </c>
      <c r="BN1424" s="4">
        <v>0</v>
      </c>
      <c r="BO1424" s="4">
        <f t="shared" si="587"/>
        <v>0</v>
      </c>
      <c r="BP1424" s="4">
        <v>2</v>
      </c>
      <c r="BQ1424" s="4">
        <v>13</v>
      </c>
      <c r="BR1424" s="4">
        <v>2</v>
      </c>
      <c r="BS1424" s="4">
        <v>12</v>
      </c>
      <c r="BT1424" s="4">
        <f t="shared" si="588"/>
        <v>29</v>
      </c>
      <c r="BU1424" s="4">
        <v>0</v>
      </c>
      <c r="BV1424" s="4">
        <v>24</v>
      </c>
      <c r="BW1424" s="4">
        <v>27</v>
      </c>
      <c r="BX1424" s="4">
        <v>68</v>
      </c>
      <c r="BY1424" s="4">
        <f t="shared" si="589"/>
        <v>119</v>
      </c>
      <c r="BZ1424" s="4">
        <f t="shared" si="590"/>
        <v>20886</v>
      </c>
      <c r="CA1424" s="4">
        <f t="shared" si="591"/>
        <v>10164</v>
      </c>
      <c r="CB1424" s="4">
        <f t="shared" si="592"/>
        <v>20070</v>
      </c>
      <c r="CC1424" s="4">
        <f t="shared" si="593"/>
        <v>958</v>
      </c>
      <c r="CD1424" s="4">
        <f t="shared" si="594"/>
        <v>52078</v>
      </c>
      <c r="CE1424" s="4">
        <f t="shared" si="570"/>
        <v>-33</v>
      </c>
      <c r="CF1424" s="4">
        <f t="shared" si="571"/>
        <v>37</v>
      </c>
      <c r="CG1424" s="4">
        <f t="shared" si="573"/>
        <v>193</v>
      </c>
      <c r="CH1424" s="4">
        <f t="shared" si="572"/>
        <v>652</v>
      </c>
      <c r="CI1424" s="4">
        <f t="shared" si="595"/>
        <v>849</v>
      </c>
      <c r="CJ1424" s="4">
        <v>3458.2</v>
      </c>
      <c r="CK1424" s="4">
        <v>13491.9</v>
      </c>
      <c r="CL1424" s="4">
        <v>874</v>
      </c>
      <c r="CM1424" s="4">
        <v>0</v>
      </c>
      <c r="CN1424" s="4">
        <v>1504.0800000000017</v>
      </c>
      <c r="CO1424" s="4">
        <f t="shared" si="574"/>
        <v>19328.18</v>
      </c>
      <c r="CX1424" s="46"/>
      <c r="CY1424" s="46"/>
      <c r="CZ1424" s="46"/>
      <c r="DA1424" s="46"/>
      <c r="DB1424" s="46"/>
    </row>
    <row r="1425" spans="1:107">
      <c r="A1425" s="2">
        <v>2018</v>
      </c>
      <c r="B1425" s="3" t="s">
        <v>123</v>
      </c>
      <c r="C1425" s="4">
        <v>10263</v>
      </c>
      <c r="D1425" s="4">
        <v>848</v>
      </c>
      <c r="E1425" s="4">
        <v>258</v>
      </c>
      <c r="F1425" s="4">
        <v>221</v>
      </c>
      <c r="G1425" s="4">
        <f t="shared" si="575"/>
        <v>11590</v>
      </c>
      <c r="H1425" s="4">
        <v>1578</v>
      </c>
      <c r="I1425" s="4">
        <v>4</v>
      </c>
      <c r="J1425" s="4">
        <v>4455</v>
      </c>
      <c r="K1425" s="4">
        <v>99</v>
      </c>
      <c r="L1425" s="4">
        <f t="shared" si="576"/>
        <v>6136</v>
      </c>
      <c r="M1425" s="4">
        <v>7</v>
      </c>
      <c r="N1425" s="4">
        <v>121</v>
      </c>
      <c r="O1425" s="4">
        <v>0</v>
      </c>
      <c r="P1425" s="4">
        <v>0</v>
      </c>
      <c r="Q1425" s="4">
        <f t="shared" si="577"/>
        <v>128</v>
      </c>
      <c r="R1425" s="4">
        <v>40</v>
      </c>
      <c r="S1425" s="4">
        <v>0</v>
      </c>
      <c r="T1425" s="4">
        <v>0</v>
      </c>
      <c r="U1425" s="4">
        <v>0</v>
      </c>
      <c r="V1425" s="4">
        <f t="shared" si="578"/>
        <v>40</v>
      </c>
      <c r="W1425" s="4">
        <v>3918</v>
      </c>
      <c r="X1425" s="4">
        <v>7836</v>
      </c>
      <c r="Y1425" s="4">
        <v>555</v>
      </c>
      <c r="Z1425" s="4">
        <v>0</v>
      </c>
      <c r="AA1425" s="4">
        <f t="shared" si="579"/>
        <v>12309</v>
      </c>
      <c r="AB1425" s="4">
        <v>1071</v>
      </c>
      <c r="AC1425" s="4">
        <v>3</v>
      </c>
      <c r="AD1425" s="4">
        <v>55</v>
      </c>
      <c r="AE1425" s="4">
        <v>6</v>
      </c>
      <c r="AF1425" s="4">
        <f t="shared" si="580"/>
        <v>1135</v>
      </c>
      <c r="AG1425" s="4">
        <v>2</v>
      </c>
      <c r="AH1425" s="4">
        <v>525</v>
      </c>
      <c r="AI1425" s="4">
        <v>1875</v>
      </c>
      <c r="AJ1425" s="4">
        <v>297</v>
      </c>
      <c r="AK1425" s="4">
        <f t="shared" si="581"/>
        <v>2699</v>
      </c>
      <c r="AL1425" s="4">
        <v>3656</v>
      </c>
      <c r="AM1425" s="4">
        <v>2956</v>
      </c>
      <c r="AN1425" s="4">
        <v>5021</v>
      </c>
      <c r="AO1425" s="4">
        <v>351</v>
      </c>
      <c r="AP1425" s="4">
        <f t="shared" si="582"/>
        <v>11984</v>
      </c>
      <c r="AQ1425" s="4">
        <v>0</v>
      </c>
      <c r="AR1425" s="4">
        <v>0</v>
      </c>
      <c r="AS1425" s="4">
        <v>147</v>
      </c>
      <c r="AT1425" s="4">
        <v>221</v>
      </c>
      <c r="AU1425" s="4">
        <f t="shared" si="583"/>
        <v>368</v>
      </c>
      <c r="AV1425" s="4">
        <v>0</v>
      </c>
      <c r="AW1425" s="4">
        <v>0</v>
      </c>
      <c r="AX1425" s="4">
        <v>142</v>
      </c>
      <c r="AY1425" s="4">
        <v>99</v>
      </c>
      <c r="AZ1425" s="4">
        <f t="shared" si="584"/>
        <v>241</v>
      </c>
      <c r="BA1425" s="4">
        <v>0</v>
      </c>
      <c r="BB1425" s="4">
        <v>0</v>
      </c>
      <c r="BC1425" s="4">
        <v>0</v>
      </c>
      <c r="BD1425" s="4">
        <v>6</v>
      </c>
      <c r="BE1425" s="4">
        <f t="shared" si="585"/>
        <v>6</v>
      </c>
      <c r="BF1425" s="4">
        <v>0</v>
      </c>
      <c r="BG1425" s="4">
        <v>513</v>
      </c>
      <c r="BH1425" s="4">
        <v>795</v>
      </c>
      <c r="BI1425" s="4">
        <v>297</v>
      </c>
      <c r="BJ1425" s="4">
        <f t="shared" si="586"/>
        <v>1605</v>
      </c>
      <c r="BK1425" s="4">
        <v>0</v>
      </c>
      <c r="BL1425" s="4">
        <v>0</v>
      </c>
      <c r="BM1425" s="4">
        <v>2</v>
      </c>
      <c r="BN1425" s="4">
        <v>42</v>
      </c>
      <c r="BO1425" s="4">
        <f t="shared" si="587"/>
        <v>44</v>
      </c>
      <c r="BP1425" s="4">
        <v>0</v>
      </c>
      <c r="BQ1425" s="4">
        <v>45</v>
      </c>
      <c r="BR1425" s="4">
        <v>173</v>
      </c>
      <c r="BS1425" s="4">
        <v>159</v>
      </c>
      <c r="BT1425" s="4">
        <f t="shared" si="588"/>
        <v>377</v>
      </c>
      <c r="BU1425" s="4">
        <v>0</v>
      </c>
      <c r="BV1425" s="4">
        <v>8</v>
      </c>
      <c r="BW1425" s="4">
        <v>54</v>
      </c>
      <c r="BX1425" s="4">
        <v>150</v>
      </c>
      <c r="BY1425" s="4">
        <f t="shared" si="589"/>
        <v>212</v>
      </c>
      <c r="BZ1425" s="4">
        <f t="shared" si="590"/>
        <v>20535</v>
      </c>
      <c r="CA1425" s="4">
        <f t="shared" si="591"/>
        <v>12293</v>
      </c>
      <c r="CB1425" s="4">
        <f t="shared" si="592"/>
        <v>12219</v>
      </c>
      <c r="CC1425" s="4">
        <f t="shared" si="593"/>
        <v>974</v>
      </c>
      <c r="CD1425" s="4">
        <f t="shared" si="594"/>
        <v>46021</v>
      </c>
      <c r="CE1425" s="4">
        <f t="shared" si="570"/>
        <v>0</v>
      </c>
      <c r="CF1425" s="4">
        <f t="shared" si="571"/>
        <v>566</v>
      </c>
      <c r="CG1425" s="4">
        <f t="shared" si="573"/>
        <v>1313</v>
      </c>
      <c r="CH1425" s="4">
        <f t="shared" si="572"/>
        <v>974</v>
      </c>
      <c r="CI1425" s="4">
        <f t="shared" si="595"/>
        <v>2853</v>
      </c>
      <c r="CJ1425" s="4">
        <v>10925</v>
      </c>
      <c r="CK1425" s="4">
        <v>0</v>
      </c>
      <c r="CL1425" s="4">
        <v>0</v>
      </c>
      <c r="CM1425" s="4">
        <v>0</v>
      </c>
      <c r="CN1425" s="4">
        <v>10787</v>
      </c>
      <c r="CO1425" s="4">
        <f t="shared" si="574"/>
        <v>21712</v>
      </c>
      <c r="CU1425" s="46"/>
      <c r="CV1425" s="46"/>
      <c r="CX1425" s="46"/>
      <c r="CZ1425" s="46"/>
      <c r="DA1425" s="46"/>
      <c r="DB1425" s="46"/>
    </row>
    <row r="1426" spans="1:107">
      <c r="A1426" s="2">
        <v>2018</v>
      </c>
      <c r="B1426" s="3" t="s">
        <v>124</v>
      </c>
      <c r="C1426" s="4">
        <v>1908</v>
      </c>
      <c r="D1426" s="4">
        <v>348</v>
      </c>
      <c r="E1426" s="4">
        <v>8</v>
      </c>
      <c r="F1426" s="4">
        <v>23</v>
      </c>
      <c r="G1426" s="4">
        <f t="shared" si="575"/>
        <v>2287</v>
      </c>
      <c r="H1426" s="4">
        <v>453</v>
      </c>
      <c r="I1426" s="4">
        <v>246</v>
      </c>
      <c r="J1426" s="4">
        <v>2018</v>
      </c>
      <c r="K1426" s="4">
        <v>0</v>
      </c>
      <c r="L1426" s="4">
        <f t="shared" si="576"/>
        <v>2717</v>
      </c>
      <c r="M1426" s="4">
        <v>26</v>
      </c>
      <c r="N1426" s="4">
        <v>93</v>
      </c>
      <c r="O1426" s="4">
        <v>0</v>
      </c>
      <c r="P1426" s="4">
        <v>0</v>
      </c>
      <c r="Q1426" s="4">
        <f t="shared" si="577"/>
        <v>119</v>
      </c>
      <c r="R1426" s="4">
        <v>2</v>
      </c>
      <c r="S1426" s="4">
        <v>0</v>
      </c>
      <c r="T1426" s="4">
        <v>0</v>
      </c>
      <c r="U1426" s="4">
        <v>0</v>
      </c>
      <c r="V1426" s="4">
        <f t="shared" si="578"/>
        <v>2</v>
      </c>
      <c r="W1426" s="4">
        <v>533</v>
      </c>
      <c r="X1426" s="4">
        <v>2968</v>
      </c>
      <c r="Y1426" s="4">
        <v>326</v>
      </c>
      <c r="Z1426" s="4">
        <v>0</v>
      </c>
      <c r="AA1426" s="4">
        <f t="shared" si="579"/>
        <v>3827</v>
      </c>
      <c r="AB1426" s="4">
        <v>157</v>
      </c>
      <c r="AC1426" s="4">
        <v>0</v>
      </c>
      <c r="AD1426" s="4">
        <v>9</v>
      </c>
      <c r="AE1426" s="4">
        <v>0</v>
      </c>
      <c r="AF1426" s="4">
        <f t="shared" si="580"/>
        <v>166</v>
      </c>
      <c r="AG1426" s="4">
        <v>7</v>
      </c>
      <c r="AH1426" s="4">
        <v>525</v>
      </c>
      <c r="AI1426" s="4">
        <v>1053</v>
      </c>
      <c r="AJ1426" s="4">
        <v>0</v>
      </c>
      <c r="AK1426" s="4">
        <f t="shared" si="581"/>
        <v>1585</v>
      </c>
      <c r="AL1426" s="4">
        <v>552</v>
      </c>
      <c r="AM1426" s="4">
        <v>301</v>
      </c>
      <c r="AN1426" s="4">
        <v>5301</v>
      </c>
      <c r="AO1426" s="4">
        <v>0</v>
      </c>
      <c r="AP1426" s="4">
        <f t="shared" si="582"/>
        <v>6154</v>
      </c>
      <c r="AQ1426" s="4">
        <v>0</v>
      </c>
      <c r="AR1426" s="4">
        <v>0</v>
      </c>
      <c r="AS1426" s="4">
        <v>0</v>
      </c>
      <c r="AT1426" s="4">
        <v>0</v>
      </c>
      <c r="AU1426" s="4">
        <f t="shared" si="583"/>
        <v>0</v>
      </c>
      <c r="AV1426" s="4">
        <v>0</v>
      </c>
      <c r="AW1426" s="4">
        <v>0</v>
      </c>
      <c r="AX1426" s="4">
        <v>308</v>
      </c>
      <c r="AY1426" s="4">
        <v>0</v>
      </c>
      <c r="AZ1426" s="4">
        <f t="shared" si="584"/>
        <v>308</v>
      </c>
      <c r="BA1426" s="4">
        <v>2</v>
      </c>
      <c r="BB1426" s="4">
        <v>0</v>
      </c>
      <c r="BC1426" s="4">
        <v>0</v>
      </c>
      <c r="BD1426" s="4">
        <v>0</v>
      </c>
      <c r="BE1426" s="4">
        <f t="shared" si="585"/>
        <v>2</v>
      </c>
      <c r="BF1426" s="4">
        <v>2</v>
      </c>
      <c r="BG1426" s="4">
        <v>505</v>
      </c>
      <c r="BH1426" s="4">
        <v>719</v>
      </c>
      <c r="BI1426" s="4">
        <v>0</v>
      </c>
      <c r="BJ1426" s="4">
        <f t="shared" si="586"/>
        <v>1226</v>
      </c>
      <c r="BK1426" s="4">
        <v>0</v>
      </c>
      <c r="BL1426" s="4">
        <v>0</v>
      </c>
      <c r="BM1426" s="4">
        <v>0</v>
      </c>
      <c r="BN1426" s="4">
        <v>0</v>
      </c>
      <c r="BO1426" s="4">
        <f t="shared" si="587"/>
        <v>0</v>
      </c>
      <c r="BP1426" s="4">
        <v>0</v>
      </c>
      <c r="BQ1426" s="4">
        <v>1</v>
      </c>
      <c r="BR1426" s="4">
        <v>0</v>
      </c>
      <c r="BS1426" s="4">
        <v>0</v>
      </c>
      <c r="BT1426" s="4">
        <f t="shared" si="588"/>
        <v>1</v>
      </c>
      <c r="BU1426" s="4">
        <v>11</v>
      </c>
      <c r="BV1426" s="4">
        <v>11</v>
      </c>
      <c r="BW1426" s="4">
        <v>90</v>
      </c>
      <c r="BX1426" s="4">
        <v>0</v>
      </c>
      <c r="BY1426" s="4">
        <f t="shared" si="589"/>
        <v>112</v>
      </c>
      <c r="BZ1426" s="4">
        <f t="shared" si="590"/>
        <v>3638</v>
      </c>
      <c r="CA1426" s="4">
        <f t="shared" si="591"/>
        <v>4481</v>
      </c>
      <c r="CB1426" s="4">
        <f t="shared" si="592"/>
        <v>8715</v>
      </c>
      <c r="CC1426" s="4">
        <f t="shared" si="593"/>
        <v>23</v>
      </c>
      <c r="CD1426" s="4">
        <f t="shared" si="594"/>
        <v>16857</v>
      </c>
      <c r="CE1426" s="4">
        <f t="shared" si="570"/>
        <v>15</v>
      </c>
      <c r="CF1426" s="4">
        <f t="shared" si="571"/>
        <v>517</v>
      </c>
      <c r="CG1426" s="4">
        <f t="shared" si="573"/>
        <v>1117</v>
      </c>
      <c r="CH1426" s="4">
        <f t="shared" si="572"/>
        <v>0</v>
      </c>
      <c r="CI1426" s="4">
        <f t="shared" si="595"/>
        <v>1649</v>
      </c>
      <c r="CJ1426" s="4">
        <v>1247</v>
      </c>
      <c r="CK1426" s="4">
        <v>1920</v>
      </c>
      <c r="CL1426" s="4">
        <v>110</v>
      </c>
      <c r="CM1426" s="4">
        <v>0</v>
      </c>
      <c r="CN1426" s="4">
        <v>968</v>
      </c>
      <c r="CO1426" s="4">
        <f t="shared" si="574"/>
        <v>4245</v>
      </c>
      <c r="CY1426" s="46"/>
      <c r="DA1426" s="46"/>
    </row>
    <row r="1427" spans="1:107">
      <c r="A1427" s="2">
        <v>2018</v>
      </c>
      <c r="B1427" s="3" t="s">
        <v>125</v>
      </c>
      <c r="C1427" s="4">
        <v>6803.5</v>
      </c>
      <c r="D1427" s="4">
        <v>803</v>
      </c>
      <c r="E1427" s="4">
        <v>266.10000000000002</v>
      </c>
      <c r="F1427" s="4">
        <v>0</v>
      </c>
      <c r="G1427" s="4">
        <f t="shared" si="575"/>
        <v>7872.6</v>
      </c>
      <c r="H1427" s="4">
        <v>1713.2259999999999</v>
      </c>
      <c r="I1427" s="4">
        <v>1671.7</v>
      </c>
      <c r="J1427" s="4">
        <v>3519.7</v>
      </c>
      <c r="K1427" s="4">
        <v>0</v>
      </c>
      <c r="L1427" s="4">
        <f t="shared" si="576"/>
        <v>6904.6260000000002</v>
      </c>
      <c r="M1427" s="4">
        <v>28.8</v>
      </c>
      <c r="N1427" s="4">
        <v>0</v>
      </c>
      <c r="O1427" s="4">
        <v>0</v>
      </c>
      <c r="P1427" s="4">
        <v>0</v>
      </c>
      <c r="Q1427" s="4">
        <f t="shared" si="577"/>
        <v>28.8</v>
      </c>
      <c r="R1427" s="4">
        <v>44.3</v>
      </c>
      <c r="S1427" s="4">
        <v>0.6</v>
      </c>
      <c r="T1427" s="4">
        <v>9.1</v>
      </c>
      <c r="U1427" s="4">
        <v>0</v>
      </c>
      <c r="V1427" s="4">
        <f t="shared" si="578"/>
        <v>54</v>
      </c>
      <c r="W1427" s="4">
        <v>3053.3</v>
      </c>
      <c r="X1427" s="4">
        <v>5346.5</v>
      </c>
      <c r="Y1427" s="4">
        <v>1402</v>
      </c>
      <c r="Z1427" s="4">
        <v>0</v>
      </c>
      <c r="AA1427" s="4">
        <f t="shared" si="579"/>
        <v>9801.7999999999993</v>
      </c>
      <c r="AB1427" s="4">
        <v>1121.9000000000001</v>
      </c>
      <c r="AC1427" s="4">
        <v>0.4</v>
      </c>
      <c r="AD1427" s="4">
        <v>98.2</v>
      </c>
      <c r="AE1427" s="4">
        <v>0</v>
      </c>
      <c r="AF1427" s="4">
        <f t="shared" si="580"/>
        <v>1220.5000000000002</v>
      </c>
      <c r="AG1427" s="4">
        <v>119.8</v>
      </c>
      <c r="AH1427" s="4">
        <v>1138.7</v>
      </c>
      <c r="AI1427" s="4">
        <v>1963</v>
      </c>
      <c r="AJ1427" s="4">
        <v>0</v>
      </c>
      <c r="AK1427" s="4">
        <f t="shared" si="581"/>
        <v>3221.5</v>
      </c>
      <c r="AL1427" s="4">
        <v>3579.574000000001</v>
      </c>
      <c r="AM1427" s="4">
        <v>2613.7999999999993</v>
      </c>
      <c r="AN1427" s="4">
        <v>12901.6</v>
      </c>
      <c r="AO1427" s="4">
        <v>0</v>
      </c>
      <c r="AP1427" s="4">
        <f t="shared" si="582"/>
        <v>19094.974000000002</v>
      </c>
      <c r="AQ1427" s="4">
        <v>0</v>
      </c>
      <c r="AR1427" s="4">
        <v>0</v>
      </c>
      <c r="AS1427" s="4">
        <v>0</v>
      </c>
      <c r="AT1427" s="4">
        <v>0</v>
      </c>
      <c r="AU1427" s="4">
        <f t="shared" si="583"/>
        <v>0</v>
      </c>
      <c r="AV1427" s="4">
        <v>0</v>
      </c>
      <c r="AW1427" s="4">
        <v>0</v>
      </c>
      <c r="AX1427" s="4">
        <v>0</v>
      </c>
      <c r="AY1427" s="4">
        <v>0</v>
      </c>
      <c r="AZ1427" s="4">
        <f t="shared" si="584"/>
        <v>0</v>
      </c>
      <c r="BA1427" s="4">
        <v>0</v>
      </c>
      <c r="BB1427" s="4">
        <v>0</v>
      </c>
      <c r="BC1427" s="4">
        <v>0</v>
      </c>
      <c r="BD1427" s="4">
        <v>0</v>
      </c>
      <c r="BE1427" s="4">
        <f t="shared" si="585"/>
        <v>0</v>
      </c>
      <c r="BF1427" s="4">
        <v>0</v>
      </c>
      <c r="BG1427" s="4">
        <v>0</v>
      </c>
      <c r="BH1427" s="4">
        <v>0</v>
      </c>
      <c r="BI1427" s="4">
        <v>0</v>
      </c>
      <c r="BJ1427" s="4">
        <f t="shared" si="586"/>
        <v>0</v>
      </c>
      <c r="BK1427" s="4">
        <v>0</v>
      </c>
      <c r="BL1427" s="4">
        <v>0</v>
      </c>
      <c r="BM1427" s="4">
        <v>0</v>
      </c>
      <c r="BN1427" s="4">
        <v>0</v>
      </c>
      <c r="BO1427" s="4">
        <f t="shared" si="587"/>
        <v>0</v>
      </c>
      <c r="BP1427" s="4">
        <v>0</v>
      </c>
      <c r="BQ1427" s="4">
        <v>0</v>
      </c>
      <c r="BR1427" s="4">
        <v>0</v>
      </c>
      <c r="BS1427" s="4">
        <v>0</v>
      </c>
      <c r="BT1427" s="4">
        <f t="shared" si="588"/>
        <v>0</v>
      </c>
      <c r="BU1427" s="4">
        <v>0</v>
      </c>
      <c r="BV1427" s="4">
        <v>0</v>
      </c>
      <c r="BW1427" s="4">
        <v>0</v>
      </c>
      <c r="BX1427" s="4">
        <v>0</v>
      </c>
      <c r="BY1427" s="4">
        <f t="shared" si="589"/>
        <v>0</v>
      </c>
      <c r="BZ1427" s="4">
        <f t="shared" si="590"/>
        <v>16464.400000000001</v>
      </c>
      <c r="CA1427" s="4">
        <f t="shared" si="591"/>
        <v>11574.699999999999</v>
      </c>
      <c r="CB1427" s="4">
        <f t="shared" si="592"/>
        <v>20159.7</v>
      </c>
      <c r="CC1427" s="4">
        <f t="shared" si="593"/>
        <v>0</v>
      </c>
      <c r="CD1427" s="4">
        <f t="shared" si="594"/>
        <v>48198.8</v>
      </c>
      <c r="CE1427" s="4">
        <f t="shared" si="570"/>
        <v>0</v>
      </c>
      <c r="CF1427" s="4">
        <f t="shared" si="571"/>
        <v>0</v>
      </c>
      <c r="CG1427" s="4">
        <f t="shared" si="573"/>
        <v>0</v>
      </c>
      <c r="CH1427" s="4">
        <f t="shared" ref="CH1427:CH1458" si="596">BI1427+BD1427+AY1427+BN1427+BS1427+BX1427+AT1427</f>
        <v>0</v>
      </c>
      <c r="CI1427" s="4">
        <f t="shared" si="595"/>
        <v>0</v>
      </c>
      <c r="CJ1427" s="4">
        <v>5448.1</v>
      </c>
      <c r="CK1427" s="4">
        <v>8479</v>
      </c>
      <c r="CL1427" s="4">
        <v>894</v>
      </c>
      <c r="CM1427" s="4">
        <v>0</v>
      </c>
      <c r="CN1427" s="4">
        <v>1323</v>
      </c>
      <c r="CO1427" s="4">
        <f t="shared" si="574"/>
        <v>16144.1</v>
      </c>
      <c r="CX1427" s="42"/>
      <c r="CZ1427" s="42"/>
      <c r="DA1427" s="42"/>
      <c r="DB1427" s="42"/>
      <c r="DC1427" s="42"/>
    </row>
    <row r="1428" spans="1:107">
      <c r="A1428" s="2">
        <v>2018</v>
      </c>
      <c r="B1428" s="3" t="s">
        <v>126</v>
      </c>
      <c r="C1428" s="4">
        <v>0</v>
      </c>
      <c r="D1428" s="4">
        <v>0</v>
      </c>
      <c r="E1428" s="4">
        <v>896</v>
      </c>
      <c r="F1428" s="4">
        <v>0</v>
      </c>
      <c r="G1428" s="4">
        <f t="shared" si="575"/>
        <v>896</v>
      </c>
      <c r="H1428" s="4">
        <v>409</v>
      </c>
      <c r="I1428" s="4">
        <v>1</v>
      </c>
      <c r="J1428" s="4">
        <v>34</v>
      </c>
      <c r="K1428" s="4">
        <v>0</v>
      </c>
      <c r="L1428" s="4">
        <f t="shared" si="576"/>
        <v>444</v>
      </c>
      <c r="M1428" s="4">
        <v>0</v>
      </c>
      <c r="N1428" s="4">
        <v>0</v>
      </c>
      <c r="O1428" s="4">
        <v>0</v>
      </c>
      <c r="P1428" s="4">
        <v>0</v>
      </c>
      <c r="Q1428" s="4">
        <f t="shared" si="577"/>
        <v>0</v>
      </c>
      <c r="R1428" s="4">
        <v>0</v>
      </c>
      <c r="S1428" s="4">
        <v>0</v>
      </c>
      <c r="T1428" s="4">
        <v>0</v>
      </c>
      <c r="U1428" s="4">
        <v>0</v>
      </c>
      <c r="V1428" s="4">
        <f t="shared" si="578"/>
        <v>0</v>
      </c>
      <c r="W1428" s="4">
        <v>261</v>
      </c>
      <c r="X1428" s="4">
        <v>319</v>
      </c>
      <c r="Y1428" s="4">
        <v>32</v>
      </c>
      <c r="Z1428" s="4">
        <v>0</v>
      </c>
      <c r="AA1428" s="4">
        <f t="shared" si="579"/>
        <v>612</v>
      </c>
      <c r="AB1428" s="4">
        <v>139</v>
      </c>
      <c r="AC1428" s="4">
        <v>0</v>
      </c>
      <c r="AD1428" s="4">
        <v>7</v>
      </c>
      <c r="AE1428" s="4">
        <v>0</v>
      </c>
      <c r="AF1428" s="4">
        <f t="shared" si="580"/>
        <v>146</v>
      </c>
      <c r="AG1428" s="4">
        <v>10</v>
      </c>
      <c r="AH1428" s="4">
        <v>109</v>
      </c>
      <c r="AI1428" s="4">
        <v>77</v>
      </c>
      <c r="AJ1428" s="4">
        <v>0</v>
      </c>
      <c r="AK1428" s="4">
        <f t="shared" si="581"/>
        <v>196</v>
      </c>
      <c r="AL1428" s="4">
        <v>567</v>
      </c>
      <c r="AM1428" s="4">
        <v>497</v>
      </c>
      <c r="AN1428" s="4">
        <v>1067</v>
      </c>
      <c r="AO1428" s="4">
        <v>0</v>
      </c>
      <c r="AP1428" s="4">
        <f t="shared" si="582"/>
        <v>2131</v>
      </c>
      <c r="AQ1428" s="4">
        <v>0</v>
      </c>
      <c r="AR1428" s="4">
        <v>0</v>
      </c>
      <c r="AS1428" s="4">
        <v>0</v>
      </c>
      <c r="AT1428" s="4">
        <v>0</v>
      </c>
      <c r="AU1428" s="4">
        <f t="shared" si="583"/>
        <v>0</v>
      </c>
      <c r="AV1428" s="4">
        <v>9</v>
      </c>
      <c r="AW1428" s="4">
        <v>0</v>
      </c>
      <c r="AX1428" s="4">
        <v>1</v>
      </c>
      <c r="AY1428" s="4">
        <v>0</v>
      </c>
      <c r="AZ1428" s="4">
        <f t="shared" si="584"/>
        <v>10</v>
      </c>
      <c r="BA1428" s="4">
        <v>0</v>
      </c>
      <c r="BB1428" s="4">
        <v>0</v>
      </c>
      <c r="BC1428" s="4">
        <v>0</v>
      </c>
      <c r="BD1428" s="4">
        <v>0</v>
      </c>
      <c r="BE1428" s="4">
        <f t="shared" si="585"/>
        <v>0</v>
      </c>
      <c r="BF1428" s="4">
        <v>0</v>
      </c>
      <c r="BG1428" s="4">
        <v>0</v>
      </c>
      <c r="BH1428" s="4">
        <v>0</v>
      </c>
      <c r="BI1428" s="4">
        <v>0</v>
      </c>
      <c r="BJ1428" s="4">
        <f t="shared" si="586"/>
        <v>0</v>
      </c>
      <c r="BK1428" s="4">
        <v>0</v>
      </c>
      <c r="BL1428" s="4">
        <v>0</v>
      </c>
      <c r="BM1428" s="4">
        <v>0</v>
      </c>
      <c r="BN1428" s="4">
        <v>0</v>
      </c>
      <c r="BO1428" s="4">
        <f t="shared" si="587"/>
        <v>0</v>
      </c>
      <c r="BP1428" s="4">
        <v>0</v>
      </c>
      <c r="BQ1428" s="4">
        <v>0</v>
      </c>
      <c r="BR1428" s="4">
        <v>0</v>
      </c>
      <c r="BS1428" s="4">
        <v>0</v>
      </c>
      <c r="BT1428" s="4">
        <f t="shared" si="588"/>
        <v>0</v>
      </c>
      <c r="BU1428" s="4">
        <v>4</v>
      </c>
      <c r="BV1428" s="4">
        <v>3</v>
      </c>
      <c r="BW1428" s="4">
        <v>5</v>
      </c>
      <c r="BX1428" s="4">
        <v>0</v>
      </c>
      <c r="BY1428" s="4">
        <f t="shared" si="589"/>
        <v>12</v>
      </c>
      <c r="BZ1428" s="4">
        <f t="shared" si="590"/>
        <v>1386</v>
      </c>
      <c r="CA1428" s="4">
        <f t="shared" si="591"/>
        <v>926</v>
      </c>
      <c r="CB1428" s="4">
        <f t="shared" si="592"/>
        <v>2113</v>
      </c>
      <c r="CC1428" s="4">
        <f t="shared" si="593"/>
        <v>0</v>
      </c>
      <c r="CD1428" s="4">
        <f t="shared" si="594"/>
        <v>4425</v>
      </c>
      <c r="CE1428" s="4">
        <f t="shared" si="570"/>
        <v>13</v>
      </c>
      <c r="CF1428" s="4">
        <f t="shared" si="571"/>
        <v>3</v>
      </c>
      <c r="CG1428" s="4">
        <f t="shared" ref="CG1428:CG1459" si="597">BH1428+BC1428+AX1428+BM1428+BR1428+BW1428+AS1428</f>
        <v>6</v>
      </c>
      <c r="CH1428" s="4">
        <f t="shared" si="596"/>
        <v>0</v>
      </c>
      <c r="CI1428" s="4">
        <f t="shared" si="595"/>
        <v>22</v>
      </c>
      <c r="CJ1428" s="4">
        <v>480</v>
      </c>
      <c r="CK1428" s="4">
        <v>0</v>
      </c>
      <c r="CL1428" s="4">
        <v>0</v>
      </c>
      <c r="CM1428" s="4">
        <v>0</v>
      </c>
      <c r="CN1428" s="4">
        <v>914</v>
      </c>
      <c r="CO1428" s="4">
        <f t="shared" si="574"/>
        <v>1394</v>
      </c>
      <c r="CU1428" s="46"/>
      <c r="CV1428" s="46"/>
    </row>
    <row r="1429" spans="1:107">
      <c r="A1429" s="2">
        <v>2019</v>
      </c>
      <c r="B1429" s="3" t="s">
        <v>77</v>
      </c>
      <c r="C1429" s="4">
        <v>4565</v>
      </c>
      <c r="D1429" s="4">
        <v>1049</v>
      </c>
      <c r="E1429" s="4">
        <v>405</v>
      </c>
      <c r="F1429" s="4">
        <v>24</v>
      </c>
      <c r="G1429" s="4">
        <f t="shared" si="575"/>
        <v>6043</v>
      </c>
      <c r="H1429" s="4">
        <v>1655</v>
      </c>
      <c r="I1429" s="4">
        <v>1129</v>
      </c>
      <c r="J1429" s="4">
        <v>3137</v>
      </c>
      <c r="K1429" s="4">
        <v>8</v>
      </c>
      <c r="L1429" s="4">
        <f t="shared" si="576"/>
        <v>5929</v>
      </c>
      <c r="M1429" s="4">
        <v>0</v>
      </c>
      <c r="N1429" s="4">
        <v>23</v>
      </c>
      <c r="O1429" s="4">
        <v>0</v>
      </c>
      <c r="P1429" s="4">
        <v>0</v>
      </c>
      <c r="Q1429" s="4">
        <f t="shared" si="577"/>
        <v>23</v>
      </c>
      <c r="R1429" s="4">
        <v>0</v>
      </c>
      <c r="S1429" s="4">
        <v>0</v>
      </c>
      <c r="T1429" s="4">
        <v>0</v>
      </c>
      <c r="U1429" s="4">
        <v>0</v>
      </c>
      <c r="V1429" s="4">
        <f t="shared" si="578"/>
        <v>0</v>
      </c>
      <c r="W1429" s="4">
        <v>796</v>
      </c>
      <c r="X1429" s="4">
        <v>4984</v>
      </c>
      <c r="Y1429" s="4">
        <v>1197</v>
      </c>
      <c r="Z1429" s="4">
        <v>0</v>
      </c>
      <c r="AA1429" s="4">
        <f t="shared" si="579"/>
        <v>6977</v>
      </c>
      <c r="AB1429" s="4">
        <v>566</v>
      </c>
      <c r="AC1429" s="4">
        <v>26</v>
      </c>
      <c r="AD1429" s="4">
        <v>84</v>
      </c>
      <c r="AE1429" s="4">
        <v>0</v>
      </c>
      <c r="AF1429" s="4">
        <f t="shared" si="580"/>
        <v>676</v>
      </c>
      <c r="AG1429" s="4">
        <v>0</v>
      </c>
      <c r="AH1429" s="4">
        <v>1041</v>
      </c>
      <c r="AI1429" s="4">
        <v>703</v>
      </c>
      <c r="AJ1429" s="4">
        <v>281</v>
      </c>
      <c r="AK1429" s="4">
        <f t="shared" si="581"/>
        <v>2025</v>
      </c>
      <c r="AL1429" s="4">
        <v>1444</v>
      </c>
      <c r="AM1429" s="4">
        <v>2384</v>
      </c>
      <c r="AN1429" s="4">
        <v>3292</v>
      </c>
      <c r="AO1429" s="4">
        <v>41</v>
      </c>
      <c r="AP1429" s="4">
        <f t="shared" si="582"/>
        <v>7161</v>
      </c>
      <c r="AQ1429" s="4">
        <v>3</v>
      </c>
      <c r="AR1429" s="4">
        <v>0</v>
      </c>
      <c r="AS1429" s="4">
        <v>186</v>
      </c>
      <c r="AT1429" s="4">
        <v>24</v>
      </c>
      <c r="AU1429" s="4">
        <f t="shared" si="583"/>
        <v>213</v>
      </c>
      <c r="AV1429" s="4">
        <v>0</v>
      </c>
      <c r="AW1429" s="4">
        <v>0</v>
      </c>
      <c r="AX1429" s="4">
        <v>0</v>
      </c>
      <c r="AY1429" s="4">
        <v>8</v>
      </c>
      <c r="AZ1429" s="4">
        <f t="shared" si="584"/>
        <v>8</v>
      </c>
      <c r="BA1429" s="4">
        <v>0</v>
      </c>
      <c r="BB1429" s="4">
        <v>0</v>
      </c>
      <c r="BC1429" s="4">
        <v>10</v>
      </c>
      <c r="BD1429" s="4">
        <v>0</v>
      </c>
      <c r="BE1429" s="4">
        <f t="shared" si="585"/>
        <v>10</v>
      </c>
      <c r="BF1429" s="4">
        <v>0</v>
      </c>
      <c r="BG1429" s="4">
        <v>281</v>
      </c>
      <c r="BH1429" s="4">
        <v>104</v>
      </c>
      <c r="BI1429" s="4">
        <v>281</v>
      </c>
      <c r="BJ1429" s="4">
        <f t="shared" si="586"/>
        <v>666</v>
      </c>
      <c r="BK1429" s="4">
        <v>0</v>
      </c>
      <c r="BL1429" s="4">
        <v>0</v>
      </c>
      <c r="BM1429" s="4">
        <v>0</v>
      </c>
      <c r="BN1429" s="4">
        <v>0</v>
      </c>
      <c r="BO1429" s="4">
        <f t="shared" si="587"/>
        <v>0</v>
      </c>
      <c r="BP1429" s="4">
        <v>0</v>
      </c>
      <c r="BQ1429" s="4">
        <v>0</v>
      </c>
      <c r="BR1429" s="4">
        <v>12</v>
      </c>
      <c r="BS1429" s="4">
        <v>0</v>
      </c>
      <c r="BT1429" s="4">
        <f t="shared" si="588"/>
        <v>12</v>
      </c>
      <c r="BU1429" s="4">
        <v>1</v>
      </c>
      <c r="BV1429" s="4">
        <v>0</v>
      </c>
      <c r="BW1429" s="4">
        <v>10</v>
      </c>
      <c r="BX1429" s="4">
        <v>41</v>
      </c>
      <c r="BY1429" s="4">
        <f t="shared" si="589"/>
        <v>52</v>
      </c>
      <c r="BZ1429" s="4">
        <f t="shared" si="590"/>
        <v>9026</v>
      </c>
      <c r="CA1429" s="4">
        <f t="shared" si="591"/>
        <v>10636</v>
      </c>
      <c r="CB1429" s="4">
        <f t="shared" si="592"/>
        <v>8818</v>
      </c>
      <c r="CC1429" s="4">
        <f t="shared" si="593"/>
        <v>354</v>
      </c>
      <c r="CD1429" s="4">
        <f t="shared" si="594"/>
        <v>28834</v>
      </c>
      <c r="CE1429" s="4">
        <f t="shared" si="570"/>
        <v>4</v>
      </c>
      <c r="CF1429" s="4">
        <f t="shared" si="571"/>
        <v>281</v>
      </c>
      <c r="CG1429" s="4">
        <f t="shared" si="597"/>
        <v>322</v>
      </c>
      <c r="CH1429" s="4">
        <f t="shared" si="596"/>
        <v>354</v>
      </c>
      <c r="CI1429" s="4">
        <f t="shared" si="595"/>
        <v>961</v>
      </c>
      <c r="CJ1429" s="4">
        <v>2647</v>
      </c>
      <c r="CK1429" s="4">
        <v>4093</v>
      </c>
      <c r="CL1429" s="4">
        <v>455</v>
      </c>
      <c r="CM1429" s="4">
        <v>1</v>
      </c>
      <c r="CN1429" s="4">
        <v>2171</v>
      </c>
      <c r="CO1429" s="4">
        <f t="shared" si="574"/>
        <v>9367</v>
      </c>
      <c r="CW1429" s="46"/>
      <c r="DA1429" s="46"/>
      <c r="DB1429" s="46"/>
    </row>
    <row r="1430" spans="1:107">
      <c r="A1430" s="2">
        <v>2019</v>
      </c>
      <c r="B1430" s="3" t="s">
        <v>78</v>
      </c>
      <c r="C1430" s="4">
        <v>1397.4</v>
      </c>
      <c r="D1430" s="4">
        <v>227</v>
      </c>
      <c r="E1430" s="4">
        <v>41</v>
      </c>
      <c r="F1430" s="4">
        <v>0</v>
      </c>
      <c r="G1430" s="4">
        <f t="shared" si="575"/>
        <v>1665.4</v>
      </c>
      <c r="H1430" s="4">
        <v>336</v>
      </c>
      <c r="I1430" s="4">
        <v>125</v>
      </c>
      <c r="J1430" s="4">
        <v>332</v>
      </c>
      <c r="K1430" s="4">
        <v>0</v>
      </c>
      <c r="L1430" s="4">
        <f t="shared" si="576"/>
        <v>793</v>
      </c>
      <c r="M1430" s="4">
        <v>6</v>
      </c>
      <c r="N1430" s="4">
        <v>16</v>
      </c>
      <c r="O1430" s="4">
        <v>0</v>
      </c>
      <c r="P1430" s="4">
        <v>0</v>
      </c>
      <c r="Q1430" s="4">
        <f t="shared" si="577"/>
        <v>22</v>
      </c>
      <c r="R1430" s="4">
        <v>78</v>
      </c>
      <c r="S1430" s="4">
        <v>0</v>
      </c>
      <c r="T1430" s="4">
        <v>0</v>
      </c>
      <c r="U1430" s="4">
        <v>0</v>
      </c>
      <c r="V1430" s="4">
        <f t="shared" si="578"/>
        <v>78</v>
      </c>
      <c r="W1430" s="4">
        <v>672</v>
      </c>
      <c r="X1430" s="4">
        <v>1610</v>
      </c>
      <c r="Y1430" s="4">
        <v>4</v>
      </c>
      <c r="Z1430" s="4">
        <v>0</v>
      </c>
      <c r="AA1430" s="4">
        <f t="shared" si="579"/>
        <v>2286</v>
      </c>
      <c r="AB1430" s="4">
        <v>346</v>
      </c>
      <c r="AC1430" s="4">
        <v>8</v>
      </c>
      <c r="AD1430" s="4">
        <v>8</v>
      </c>
      <c r="AE1430" s="4">
        <v>0</v>
      </c>
      <c r="AF1430" s="4">
        <f t="shared" si="580"/>
        <v>362</v>
      </c>
      <c r="AG1430" s="4">
        <v>253</v>
      </c>
      <c r="AH1430" s="4">
        <v>910</v>
      </c>
      <c r="AI1430" s="4">
        <v>268</v>
      </c>
      <c r="AJ1430" s="4">
        <v>0</v>
      </c>
      <c r="AK1430" s="4">
        <f t="shared" si="581"/>
        <v>1431</v>
      </c>
      <c r="AL1430" s="4">
        <v>2776</v>
      </c>
      <c r="AM1430" s="4">
        <v>857</v>
      </c>
      <c r="AN1430" s="4">
        <v>878</v>
      </c>
      <c r="AO1430" s="4">
        <v>0</v>
      </c>
      <c r="AP1430" s="4">
        <f t="shared" si="582"/>
        <v>4511</v>
      </c>
      <c r="AQ1430" s="4">
        <v>0</v>
      </c>
      <c r="AR1430" s="4">
        <v>1</v>
      </c>
      <c r="AS1430" s="4">
        <v>0</v>
      </c>
      <c r="AT1430" s="4">
        <v>0</v>
      </c>
      <c r="AU1430" s="4">
        <f t="shared" si="583"/>
        <v>1</v>
      </c>
      <c r="AV1430" s="4">
        <v>4</v>
      </c>
      <c r="AW1430" s="4">
        <v>1</v>
      </c>
      <c r="AX1430" s="4">
        <v>20</v>
      </c>
      <c r="AY1430" s="4">
        <v>0</v>
      </c>
      <c r="AZ1430" s="4">
        <f t="shared" si="584"/>
        <v>25</v>
      </c>
      <c r="BA1430" s="4">
        <v>0</v>
      </c>
      <c r="BB1430" s="4">
        <v>0</v>
      </c>
      <c r="BC1430" s="4">
        <v>1</v>
      </c>
      <c r="BD1430" s="4">
        <v>0</v>
      </c>
      <c r="BE1430" s="4">
        <f t="shared" si="585"/>
        <v>1</v>
      </c>
      <c r="BF1430" s="4">
        <v>36</v>
      </c>
      <c r="BG1430" s="4">
        <v>908.5</v>
      </c>
      <c r="BH1430" s="4">
        <v>86</v>
      </c>
      <c r="BI1430" s="4">
        <v>0</v>
      </c>
      <c r="BJ1430" s="4">
        <f t="shared" si="586"/>
        <v>1030.5</v>
      </c>
      <c r="BK1430" s="4">
        <v>26</v>
      </c>
      <c r="BL1430" s="4">
        <v>19</v>
      </c>
      <c r="BM1430" s="4">
        <v>2</v>
      </c>
      <c r="BN1430" s="4">
        <v>0</v>
      </c>
      <c r="BO1430" s="4">
        <f t="shared" si="587"/>
        <v>47</v>
      </c>
      <c r="BP1430" s="4">
        <v>27.7</v>
      </c>
      <c r="BQ1430" s="4">
        <v>86</v>
      </c>
      <c r="BR1430" s="4">
        <v>30</v>
      </c>
      <c r="BS1430" s="4">
        <v>0</v>
      </c>
      <c r="BT1430" s="4">
        <f t="shared" si="588"/>
        <v>143.69999999999999</v>
      </c>
      <c r="BU1430" s="4">
        <v>60</v>
      </c>
      <c r="BV1430" s="4">
        <v>117</v>
      </c>
      <c r="BW1430" s="4">
        <v>100</v>
      </c>
      <c r="BX1430" s="4">
        <v>0</v>
      </c>
      <c r="BY1430" s="4">
        <f t="shared" si="589"/>
        <v>277</v>
      </c>
      <c r="BZ1430" s="4">
        <f t="shared" si="590"/>
        <v>5864.4</v>
      </c>
      <c r="CA1430" s="4">
        <f t="shared" si="591"/>
        <v>3753</v>
      </c>
      <c r="CB1430" s="4">
        <f t="shared" si="592"/>
        <v>1531</v>
      </c>
      <c r="CC1430" s="4">
        <f t="shared" si="593"/>
        <v>0</v>
      </c>
      <c r="CD1430" s="4">
        <f t="shared" si="594"/>
        <v>11148.4</v>
      </c>
      <c r="CE1430" s="4">
        <f t="shared" si="570"/>
        <v>153.69999999999999</v>
      </c>
      <c r="CF1430" s="4">
        <f t="shared" si="571"/>
        <v>1132.5</v>
      </c>
      <c r="CG1430" s="4">
        <f t="shared" si="597"/>
        <v>239</v>
      </c>
      <c r="CH1430" s="4">
        <f t="shared" si="596"/>
        <v>0</v>
      </c>
      <c r="CI1430" s="4">
        <f t="shared" si="595"/>
        <v>1525.2</v>
      </c>
      <c r="CJ1430" s="4">
        <v>0</v>
      </c>
      <c r="CK1430" s="4">
        <v>0</v>
      </c>
      <c r="CL1430" s="4">
        <v>114.8</v>
      </c>
      <c r="CM1430" s="4">
        <v>12.7</v>
      </c>
      <c r="CN1430" s="4">
        <v>2499.1999999999998</v>
      </c>
      <c r="CO1430" s="4">
        <f t="shared" si="574"/>
        <v>2626.7</v>
      </c>
      <c r="CT1430" s="46"/>
      <c r="CU1430" s="46"/>
      <c r="CY1430" s="46"/>
      <c r="CZ1430" s="46"/>
      <c r="DA1430" s="46"/>
    </row>
    <row r="1431" spans="1:107">
      <c r="A1431" s="2">
        <v>2019</v>
      </c>
      <c r="B1431" s="3" t="s">
        <v>79</v>
      </c>
      <c r="C1431" s="4">
        <v>4960</v>
      </c>
      <c r="D1431" s="4">
        <v>1143</v>
      </c>
      <c r="E1431" s="4">
        <v>407</v>
      </c>
      <c r="F1431" s="4">
        <v>0</v>
      </c>
      <c r="G1431" s="4">
        <f t="shared" si="575"/>
        <v>6510</v>
      </c>
      <c r="H1431" s="4">
        <v>718.60559999999998</v>
      </c>
      <c r="I1431" s="4">
        <v>994.27150000000006</v>
      </c>
      <c r="J1431" s="4">
        <v>4463.8537999999999</v>
      </c>
      <c r="K1431" s="4">
        <v>83</v>
      </c>
      <c r="L1431" s="4">
        <f t="shared" si="576"/>
        <v>6259.7309000000005</v>
      </c>
      <c r="M1431" s="4">
        <v>0</v>
      </c>
      <c r="N1431" s="4">
        <v>21</v>
      </c>
      <c r="O1431" s="4">
        <v>0</v>
      </c>
      <c r="P1431" s="4">
        <v>0</v>
      </c>
      <c r="Q1431" s="4">
        <f t="shared" si="577"/>
        <v>21</v>
      </c>
      <c r="R1431" s="4">
        <v>0</v>
      </c>
      <c r="S1431" s="4">
        <v>0</v>
      </c>
      <c r="T1431" s="4">
        <v>0</v>
      </c>
      <c r="U1431" s="4">
        <v>0</v>
      </c>
      <c r="V1431" s="4">
        <f t="shared" si="578"/>
        <v>0</v>
      </c>
      <c r="W1431" s="4">
        <v>1741</v>
      </c>
      <c r="X1431" s="4">
        <v>8555</v>
      </c>
      <c r="Y1431" s="4">
        <v>1834</v>
      </c>
      <c r="Z1431" s="4">
        <v>0</v>
      </c>
      <c r="AA1431" s="4">
        <f t="shared" si="579"/>
        <v>12130</v>
      </c>
      <c r="AB1431" s="4">
        <v>1110</v>
      </c>
      <c r="AC1431" s="4">
        <v>10</v>
      </c>
      <c r="AD1431" s="4">
        <v>124</v>
      </c>
      <c r="AE1431" s="4">
        <v>0</v>
      </c>
      <c r="AF1431" s="4">
        <f t="shared" si="580"/>
        <v>1244</v>
      </c>
      <c r="AG1431" s="4">
        <v>14</v>
      </c>
      <c r="AH1431" s="4">
        <v>588</v>
      </c>
      <c r="AI1431" s="4">
        <v>1848</v>
      </c>
      <c r="AJ1431" s="4">
        <v>669</v>
      </c>
      <c r="AK1431" s="4">
        <f t="shared" si="581"/>
        <v>3119</v>
      </c>
      <c r="AL1431" s="4">
        <v>2181</v>
      </c>
      <c r="AM1431" s="4">
        <v>4416</v>
      </c>
      <c r="AN1431" s="4">
        <v>2810</v>
      </c>
      <c r="AO1431" s="4">
        <v>0</v>
      </c>
      <c r="AP1431" s="4">
        <f t="shared" si="582"/>
        <v>9407</v>
      </c>
      <c r="AQ1431" s="4">
        <v>262</v>
      </c>
      <c r="AR1431" s="4">
        <v>0</v>
      </c>
      <c r="AS1431" s="4">
        <v>0</v>
      </c>
      <c r="AT1431" s="4">
        <v>0</v>
      </c>
      <c r="AU1431" s="4">
        <f t="shared" si="583"/>
        <v>262</v>
      </c>
      <c r="AV1431" s="4">
        <v>47.036200000000001</v>
      </c>
      <c r="AW1431" s="4">
        <v>0</v>
      </c>
      <c r="AX1431" s="4">
        <v>450</v>
      </c>
      <c r="AY1431" s="4">
        <v>0</v>
      </c>
      <c r="AZ1431" s="4">
        <f t="shared" si="584"/>
        <v>497.03620000000001</v>
      </c>
      <c r="BA1431" s="4">
        <v>0</v>
      </c>
      <c r="BB1431" s="4">
        <v>0</v>
      </c>
      <c r="BC1431" s="4">
        <v>5</v>
      </c>
      <c r="BD1431" s="4">
        <v>0</v>
      </c>
      <c r="BE1431" s="4">
        <f t="shared" si="585"/>
        <v>5</v>
      </c>
      <c r="BF1431" s="4">
        <v>12</v>
      </c>
      <c r="BG1431" s="4">
        <v>429</v>
      </c>
      <c r="BH1431" s="4">
        <v>93</v>
      </c>
      <c r="BI1431" s="4">
        <v>312</v>
      </c>
      <c r="BJ1431" s="4">
        <f t="shared" si="586"/>
        <v>846</v>
      </c>
      <c r="BK1431" s="4">
        <v>0</v>
      </c>
      <c r="BL1431" s="4">
        <v>0</v>
      </c>
      <c r="BM1431" s="4">
        <v>0</v>
      </c>
      <c r="BN1431" s="4">
        <v>0</v>
      </c>
      <c r="BO1431" s="4">
        <f t="shared" si="587"/>
        <v>0</v>
      </c>
      <c r="BP1431" s="4">
        <v>0</v>
      </c>
      <c r="BQ1431" s="4">
        <v>0</v>
      </c>
      <c r="BR1431" s="4">
        <v>0</v>
      </c>
      <c r="BS1431" s="4">
        <v>0</v>
      </c>
      <c r="BT1431" s="4">
        <f t="shared" si="588"/>
        <v>0</v>
      </c>
      <c r="BU1431" s="4">
        <v>5</v>
      </c>
      <c r="BV1431" s="4">
        <v>0</v>
      </c>
      <c r="BW1431" s="4">
        <v>41</v>
      </c>
      <c r="BX1431" s="4">
        <v>0</v>
      </c>
      <c r="BY1431" s="4">
        <f t="shared" si="589"/>
        <v>46</v>
      </c>
      <c r="BZ1431" s="4">
        <f t="shared" si="590"/>
        <v>10724.605599999999</v>
      </c>
      <c r="CA1431" s="4">
        <f t="shared" si="591"/>
        <v>15727.271499999999</v>
      </c>
      <c r="CB1431" s="4">
        <f t="shared" si="592"/>
        <v>11486.853800000001</v>
      </c>
      <c r="CC1431" s="4">
        <f t="shared" si="593"/>
        <v>752</v>
      </c>
      <c r="CD1431" s="4">
        <f t="shared" si="594"/>
        <v>38690.730899999995</v>
      </c>
      <c r="CE1431" s="4">
        <f t="shared" si="570"/>
        <v>326.03620000000001</v>
      </c>
      <c r="CF1431" s="4">
        <f t="shared" si="571"/>
        <v>429</v>
      </c>
      <c r="CG1431" s="4">
        <f t="shared" si="597"/>
        <v>589</v>
      </c>
      <c r="CH1431" s="4">
        <f t="shared" si="596"/>
        <v>312</v>
      </c>
      <c r="CI1431" s="4">
        <f t="shared" si="595"/>
        <v>1656.0362</v>
      </c>
      <c r="CJ1431" s="4">
        <v>5097.3</v>
      </c>
      <c r="CK1431" s="4">
        <v>5008.8999999999996</v>
      </c>
      <c r="CL1431" s="4">
        <v>514.29999999999995</v>
      </c>
      <c r="CM1431" s="4">
        <v>82.899999999999991</v>
      </c>
      <c r="CN1431" s="4">
        <v>528.29999999999927</v>
      </c>
      <c r="CO1431" s="4">
        <f t="shared" si="574"/>
        <v>11231.699999999999</v>
      </c>
      <c r="CX1431" s="46"/>
      <c r="CY1431" s="46"/>
      <c r="CZ1431" s="46"/>
      <c r="DA1431" s="46"/>
      <c r="DB1431" s="46"/>
      <c r="DC1431" s="46"/>
    </row>
    <row r="1432" spans="1:107">
      <c r="A1432" s="2">
        <v>2019</v>
      </c>
      <c r="B1432" s="3" t="s">
        <v>80</v>
      </c>
      <c r="C1432" s="4">
        <v>2262.8008199999999</v>
      </c>
      <c r="D1432" s="4">
        <v>539.56375100000002</v>
      </c>
      <c r="E1432" s="4">
        <v>747.70206299999995</v>
      </c>
      <c r="F1432" s="4">
        <v>0</v>
      </c>
      <c r="G1432" s="4">
        <f t="shared" si="575"/>
        <v>3550.0666339999998</v>
      </c>
      <c r="H1432" s="4">
        <v>806.45402000000001</v>
      </c>
      <c r="I1432" s="4">
        <v>7.1717649999999997</v>
      </c>
      <c r="J1432" s="4">
        <v>3055.5243970000001</v>
      </c>
      <c r="K1432" s="4">
        <v>0</v>
      </c>
      <c r="L1432" s="4">
        <f t="shared" si="576"/>
        <v>3869.1501820000003</v>
      </c>
      <c r="M1432" s="4">
        <v>20.949570000000001</v>
      </c>
      <c r="N1432" s="4">
        <v>63.317217999999997</v>
      </c>
      <c r="O1432" s="4">
        <v>0.41247800000000001</v>
      </c>
      <c r="P1432" s="4">
        <v>0</v>
      </c>
      <c r="Q1432" s="4">
        <f t="shared" si="577"/>
        <v>84.679265999999984</v>
      </c>
      <c r="R1432" s="4">
        <v>126.14000799999999</v>
      </c>
      <c r="S1432" s="4">
        <v>237.68295599999999</v>
      </c>
      <c r="T1432" s="4">
        <v>28.945951000000001</v>
      </c>
      <c r="U1432" s="4">
        <v>0</v>
      </c>
      <c r="V1432" s="4">
        <f t="shared" si="578"/>
        <v>392.76891499999994</v>
      </c>
      <c r="W1432" s="4">
        <v>1264.121969</v>
      </c>
      <c r="X1432" s="4">
        <v>5641.5368829999998</v>
      </c>
      <c r="Y1432" s="4">
        <v>516.37651100000005</v>
      </c>
      <c r="Z1432" s="4">
        <v>0</v>
      </c>
      <c r="AA1432" s="4">
        <f t="shared" si="579"/>
        <v>7422.035363</v>
      </c>
      <c r="AB1432" s="4">
        <v>461.881415</v>
      </c>
      <c r="AC1432" s="4">
        <v>0</v>
      </c>
      <c r="AD1432" s="4">
        <v>62.964643000000002</v>
      </c>
      <c r="AE1432" s="4">
        <v>0</v>
      </c>
      <c r="AF1432" s="4">
        <f t="shared" si="580"/>
        <v>524.84605799999997</v>
      </c>
      <c r="AG1432" s="4">
        <v>0.59557499999999997</v>
      </c>
      <c r="AH1432" s="4">
        <v>525.20921999999996</v>
      </c>
      <c r="AI1432" s="4">
        <v>760.95030699999995</v>
      </c>
      <c r="AJ1432" s="4">
        <v>0</v>
      </c>
      <c r="AK1432" s="4">
        <f t="shared" si="581"/>
        <v>1286.7551020000001</v>
      </c>
      <c r="AL1432" s="4">
        <v>565.26937199999998</v>
      </c>
      <c r="AM1432" s="4">
        <v>826.032644</v>
      </c>
      <c r="AN1432" s="4">
        <v>7062.5678509999998</v>
      </c>
      <c r="AO1432" s="4">
        <v>54.416553</v>
      </c>
      <c r="AP1432" s="4">
        <f t="shared" si="582"/>
        <v>8508.2864199999985</v>
      </c>
      <c r="AQ1432" s="4">
        <v>0</v>
      </c>
      <c r="AR1432" s="4">
        <v>0</v>
      </c>
      <c r="AS1432" s="4">
        <v>0.70645800000000003</v>
      </c>
      <c r="AT1432" s="4">
        <v>0</v>
      </c>
      <c r="AU1432" s="4">
        <f t="shared" si="583"/>
        <v>0.70645800000000003</v>
      </c>
      <c r="AV1432" s="4">
        <v>0</v>
      </c>
      <c r="AW1432" s="4">
        <v>0</v>
      </c>
      <c r="AX1432" s="4">
        <v>8.4577480000000005</v>
      </c>
      <c r="AY1432" s="4">
        <v>0</v>
      </c>
      <c r="AZ1432" s="4">
        <f t="shared" si="584"/>
        <v>8.4577480000000005</v>
      </c>
      <c r="BA1432" s="4">
        <v>0</v>
      </c>
      <c r="BB1432" s="4">
        <v>0</v>
      </c>
      <c r="BC1432" s="4">
        <v>5.9110779999999998</v>
      </c>
      <c r="BD1432" s="4">
        <v>0</v>
      </c>
      <c r="BE1432" s="4">
        <f t="shared" si="585"/>
        <v>5.9110779999999998</v>
      </c>
      <c r="BF1432" s="4">
        <v>0</v>
      </c>
      <c r="BG1432" s="4">
        <v>337.83083900000003</v>
      </c>
      <c r="BH1432" s="4">
        <v>657.41754500000002</v>
      </c>
      <c r="BI1432" s="4">
        <v>0</v>
      </c>
      <c r="BJ1432" s="4">
        <f t="shared" si="586"/>
        <v>995.24838399999999</v>
      </c>
      <c r="BK1432" s="4">
        <v>0</v>
      </c>
      <c r="BL1432" s="4">
        <v>0</v>
      </c>
      <c r="BM1432" s="4">
        <v>0</v>
      </c>
      <c r="BN1432" s="4">
        <v>0</v>
      </c>
      <c r="BO1432" s="4">
        <f t="shared" si="587"/>
        <v>0</v>
      </c>
      <c r="BP1432" s="4">
        <v>0</v>
      </c>
      <c r="BQ1432" s="4">
        <v>0</v>
      </c>
      <c r="BR1432" s="4">
        <v>0</v>
      </c>
      <c r="BS1432" s="4">
        <v>0</v>
      </c>
      <c r="BT1432" s="4">
        <f t="shared" si="588"/>
        <v>0</v>
      </c>
      <c r="BU1432" s="4">
        <v>0</v>
      </c>
      <c r="BV1432" s="4">
        <v>0</v>
      </c>
      <c r="BW1432" s="4">
        <v>51.015580999999997</v>
      </c>
      <c r="BX1432" s="4">
        <v>5.2898750000000003</v>
      </c>
      <c r="BY1432" s="4">
        <f t="shared" si="589"/>
        <v>56.305456</v>
      </c>
      <c r="BZ1432" s="4">
        <f t="shared" si="590"/>
        <v>5508.2127490000003</v>
      </c>
      <c r="CA1432" s="4">
        <f t="shared" si="591"/>
        <v>7840.5144369999998</v>
      </c>
      <c r="CB1432" s="4">
        <f t="shared" si="592"/>
        <v>12235.444201</v>
      </c>
      <c r="CC1432" s="4">
        <f t="shared" si="593"/>
        <v>54.416553</v>
      </c>
      <c r="CD1432" s="4">
        <f t="shared" si="594"/>
        <v>25638.587940000001</v>
      </c>
      <c r="CE1432" s="4">
        <f t="shared" si="570"/>
        <v>0</v>
      </c>
      <c r="CF1432" s="4">
        <f t="shared" si="571"/>
        <v>337.83083900000003</v>
      </c>
      <c r="CG1432" s="4">
        <f t="shared" si="597"/>
        <v>723.50841000000003</v>
      </c>
      <c r="CH1432" s="4">
        <f t="shared" si="596"/>
        <v>5.2898750000000003</v>
      </c>
      <c r="CI1432" s="4">
        <f t="shared" si="595"/>
        <v>1066.629124</v>
      </c>
      <c r="CJ1432" s="4">
        <v>2465</v>
      </c>
      <c r="CK1432" s="4">
        <v>3520</v>
      </c>
      <c r="CL1432" s="4">
        <v>570.20000000000005</v>
      </c>
      <c r="CM1432" s="4">
        <v>71.7</v>
      </c>
      <c r="CN1432" s="4">
        <v>516.9</v>
      </c>
      <c r="CO1432" s="4">
        <f t="shared" si="574"/>
        <v>7143.7999999999993</v>
      </c>
      <c r="CT1432" s="46"/>
      <c r="CX1432" s="46"/>
      <c r="CY1432" s="46"/>
      <c r="CZ1432" s="46"/>
      <c r="DA1432" s="46"/>
      <c r="DB1432" s="46"/>
    </row>
    <row r="1433" spans="1:107">
      <c r="A1433" s="2">
        <v>2019</v>
      </c>
      <c r="B1433" s="3" t="s">
        <v>81</v>
      </c>
      <c r="C1433" s="4">
        <v>53092</v>
      </c>
      <c r="D1433" s="4">
        <v>7396</v>
      </c>
      <c r="E1433" s="4">
        <v>50</v>
      </c>
      <c r="F1433" s="4">
        <v>632</v>
      </c>
      <c r="G1433" s="4">
        <f t="shared" si="575"/>
        <v>61170</v>
      </c>
      <c r="H1433" s="4">
        <v>15621</v>
      </c>
      <c r="I1433" s="4">
        <v>5406</v>
      </c>
      <c r="J1433" s="4">
        <v>41</v>
      </c>
      <c r="K1433" s="4">
        <v>418</v>
      </c>
      <c r="L1433" s="4">
        <f t="shared" si="576"/>
        <v>21486</v>
      </c>
      <c r="M1433" s="4">
        <v>250.5</v>
      </c>
      <c r="N1433" s="4">
        <v>3025.2</v>
      </c>
      <c r="O1433" s="4">
        <v>2269.4</v>
      </c>
      <c r="P1433" s="4">
        <v>0</v>
      </c>
      <c r="Q1433" s="4">
        <f t="shared" si="577"/>
        <v>5545.1</v>
      </c>
      <c r="R1433" s="4">
        <v>3288.2669999999998</v>
      </c>
      <c r="S1433" s="4">
        <v>1511.873</v>
      </c>
      <c r="T1433" s="4">
        <v>0</v>
      </c>
      <c r="U1433" s="4">
        <v>0</v>
      </c>
      <c r="V1433" s="4">
        <f t="shared" si="578"/>
        <v>4800.1399999999994</v>
      </c>
      <c r="W1433" s="4">
        <v>22875.7</v>
      </c>
      <c r="X1433" s="4">
        <v>55660.7</v>
      </c>
      <c r="Y1433" s="4">
        <v>10378.5</v>
      </c>
      <c r="Z1433" s="4">
        <v>0</v>
      </c>
      <c r="AA1433" s="4">
        <f t="shared" si="579"/>
        <v>88914.9</v>
      </c>
      <c r="AB1433" s="4">
        <v>12405.192999999999</v>
      </c>
      <c r="AC1433" s="4">
        <v>71.36</v>
      </c>
      <c r="AD1433" s="4">
        <v>2873.5720000000001</v>
      </c>
      <c r="AE1433" s="4">
        <v>0</v>
      </c>
      <c r="AF1433" s="4">
        <f t="shared" si="580"/>
        <v>15350.125</v>
      </c>
      <c r="AG1433" s="4">
        <v>227.4</v>
      </c>
      <c r="AH1433" s="4">
        <v>4574.3999999999996</v>
      </c>
      <c r="AI1433" s="4">
        <v>12765.099999999999</v>
      </c>
      <c r="AJ1433" s="4">
        <v>976.2</v>
      </c>
      <c r="AK1433" s="4">
        <f t="shared" si="581"/>
        <v>18543.099999999999</v>
      </c>
      <c r="AL1433" s="4">
        <v>32626.927000000011</v>
      </c>
      <c r="AM1433" s="4">
        <v>19556.619000000006</v>
      </c>
      <c r="AN1433" s="4">
        <v>28774.500999999997</v>
      </c>
      <c r="AO1433" s="4">
        <v>3677.7030000000004</v>
      </c>
      <c r="AP1433" s="4">
        <f t="shared" si="582"/>
        <v>84635.750000000015</v>
      </c>
      <c r="AQ1433" s="4">
        <v>0</v>
      </c>
      <c r="AR1433" s="4">
        <v>0</v>
      </c>
      <c r="AS1433" s="4">
        <v>0</v>
      </c>
      <c r="AT1433" s="4">
        <v>0</v>
      </c>
      <c r="AU1433" s="4">
        <f t="shared" si="583"/>
        <v>0</v>
      </c>
      <c r="AV1433" s="4">
        <v>0</v>
      </c>
      <c r="AW1433" s="4">
        <v>0</v>
      </c>
      <c r="AX1433" s="4">
        <v>0</v>
      </c>
      <c r="AY1433" s="4">
        <v>94</v>
      </c>
      <c r="AZ1433" s="4">
        <f t="shared" si="584"/>
        <v>94</v>
      </c>
      <c r="BA1433" s="4">
        <v>31</v>
      </c>
      <c r="BB1433" s="4">
        <v>0</v>
      </c>
      <c r="BC1433" s="4">
        <v>0</v>
      </c>
      <c r="BD1433" s="4">
        <v>0</v>
      </c>
      <c r="BE1433" s="4">
        <f t="shared" si="585"/>
        <v>31</v>
      </c>
      <c r="BF1433" s="4">
        <v>0</v>
      </c>
      <c r="BG1433" s="4">
        <v>2102</v>
      </c>
      <c r="BH1433" s="4">
        <v>1887.7</v>
      </c>
      <c r="BI1433" s="4">
        <v>247</v>
      </c>
      <c r="BJ1433" s="4">
        <f t="shared" si="586"/>
        <v>4236.7</v>
      </c>
      <c r="BK1433" s="4">
        <v>0</v>
      </c>
      <c r="BL1433" s="4">
        <v>0</v>
      </c>
      <c r="BM1433" s="4">
        <v>0</v>
      </c>
      <c r="BN1433" s="4">
        <v>0</v>
      </c>
      <c r="BO1433" s="4">
        <f t="shared" si="587"/>
        <v>0</v>
      </c>
      <c r="BP1433" s="4">
        <v>0</v>
      </c>
      <c r="BQ1433" s="4">
        <v>0</v>
      </c>
      <c r="BR1433" s="4">
        <v>0</v>
      </c>
      <c r="BS1433" s="4">
        <v>0</v>
      </c>
      <c r="BT1433" s="4">
        <f t="shared" si="588"/>
        <v>0</v>
      </c>
      <c r="BU1433" s="4">
        <v>849.37599999999998</v>
      </c>
      <c r="BV1433" s="4">
        <v>51.313000000000102</v>
      </c>
      <c r="BW1433" s="4">
        <v>-666.26</v>
      </c>
      <c r="BX1433" s="4">
        <v>122.30599999999998</v>
      </c>
      <c r="BY1433" s="4">
        <f t="shared" si="589"/>
        <v>356.73500000000007</v>
      </c>
      <c r="BZ1433" s="4">
        <f t="shared" si="590"/>
        <v>140386.98699999999</v>
      </c>
      <c r="CA1433" s="4">
        <f t="shared" si="591"/>
        <v>97202.152000000002</v>
      </c>
      <c r="CB1433" s="4">
        <f t="shared" si="592"/>
        <v>57152.072999999997</v>
      </c>
      <c r="CC1433" s="4">
        <f t="shared" si="593"/>
        <v>5703.9030000000002</v>
      </c>
      <c r="CD1433" s="4">
        <f t="shared" si="594"/>
        <v>300445.11499999999</v>
      </c>
      <c r="CE1433" s="4">
        <f t="shared" si="570"/>
        <v>880.37599999999998</v>
      </c>
      <c r="CF1433" s="4">
        <f t="shared" si="571"/>
        <v>2153.3130000000001</v>
      </c>
      <c r="CG1433" s="4">
        <f t="shared" si="597"/>
        <v>1221.44</v>
      </c>
      <c r="CH1433" s="4">
        <f t="shared" si="596"/>
        <v>463.30599999999998</v>
      </c>
      <c r="CI1433" s="4">
        <f t="shared" si="595"/>
        <v>4718.4350000000004</v>
      </c>
      <c r="CJ1433" s="4">
        <v>26150</v>
      </c>
      <c r="CK1433" s="4">
        <v>99189</v>
      </c>
      <c r="CL1433" s="4">
        <v>14075</v>
      </c>
      <c r="CM1433" s="4">
        <v>5</v>
      </c>
      <c r="CN1433" s="4">
        <v>5066</v>
      </c>
      <c r="CO1433" s="4">
        <f t="shared" si="574"/>
        <v>144485</v>
      </c>
      <c r="CT1433" s="46"/>
      <c r="CU1433" s="46"/>
      <c r="CX1433" s="46"/>
      <c r="CY1433" s="46"/>
      <c r="CZ1433" s="46"/>
      <c r="DA1433" s="46"/>
      <c r="DB1433" s="46"/>
      <c r="DC1433" s="46"/>
    </row>
    <row r="1434" spans="1:107">
      <c r="A1434" s="2">
        <v>2019</v>
      </c>
      <c r="B1434" s="3" t="s">
        <v>82</v>
      </c>
      <c r="C1434" s="4">
        <v>4417</v>
      </c>
      <c r="D1434" s="4">
        <v>619</v>
      </c>
      <c r="E1434" s="4">
        <v>5202</v>
      </c>
      <c r="F1434" s="4">
        <v>0</v>
      </c>
      <c r="G1434" s="4">
        <f t="shared" si="575"/>
        <v>10238</v>
      </c>
      <c r="H1434" s="4">
        <v>1051</v>
      </c>
      <c r="I1434" s="4">
        <v>475</v>
      </c>
      <c r="J1434" s="4">
        <v>4351</v>
      </c>
      <c r="K1434" s="4">
        <v>0</v>
      </c>
      <c r="L1434" s="4">
        <f t="shared" si="576"/>
        <v>5877</v>
      </c>
      <c r="M1434" s="4">
        <v>0</v>
      </c>
      <c r="N1434" s="4">
        <v>160</v>
      </c>
      <c r="O1434" s="4">
        <v>0</v>
      </c>
      <c r="P1434" s="4">
        <v>0</v>
      </c>
      <c r="Q1434" s="4">
        <f t="shared" si="577"/>
        <v>160</v>
      </c>
      <c r="R1434" s="4">
        <v>0</v>
      </c>
      <c r="S1434" s="4">
        <v>1287</v>
      </c>
      <c r="T1434" s="4">
        <v>0</v>
      </c>
      <c r="U1434" s="4">
        <v>0</v>
      </c>
      <c r="V1434" s="4">
        <f t="shared" si="578"/>
        <v>1287</v>
      </c>
      <c r="W1434" s="4">
        <v>2923</v>
      </c>
      <c r="X1434" s="4">
        <v>5574</v>
      </c>
      <c r="Y1434" s="4">
        <v>1437</v>
      </c>
      <c r="Z1434" s="4">
        <v>0</v>
      </c>
      <c r="AA1434" s="4">
        <f t="shared" si="579"/>
        <v>9934</v>
      </c>
      <c r="AB1434" s="4">
        <v>891</v>
      </c>
      <c r="AC1434" s="4">
        <v>7</v>
      </c>
      <c r="AD1434" s="4">
        <v>98</v>
      </c>
      <c r="AE1434" s="4">
        <v>0</v>
      </c>
      <c r="AF1434" s="4">
        <f t="shared" si="580"/>
        <v>996</v>
      </c>
      <c r="AG1434" s="4">
        <v>0</v>
      </c>
      <c r="AH1434" s="4">
        <v>621</v>
      </c>
      <c r="AI1434" s="4">
        <v>1490</v>
      </c>
      <c r="AJ1434" s="4">
        <v>0</v>
      </c>
      <c r="AK1434" s="4">
        <f t="shared" si="581"/>
        <v>2111</v>
      </c>
      <c r="AL1434" s="4">
        <v>3927</v>
      </c>
      <c r="AM1434" s="4">
        <v>1517</v>
      </c>
      <c r="AN1434" s="4">
        <v>6746</v>
      </c>
      <c r="AO1434" s="4">
        <v>0</v>
      </c>
      <c r="AP1434" s="4">
        <f t="shared" si="582"/>
        <v>12190</v>
      </c>
      <c r="AQ1434" s="4">
        <v>3</v>
      </c>
      <c r="AR1434" s="4">
        <v>0</v>
      </c>
      <c r="AS1434" s="4">
        <v>0</v>
      </c>
      <c r="AT1434" s="4">
        <v>0</v>
      </c>
      <c r="AU1434" s="4">
        <f t="shared" si="583"/>
        <v>3</v>
      </c>
      <c r="AV1434" s="4">
        <v>50</v>
      </c>
      <c r="AW1434" s="4">
        <v>0</v>
      </c>
      <c r="AX1434" s="4">
        <v>83</v>
      </c>
      <c r="AY1434" s="4">
        <v>0</v>
      </c>
      <c r="AZ1434" s="4">
        <f t="shared" si="584"/>
        <v>133</v>
      </c>
      <c r="BA1434" s="4">
        <v>9</v>
      </c>
      <c r="BB1434" s="4">
        <v>0</v>
      </c>
      <c r="BC1434" s="4">
        <v>0</v>
      </c>
      <c r="BD1434" s="4">
        <v>0</v>
      </c>
      <c r="BE1434" s="4">
        <f t="shared" si="585"/>
        <v>9</v>
      </c>
      <c r="BF1434" s="4">
        <v>0</v>
      </c>
      <c r="BG1434" s="4">
        <v>0</v>
      </c>
      <c r="BH1434" s="4">
        <v>0</v>
      </c>
      <c r="BI1434" s="4">
        <v>0</v>
      </c>
      <c r="BJ1434" s="4">
        <f t="shared" si="586"/>
        <v>0</v>
      </c>
      <c r="BK1434" s="4">
        <v>0</v>
      </c>
      <c r="BL1434" s="4">
        <v>0</v>
      </c>
      <c r="BM1434" s="4">
        <v>0</v>
      </c>
      <c r="BN1434" s="4">
        <v>0</v>
      </c>
      <c r="BO1434" s="4">
        <f t="shared" si="587"/>
        <v>0</v>
      </c>
      <c r="BP1434" s="4">
        <v>0</v>
      </c>
      <c r="BQ1434" s="4">
        <v>0</v>
      </c>
      <c r="BR1434" s="4">
        <v>19</v>
      </c>
      <c r="BS1434" s="4">
        <v>0</v>
      </c>
      <c r="BT1434" s="4">
        <f t="shared" si="588"/>
        <v>19</v>
      </c>
      <c r="BU1434" s="4">
        <v>106</v>
      </c>
      <c r="BV1434" s="4">
        <v>0</v>
      </c>
      <c r="BW1434" s="4">
        <v>40</v>
      </c>
      <c r="BX1434" s="4">
        <v>0</v>
      </c>
      <c r="BY1434" s="4">
        <f t="shared" si="589"/>
        <v>146</v>
      </c>
      <c r="BZ1434" s="4">
        <f t="shared" si="590"/>
        <v>13209</v>
      </c>
      <c r="CA1434" s="4">
        <f t="shared" si="591"/>
        <v>10260</v>
      </c>
      <c r="CB1434" s="4">
        <f t="shared" si="592"/>
        <v>19324</v>
      </c>
      <c r="CC1434" s="4">
        <f t="shared" si="593"/>
        <v>0</v>
      </c>
      <c r="CD1434" s="4">
        <f t="shared" si="594"/>
        <v>42793</v>
      </c>
      <c r="CE1434" s="4">
        <f t="shared" si="570"/>
        <v>168</v>
      </c>
      <c r="CF1434" s="4">
        <f t="shared" si="571"/>
        <v>0</v>
      </c>
      <c r="CG1434" s="4">
        <f t="shared" si="597"/>
        <v>142</v>
      </c>
      <c r="CH1434" s="4">
        <f t="shared" si="596"/>
        <v>0</v>
      </c>
      <c r="CI1434" s="4">
        <f t="shared" si="595"/>
        <v>310</v>
      </c>
      <c r="CJ1434" s="4">
        <v>3592.1</v>
      </c>
      <c r="CK1434" s="4">
        <v>8247</v>
      </c>
      <c r="CL1434" s="4">
        <v>919.8</v>
      </c>
      <c r="CM1434" s="4">
        <v>0</v>
      </c>
      <c r="CN1434" s="4">
        <v>394.7</v>
      </c>
      <c r="CO1434" s="4">
        <f t="shared" si="574"/>
        <v>13153.6</v>
      </c>
      <c r="CX1434" s="46"/>
      <c r="CY1434" s="46"/>
      <c r="CZ1434" s="46"/>
      <c r="DA1434" s="46"/>
      <c r="DB1434" s="46"/>
    </row>
    <row r="1435" spans="1:107">
      <c r="A1435" s="2">
        <v>2019</v>
      </c>
      <c r="B1435" s="3" t="s">
        <v>83</v>
      </c>
      <c r="C1435" s="4">
        <v>3232</v>
      </c>
      <c r="D1435" s="4">
        <v>591</v>
      </c>
      <c r="E1435" s="4">
        <v>2</v>
      </c>
      <c r="F1435" s="4">
        <v>228</v>
      </c>
      <c r="G1435" s="4">
        <f t="shared" si="575"/>
        <v>4053</v>
      </c>
      <c r="H1435" s="4">
        <v>654.36164900000006</v>
      </c>
      <c r="I1435" s="4">
        <v>252</v>
      </c>
      <c r="J1435" s="4">
        <v>2408</v>
      </c>
      <c r="K1435" s="4">
        <v>28</v>
      </c>
      <c r="L1435" s="4">
        <f t="shared" si="576"/>
        <v>3342.3616489999999</v>
      </c>
      <c r="M1435" s="4">
        <v>266</v>
      </c>
      <c r="N1435" s="4">
        <v>0</v>
      </c>
      <c r="O1435" s="4">
        <v>0</v>
      </c>
      <c r="P1435" s="4">
        <v>0</v>
      </c>
      <c r="Q1435" s="4">
        <f t="shared" si="577"/>
        <v>266</v>
      </c>
      <c r="R1435" s="4">
        <v>119</v>
      </c>
      <c r="S1435" s="4">
        <v>0</v>
      </c>
      <c r="T1435" s="4">
        <v>0</v>
      </c>
      <c r="U1435" s="4">
        <v>0</v>
      </c>
      <c r="V1435" s="4">
        <f t="shared" si="578"/>
        <v>119</v>
      </c>
      <c r="W1435" s="4">
        <v>4369</v>
      </c>
      <c r="X1435" s="4">
        <v>3807</v>
      </c>
      <c r="Y1435" s="4">
        <v>0</v>
      </c>
      <c r="Z1435" s="4">
        <v>0</v>
      </c>
      <c r="AA1435" s="4">
        <f t="shared" si="579"/>
        <v>8176</v>
      </c>
      <c r="AB1435" s="4">
        <v>632</v>
      </c>
      <c r="AC1435" s="4">
        <v>3</v>
      </c>
      <c r="AD1435" s="4">
        <v>25</v>
      </c>
      <c r="AE1435" s="4">
        <v>61</v>
      </c>
      <c r="AF1435" s="4">
        <f t="shared" si="580"/>
        <v>721</v>
      </c>
      <c r="AG1435" s="4">
        <v>0</v>
      </c>
      <c r="AH1435" s="4">
        <v>703</v>
      </c>
      <c r="AI1435" s="4">
        <v>1638</v>
      </c>
      <c r="AJ1435" s="4">
        <v>1224</v>
      </c>
      <c r="AK1435" s="4">
        <f t="shared" si="581"/>
        <v>3565</v>
      </c>
      <c r="AL1435" s="4">
        <v>9976.2888909999983</v>
      </c>
      <c r="AM1435" s="4">
        <v>1101.6887619999998</v>
      </c>
      <c r="AN1435" s="4">
        <v>1813.9900340000004</v>
      </c>
      <c r="AO1435" s="4">
        <v>1286</v>
      </c>
      <c r="AP1435" s="4">
        <f t="shared" si="582"/>
        <v>14177.967686999998</v>
      </c>
      <c r="AQ1435" s="4">
        <v>0</v>
      </c>
      <c r="AR1435" s="4">
        <v>0</v>
      </c>
      <c r="AS1435" s="4">
        <v>0</v>
      </c>
      <c r="AT1435" s="4">
        <v>228</v>
      </c>
      <c r="AU1435" s="4">
        <f t="shared" si="583"/>
        <v>228</v>
      </c>
      <c r="AV1435" s="4">
        <v>0</v>
      </c>
      <c r="AW1435" s="4">
        <v>0</v>
      </c>
      <c r="AX1435" s="4">
        <v>0</v>
      </c>
      <c r="AY1435" s="4">
        <v>28</v>
      </c>
      <c r="AZ1435" s="4">
        <f t="shared" si="584"/>
        <v>28</v>
      </c>
      <c r="BA1435" s="4">
        <v>0</v>
      </c>
      <c r="BB1435" s="4">
        <v>0</v>
      </c>
      <c r="BC1435" s="4">
        <v>0</v>
      </c>
      <c r="BD1435" s="4">
        <v>61</v>
      </c>
      <c r="BE1435" s="4">
        <f t="shared" si="585"/>
        <v>61</v>
      </c>
      <c r="BF1435" s="4">
        <v>0</v>
      </c>
      <c r="BG1435" s="4">
        <v>482</v>
      </c>
      <c r="BH1435" s="4">
        <v>17</v>
      </c>
      <c r="BI1435" s="4">
        <v>1224</v>
      </c>
      <c r="BJ1435" s="4">
        <f t="shared" si="586"/>
        <v>1723</v>
      </c>
      <c r="BK1435" s="4">
        <v>0</v>
      </c>
      <c r="BL1435" s="4">
        <v>0</v>
      </c>
      <c r="BM1435" s="4">
        <v>0</v>
      </c>
      <c r="BN1435" s="4">
        <v>217</v>
      </c>
      <c r="BO1435" s="4">
        <f t="shared" si="587"/>
        <v>217</v>
      </c>
      <c r="BP1435" s="4">
        <v>0</v>
      </c>
      <c r="BQ1435" s="4">
        <v>0</v>
      </c>
      <c r="BR1435" s="4">
        <v>0</v>
      </c>
      <c r="BS1435" s="4">
        <v>453</v>
      </c>
      <c r="BT1435" s="4">
        <f t="shared" si="588"/>
        <v>453</v>
      </c>
      <c r="BU1435" s="4">
        <v>0</v>
      </c>
      <c r="BV1435" s="4">
        <v>0</v>
      </c>
      <c r="BW1435" s="4">
        <v>0</v>
      </c>
      <c r="BX1435" s="4">
        <v>616</v>
      </c>
      <c r="BY1435" s="4">
        <f t="shared" si="589"/>
        <v>616</v>
      </c>
      <c r="BZ1435" s="4">
        <f t="shared" si="590"/>
        <v>19248.650539999999</v>
      </c>
      <c r="CA1435" s="4">
        <f t="shared" si="591"/>
        <v>6457.6887619999998</v>
      </c>
      <c r="CB1435" s="4">
        <f t="shared" si="592"/>
        <v>5886.9900340000004</v>
      </c>
      <c r="CC1435" s="4">
        <f t="shared" si="593"/>
        <v>2827</v>
      </c>
      <c r="CD1435" s="4">
        <f t="shared" si="594"/>
        <v>34420.329336000003</v>
      </c>
      <c r="CE1435" s="4">
        <f t="shared" si="570"/>
        <v>0</v>
      </c>
      <c r="CF1435" s="4">
        <f t="shared" si="571"/>
        <v>482</v>
      </c>
      <c r="CG1435" s="4">
        <f t="shared" si="597"/>
        <v>17</v>
      </c>
      <c r="CH1435" s="4">
        <f t="shared" si="596"/>
        <v>2827</v>
      </c>
      <c r="CI1435" s="4">
        <f t="shared" si="595"/>
        <v>3326</v>
      </c>
      <c r="CJ1435" s="4">
        <v>4338.0607900000005</v>
      </c>
      <c r="CK1435" s="4">
        <v>9640.163833999999</v>
      </c>
      <c r="CL1435" s="4">
        <v>1172.0797829999999</v>
      </c>
      <c r="CM1435" s="4">
        <v>619.321552</v>
      </c>
      <c r="CN1435" s="4">
        <v>3880.2361920000039</v>
      </c>
      <c r="CO1435" s="4">
        <f t="shared" si="574"/>
        <v>19649.862151000001</v>
      </c>
      <c r="CT1435" s="46"/>
      <c r="CX1435" s="46"/>
      <c r="CZ1435" s="46"/>
      <c r="DA1435" s="46"/>
    </row>
    <row r="1436" spans="1:107">
      <c r="A1436" s="2">
        <v>2019</v>
      </c>
      <c r="B1436" s="3" t="s">
        <v>84</v>
      </c>
      <c r="C1436" s="4">
        <v>1515.4</v>
      </c>
      <c r="D1436" s="4">
        <v>202</v>
      </c>
      <c r="E1436" s="4">
        <v>809</v>
      </c>
      <c r="F1436" s="4">
        <v>199</v>
      </c>
      <c r="G1436" s="4">
        <f t="shared" si="575"/>
        <v>2725.4</v>
      </c>
      <c r="H1436" s="4">
        <v>249</v>
      </c>
      <c r="I1436" s="4">
        <v>50</v>
      </c>
      <c r="J1436" s="4">
        <v>112</v>
      </c>
      <c r="K1436" s="4">
        <v>9</v>
      </c>
      <c r="L1436" s="4">
        <f t="shared" si="576"/>
        <v>420</v>
      </c>
      <c r="M1436" s="4">
        <v>13</v>
      </c>
      <c r="N1436" s="4">
        <v>0</v>
      </c>
      <c r="O1436" s="4">
        <v>1</v>
      </c>
      <c r="P1436" s="4">
        <v>0</v>
      </c>
      <c r="Q1436" s="4">
        <f t="shared" si="577"/>
        <v>14</v>
      </c>
      <c r="R1436" s="4">
        <v>6</v>
      </c>
      <c r="S1436" s="4">
        <v>1</v>
      </c>
      <c r="T1436" s="4">
        <v>1</v>
      </c>
      <c r="U1436" s="4">
        <v>0</v>
      </c>
      <c r="V1436" s="4">
        <f t="shared" si="578"/>
        <v>8</v>
      </c>
      <c r="W1436" s="4">
        <v>711</v>
      </c>
      <c r="X1436" s="4">
        <v>1423</v>
      </c>
      <c r="Y1436" s="4">
        <v>47</v>
      </c>
      <c r="Z1436" s="4">
        <v>1</v>
      </c>
      <c r="AA1436" s="4">
        <f t="shared" si="579"/>
        <v>2182</v>
      </c>
      <c r="AB1436" s="4">
        <v>352</v>
      </c>
      <c r="AC1436" s="4">
        <v>0.5</v>
      </c>
      <c r="AD1436" s="4">
        <v>5</v>
      </c>
      <c r="AE1436" s="4">
        <v>4</v>
      </c>
      <c r="AF1436" s="4">
        <f t="shared" si="580"/>
        <v>361.5</v>
      </c>
      <c r="AG1436" s="4">
        <v>4</v>
      </c>
      <c r="AH1436" s="4">
        <v>292</v>
      </c>
      <c r="AI1436" s="4">
        <v>686</v>
      </c>
      <c r="AJ1436" s="4">
        <v>12</v>
      </c>
      <c r="AK1436" s="4">
        <f t="shared" si="581"/>
        <v>994</v>
      </c>
      <c r="AL1436" s="4">
        <v>1544</v>
      </c>
      <c r="AM1436" s="4">
        <v>434</v>
      </c>
      <c r="AN1436" s="4">
        <v>2570</v>
      </c>
      <c r="AO1436" s="4">
        <v>72</v>
      </c>
      <c r="AP1436" s="4">
        <f t="shared" si="582"/>
        <v>4620</v>
      </c>
      <c r="AQ1436" s="4">
        <v>0</v>
      </c>
      <c r="AR1436" s="4">
        <v>0</v>
      </c>
      <c r="AS1436" s="4">
        <v>0</v>
      </c>
      <c r="AT1436" s="4">
        <v>199</v>
      </c>
      <c r="AU1436" s="4">
        <f t="shared" si="583"/>
        <v>199</v>
      </c>
      <c r="AV1436" s="4">
        <v>0</v>
      </c>
      <c r="AW1436" s="4">
        <v>0</v>
      </c>
      <c r="AX1436" s="4">
        <v>0</v>
      </c>
      <c r="AY1436" s="4">
        <v>9</v>
      </c>
      <c r="AZ1436" s="4">
        <f t="shared" si="584"/>
        <v>9</v>
      </c>
      <c r="BA1436" s="4">
        <v>0</v>
      </c>
      <c r="BB1436" s="4">
        <v>0</v>
      </c>
      <c r="BC1436" s="4">
        <v>0</v>
      </c>
      <c r="BD1436" s="4">
        <v>4</v>
      </c>
      <c r="BE1436" s="4">
        <f t="shared" si="585"/>
        <v>4</v>
      </c>
      <c r="BF1436" s="4">
        <v>0</v>
      </c>
      <c r="BG1436" s="4">
        <v>292</v>
      </c>
      <c r="BH1436" s="4">
        <v>312</v>
      </c>
      <c r="BI1436" s="4">
        <v>12</v>
      </c>
      <c r="BJ1436" s="4">
        <f t="shared" si="586"/>
        <v>616</v>
      </c>
      <c r="BK1436" s="4">
        <v>0</v>
      </c>
      <c r="BL1436" s="4">
        <v>0</v>
      </c>
      <c r="BM1436" s="4">
        <v>0</v>
      </c>
      <c r="BN1436" s="4">
        <v>10</v>
      </c>
      <c r="BO1436" s="4">
        <f t="shared" si="587"/>
        <v>10</v>
      </c>
      <c r="BP1436" s="4">
        <v>0</v>
      </c>
      <c r="BQ1436" s="4">
        <v>0</v>
      </c>
      <c r="BR1436" s="4">
        <v>0</v>
      </c>
      <c r="BS1436" s="4">
        <v>14</v>
      </c>
      <c r="BT1436" s="4">
        <f t="shared" si="588"/>
        <v>14</v>
      </c>
      <c r="BU1436" s="4">
        <v>0</v>
      </c>
      <c r="BV1436" s="4">
        <v>0</v>
      </c>
      <c r="BW1436" s="4">
        <v>0</v>
      </c>
      <c r="BX1436" s="4">
        <v>49</v>
      </c>
      <c r="BY1436" s="4">
        <f t="shared" si="589"/>
        <v>49</v>
      </c>
      <c r="BZ1436" s="4">
        <f t="shared" si="590"/>
        <v>4394.3999999999996</v>
      </c>
      <c r="CA1436" s="4">
        <f t="shared" si="591"/>
        <v>2402.5</v>
      </c>
      <c r="CB1436" s="4">
        <f t="shared" si="592"/>
        <v>4231</v>
      </c>
      <c r="CC1436" s="4">
        <f t="shared" si="593"/>
        <v>297</v>
      </c>
      <c r="CD1436" s="4">
        <f t="shared" si="594"/>
        <v>11324.9</v>
      </c>
      <c r="CE1436" s="4">
        <f t="shared" si="570"/>
        <v>0</v>
      </c>
      <c r="CF1436" s="4">
        <f t="shared" si="571"/>
        <v>292</v>
      </c>
      <c r="CG1436" s="4">
        <f t="shared" si="597"/>
        <v>312</v>
      </c>
      <c r="CH1436" s="4">
        <f t="shared" si="596"/>
        <v>297</v>
      </c>
      <c r="CI1436" s="4">
        <f t="shared" si="595"/>
        <v>901</v>
      </c>
      <c r="CJ1436" s="4">
        <v>0</v>
      </c>
      <c r="CK1436" s="4">
        <v>1527</v>
      </c>
      <c r="CL1436" s="4">
        <v>148</v>
      </c>
      <c r="CM1436" s="4">
        <v>215</v>
      </c>
      <c r="CN1436" s="4">
        <v>2702</v>
      </c>
      <c r="CO1436" s="4">
        <f t="shared" si="574"/>
        <v>4592</v>
      </c>
      <c r="CT1436" s="46"/>
      <c r="CX1436" s="46"/>
      <c r="CZ1436" s="46"/>
      <c r="DA1436" s="46"/>
    </row>
    <row r="1437" spans="1:107">
      <c r="A1437" s="2">
        <v>2019</v>
      </c>
      <c r="B1437" s="15" t="s">
        <v>85</v>
      </c>
      <c r="C1437" s="4">
        <v>11644</v>
      </c>
      <c r="D1437" s="4">
        <v>1856</v>
      </c>
      <c r="E1437" s="4">
        <v>1624</v>
      </c>
      <c r="F1437" s="4">
        <v>0</v>
      </c>
      <c r="G1437" s="4">
        <f t="shared" si="575"/>
        <v>15124</v>
      </c>
      <c r="H1437" s="4">
        <v>4583</v>
      </c>
      <c r="I1437" s="4">
        <v>100</v>
      </c>
      <c r="J1437" s="4">
        <v>3423</v>
      </c>
      <c r="K1437" s="4">
        <v>96</v>
      </c>
      <c r="L1437" s="4">
        <f t="shared" si="576"/>
        <v>8202</v>
      </c>
      <c r="M1437" s="4">
        <v>116</v>
      </c>
      <c r="N1437" s="4">
        <v>12</v>
      </c>
      <c r="O1437" s="4">
        <v>0</v>
      </c>
      <c r="P1437" s="4">
        <v>0</v>
      </c>
      <c r="Q1437" s="4">
        <f t="shared" si="577"/>
        <v>128</v>
      </c>
      <c r="R1437" s="4">
        <v>11</v>
      </c>
      <c r="S1437" s="4">
        <v>5</v>
      </c>
      <c r="T1437" s="4">
        <v>0</v>
      </c>
      <c r="U1437" s="4">
        <v>0</v>
      </c>
      <c r="V1437" s="4">
        <f t="shared" si="578"/>
        <v>16</v>
      </c>
      <c r="W1437" s="4">
        <v>6239</v>
      </c>
      <c r="X1437" s="4">
        <v>15075</v>
      </c>
      <c r="Y1437" s="4">
        <v>4635</v>
      </c>
      <c r="Z1437" s="4">
        <v>0</v>
      </c>
      <c r="AA1437" s="4">
        <f t="shared" si="579"/>
        <v>25949</v>
      </c>
      <c r="AB1437" s="4">
        <v>2882</v>
      </c>
      <c r="AC1437" s="4">
        <v>77</v>
      </c>
      <c r="AD1437" s="4">
        <v>130</v>
      </c>
      <c r="AE1437" s="4">
        <v>0</v>
      </c>
      <c r="AF1437" s="4">
        <f t="shared" si="580"/>
        <v>3089</v>
      </c>
      <c r="AG1437" s="4">
        <v>173</v>
      </c>
      <c r="AH1437" s="4">
        <v>2389</v>
      </c>
      <c r="AI1437" s="4">
        <v>6447</v>
      </c>
      <c r="AJ1437" s="4">
        <v>349</v>
      </c>
      <c r="AK1437" s="4">
        <f t="shared" si="581"/>
        <v>9358</v>
      </c>
      <c r="AL1437" s="4">
        <v>7310</v>
      </c>
      <c r="AM1437" s="4">
        <v>9084</v>
      </c>
      <c r="AN1437" s="4">
        <v>3110</v>
      </c>
      <c r="AO1437" s="4">
        <v>1205</v>
      </c>
      <c r="AP1437" s="4">
        <f t="shared" si="582"/>
        <v>20709</v>
      </c>
      <c r="AQ1437" s="4">
        <v>0</v>
      </c>
      <c r="AR1437" s="4">
        <v>0</v>
      </c>
      <c r="AS1437" s="4">
        <v>0</v>
      </c>
      <c r="AT1437" s="4">
        <v>0</v>
      </c>
      <c r="AU1437" s="4">
        <f t="shared" si="583"/>
        <v>0</v>
      </c>
      <c r="AV1437" s="4">
        <v>109</v>
      </c>
      <c r="AW1437" s="4">
        <v>0</v>
      </c>
      <c r="AX1437" s="4">
        <v>174</v>
      </c>
      <c r="AY1437" s="4">
        <v>96</v>
      </c>
      <c r="AZ1437" s="4">
        <f t="shared" si="584"/>
        <v>379</v>
      </c>
      <c r="BA1437" s="4">
        <v>63</v>
      </c>
      <c r="BB1437" s="4">
        <v>0</v>
      </c>
      <c r="BC1437" s="4">
        <v>0</v>
      </c>
      <c r="BD1437" s="4">
        <v>0</v>
      </c>
      <c r="BE1437" s="4">
        <f t="shared" si="585"/>
        <v>63</v>
      </c>
      <c r="BF1437" s="4">
        <v>0</v>
      </c>
      <c r="BG1437" s="4">
        <v>2389</v>
      </c>
      <c r="BH1437" s="4">
        <v>5878</v>
      </c>
      <c r="BI1437" s="4">
        <v>349</v>
      </c>
      <c r="BJ1437" s="4">
        <f t="shared" si="586"/>
        <v>8616</v>
      </c>
      <c r="BK1437" s="4">
        <v>0</v>
      </c>
      <c r="BL1437" s="4">
        <v>0</v>
      </c>
      <c r="BM1437" s="4">
        <v>0</v>
      </c>
      <c r="BN1437" s="4">
        <v>0</v>
      </c>
      <c r="BO1437" s="4">
        <f t="shared" si="587"/>
        <v>0</v>
      </c>
      <c r="BP1437" s="4">
        <v>157</v>
      </c>
      <c r="BQ1437" s="4">
        <v>336</v>
      </c>
      <c r="BR1437" s="4">
        <v>825</v>
      </c>
      <c r="BS1437" s="4">
        <v>166</v>
      </c>
      <c r="BT1437" s="4">
        <f t="shared" si="588"/>
        <v>1484</v>
      </c>
      <c r="BU1437" s="4">
        <v>436</v>
      </c>
      <c r="BV1437" s="4">
        <v>0</v>
      </c>
      <c r="BW1437" s="4">
        <v>349</v>
      </c>
      <c r="BX1437" s="4">
        <v>1039</v>
      </c>
      <c r="BY1437" s="4">
        <f t="shared" si="589"/>
        <v>1824</v>
      </c>
      <c r="BZ1437" s="4">
        <f t="shared" si="590"/>
        <v>32958</v>
      </c>
      <c r="CA1437" s="4">
        <f t="shared" si="591"/>
        <v>28598</v>
      </c>
      <c r="CB1437" s="4">
        <f t="shared" si="592"/>
        <v>19369</v>
      </c>
      <c r="CC1437" s="4">
        <f t="shared" si="593"/>
        <v>1650</v>
      </c>
      <c r="CD1437" s="4">
        <f t="shared" si="594"/>
        <v>82575</v>
      </c>
      <c r="CE1437" s="4">
        <f t="shared" si="570"/>
        <v>765</v>
      </c>
      <c r="CF1437" s="4">
        <f t="shared" si="571"/>
        <v>2725</v>
      </c>
      <c r="CG1437" s="4">
        <f t="shared" si="597"/>
        <v>7226</v>
      </c>
      <c r="CH1437" s="4">
        <f t="shared" si="596"/>
        <v>1650</v>
      </c>
      <c r="CI1437" s="4">
        <f t="shared" si="595"/>
        <v>12366</v>
      </c>
      <c r="CJ1437" s="4">
        <v>25385.3</v>
      </c>
      <c r="CK1437" s="4">
        <v>0</v>
      </c>
      <c r="CL1437" s="4">
        <v>3139.9</v>
      </c>
      <c r="CM1437" s="4">
        <v>269.89999999999998</v>
      </c>
      <c r="CN1437" s="4">
        <v>4618.8000000000029</v>
      </c>
      <c r="CO1437" s="4">
        <f t="shared" si="574"/>
        <v>33413.900000000009</v>
      </c>
      <c r="CU1437" s="46"/>
      <c r="CX1437" s="46"/>
      <c r="CY1437" s="46"/>
      <c r="DA1437" s="46"/>
      <c r="DB1437" s="46"/>
      <c r="DC1437" s="46"/>
    </row>
    <row r="1438" spans="1:107">
      <c r="A1438" s="2">
        <v>2019</v>
      </c>
      <c r="B1438" s="3" t="s">
        <v>86</v>
      </c>
      <c r="C1438" s="4">
        <v>10083.105798000001</v>
      </c>
      <c r="D1438" s="4">
        <v>2482.9961499999999</v>
      </c>
      <c r="E1438" s="4">
        <v>436.52495299999998</v>
      </c>
      <c r="F1438" s="4">
        <v>304.91500000000002</v>
      </c>
      <c r="G1438" s="4">
        <f t="shared" si="575"/>
        <v>13307.541901000001</v>
      </c>
      <c r="H1438" s="4">
        <v>2931.8480479999998</v>
      </c>
      <c r="I1438" s="4">
        <v>246.55240499999999</v>
      </c>
      <c r="J1438" s="4">
        <v>6730.3716640000002</v>
      </c>
      <c r="K1438" s="4">
        <v>489.77499999999998</v>
      </c>
      <c r="L1438" s="4">
        <f t="shared" si="576"/>
        <v>10398.547117</v>
      </c>
      <c r="M1438" s="4">
        <v>0</v>
      </c>
      <c r="N1438" s="4">
        <v>317.81978561</v>
      </c>
      <c r="O1438" s="4">
        <v>0</v>
      </c>
      <c r="P1438" s="4">
        <v>0</v>
      </c>
      <c r="Q1438" s="4">
        <f t="shared" si="577"/>
        <v>317.81978561</v>
      </c>
      <c r="R1438" s="4">
        <v>0</v>
      </c>
      <c r="S1438" s="4">
        <v>0</v>
      </c>
      <c r="T1438" s="4">
        <v>0</v>
      </c>
      <c r="U1438" s="4">
        <v>0</v>
      </c>
      <c r="V1438" s="4">
        <f t="shared" si="578"/>
        <v>0</v>
      </c>
      <c r="W1438" s="4">
        <v>3062.0688918386741</v>
      </c>
      <c r="X1438" s="4">
        <v>7668.3071179999997</v>
      </c>
      <c r="Y1438" s="4">
        <v>644.39268900000002</v>
      </c>
      <c r="Z1438" s="4">
        <v>0</v>
      </c>
      <c r="AA1438" s="4">
        <f t="shared" si="579"/>
        <v>11374.768698838674</v>
      </c>
      <c r="AB1438" s="4">
        <v>1712.8163099999999</v>
      </c>
      <c r="AC1438" s="4">
        <v>13.232473000000001</v>
      </c>
      <c r="AD1438" s="4">
        <v>65.885835</v>
      </c>
      <c r="AE1438" s="4">
        <v>10.275</v>
      </c>
      <c r="AF1438" s="4">
        <f t="shared" si="580"/>
        <v>1802.2096180000001</v>
      </c>
      <c r="AG1438" s="4">
        <v>1875.580471</v>
      </c>
      <c r="AH1438" s="4">
        <v>1330.398117</v>
      </c>
      <c r="AI1438" s="4">
        <v>197.05068299999999</v>
      </c>
      <c r="AJ1438" s="4">
        <v>112.47499999999999</v>
      </c>
      <c r="AK1438" s="4">
        <f t="shared" si="581"/>
        <v>3515.5042709999998</v>
      </c>
      <c r="AL1438" s="4">
        <v>5223.6400000000003</v>
      </c>
      <c r="AM1438" s="4">
        <v>3050</v>
      </c>
      <c r="AN1438" s="4">
        <v>4614</v>
      </c>
      <c r="AO1438" s="4">
        <v>317</v>
      </c>
      <c r="AP1438" s="4">
        <f t="shared" si="582"/>
        <v>13204.64</v>
      </c>
      <c r="AQ1438" s="4">
        <v>0</v>
      </c>
      <c r="AR1438" s="4">
        <v>0</v>
      </c>
      <c r="AS1438" s="4">
        <v>0</v>
      </c>
      <c r="AT1438" s="4">
        <v>304.91500000000002</v>
      </c>
      <c r="AU1438" s="4">
        <f t="shared" si="583"/>
        <v>304.91500000000002</v>
      </c>
      <c r="AV1438" s="4">
        <v>0</v>
      </c>
      <c r="AW1438" s="4">
        <v>0</v>
      </c>
      <c r="AX1438" s="4">
        <v>0</v>
      </c>
      <c r="AY1438" s="4">
        <v>489.77499999999998</v>
      </c>
      <c r="AZ1438" s="4">
        <f t="shared" si="584"/>
        <v>489.77499999999998</v>
      </c>
      <c r="BA1438" s="4">
        <v>0</v>
      </c>
      <c r="BB1438" s="4">
        <v>0</v>
      </c>
      <c r="BC1438" s="4">
        <v>0</v>
      </c>
      <c r="BD1438" s="4">
        <v>10.275</v>
      </c>
      <c r="BE1438" s="4">
        <f t="shared" si="585"/>
        <v>10.275</v>
      </c>
      <c r="BF1438" s="4">
        <v>1018.306466</v>
      </c>
      <c r="BG1438" s="4">
        <v>1106.1777320000001</v>
      </c>
      <c r="BH1438" s="4">
        <v>269.08046400000001</v>
      </c>
      <c r="BI1438" s="4">
        <v>112.47499999999999</v>
      </c>
      <c r="BJ1438" s="4">
        <f t="shared" si="586"/>
        <v>2506.0396620000001</v>
      </c>
      <c r="BK1438" s="4">
        <v>0</v>
      </c>
      <c r="BL1438" s="4">
        <v>0</v>
      </c>
      <c r="BM1438" s="4">
        <v>0</v>
      </c>
      <c r="BN1438" s="4">
        <v>0</v>
      </c>
      <c r="BO1438" s="4">
        <f t="shared" si="587"/>
        <v>0</v>
      </c>
      <c r="BP1438" s="4">
        <v>0</v>
      </c>
      <c r="BQ1438" s="4">
        <v>0</v>
      </c>
      <c r="BR1438" s="4">
        <v>0</v>
      </c>
      <c r="BS1438" s="4">
        <v>8</v>
      </c>
      <c r="BT1438" s="4">
        <f t="shared" si="588"/>
        <v>8</v>
      </c>
      <c r="BU1438" s="4">
        <v>0</v>
      </c>
      <c r="BV1438" s="4">
        <v>0</v>
      </c>
      <c r="BW1438" s="4">
        <v>0</v>
      </c>
      <c r="BX1438" s="4">
        <v>309</v>
      </c>
      <c r="BY1438" s="4">
        <f t="shared" si="589"/>
        <v>309</v>
      </c>
      <c r="BZ1438" s="4">
        <f t="shared" si="590"/>
        <v>24889.059518838672</v>
      </c>
      <c r="CA1438" s="4">
        <f t="shared" si="591"/>
        <v>15109.30604861</v>
      </c>
      <c r="CB1438" s="4">
        <f t="shared" si="592"/>
        <v>12688.225824000001</v>
      </c>
      <c r="CC1438" s="4">
        <f t="shared" si="593"/>
        <v>1234.44</v>
      </c>
      <c r="CD1438" s="4">
        <f t="shared" si="594"/>
        <v>53921.031391448676</v>
      </c>
      <c r="CE1438" s="4">
        <f t="shared" si="570"/>
        <v>1018.306466</v>
      </c>
      <c r="CF1438" s="4">
        <f t="shared" si="571"/>
        <v>1106.1777320000001</v>
      </c>
      <c r="CG1438" s="4">
        <f t="shared" si="597"/>
        <v>269.08046400000001</v>
      </c>
      <c r="CH1438" s="4">
        <f t="shared" si="596"/>
        <v>1234.44</v>
      </c>
      <c r="CI1438" s="4">
        <f t="shared" si="595"/>
        <v>3628.0046620000003</v>
      </c>
      <c r="CJ1438" s="4">
        <v>6250.30966721</v>
      </c>
      <c r="CK1438" s="4">
        <v>12176.94341125</v>
      </c>
      <c r="CL1438" s="4">
        <v>1271.2703259</v>
      </c>
      <c r="CM1438" s="4">
        <v>0</v>
      </c>
      <c r="CN1438" s="4">
        <v>5872.476595639997</v>
      </c>
      <c r="CO1438" s="4">
        <f t="shared" si="574"/>
        <v>25571</v>
      </c>
      <c r="CY1438" s="46"/>
      <c r="CZ1438" s="46"/>
      <c r="DA1438" s="46"/>
      <c r="DB1438" s="46"/>
    </row>
    <row r="1439" spans="1:107">
      <c r="A1439" s="2">
        <v>2019</v>
      </c>
      <c r="B1439" s="3" t="s">
        <v>87</v>
      </c>
      <c r="C1439" s="4">
        <v>1837</v>
      </c>
      <c r="D1439" s="4">
        <v>251</v>
      </c>
      <c r="E1439" s="4">
        <v>93</v>
      </c>
      <c r="F1439" s="4">
        <v>0</v>
      </c>
      <c r="G1439" s="4">
        <f t="shared" si="575"/>
        <v>2181</v>
      </c>
      <c r="H1439" s="4">
        <v>506</v>
      </c>
      <c r="I1439" s="4">
        <v>9</v>
      </c>
      <c r="J1439" s="4">
        <v>557</v>
      </c>
      <c r="K1439" s="4">
        <v>124</v>
      </c>
      <c r="L1439" s="4">
        <f t="shared" si="576"/>
        <v>1196</v>
      </c>
      <c r="M1439" s="4">
        <v>18</v>
      </c>
      <c r="N1439" s="4">
        <v>10</v>
      </c>
      <c r="O1439" s="4">
        <v>0</v>
      </c>
      <c r="P1439" s="4">
        <v>0</v>
      </c>
      <c r="Q1439" s="4">
        <f t="shared" si="577"/>
        <v>28</v>
      </c>
      <c r="R1439" s="4">
        <v>27</v>
      </c>
      <c r="S1439" s="4">
        <v>0</v>
      </c>
      <c r="T1439" s="4">
        <v>0</v>
      </c>
      <c r="U1439" s="4">
        <v>0</v>
      </c>
      <c r="V1439" s="4">
        <f t="shared" si="578"/>
        <v>27</v>
      </c>
      <c r="W1439" s="4">
        <v>739</v>
      </c>
      <c r="X1439" s="4">
        <v>1522</v>
      </c>
      <c r="Y1439" s="4">
        <v>66</v>
      </c>
      <c r="Z1439" s="4">
        <v>0</v>
      </c>
      <c r="AA1439" s="4">
        <f t="shared" si="579"/>
        <v>2327</v>
      </c>
      <c r="AB1439" s="4">
        <v>278</v>
      </c>
      <c r="AC1439" s="4">
        <v>1</v>
      </c>
      <c r="AD1439" s="4">
        <v>14</v>
      </c>
      <c r="AE1439" s="4">
        <v>0</v>
      </c>
      <c r="AF1439" s="4">
        <f t="shared" si="580"/>
        <v>293</v>
      </c>
      <c r="AG1439" s="4">
        <v>0</v>
      </c>
      <c r="AH1439" s="4">
        <v>285</v>
      </c>
      <c r="AI1439" s="4">
        <v>1561</v>
      </c>
      <c r="AJ1439" s="4">
        <v>346</v>
      </c>
      <c r="AK1439" s="4">
        <f t="shared" si="581"/>
        <v>2192</v>
      </c>
      <c r="AL1439" s="4">
        <v>4509.7</v>
      </c>
      <c r="AM1439" s="4">
        <v>450.4</v>
      </c>
      <c r="AN1439" s="4">
        <v>1864</v>
      </c>
      <c r="AO1439" s="4">
        <v>551</v>
      </c>
      <c r="AP1439" s="4">
        <f t="shared" si="582"/>
        <v>7375.0999999999995</v>
      </c>
      <c r="AQ1439" s="4">
        <v>0</v>
      </c>
      <c r="AR1439" s="4">
        <v>0</v>
      </c>
      <c r="AS1439" s="4">
        <v>0</v>
      </c>
      <c r="AT1439" s="4">
        <v>0</v>
      </c>
      <c r="AU1439" s="4">
        <f t="shared" si="583"/>
        <v>0</v>
      </c>
      <c r="AV1439" s="4">
        <v>0</v>
      </c>
      <c r="AW1439" s="4">
        <v>0</v>
      </c>
      <c r="AX1439" s="4">
        <v>0</v>
      </c>
      <c r="AY1439" s="4">
        <v>124</v>
      </c>
      <c r="AZ1439" s="4">
        <f t="shared" si="584"/>
        <v>124</v>
      </c>
      <c r="BA1439" s="4">
        <v>0</v>
      </c>
      <c r="BB1439" s="4">
        <v>0</v>
      </c>
      <c r="BC1439" s="4">
        <v>0</v>
      </c>
      <c r="BD1439" s="4">
        <v>0</v>
      </c>
      <c r="BE1439" s="4">
        <f t="shared" si="585"/>
        <v>0</v>
      </c>
      <c r="BF1439" s="4">
        <v>0</v>
      </c>
      <c r="BG1439" s="4">
        <v>264</v>
      </c>
      <c r="BH1439" s="4">
        <v>177</v>
      </c>
      <c r="BI1439" s="4">
        <v>346</v>
      </c>
      <c r="BJ1439" s="4">
        <f t="shared" si="586"/>
        <v>787</v>
      </c>
      <c r="BK1439" s="4">
        <v>0</v>
      </c>
      <c r="BL1439" s="4">
        <v>0</v>
      </c>
      <c r="BM1439" s="4">
        <v>0</v>
      </c>
      <c r="BN1439" s="4">
        <v>0</v>
      </c>
      <c r="BO1439" s="4">
        <f t="shared" si="587"/>
        <v>0</v>
      </c>
      <c r="BP1439" s="4">
        <v>0</v>
      </c>
      <c r="BQ1439" s="4">
        <v>0</v>
      </c>
      <c r="BR1439" s="4">
        <v>0</v>
      </c>
      <c r="BS1439" s="4">
        <v>16.2</v>
      </c>
      <c r="BT1439" s="4">
        <f t="shared" si="588"/>
        <v>16.2</v>
      </c>
      <c r="BU1439" s="4">
        <v>13</v>
      </c>
      <c r="BV1439" s="4">
        <v>39</v>
      </c>
      <c r="BW1439" s="4">
        <v>11.6</v>
      </c>
      <c r="BX1439" s="4">
        <v>535</v>
      </c>
      <c r="BY1439" s="4">
        <f t="shared" si="589"/>
        <v>598.6</v>
      </c>
      <c r="BZ1439" s="4">
        <f t="shared" si="590"/>
        <v>7914.7</v>
      </c>
      <c r="CA1439" s="4">
        <f t="shared" si="591"/>
        <v>2528.4</v>
      </c>
      <c r="CB1439" s="4">
        <f t="shared" si="592"/>
        <v>4155</v>
      </c>
      <c r="CC1439" s="4">
        <f t="shared" si="593"/>
        <v>1021</v>
      </c>
      <c r="CD1439" s="4">
        <f t="shared" si="594"/>
        <v>15619.1</v>
      </c>
      <c r="CE1439" s="4">
        <f t="shared" si="570"/>
        <v>13</v>
      </c>
      <c r="CF1439" s="4">
        <f t="shared" si="571"/>
        <v>303</v>
      </c>
      <c r="CG1439" s="4">
        <f t="shared" si="597"/>
        <v>188.6</v>
      </c>
      <c r="CH1439" s="4">
        <f t="shared" si="596"/>
        <v>1021.2</v>
      </c>
      <c r="CI1439" s="4">
        <f t="shared" si="595"/>
        <v>1525.8000000000002</v>
      </c>
      <c r="CJ1439" s="4">
        <v>3541</v>
      </c>
      <c r="CK1439" s="4">
        <v>2568</v>
      </c>
      <c r="CL1439" s="4">
        <v>164</v>
      </c>
      <c r="CM1439" s="4">
        <v>0</v>
      </c>
      <c r="CN1439" s="4">
        <v>1644</v>
      </c>
      <c r="CO1439" s="4">
        <f t="shared" si="574"/>
        <v>7917</v>
      </c>
      <c r="CT1439" s="42"/>
      <c r="CW1439" s="46"/>
      <c r="CX1439" s="46"/>
      <c r="CY1439" s="46"/>
      <c r="CZ1439" s="46"/>
      <c r="DA1439" s="46"/>
      <c r="DB1439" s="46"/>
      <c r="DC1439" s="46"/>
    </row>
    <row r="1440" spans="1:107">
      <c r="A1440" s="2">
        <v>2019</v>
      </c>
      <c r="B1440" s="3" t="s">
        <v>88</v>
      </c>
      <c r="C1440" s="4">
        <v>1815</v>
      </c>
      <c r="D1440" s="4">
        <v>283</v>
      </c>
      <c r="E1440" s="4">
        <v>96</v>
      </c>
      <c r="F1440" s="4">
        <v>0</v>
      </c>
      <c r="G1440" s="4">
        <f t="shared" si="575"/>
        <v>2194</v>
      </c>
      <c r="H1440" s="4">
        <v>432</v>
      </c>
      <c r="I1440" s="4">
        <v>3</v>
      </c>
      <c r="J1440" s="4">
        <v>306</v>
      </c>
      <c r="K1440" s="4">
        <v>0</v>
      </c>
      <c r="L1440" s="4">
        <f t="shared" si="576"/>
        <v>741</v>
      </c>
      <c r="M1440" s="4">
        <v>6</v>
      </c>
      <c r="N1440" s="4">
        <v>1</v>
      </c>
      <c r="O1440" s="4">
        <v>0</v>
      </c>
      <c r="P1440" s="4">
        <v>0</v>
      </c>
      <c r="Q1440" s="4">
        <f t="shared" si="577"/>
        <v>7</v>
      </c>
      <c r="R1440" s="4">
        <v>10</v>
      </c>
      <c r="S1440" s="4">
        <v>0</v>
      </c>
      <c r="T1440" s="4">
        <v>0</v>
      </c>
      <c r="U1440" s="4">
        <v>0</v>
      </c>
      <c r="V1440" s="4">
        <f t="shared" si="578"/>
        <v>10</v>
      </c>
      <c r="W1440" s="4">
        <v>614</v>
      </c>
      <c r="X1440" s="4">
        <v>1495</v>
      </c>
      <c r="Y1440" s="4">
        <v>210</v>
      </c>
      <c r="Z1440" s="4">
        <v>0</v>
      </c>
      <c r="AA1440" s="4">
        <f t="shared" si="579"/>
        <v>2319</v>
      </c>
      <c r="AB1440" s="4">
        <v>283</v>
      </c>
      <c r="AC1440" s="4">
        <v>2</v>
      </c>
      <c r="AD1440" s="4">
        <v>45</v>
      </c>
      <c r="AE1440" s="4">
        <v>0</v>
      </c>
      <c r="AF1440" s="4">
        <f t="shared" si="580"/>
        <v>330</v>
      </c>
      <c r="AG1440" s="4">
        <v>0</v>
      </c>
      <c r="AH1440" s="4">
        <v>319</v>
      </c>
      <c r="AI1440" s="4">
        <v>430</v>
      </c>
      <c r="AJ1440" s="4">
        <v>0</v>
      </c>
      <c r="AK1440" s="4">
        <f t="shared" si="581"/>
        <v>749</v>
      </c>
      <c r="AL1440" s="4">
        <v>533</v>
      </c>
      <c r="AM1440" s="4">
        <v>834</v>
      </c>
      <c r="AN1440" s="4">
        <v>705</v>
      </c>
      <c r="AO1440" s="4">
        <v>0</v>
      </c>
      <c r="AP1440" s="4">
        <f t="shared" si="582"/>
        <v>2072</v>
      </c>
      <c r="AQ1440" s="4">
        <v>0</v>
      </c>
      <c r="AR1440" s="4">
        <v>0</v>
      </c>
      <c r="AS1440" s="4">
        <v>0</v>
      </c>
      <c r="AT1440" s="4">
        <v>0</v>
      </c>
      <c r="AU1440" s="4">
        <f t="shared" si="583"/>
        <v>0</v>
      </c>
      <c r="AV1440" s="4">
        <v>8</v>
      </c>
      <c r="AW1440" s="4">
        <v>0</v>
      </c>
      <c r="AX1440" s="4">
        <v>17</v>
      </c>
      <c r="AY1440" s="4">
        <v>0</v>
      </c>
      <c r="AZ1440" s="4">
        <f t="shared" si="584"/>
        <v>25</v>
      </c>
      <c r="BA1440" s="4">
        <v>2</v>
      </c>
      <c r="BB1440" s="4">
        <v>0</v>
      </c>
      <c r="BC1440" s="4">
        <v>2</v>
      </c>
      <c r="BD1440" s="4">
        <v>0</v>
      </c>
      <c r="BE1440" s="4">
        <f t="shared" si="585"/>
        <v>4</v>
      </c>
      <c r="BF1440" s="4">
        <v>0</v>
      </c>
      <c r="BG1440" s="4">
        <v>281</v>
      </c>
      <c r="BH1440" s="4">
        <v>212</v>
      </c>
      <c r="BI1440" s="4">
        <v>0</v>
      </c>
      <c r="BJ1440" s="4">
        <f t="shared" si="586"/>
        <v>493</v>
      </c>
      <c r="BK1440" s="4">
        <v>0</v>
      </c>
      <c r="BL1440" s="4">
        <v>0</v>
      </c>
      <c r="BM1440" s="4">
        <v>0</v>
      </c>
      <c r="BN1440" s="4">
        <v>0</v>
      </c>
      <c r="BO1440" s="4">
        <f t="shared" si="587"/>
        <v>0</v>
      </c>
      <c r="BP1440" s="4">
        <v>0</v>
      </c>
      <c r="BQ1440" s="4">
        <v>0</v>
      </c>
      <c r="BR1440" s="4">
        <v>0</v>
      </c>
      <c r="BS1440" s="4">
        <v>0</v>
      </c>
      <c r="BT1440" s="4">
        <f t="shared" si="588"/>
        <v>0</v>
      </c>
      <c r="BU1440" s="4">
        <v>16</v>
      </c>
      <c r="BV1440" s="4">
        <v>91</v>
      </c>
      <c r="BW1440" s="4">
        <v>209</v>
      </c>
      <c r="BX1440" s="4">
        <v>0</v>
      </c>
      <c r="BY1440" s="4">
        <f t="shared" si="589"/>
        <v>316</v>
      </c>
      <c r="BZ1440" s="4">
        <f t="shared" si="590"/>
        <v>3693</v>
      </c>
      <c r="CA1440" s="4">
        <f t="shared" si="591"/>
        <v>2937</v>
      </c>
      <c r="CB1440" s="4">
        <f t="shared" si="592"/>
        <v>1792</v>
      </c>
      <c r="CC1440" s="4">
        <f t="shared" si="593"/>
        <v>0</v>
      </c>
      <c r="CD1440" s="4">
        <f t="shared" si="594"/>
        <v>8422</v>
      </c>
      <c r="CE1440" s="4">
        <f t="shared" si="570"/>
        <v>26</v>
      </c>
      <c r="CF1440" s="4">
        <f t="shared" si="571"/>
        <v>372</v>
      </c>
      <c r="CG1440" s="4">
        <f t="shared" si="597"/>
        <v>440</v>
      </c>
      <c r="CH1440" s="4">
        <f t="shared" si="596"/>
        <v>0</v>
      </c>
      <c r="CI1440" s="4">
        <f t="shared" si="595"/>
        <v>838</v>
      </c>
      <c r="CJ1440" s="4">
        <v>1598</v>
      </c>
      <c r="CK1440" s="4">
        <v>1661</v>
      </c>
      <c r="CL1440" s="4">
        <v>283</v>
      </c>
      <c r="CM1440" s="4">
        <v>0</v>
      </c>
      <c r="CN1440" s="4">
        <v>193</v>
      </c>
      <c r="CO1440" s="4">
        <f t="shared" si="574"/>
        <v>3735</v>
      </c>
      <c r="CT1440" s="46"/>
      <c r="CW1440" s="46"/>
      <c r="CX1440" s="46"/>
      <c r="CZ1440" s="46"/>
      <c r="DA1440" s="46"/>
      <c r="DB1440" s="46"/>
    </row>
    <row r="1441" spans="1:107">
      <c r="A1441" s="2">
        <v>2019</v>
      </c>
      <c r="B1441" s="3" t="s">
        <v>89</v>
      </c>
      <c r="C1441" s="4">
        <v>8394</v>
      </c>
      <c r="D1441" s="4">
        <v>2210</v>
      </c>
      <c r="E1441" s="4">
        <v>66</v>
      </c>
      <c r="F1441" s="4">
        <v>5</v>
      </c>
      <c r="G1441" s="4">
        <f t="shared" si="575"/>
        <v>10675</v>
      </c>
      <c r="H1441" s="4">
        <v>1763</v>
      </c>
      <c r="I1441" s="4">
        <v>159</v>
      </c>
      <c r="J1441" s="4">
        <v>116</v>
      </c>
      <c r="K1441" s="4">
        <v>35</v>
      </c>
      <c r="L1441" s="4">
        <f t="shared" si="576"/>
        <v>2073</v>
      </c>
      <c r="M1441" s="4">
        <v>104.57393725</v>
      </c>
      <c r="N1441" s="4">
        <v>0</v>
      </c>
      <c r="O1441" s="4">
        <v>0</v>
      </c>
      <c r="P1441" s="4">
        <v>0</v>
      </c>
      <c r="Q1441" s="4">
        <f t="shared" si="577"/>
        <v>104.57393725</v>
      </c>
      <c r="R1441" s="4">
        <v>0</v>
      </c>
      <c r="S1441" s="4">
        <v>0</v>
      </c>
      <c r="T1441" s="4">
        <v>0</v>
      </c>
      <c r="U1441" s="4">
        <v>0</v>
      </c>
      <c r="V1441" s="4">
        <f t="shared" si="578"/>
        <v>0</v>
      </c>
      <c r="W1441" s="4">
        <v>4142.5175820711256</v>
      </c>
      <c r="X1441" s="4">
        <v>11444.906608470003</v>
      </c>
      <c r="Y1441" s="4">
        <v>3066.2509577999981</v>
      </c>
      <c r="Z1441" s="4">
        <v>0</v>
      </c>
      <c r="AA1441" s="4">
        <f t="shared" si="579"/>
        <v>18653.675148341128</v>
      </c>
      <c r="AB1441" s="4">
        <v>1627</v>
      </c>
      <c r="AC1441" s="4">
        <v>0</v>
      </c>
      <c r="AD1441" s="4">
        <v>71</v>
      </c>
      <c r="AE1441" s="4">
        <v>34</v>
      </c>
      <c r="AF1441" s="4">
        <f t="shared" si="580"/>
        <v>1732</v>
      </c>
      <c r="AG1441" s="4">
        <v>5.6920769299999998</v>
      </c>
      <c r="AH1441" s="4">
        <v>81.969594920000006</v>
      </c>
      <c r="AI1441" s="4">
        <v>4320.1979277999999</v>
      </c>
      <c r="AJ1441" s="4">
        <v>297.52411690999998</v>
      </c>
      <c r="AK1441" s="4">
        <f t="shared" si="581"/>
        <v>4705.3837165599998</v>
      </c>
      <c r="AL1441" s="4">
        <v>20323.816403748875</v>
      </c>
      <c r="AM1441" s="4">
        <v>2087.4867855499997</v>
      </c>
      <c r="AN1441" s="4">
        <v>11280.615739610002</v>
      </c>
      <c r="AO1441" s="4">
        <v>204.73388309000006</v>
      </c>
      <c r="AP1441" s="4">
        <f t="shared" si="582"/>
        <v>33896.652811998872</v>
      </c>
      <c r="AQ1441" s="4">
        <v>0</v>
      </c>
      <c r="AR1441" s="4">
        <v>0</v>
      </c>
      <c r="AS1441" s="4">
        <v>8.8371418900001117</v>
      </c>
      <c r="AT1441" s="4">
        <v>5</v>
      </c>
      <c r="AU1441" s="4">
        <f t="shared" si="583"/>
        <v>13.837141890000112</v>
      </c>
      <c r="AV1441" s="4">
        <v>0</v>
      </c>
      <c r="AW1441" s="4">
        <v>0</v>
      </c>
      <c r="AX1441" s="4">
        <v>0</v>
      </c>
      <c r="AY1441" s="4">
        <v>35</v>
      </c>
      <c r="AZ1441" s="4">
        <f t="shared" si="584"/>
        <v>35</v>
      </c>
      <c r="BA1441" s="4">
        <v>0</v>
      </c>
      <c r="BB1441" s="4">
        <v>0</v>
      </c>
      <c r="BC1441" s="4">
        <v>0</v>
      </c>
      <c r="BD1441" s="4">
        <v>34</v>
      </c>
      <c r="BE1441" s="4">
        <f t="shared" si="585"/>
        <v>34</v>
      </c>
      <c r="BF1441" s="4">
        <v>0</v>
      </c>
      <c r="BG1441" s="4">
        <v>81.146375320000004</v>
      </c>
      <c r="BH1441" s="4">
        <v>1910.9783975600001</v>
      </c>
      <c r="BI1441" s="4">
        <v>297.52411690999998</v>
      </c>
      <c r="BJ1441" s="4">
        <f t="shared" si="586"/>
        <v>2289.6488897899999</v>
      </c>
      <c r="BK1441" s="4">
        <v>0</v>
      </c>
      <c r="BL1441" s="4">
        <v>0</v>
      </c>
      <c r="BM1441" s="4">
        <v>0</v>
      </c>
      <c r="BN1441" s="4">
        <v>0</v>
      </c>
      <c r="BO1441" s="4">
        <f t="shared" si="587"/>
        <v>0</v>
      </c>
      <c r="BP1441" s="4">
        <v>0</v>
      </c>
      <c r="BQ1441" s="4">
        <v>8.6134941499999993</v>
      </c>
      <c r="BR1441" s="4">
        <v>683.43793919999996</v>
      </c>
      <c r="BS1441" s="4">
        <v>47.375193529999997</v>
      </c>
      <c r="BT1441" s="4">
        <f t="shared" si="588"/>
        <v>739.42662687999996</v>
      </c>
      <c r="BU1441" s="4">
        <v>0</v>
      </c>
      <c r="BV1441" s="4">
        <v>0</v>
      </c>
      <c r="BW1441" s="4">
        <v>0</v>
      </c>
      <c r="BX1441" s="4">
        <v>111.70502091999998</v>
      </c>
      <c r="BY1441" s="4">
        <f t="shared" si="589"/>
        <v>111.70502091999998</v>
      </c>
      <c r="BZ1441" s="4">
        <f t="shared" si="590"/>
        <v>36360.6</v>
      </c>
      <c r="CA1441" s="4">
        <f t="shared" si="591"/>
        <v>15983.362988940002</v>
      </c>
      <c r="CB1441" s="4">
        <f t="shared" si="592"/>
        <v>18920.064625210001</v>
      </c>
      <c r="CC1441" s="4">
        <f t="shared" si="593"/>
        <v>576.25800000000004</v>
      </c>
      <c r="CD1441" s="4">
        <f t="shared" si="594"/>
        <v>71840.285614150009</v>
      </c>
      <c r="CE1441" s="4">
        <v>0</v>
      </c>
      <c r="CF1441" s="4">
        <f t="shared" ref="CF1441:CF1472" si="598">BG1441+BB1441+AW1441+BL1441+BQ1441+BV1441+AR1441</f>
        <v>89.759869469999998</v>
      </c>
      <c r="CG1441" s="4">
        <f t="shared" si="597"/>
        <v>2603.25347865</v>
      </c>
      <c r="CH1441" s="4">
        <f t="shared" si="596"/>
        <v>530.60433135999995</v>
      </c>
      <c r="CI1441" s="4">
        <f t="shared" si="595"/>
        <v>3223.6176794799999</v>
      </c>
      <c r="CJ1441" s="4">
        <v>8409</v>
      </c>
      <c r="CK1441" s="4">
        <v>19236</v>
      </c>
      <c r="CL1441" s="4">
        <v>2389</v>
      </c>
      <c r="CM1441" s="4">
        <v>1000</v>
      </c>
      <c r="CN1441" s="4">
        <v>8161</v>
      </c>
      <c r="CO1441" s="4">
        <f t="shared" si="574"/>
        <v>39195</v>
      </c>
      <c r="CX1441" s="46"/>
      <c r="CZ1441" s="46"/>
      <c r="DB1441" s="46"/>
    </row>
    <row r="1442" spans="1:107">
      <c r="A1442" s="2">
        <v>2019</v>
      </c>
      <c r="B1442" s="3" t="s">
        <v>90</v>
      </c>
      <c r="C1442" s="4">
        <v>8354</v>
      </c>
      <c r="D1442" s="4">
        <v>1056</v>
      </c>
      <c r="E1442" s="4">
        <v>188</v>
      </c>
      <c r="F1442" s="4">
        <v>0</v>
      </c>
      <c r="G1442" s="4">
        <f t="shared" si="575"/>
        <v>9598</v>
      </c>
      <c r="H1442" s="4">
        <v>1970</v>
      </c>
      <c r="I1442" s="4">
        <v>2</v>
      </c>
      <c r="J1442" s="4">
        <v>16</v>
      </c>
      <c r="K1442" s="4">
        <v>0</v>
      </c>
      <c r="L1442" s="4">
        <f t="shared" si="576"/>
        <v>1988</v>
      </c>
      <c r="M1442" s="4">
        <v>21</v>
      </c>
      <c r="N1442" s="4">
        <v>211</v>
      </c>
      <c r="O1442" s="4">
        <v>0</v>
      </c>
      <c r="P1442" s="4">
        <v>0</v>
      </c>
      <c r="Q1442" s="4">
        <f t="shared" si="577"/>
        <v>232</v>
      </c>
      <c r="R1442" s="4">
        <v>0</v>
      </c>
      <c r="S1442" s="4">
        <v>0</v>
      </c>
      <c r="T1442" s="4">
        <v>0</v>
      </c>
      <c r="U1442" s="4">
        <v>0</v>
      </c>
      <c r="V1442" s="4">
        <f t="shared" si="578"/>
        <v>0</v>
      </c>
      <c r="W1442" s="4">
        <v>2536</v>
      </c>
      <c r="X1442" s="4">
        <v>8523</v>
      </c>
      <c r="Y1442" s="4">
        <v>1229</v>
      </c>
      <c r="Z1442" s="4">
        <v>0</v>
      </c>
      <c r="AA1442" s="4">
        <f t="shared" si="579"/>
        <v>12288</v>
      </c>
      <c r="AB1442" s="4">
        <v>778</v>
      </c>
      <c r="AC1442" s="4">
        <v>3</v>
      </c>
      <c r="AD1442" s="4">
        <v>55</v>
      </c>
      <c r="AE1442" s="4">
        <v>0</v>
      </c>
      <c r="AF1442" s="4">
        <f t="shared" si="580"/>
        <v>836</v>
      </c>
      <c r="AG1442" s="4">
        <v>48</v>
      </c>
      <c r="AH1442" s="4">
        <v>1031</v>
      </c>
      <c r="AI1442" s="4">
        <v>1324</v>
      </c>
      <c r="AJ1442" s="4">
        <v>0</v>
      </c>
      <c r="AK1442" s="4">
        <f t="shared" si="581"/>
        <v>2403</v>
      </c>
      <c r="AL1442" s="4">
        <v>2501</v>
      </c>
      <c r="AM1442" s="4">
        <v>2759</v>
      </c>
      <c r="AN1442" s="4">
        <v>1482</v>
      </c>
      <c r="AO1442" s="4">
        <v>0</v>
      </c>
      <c r="AP1442" s="4">
        <f t="shared" si="582"/>
        <v>6742</v>
      </c>
      <c r="AQ1442" s="4">
        <v>0</v>
      </c>
      <c r="AR1442" s="4">
        <v>0</v>
      </c>
      <c r="AS1442" s="4">
        <v>0</v>
      </c>
      <c r="AT1442" s="4">
        <v>0</v>
      </c>
      <c r="AU1442" s="4">
        <f t="shared" si="583"/>
        <v>0</v>
      </c>
      <c r="AV1442" s="4">
        <v>8</v>
      </c>
      <c r="AW1442" s="4">
        <v>0</v>
      </c>
      <c r="AX1442" s="4">
        <v>0</v>
      </c>
      <c r="AY1442" s="4">
        <v>0</v>
      </c>
      <c r="AZ1442" s="4">
        <f t="shared" si="584"/>
        <v>8</v>
      </c>
      <c r="BA1442" s="4">
        <v>70</v>
      </c>
      <c r="BB1442" s="4">
        <v>0</v>
      </c>
      <c r="BC1442" s="4">
        <v>11</v>
      </c>
      <c r="BD1442" s="4">
        <v>0</v>
      </c>
      <c r="BE1442" s="4">
        <f t="shared" si="585"/>
        <v>81</v>
      </c>
      <c r="BF1442" s="4">
        <v>0</v>
      </c>
      <c r="BG1442" s="4">
        <v>0</v>
      </c>
      <c r="BH1442" s="4">
        <v>15</v>
      </c>
      <c r="BI1442" s="4">
        <v>0</v>
      </c>
      <c r="BJ1442" s="4">
        <f t="shared" si="586"/>
        <v>15</v>
      </c>
      <c r="BK1442" s="4">
        <v>0</v>
      </c>
      <c r="BL1442" s="4">
        <v>0</v>
      </c>
      <c r="BM1442" s="4">
        <v>0</v>
      </c>
      <c r="BN1442" s="4">
        <v>0</v>
      </c>
      <c r="BO1442" s="4">
        <f t="shared" si="587"/>
        <v>0</v>
      </c>
      <c r="BP1442" s="4">
        <v>8</v>
      </c>
      <c r="BQ1442" s="4">
        <v>0</v>
      </c>
      <c r="BR1442" s="4">
        <v>3</v>
      </c>
      <c r="BS1442" s="4">
        <v>0</v>
      </c>
      <c r="BT1442" s="4">
        <f t="shared" si="588"/>
        <v>11</v>
      </c>
      <c r="BU1442" s="4">
        <v>153</v>
      </c>
      <c r="BV1442" s="4">
        <v>0</v>
      </c>
      <c r="BW1442" s="4">
        <v>16</v>
      </c>
      <c r="BX1442" s="4">
        <v>0</v>
      </c>
      <c r="BY1442" s="4">
        <f t="shared" si="589"/>
        <v>169</v>
      </c>
      <c r="BZ1442" s="4">
        <f t="shared" si="590"/>
        <v>16208</v>
      </c>
      <c r="CA1442" s="4">
        <f t="shared" si="591"/>
        <v>13585</v>
      </c>
      <c r="CB1442" s="4">
        <f t="shared" si="592"/>
        <v>4294</v>
      </c>
      <c r="CC1442" s="4">
        <f t="shared" si="593"/>
        <v>0</v>
      </c>
      <c r="CD1442" s="4">
        <f t="shared" si="594"/>
        <v>34087</v>
      </c>
      <c r="CE1442" s="4">
        <f t="shared" ref="CE1442:CE1473" si="599">BF1442+BA1442+AV1442+BK1442+BP1442+BU1442+AQ1442</f>
        <v>239</v>
      </c>
      <c r="CF1442" s="4">
        <f t="shared" si="598"/>
        <v>0</v>
      </c>
      <c r="CG1442" s="4">
        <f t="shared" si="597"/>
        <v>45</v>
      </c>
      <c r="CH1442" s="4">
        <f t="shared" si="596"/>
        <v>0</v>
      </c>
      <c r="CI1442" s="4">
        <f t="shared" si="595"/>
        <v>284</v>
      </c>
      <c r="CJ1442" s="4">
        <v>7915</v>
      </c>
      <c r="CK1442" s="4">
        <v>6057</v>
      </c>
      <c r="CL1442" s="4">
        <v>948</v>
      </c>
      <c r="CM1442" s="4">
        <v>443</v>
      </c>
      <c r="CN1442" s="4">
        <v>1043</v>
      </c>
      <c r="CO1442" s="4">
        <f t="shared" si="574"/>
        <v>16406</v>
      </c>
      <c r="CW1442" s="46"/>
      <c r="CX1442" s="46"/>
      <c r="CY1442" s="46"/>
      <c r="CZ1442" s="46"/>
      <c r="DA1442" s="46"/>
      <c r="DB1442" s="46"/>
    </row>
    <row r="1443" spans="1:107">
      <c r="A1443" s="2">
        <v>2019</v>
      </c>
      <c r="B1443" s="3" t="s">
        <v>91</v>
      </c>
      <c r="C1443" s="4">
        <v>3287</v>
      </c>
      <c r="D1443" s="4">
        <v>476</v>
      </c>
      <c r="E1443" s="4">
        <v>104</v>
      </c>
      <c r="F1443" s="4">
        <v>0</v>
      </c>
      <c r="G1443" s="4">
        <f t="shared" si="575"/>
        <v>3867</v>
      </c>
      <c r="H1443" s="4">
        <v>828</v>
      </c>
      <c r="I1443" s="4">
        <v>457</v>
      </c>
      <c r="J1443" s="4">
        <v>5031</v>
      </c>
      <c r="K1443" s="4">
        <v>0</v>
      </c>
      <c r="L1443" s="4">
        <f t="shared" si="576"/>
        <v>6316</v>
      </c>
      <c r="M1443" s="4">
        <v>37</v>
      </c>
      <c r="N1443" s="4">
        <v>39</v>
      </c>
      <c r="O1443" s="4">
        <v>8</v>
      </c>
      <c r="P1443" s="4">
        <v>0</v>
      </c>
      <c r="Q1443" s="4">
        <f t="shared" si="577"/>
        <v>84</v>
      </c>
      <c r="R1443" s="4">
        <v>8</v>
      </c>
      <c r="S1443" s="4">
        <v>0</v>
      </c>
      <c r="T1443" s="4">
        <v>0</v>
      </c>
      <c r="U1443" s="4">
        <v>0</v>
      </c>
      <c r="V1443" s="4">
        <f t="shared" si="578"/>
        <v>8</v>
      </c>
      <c r="W1443" s="4">
        <v>1453</v>
      </c>
      <c r="X1443" s="4">
        <v>3460</v>
      </c>
      <c r="Y1443" s="4">
        <v>869</v>
      </c>
      <c r="Z1443" s="4">
        <v>0</v>
      </c>
      <c r="AA1443" s="4">
        <f t="shared" si="579"/>
        <v>5782</v>
      </c>
      <c r="AB1443" s="4">
        <v>381</v>
      </c>
      <c r="AC1443" s="4">
        <v>1</v>
      </c>
      <c r="AD1443" s="4">
        <v>58</v>
      </c>
      <c r="AE1443" s="4">
        <v>0</v>
      </c>
      <c r="AF1443" s="4">
        <f t="shared" si="580"/>
        <v>440</v>
      </c>
      <c r="AG1443" s="4">
        <v>0</v>
      </c>
      <c r="AH1443" s="4">
        <v>589</v>
      </c>
      <c r="AI1443" s="4">
        <v>1475</v>
      </c>
      <c r="AJ1443" s="4">
        <v>0</v>
      </c>
      <c r="AK1443" s="4">
        <f t="shared" si="581"/>
        <v>2064</v>
      </c>
      <c r="AL1443" s="4">
        <v>1574</v>
      </c>
      <c r="AM1443" s="4">
        <v>1504</v>
      </c>
      <c r="AN1443" s="4">
        <v>1795</v>
      </c>
      <c r="AO1443" s="4">
        <v>7</v>
      </c>
      <c r="AP1443" s="4">
        <f t="shared" si="582"/>
        <v>4880</v>
      </c>
      <c r="AQ1443" s="4">
        <v>0</v>
      </c>
      <c r="AR1443" s="4">
        <v>0</v>
      </c>
      <c r="AS1443" s="4">
        <v>0</v>
      </c>
      <c r="AT1443" s="4">
        <v>0</v>
      </c>
      <c r="AU1443" s="4">
        <f t="shared" si="583"/>
        <v>0</v>
      </c>
      <c r="AV1443" s="4">
        <v>0</v>
      </c>
      <c r="AW1443" s="4">
        <v>0</v>
      </c>
      <c r="AX1443" s="4">
        <v>27</v>
      </c>
      <c r="AY1443" s="4">
        <v>0</v>
      </c>
      <c r="AZ1443" s="4">
        <f t="shared" si="584"/>
        <v>27</v>
      </c>
      <c r="BA1443" s="4">
        <v>0</v>
      </c>
      <c r="BB1443" s="4">
        <v>0</v>
      </c>
      <c r="BC1443" s="4">
        <v>0</v>
      </c>
      <c r="BD1443" s="4">
        <v>0</v>
      </c>
      <c r="BE1443" s="4">
        <f t="shared" si="585"/>
        <v>0</v>
      </c>
      <c r="BF1443" s="4">
        <v>0</v>
      </c>
      <c r="BG1443" s="4">
        <v>470</v>
      </c>
      <c r="BH1443" s="4">
        <v>723</v>
      </c>
      <c r="BI1443" s="4">
        <v>0</v>
      </c>
      <c r="BJ1443" s="4">
        <f t="shared" si="586"/>
        <v>1193</v>
      </c>
      <c r="BK1443" s="4">
        <v>0</v>
      </c>
      <c r="BL1443" s="4">
        <v>0</v>
      </c>
      <c r="BM1443" s="4">
        <v>0</v>
      </c>
      <c r="BN1443" s="4">
        <v>0</v>
      </c>
      <c r="BO1443" s="4">
        <f t="shared" si="587"/>
        <v>0</v>
      </c>
      <c r="BP1443" s="4">
        <v>0</v>
      </c>
      <c r="BQ1443" s="4">
        <v>0</v>
      </c>
      <c r="BR1443" s="4">
        <v>13</v>
      </c>
      <c r="BS1443" s="4">
        <v>0</v>
      </c>
      <c r="BT1443" s="4">
        <f t="shared" si="588"/>
        <v>13</v>
      </c>
      <c r="BU1443" s="4">
        <v>0</v>
      </c>
      <c r="BV1443" s="4">
        <v>0</v>
      </c>
      <c r="BW1443" s="4">
        <v>35</v>
      </c>
      <c r="BX1443" s="4">
        <v>7</v>
      </c>
      <c r="BY1443" s="4">
        <f t="shared" si="589"/>
        <v>42</v>
      </c>
      <c r="BZ1443" s="4">
        <f t="shared" si="590"/>
        <v>7568</v>
      </c>
      <c r="CA1443" s="4">
        <f t="shared" si="591"/>
        <v>6526</v>
      </c>
      <c r="CB1443" s="4">
        <f t="shared" si="592"/>
        <v>9340</v>
      </c>
      <c r="CC1443" s="4">
        <f t="shared" si="593"/>
        <v>7</v>
      </c>
      <c r="CD1443" s="4">
        <f t="shared" si="594"/>
        <v>23441</v>
      </c>
      <c r="CE1443" s="4">
        <f t="shared" si="599"/>
        <v>0</v>
      </c>
      <c r="CF1443" s="4">
        <f t="shared" si="598"/>
        <v>470</v>
      </c>
      <c r="CG1443" s="4">
        <f t="shared" si="597"/>
        <v>798</v>
      </c>
      <c r="CH1443" s="4">
        <f t="shared" si="596"/>
        <v>7</v>
      </c>
      <c r="CI1443" s="4">
        <f t="shared" si="595"/>
        <v>1275</v>
      </c>
      <c r="CJ1443" s="4">
        <v>2484</v>
      </c>
      <c r="CK1443" s="4">
        <v>4086</v>
      </c>
      <c r="CL1443" s="4">
        <v>535</v>
      </c>
      <c r="CM1443" s="4">
        <v>92</v>
      </c>
      <c r="CN1443" s="4">
        <v>662</v>
      </c>
      <c r="CO1443" s="4">
        <f t="shared" si="574"/>
        <v>7859</v>
      </c>
      <c r="CX1443" s="46"/>
      <c r="DA1443" s="46"/>
      <c r="DB1443" s="46"/>
      <c r="DC1443" s="46"/>
    </row>
    <row r="1444" spans="1:107">
      <c r="A1444" s="2">
        <v>2019</v>
      </c>
      <c r="B1444" s="3" t="s">
        <v>92</v>
      </c>
      <c r="C1444" s="4">
        <v>3509.5</v>
      </c>
      <c r="D1444" s="4">
        <v>483.5</v>
      </c>
      <c r="E1444" s="4">
        <v>1081.8</v>
      </c>
      <c r="F1444" s="4">
        <v>0</v>
      </c>
      <c r="G1444" s="4">
        <f t="shared" si="575"/>
        <v>5074.8</v>
      </c>
      <c r="H1444" s="4">
        <v>794</v>
      </c>
      <c r="I1444" s="4">
        <v>368</v>
      </c>
      <c r="J1444" s="4">
        <v>1740</v>
      </c>
      <c r="K1444" s="4">
        <v>79</v>
      </c>
      <c r="L1444" s="4">
        <f t="shared" si="576"/>
        <v>2981</v>
      </c>
      <c r="M1444" s="4">
        <v>0</v>
      </c>
      <c r="N1444" s="4">
        <v>12.1</v>
      </c>
      <c r="O1444" s="4">
        <v>0</v>
      </c>
      <c r="P1444" s="4">
        <v>0</v>
      </c>
      <c r="Q1444" s="4">
        <f t="shared" si="577"/>
        <v>12.1</v>
      </c>
      <c r="R1444" s="4">
        <v>0</v>
      </c>
      <c r="S1444" s="4">
        <v>0</v>
      </c>
      <c r="T1444" s="4">
        <v>0</v>
      </c>
      <c r="U1444" s="4">
        <v>0</v>
      </c>
      <c r="V1444" s="4">
        <f t="shared" si="578"/>
        <v>0</v>
      </c>
      <c r="W1444" s="4">
        <v>1221</v>
      </c>
      <c r="X1444" s="4">
        <v>2000</v>
      </c>
      <c r="Y1444" s="4">
        <v>309</v>
      </c>
      <c r="Z1444" s="4">
        <v>0</v>
      </c>
      <c r="AA1444" s="4">
        <f t="shared" si="579"/>
        <v>3530</v>
      </c>
      <c r="AB1444" s="4">
        <v>367</v>
      </c>
      <c r="AC1444" s="4">
        <v>5</v>
      </c>
      <c r="AD1444" s="4">
        <v>19</v>
      </c>
      <c r="AE1444" s="4">
        <v>5</v>
      </c>
      <c r="AF1444" s="4">
        <f t="shared" si="580"/>
        <v>396</v>
      </c>
      <c r="AG1444" s="4">
        <v>0</v>
      </c>
      <c r="AH1444" s="4">
        <v>438</v>
      </c>
      <c r="AI1444" s="4">
        <v>495</v>
      </c>
      <c r="AJ1444" s="4">
        <v>209</v>
      </c>
      <c r="AK1444" s="4">
        <f t="shared" si="581"/>
        <v>1142</v>
      </c>
      <c r="AL1444" s="4">
        <v>1141</v>
      </c>
      <c r="AM1444" s="4">
        <v>782</v>
      </c>
      <c r="AN1444" s="4">
        <v>1744</v>
      </c>
      <c r="AO1444" s="4">
        <v>125</v>
      </c>
      <c r="AP1444" s="4">
        <f t="shared" si="582"/>
        <v>3792</v>
      </c>
      <c r="AQ1444" s="4">
        <v>0</v>
      </c>
      <c r="AR1444" s="4">
        <v>0</v>
      </c>
      <c r="AS1444" s="4">
        <v>1.4</v>
      </c>
      <c r="AT1444" s="4">
        <v>0</v>
      </c>
      <c r="AU1444" s="4">
        <f t="shared" si="583"/>
        <v>1.4</v>
      </c>
      <c r="AV1444" s="4">
        <v>4.7</v>
      </c>
      <c r="AW1444" s="4">
        <v>0.8</v>
      </c>
      <c r="AX1444" s="4">
        <v>87.2</v>
      </c>
      <c r="AY1444" s="4">
        <v>45</v>
      </c>
      <c r="AZ1444" s="4">
        <f t="shared" si="584"/>
        <v>137.69999999999999</v>
      </c>
      <c r="BA1444" s="4">
        <v>0.8</v>
      </c>
      <c r="BB1444" s="4">
        <v>0</v>
      </c>
      <c r="BC1444" s="4">
        <v>0</v>
      </c>
      <c r="BD1444" s="4">
        <v>0</v>
      </c>
      <c r="BE1444" s="4">
        <f t="shared" si="585"/>
        <v>0.8</v>
      </c>
      <c r="BF1444" s="4">
        <v>0</v>
      </c>
      <c r="BG1444" s="4">
        <v>438</v>
      </c>
      <c r="BH1444" s="4">
        <v>76</v>
      </c>
      <c r="BI1444" s="4">
        <v>117</v>
      </c>
      <c r="BJ1444" s="4">
        <f t="shared" si="586"/>
        <v>631</v>
      </c>
      <c r="BK1444" s="4">
        <v>0</v>
      </c>
      <c r="BL1444" s="4">
        <v>0</v>
      </c>
      <c r="BM1444" s="4">
        <v>0</v>
      </c>
      <c r="BN1444" s="4">
        <v>0</v>
      </c>
      <c r="BO1444" s="4">
        <f t="shared" si="587"/>
        <v>0</v>
      </c>
      <c r="BP1444" s="4">
        <v>0</v>
      </c>
      <c r="BQ1444" s="4">
        <v>0</v>
      </c>
      <c r="BR1444" s="4">
        <v>0</v>
      </c>
      <c r="BS1444" s="4">
        <v>0</v>
      </c>
      <c r="BT1444" s="4">
        <f t="shared" si="588"/>
        <v>0</v>
      </c>
      <c r="BU1444" s="4">
        <v>68</v>
      </c>
      <c r="BV1444" s="4">
        <v>50</v>
      </c>
      <c r="BW1444" s="4">
        <v>43</v>
      </c>
      <c r="BX1444" s="4">
        <v>6</v>
      </c>
      <c r="BY1444" s="4">
        <f t="shared" si="589"/>
        <v>167</v>
      </c>
      <c r="BZ1444" s="4">
        <f t="shared" si="590"/>
        <v>7032.5</v>
      </c>
      <c r="CA1444" s="4">
        <f t="shared" si="591"/>
        <v>4088.6</v>
      </c>
      <c r="CB1444" s="4">
        <f t="shared" si="592"/>
        <v>5388.8</v>
      </c>
      <c r="CC1444" s="4">
        <f t="shared" si="593"/>
        <v>418</v>
      </c>
      <c r="CD1444" s="4">
        <f t="shared" si="594"/>
        <v>16927.900000000001</v>
      </c>
      <c r="CE1444" s="4">
        <f t="shared" si="599"/>
        <v>73.5</v>
      </c>
      <c r="CF1444" s="4">
        <f t="shared" si="598"/>
        <v>488.8</v>
      </c>
      <c r="CG1444" s="4">
        <f t="shared" si="597"/>
        <v>207.6</v>
      </c>
      <c r="CH1444" s="4">
        <f t="shared" si="596"/>
        <v>168</v>
      </c>
      <c r="CI1444" s="4">
        <f t="shared" si="595"/>
        <v>937.9</v>
      </c>
      <c r="CJ1444" s="4">
        <v>2767.4</v>
      </c>
      <c r="CK1444" s="4">
        <v>3755.7</v>
      </c>
      <c r="CL1444" s="4">
        <v>437.4</v>
      </c>
      <c r="CM1444" s="4">
        <v>0</v>
      </c>
      <c r="CN1444" s="4">
        <v>407.9</v>
      </c>
      <c r="CO1444" s="4">
        <f t="shared" si="574"/>
        <v>7368.4</v>
      </c>
      <c r="CX1444" s="46"/>
      <c r="CY1444" s="46"/>
      <c r="DA1444" s="46"/>
      <c r="DB1444" s="46"/>
      <c r="DC1444" s="46"/>
    </row>
    <row r="1445" spans="1:107">
      <c r="A1445" s="2">
        <v>2019</v>
      </c>
      <c r="B1445" s="3" t="s">
        <v>93</v>
      </c>
      <c r="C1445" s="4">
        <v>5032</v>
      </c>
      <c r="D1445" s="4">
        <v>920</v>
      </c>
      <c r="E1445" s="4">
        <v>36.463099999999997</v>
      </c>
      <c r="F1445" s="4">
        <v>0</v>
      </c>
      <c r="G1445" s="4">
        <f t="shared" si="575"/>
        <v>5988.4630999999999</v>
      </c>
      <c r="H1445" s="4">
        <v>1132</v>
      </c>
      <c r="I1445" s="4">
        <v>871</v>
      </c>
      <c r="J1445" s="4">
        <v>6227.6837990000004</v>
      </c>
      <c r="K1445" s="4">
        <v>0</v>
      </c>
      <c r="L1445" s="4">
        <f t="shared" si="576"/>
        <v>8230.6837990000004</v>
      </c>
      <c r="M1445" s="4">
        <v>55</v>
      </c>
      <c r="N1445" s="4">
        <v>101</v>
      </c>
      <c r="O1445" s="4">
        <v>0.106103</v>
      </c>
      <c r="P1445" s="4">
        <v>0</v>
      </c>
      <c r="Q1445" s="4">
        <f t="shared" si="577"/>
        <v>156.10610299999999</v>
      </c>
      <c r="R1445" s="4">
        <v>0</v>
      </c>
      <c r="S1445" s="4">
        <v>0</v>
      </c>
      <c r="T1445" s="4">
        <v>0</v>
      </c>
      <c r="U1445" s="4">
        <v>0</v>
      </c>
      <c r="V1445" s="4">
        <f t="shared" si="578"/>
        <v>0</v>
      </c>
      <c r="W1445" s="4">
        <v>1825</v>
      </c>
      <c r="X1445" s="4">
        <v>7849</v>
      </c>
      <c r="Y1445" s="4">
        <v>506.680609</v>
      </c>
      <c r="Z1445" s="4">
        <v>0</v>
      </c>
      <c r="AA1445" s="4">
        <f t="shared" si="579"/>
        <v>10180.680608999999</v>
      </c>
      <c r="AB1445" s="4">
        <v>703</v>
      </c>
      <c r="AC1445" s="4">
        <v>10</v>
      </c>
      <c r="AD1445" s="4">
        <v>34.711500999999998</v>
      </c>
      <c r="AE1445" s="4">
        <v>0</v>
      </c>
      <c r="AF1445" s="4">
        <f t="shared" si="580"/>
        <v>747.711501</v>
      </c>
      <c r="AG1445" s="4">
        <v>10</v>
      </c>
      <c r="AH1445" s="4">
        <v>898</v>
      </c>
      <c r="AI1445" s="4">
        <v>1602.3392200000001</v>
      </c>
      <c r="AJ1445" s="4">
        <v>0</v>
      </c>
      <c r="AK1445" s="4">
        <f t="shared" si="581"/>
        <v>2510.3392199999998</v>
      </c>
      <c r="AL1445" s="4">
        <v>2786</v>
      </c>
      <c r="AM1445" s="4">
        <v>2018</v>
      </c>
      <c r="AN1445" s="4">
        <v>2218.5617670000001</v>
      </c>
      <c r="AO1445" s="4">
        <v>0</v>
      </c>
      <c r="AP1445" s="4">
        <f t="shared" si="582"/>
        <v>7022.5617670000001</v>
      </c>
      <c r="AQ1445" s="4">
        <v>0</v>
      </c>
      <c r="AR1445" s="4">
        <v>0</v>
      </c>
      <c r="AS1445" s="4">
        <v>30</v>
      </c>
      <c r="AT1445" s="4">
        <v>0</v>
      </c>
      <c r="AU1445" s="4">
        <f t="shared" si="583"/>
        <v>30</v>
      </c>
      <c r="AV1445" s="4">
        <v>0</v>
      </c>
      <c r="AW1445" s="4">
        <v>0</v>
      </c>
      <c r="AX1445" s="4">
        <v>361</v>
      </c>
      <c r="AY1445" s="4">
        <v>0</v>
      </c>
      <c r="AZ1445" s="4">
        <f t="shared" si="584"/>
        <v>361</v>
      </c>
      <c r="BA1445" s="4">
        <v>0</v>
      </c>
      <c r="BB1445" s="4">
        <v>0</v>
      </c>
      <c r="BC1445" s="4">
        <v>4</v>
      </c>
      <c r="BD1445" s="4">
        <v>0</v>
      </c>
      <c r="BE1445" s="4">
        <f t="shared" si="585"/>
        <v>4</v>
      </c>
      <c r="BF1445" s="4">
        <v>0</v>
      </c>
      <c r="BG1445" s="4">
        <v>0</v>
      </c>
      <c r="BH1445" s="4">
        <v>13</v>
      </c>
      <c r="BI1445" s="4">
        <v>0</v>
      </c>
      <c r="BJ1445" s="4">
        <f t="shared" si="586"/>
        <v>13</v>
      </c>
      <c r="BK1445" s="4">
        <v>0</v>
      </c>
      <c r="BL1445" s="4">
        <v>0</v>
      </c>
      <c r="BM1445" s="4">
        <v>0</v>
      </c>
      <c r="BN1445" s="4">
        <v>0</v>
      </c>
      <c r="BO1445" s="4">
        <f t="shared" si="587"/>
        <v>0</v>
      </c>
      <c r="BP1445" s="4">
        <v>0</v>
      </c>
      <c r="BQ1445" s="4">
        <v>0</v>
      </c>
      <c r="BR1445" s="4">
        <v>8</v>
      </c>
      <c r="BS1445" s="4">
        <v>0</v>
      </c>
      <c r="BT1445" s="4">
        <f t="shared" si="588"/>
        <v>8</v>
      </c>
      <c r="BU1445" s="4">
        <v>0</v>
      </c>
      <c r="BV1445" s="4">
        <v>0</v>
      </c>
      <c r="BW1445" s="4">
        <v>265</v>
      </c>
      <c r="BX1445" s="4">
        <v>0</v>
      </c>
      <c r="BY1445" s="4">
        <f t="shared" si="589"/>
        <v>265</v>
      </c>
      <c r="BZ1445" s="4">
        <f t="shared" si="590"/>
        <v>11543</v>
      </c>
      <c r="CA1445" s="4">
        <f t="shared" si="591"/>
        <v>12667</v>
      </c>
      <c r="CB1445" s="4">
        <f t="shared" si="592"/>
        <v>10626.546098999999</v>
      </c>
      <c r="CC1445" s="4">
        <f t="shared" si="593"/>
        <v>0</v>
      </c>
      <c r="CD1445" s="4">
        <f t="shared" si="594"/>
        <v>34836.546098999999</v>
      </c>
      <c r="CE1445" s="4">
        <f t="shared" si="599"/>
        <v>0</v>
      </c>
      <c r="CF1445" s="4">
        <f t="shared" si="598"/>
        <v>0</v>
      </c>
      <c r="CG1445" s="4">
        <f t="shared" si="597"/>
        <v>681</v>
      </c>
      <c r="CH1445" s="4">
        <f t="shared" si="596"/>
        <v>0</v>
      </c>
      <c r="CI1445" s="4">
        <f t="shared" si="595"/>
        <v>681</v>
      </c>
      <c r="CJ1445" s="4">
        <v>3937.6</v>
      </c>
      <c r="CK1445" s="4">
        <v>4544.7</v>
      </c>
      <c r="CL1445" s="4">
        <v>762.59999999999991</v>
      </c>
      <c r="CM1445" s="4">
        <v>278.54600000000005</v>
      </c>
      <c r="CN1445" s="4">
        <v>1869.2520000000002</v>
      </c>
      <c r="CO1445" s="4">
        <f t="shared" si="574"/>
        <v>11392.698</v>
      </c>
      <c r="CY1445" s="46"/>
      <c r="DA1445" s="46"/>
    </row>
    <row r="1446" spans="1:107">
      <c r="A1446" s="2">
        <v>2019</v>
      </c>
      <c r="B1446" s="3" t="s">
        <v>94</v>
      </c>
      <c r="C1446" s="4">
        <v>3634.4850649999998</v>
      </c>
      <c r="D1446" s="4">
        <v>1211.469859</v>
      </c>
      <c r="E1446" s="4">
        <v>490.988249</v>
      </c>
      <c r="F1446" s="4">
        <v>0</v>
      </c>
      <c r="G1446" s="4">
        <f t="shared" si="575"/>
        <v>5336.9431729999997</v>
      </c>
      <c r="H1446" s="4">
        <v>1030.2260699999999</v>
      </c>
      <c r="I1446" s="4">
        <v>62.034166999999997</v>
      </c>
      <c r="J1446" s="4">
        <v>1703.7303649999999</v>
      </c>
      <c r="K1446" s="4">
        <v>53</v>
      </c>
      <c r="L1446" s="4">
        <f t="shared" si="576"/>
        <v>2848.9906019999999</v>
      </c>
      <c r="M1446" s="4">
        <v>0</v>
      </c>
      <c r="N1446" s="4">
        <v>115.2</v>
      </c>
      <c r="O1446" s="4">
        <v>0</v>
      </c>
      <c r="P1446" s="4">
        <v>0</v>
      </c>
      <c r="Q1446" s="4">
        <f t="shared" si="577"/>
        <v>115.2</v>
      </c>
      <c r="R1446" s="4">
        <v>0</v>
      </c>
      <c r="S1446" s="4">
        <v>0</v>
      </c>
      <c r="T1446" s="4">
        <v>0</v>
      </c>
      <c r="U1446" s="4">
        <v>0</v>
      </c>
      <c r="V1446" s="4">
        <f t="shared" si="578"/>
        <v>0</v>
      </c>
      <c r="W1446" s="4">
        <v>1970</v>
      </c>
      <c r="X1446" s="4">
        <v>8412</v>
      </c>
      <c r="Y1446" s="4">
        <v>1263</v>
      </c>
      <c r="Z1446" s="4">
        <v>0</v>
      </c>
      <c r="AA1446" s="4">
        <f t="shared" si="579"/>
        <v>11645</v>
      </c>
      <c r="AB1446" s="4">
        <v>785.77502800000002</v>
      </c>
      <c r="AC1446" s="4">
        <v>1.579788</v>
      </c>
      <c r="AD1446" s="4">
        <v>56.731574000000002</v>
      </c>
      <c r="AE1446" s="4">
        <v>3</v>
      </c>
      <c r="AF1446" s="4">
        <f t="shared" si="580"/>
        <v>847.08639000000005</v>
      </c>
      <c r="AG1446" s="4">
        <v>6</v>
      </c>
      <c r="AH1446" s="4">
        <v>822</v>
      </c>
      <c r="AI1446" s="4">
        <v>611</v>
      </c>
      <c r="AJ1446" s="4">
        <v>77</v>
      </c>
      <c r="AK1446" s="4">
        <f t="shared" si="581"/>
        <v>1516</v>
      </c>
      <c r="AL1446" s="4">
        <v>2370.2846260000006</v>
      </c>
      <c r="AM1446" s="4">
        <v>2033.4811470000022</v>
      </c>
      <c r="AN1446" s="4">
        <v>5493.2359160000005</v>
      </c>
      <c r="AO1446" s="4">
        <v>51</v>
      </c>
      <c r="AP1446" s="4">
        <f t="shared" si="582"/>
        <v>9948.0016890000043</v>
      </c>
      <c r="AQ1446" s="4">
        <v>0</v>
      </c>
      <c r="AR1446" s="4">
        <v>0</v>
      </c>
      <c r="AS1446" s="4">
        <v>0</v>
      </c>
      <c r="AT1446" s="4">
        <v>0</v>
      </c>
      <c r="AU1446" s="4">
        <f t="shared" si="583"/>
        <v>0</v>
      </c>
      <c r="AV1446" s="4">
        <v>4</v>
      </c>
      <c r="AW1446" s="4">
        <v>2</v>
      </c>
      <c r="AX1446" s="4">
        <v>59</v>
      </c>
      <c r="AY1446" s="4">
        <v>53</v>
      </c>
      <c r="AZ1446" s="4">
        <f t="shared" si="584"/>
        <v>118</v>
      </c>
      <c r="BA1446" s="4">
        <v>0</v>
      </c>
      <c r="BB1446" s="4">
        <v>0</v>
      </c>
      <c r="BC1446" s="4">
        <v>1</v>
      </c>
      <c r="BD1446" s="4">
        <v>3</v>
      </c>
      <c r="BE1446" s="4">
        <f t="shared" si="585"/>
        <v>4</v>
      </c>
      <c r="BF1446" s="4">
        <v>6</v>
      </c>
      <c r="BG1446" s="4">
        <v>670</v>
      </c>
      <c r="BH1446" s="4">
        <v>184</v>
      </c>
      <c r="BI1446" s="4">
        <v>77</v>
      </c>
      <c r="BJ1446" s="4">
        <f t="shared" si="586"/>
        <v>937</v>
      </c>
      <c r="BK1446" s="4">
        <v>0</v>
      </c>
      <c r="BL1446" s="4">
        <v>0</v>
      </c>
      <c r="BM1446" s="4">
        <v>0</v>
      </c>
      <c r="BN1446" s="4">
        <v>0</v>
      </c>
      <c r="BO1446" s="4">
        <f t="shared" si="587"/>
        <v>0</v>
      </c>
      <c r="BP1446" s="4">
        <v>0</v>
      </c>
      <c r="BQ1446" s="4">
        <v>0</v>
      </c>
      <c r="BR1446" s="4">
        <v>0</v>
      </c>
      <c r="BS1446" s="4">
        <v>0</v>
      </c>
      <c r="BT1446" s="4">
        <f t="shared" si="588"/>
        <v>0</v>
      </c>
      <c r="BU1446" s="4">
        <v>12</v>
      </c>
      <c r="BV1446" s="4">
        <v>0</v>
      </c>
      <c r="BW1446" s="4">
        <v>20</v>
      </c>
      <c r="BX1446" s="4">
        <v>51</v>
      </c>
      <c r="BY1446" s="4">
        <f t="shared" si="589"/>
        <v>83</v>
      </c>
      <c r="BZ1446" s="4">
        <f t="shared" si="590"/>
        <v>9796.7707890000001</v>
      </c>
      <c r="CA1446" s="4">
        <f t="shared" si="591"/>
        <v>12657.764961000001</v>
      </c>
      <c r="CB1446" s="4">
        <f t="shared" si="592"/>
        <v>9618.6861040000003</v>
      </c>
      <c r="CC1446" s="4">
        <f t="shared" si="593"/>
        <v>184</v>
      </c>
      <c r="CD1446" s="4">
        <f t="shared" si="594"/>
        <v>32257.221854000003</v>
      </c>
      <c r="CE1446" s="4">
        <f t="shared" si="599"/>
        <v>22</v>
      </c>
      <c r="CF1446" s="4">
        <f t="shared" si="598"/>
        <v>672</v>
      </c>
      <c r="CG1446" s="4">
        <f t="shared" si="597"/>
        <v>264</v>
      </c>
      <c r="CH1446" s="4">
        <f t="shared" si="596"/>
        <v>184</v>
      </c>
      <c r="CI1446" s="4">
        <f t="shared" si="595"/>
        <v>1142</v>
      </c>
      <c r="CJ1446" s="4">
        <v>3836.16699724</v>
      </c>
      <c r="CK1446" s="4">
        <v>3719.3651454000001</v>
      </c>
      <c r="CL1446" s="4">
        <v>630.51831061999997</v>
      </c>
      <c r="CM1446" s="4">
        <v>410.95721372000008</v>
      </c>
      <c r="CN1446" s="4">
        <v>1443.8965827596039</v>
      </c>
      <c r="CO1446" s="4">
        <f t="shared" si="574"/>
        <v>10040.904249739604</v>
      </c>
      <c r="CW1446" s="46"/>
      <c r="CX1446" s="46"/>
      <c r="CY1446" s="46"/>
      <c r="DA1446" s="46"/>
      <c r="DB1446" s="46"/>
      <c r="DC1446" s="46"/>
    </row>
    <row r="1447" spans="1:107">
      <c r="A1447" s="2">
        <v>2019</v>
      </c>
      <c r="B1447" s="3" t="s">
        <v>95</v>
      </c>
      <c r="C1447" s="4">
        <v>1322</v>
      </c>
      <c r="D1447" s="4">
        <v>211</v>
      </c>
      <c r="E1447" s="4">
        <v>28</v>
      </c>
      <c r="F1447" s="4">
        <v>0</v>
      </c>
      <c r="G1447" s="4">
        <f t="shared" si="575"/>
        <v>1561</v>
      </c>
      <c r="H1447" s="4">
        <v>310</v>
      </c>
      <c r="I1447" s="4">
        <v>0</v>
      </c>
      <c r="J1447" s="4">
        <v>9</v>
      </c>
      <c r="K1447" s="4">
        <v>2</v>
      </c>
      <c r="L1447" s="4">
        <f t="shared" si="576"/>
        <v>321</v>
      </c>
      <c r="M1447" s="4">
        <v>15</v>
      </c>
      <c r="N1447" s="4">
        <v>50</v>
      </c>
      <c r="O1447" s="4">
        <v>92</v>
      </c>
      <c r="P1447" s="4">
        <v>0</v>
      </c>
      <c r="Q1447" s="4">
        <f t="shared" si="577"/>
        <v>157</v>
      </c>
      <c r="R1447" s="4">
        <v>17</v>
      </c>
      <c r="S1447" s="4">
        <v>16</v>
      </c>
      <c r="T1447" s="4">
        <v>0</v>
      </c>
      <c r="U1447" s="4">
        <v>0</v>
      </c>
      <c r="V1447" s="4">
        <f t="shared" si="578"/>
        <v>33</v>
      </c>
      <c r="W1447" s="4">
        <v>807</v>
      </c>
      <c r="X1447" s="4">
        <v>1863</v>
      </c>
      <c r="Y1447" s="4">
        <v>306</v>
      </c>
      <c r="Z1447" s="4">
        <v>0</v>
      </c>
      <c r="AA1447" s="4">
        <f t="shared" si="579"/>
        <v>2976</v>
      </c>
      <c r="AB1447" s="4">
        <v>188</v>
      </c>
      <c r="AC1447" s="4">
        <v>1</v>
      </c>
      <c r="AD1447" s="4">
        <v>2</v>
      </c>
      <c r="AE1447" s="4">
        <v>0</v>
      </c>
      <c r="AF1447" s="4">
        <f t="shared" si="580"/>
        <v>191</v>
      </c>
      <c r="AG1447" s="4">
        <v>0</v>
      </c>
      <c r="AH1447" s="4">
        <v>203</v>
      </c>
      <c r="AI1447" s="4">
        <v>374</v>
      </c>
      <c r="AJ1447" s="4">
        <v>124</v>
      </c>
      <c r="AK1447" s="4">
        <f t="shared" si="581"/>
        <v>701</v>
      </c>
      <c r="AL1447" s="4">
        <v>1000</v>
      </c>
      <c r="AM1447" s="4">
        <v>453</v>
      </c>
      <c r="AN1447" s="4">
        <v>1399</v>
      </c>
      <c r="AO1447" s="4">
        <v>21</v>
      </c>
      <c r="AP1447" s="4">
        <f t="shared" si="582"/>
        <v>2873</v>
      </c>
      <c r="AQ1447" s="4">
        <v>0</v>
      </c>
      <c r="AR1447" s="4">
        <v>0</v>
      </c>
      <c r="AS1447" s="4">
        <v>0</v>
      </c>
      <c r="AT1447" s="4">
        <v>0</v>
      </c>
      <c r="AU1447" s="4">
        <f t="shared" si="583"/>
        <v>0</v>
      </c>
      <c r="AV1447" s="4">
        <v>0</v>
      </c>
      <c r="AW1447" s="4">
        <v>0</v>
      </c>
      <c r="AX1447" s="4">
        <v>0</v>
      </c>
      <c r="AY1447" s="4">
        <v>0</v>
      </c>
      <c r="AZ1447" s="4">
        <f t="shared" si="584"/>
        <v>0</v>
      </c>
      <c r="BA1447" s="4">
        <v>1.24</v>
      </c>
      <c r="BB1447" s="4">
        <v>0</v>
      </c>
      <c r="BC1447" s="4">
        <v>0</v>
      </c>
      <c r="BD1447" s="4">
        <v>0</v>
      </c>
      <c r="BE1447" s="4">
        <f t="shared" si="585"/>
        <v>1.24</v>
      </c>
      <c r="BF1447" s="4">
        <v>0</v>
      </c>
      <c r="BG1447" s="4">
        <v>123.61</v>
      </c>
      <c r="BH1447" s="4">
        <v>77.489999999999995</v>
      </c>
      <c r="BI1447" s="4">
        <v>104</v>
      </c>
      <c r="BJ1447" s="4">
        <f t="shared" si="586"/>
        <v>305.10000000000002</v>
      </c>
      <c r="BK1447" s="4">
        <v>0</v>
      </c>
      <c r="BL1447" s="4">
        <v>0</v>
      </c>
      <c r="BM1447" s="4">
        <v>0</v>
      </c>
      <c r="BN1447" s="4">
        <v>0</v>
      </c>
      <c r="BO1447" s="4">
        <f t="shared" si="587"/>
        <v>0</v>
      </c>
      <c r="BP1447" s="4">
        <v>0</v>
      </c>
      <c r="BQ1447" s="4">
        <v>0</v>
      </c>
      <c r="BR1447" s="4">
        <v>0</v>
      </c>
      <c r="BS1447" s="4">
        <v>0</v>
      </c>
      <c r="BT1447" s="4">
        <f t="shared" si="588"/>
        <v>0</v>
      </c>
      <c r="BU1447" s="4">
        <v>8.57</v>
      </c>
      <c r="BV1447" s="4">
        <v>10.47</v>
      </c>
      <c r="BW1447" s="4">
        <v>6.53</v>
      </c>
      <c r="BX1447" s="4">
        <v>5</v>
      </c>
      <c r="BY1447" s="4">
        <f t="shared" si="589"/>
        <v>30.57</v>
      </c>
      <c r="BZ1447" s="4">
        <f t="shared" si="590"/>
        <v>3659</v>
      </c>
      <c r="CA1447" s="4">
        <f t="shared" si="591"/>
        <v>2797</v>
      </c>
      <c r="CB1447" s="4">
        <f t="shared" si="592"/>
        <v>2210</v>
      </c>
      <c r="CC1447" s="4">
        <f t="shared" si="593"/>
        <v>147</v>
      </c>
      <c r="CD1447" s="4">
        <f t="shared" si="594"/>
        <v>8813</v>
      </c>
      <c r="CE1447" s="4">
        <f t="shared" si="599"/>
        <v>9.81</v>
      </c>
      <c r="CF1447" s="4">
        <f t="shared" si="598"/>
        <v>134.08000000000001</v>
      </c>
      <c r="CG1447" s="4">
        <f t="shared" si="597"/>
        <v>84.02</v>
      </c>
      <c r="CH1447" s="4">
        <f t="shared" si="596"/>
        <v>109</v>
      </c>
      <c r="CI1447" s="4">
        <f t="shared" si="595"/>
        <v>336.91</v>
      </c>
      <c r="CJ1447" s="4">
        <v>1563</v>
      </c>
      <c r="CK1447" s="4">
        <v>1701</v>
      </c>
      <c r="CL1447" s="4">
        <v>253</v>
      </c>
      <c r="CM1447" s="4">
        <v>63</v>
      </c>
      <c r="CN1447" s="4">
        <v>269</v>
      </c>
      <c r="CO1447" s="4">
        <f t="shared" si="574"/>
        <v>3849</v>
      </c>
      <c r="CX1447" s="46"/>
      <c r="CZ1447" s="46"/>
      <c r="DA1447" s="46"/>
    </row>
    <row r="1448" spans="1:107">
      <c r="A1448" s="2">
        <v>2019</v>
      </c>
      <c r="B1448" s="3" t="s">
        <v>96</v>
      </c>
      <c r="C1448" s="4">
        <v>6172</v>
      </c>
      <c r="D1448" s="4">
        <v>1138</v>
      </c>
      <c r="E1448" s="4">
        <v>582</v>
      </c>
      <c r="F1448" s="4">
        <v>421</v>
      </c>
      <c r="G1448" s="4">
        <f t="shared" si="575"/>
        <v>8313</v>
      </c>
      <c r="H1448" s="4">
        <v>1995</v>
      </c>
      <c r="I1448" s="4">
        <v>1026</v>
      </c>
      <c r="J1448" s="4">
        <v>3688</v>
      </c>
      <c r="K1448" s="4">
        <v>348</v>
      </c>
      <c r="L1448" s="4">
        <f t="shared" si="576"/>
        <v>7057</v>
      </c>
      <c r="M1448" s="4">
        <v>4</v>
      </c>
      <c r="N1448" s="4">
        <v>101</v>
      </c>
      <c r="O1448" s="4">
        <v>4</v>
      </c>
      <c r="P1448" s="4">
        <v>0</v>
      </c>
      <c r="Q1448" s="4">
        <f t="shared" si="577"/>
        <v>109</v>
      </c>
      <c r="R1448" s="4">
        <v>38</v>
      </c>
      <c r="S1448" s="4">
        <v>891</v>
      </c>
      <c r="T1448" s="4">
        <v>5</v>
      </c>
      <c r="U1448" s="4">
        <v>0</v>
      </c>
      <c r="V1448" s="4">
        <f t="shared" si="578"/>
        <v>934</v>
      </c>
      <c r="W1448" s="4">
        <v>3618</v>
      </c>
      <c r="X1448" s="4">
        <v>7033</v>
      </c>
      <c r="Y1448" s="4">
        <v>1003</v>
      </c>
      <c r="Z1448" s="4">
        <v>0</v>
      </c>
      <c r="AA1448" s="4">
        <f t="shared" si="579"/>
        <v>11654</v>
      </c>
      <c r="AB1448" s="4">
        <v>1497</v>
      </c>
      <c r="AC1448" s="4">
        <v>33</v>
      </c>
      <c r="AD1448" s="4">
        <v>74</v>
      </c>
      <c r="AE1448" s="4">
        <v>13</v>
      </c>
      <c r="AF1448" s="4">
        <f t="shared" si="580"/>
        <v>1617</v>
      </c>
      <c r="AG1448" s="4">
        <v>0</v>
      </c>
      <c r="AH1448" s="4">
        <v>943</v>
      </c>
      <c r="AI1448" s="4">
        <v>4033</v>
      </c>
      <c r="AJ1448" s="4">
        <v>0</v>
      </c>
      <c r="AK1448" s="4">
        <f t="shared" si="581"/>
        <v>4976</v>
      </c>
      <c r="AL1448" s="4">
        <v>4545</v>
      </c>
      <c r="AM1448" s="4">
        <v>1233</v>
      </c>
      <c r="AN1448" s="4">
        <v>4135</v>
      </c>
      <c r="AO1448" s="4">
        <v>548</v>
      </c>
      <c r="AP1448" s="4">
        <f t="shared" si="582"/>
        <v>10461</v>
      </c>
      <c r="AQ1448" s="4">
        <v>10</v>
      </c>
      <c r="AR1448" s="4">
        <v>0</v>
      </c>
      <c r="AS1448" s="4">
        <v>0</v>
      </c>
      <c r="AT1448" s="4">
        <v>421</v>
      </c>
      <c r="AU1448" s="4">
        <f t="shared" si="583"/>
        <v>431</v>
      </c>
      <c r="AV1448" s="4">
        <v>0</v>
      </c>
      <c r="AW1448" s="4">
        <v>0</v>
      </c>
      <c r="AX1448" s="4">
        <v>0</v>
      </c>
      <c r="AY1448" s="4">
        <v>348</v>
      </c>
      <c r="AZ1448" s="4">
        <f t="shared" si="584"/>
        <v>348</v>
      </c>
      <c r="BA1448" s="4">
        <v>0</v>
      </c>
      <c r="BB1448" s="4">
        <v>0</v>
      </c>
      <c r="BC1448" s="4">
        <v>0</v>
      </c>
      <c r="BD1448" s="4">
        <v>13</v>
      </c>
      <c r="BE1448" s="4">
        <f t="shared" si="585"/>
        <v>13</v>
      </c>
      <c r="BF1448" s="4">
        <v>0</v>
      </c>
      <c r="BG1448" s="4">
        <v>852</v>
      </c>
      <c r="BH1448" s="4">
        <v>1658</v>
      </c>
      <c r="BI1448" s="4">
        <v>0</v>
      </c>
      <c r="BJ1448" s="4">
        <f t="shared" si="586"/>
        <v>2510</v>
      </c>
      <c r="BK1448" s="4">
        <v>9</v>
      </c>
      <c r="BL1448" s="4">
        <v>16</v>
      </c>
      <c r="BM1448" s="4">
        <v>33</v>
      </c>
      <c r="BN1448" s="4">
        <v>95</v>
      </c>
      <c r="BO1448" s="4">
        <f t="shared" si="587"/>
        <v>153</v>
      </c>
      <c r="BP1448" s="4">
        <v>1</v>
      </c>
      <c r="BQ1448" s="4">
        <v>49</v>
      </c>
      <c r="BR1448" s="4">
        <v>442</v>
      </c>
      <c r="BS1448" s="4">
        <v>208</v>
      </c>
      <c r="BT1448" s="4">
        <f t="shared" si="588"/>
        <v>700</v>
      </c>
      <c r="BU1448" s="4">
        <v>31</v>
      </c>
      <c r="BV1448" s="4">
        <v>41</v>
      </c>
      <c r="BW1448" s="4">
        <v>1</v>
      </c>
      <c r="BX1448" s="4">
        <v>245</v>
      </c>
      <c r="BY1448" s="4">
        <f t="shared" si="589"/>
        <v>318</v>
      </c>
      <c r="BZ1448" s="4">
        <f t="shared" si="590"/>
        <v>17869</v>
      </c>
      <c r="CA1448" s="4">
        <f t="shared" si="591"/>
        <v>12398</v>
      </c>
      <c r="CB1448" s="4">
        <f t="shared" si="592"/>
        <v>13524</v>
      </c>
      <c r="CC1448" s="4">
        <f t="shared" si="593"/>
        <v>1330</v>
      </c>
      <c r="CD1448" s="4">
        <f t="shared" si="594"/>
        <v>45121</v>
      </c>
      <c r="CE1448" s="4">
        <f t="shared" si="599"/>
        <v>51</v>
      </c>
      <c r="CF1448" s="4">
        <f t="shared" si="598"/>
        <v>958</v>
      </c>
      <c r="CG1448" s="4">
        <f t="shared" si="597"/>
        <v>2134</v>
      </c>
      <c r="CH1448" s="4">
        <f t="shared" si="596"/>
        <v>1330</v>
      </c>
      <c r="CI1448" s="4">
        <f t="shared" si="595"/>
        <v>4473</v>
      </c>
      <c r="CJ1448" s="4">
        <v>4812</v>
      </c>
      <c r="CK1448" s="4">
        <v>10272</v>
      </c>
      <c r="CL1448" s="4">
        <v>1033</v>
      </c>
      <c r="CM1448" s="4">
        <v>552</v>
      </c>
      <c r="CN1448" s="4">
        <v>1530</v>
      </c>
      <c r="CO1448" s="4">
        <f t="shared" si="574"/>
        <v>18199</v>
      </c>
      <c r="CX1448" s="46"/>
      <c r="CZ1448" s="46"/>
      <c r="DA1448" s="46"/>
    </row>
    <row r="1449" spans="1:107">
      <c r="A1449" s="2">
        <v>2019</v>
      </c>
      <c r="B1449" s="3" t="s">
        <v>97</v>
      </c>
      <c r="C1449" s="4">
        <v>5992.8</v>
      </c>
      <c r="D1449" s="4">
        <v>1252.0999999999999</v>
      </c>
      <c r="E1449" s="4">
        <v>905.2</v>
      </c>
      <c r="F1449" s="4">
        <v>31.7</v>
      </c>
      <c r="G1449" s="4">
        <f t="shared" si="575"/>
        <v>8181.7999999999993</v>
      </c>
      <c r="H1449" s="4">
        <v>1272.9000000000001</v>
      </c>
      <c r="I1449" s="4">
        <v>5.8</v>
      </c>
      <c r="J1449" s="4">
        <v>14.7</v>
      </c>
      <c r="K1449" s="4">
        <v>117.7</v>
      </c>
      <c r="L1449" s="4">
        <f t="shared" si="576"/>
        <v>1411.1000000000001</v>
      </c>
      <c r="M1449" s="4">
        <v>211.5</v>
      </c>
      <c r="N1449" s="4">
        <v>0</v>
      </c>
      <c r="O1449" s="4">
        <v>0</v>
      </c>
      <c r="P1449" s="4">
        <v>0</v>
      </c>
      <c r="Q1449" s="4">
        <f t="shared" si="577"/>
        <v>211.5</v>
      </c>
      <c r="R1449" s="4">
        <v>301.60000000000002</v>
      </c>
      <c r="S1449" s="4">
        <v>1.7</v>
      </c>
      <c r="T1449" s="4">
        <v>0</v>
      </c>
      <c r="U1449" s="4">
        <v>0</v>
      </c>
      <c r="V1449" s="4">
        <f t="shared" si="578"/>
        <v>303.3</v>
      </c>
      <c r="W1449" s="4">
        <v>7990.4</v>
      </c>
      <c r="X1449" s="4">
        <v>8530.7000000000007</v>
      </c>
      <c r="Y1449" s="4">
        <v>1323.6</v>
      </c>
      <c r="Z1449" s="4">
        <v>0</v>
      </c>
      <c r="AA1449" s="4">
        <f t="shared" si="579"/>
        <v>17844.699999999997</v>
      </c>
      <c r="AB1449" s="4">
        <v>1490.1</v>
      </c>
      <c r="AC1449" s="4">
        <v>24.9</v>
      </c>
      <c r="AD1449" s="4">
        <v>4.9000000000000004</v>
      </c>
      <c r="AE1449" s="4">
        <v>47.7</v>
      </c>
      <c r="AF1449" s="4">
        <f t="shared" si="580"/>
        <v>1567.6000000000001</v>
      </c>
      <c r="AG1449" s="4">
        <v>147</v>
      </c>
      <c r="AH1449" s="4">
        <v>638.6</v>
      </c>
      <c r="AI1449" s="4">
        <v>2164.1999999999998</v>
      </c>
      <c r="AJ1449" s="4">
        <v>1247.5999999999999</v>
      </c>
      <c r="AK1449" s="4">
        <f t="shared" si="581"/>
        <v>4197.3999999999996</v>
      </c>
      <c r="AL1449" s="4">
        <v>11232.9</v>
      </c>
      <c r="AM1449" s="4">
        <v>4393.7</v>
      </c>
      <c r="AN1449" s="4">
        <v>9222.9</v>
      </c>
      <c r="AO1449" s="4">
        <v>1250.9000000000001</v>
      </c>
      <c r="AP1449" s="4">
        <f t="shared" si="582"/>
        <v>26100.400000000001</v>
      </c>
      <c r="AQ1449" s="4">
        <v>0</v>
      </c>
      <c r="AR1449" s="4">
        <v>0</v>
      </c>
      <c r="AS1449" s="4">
        <v>0</v>
      </c>
      <c r="AT1449" s="4">
        <v>31.7</v>
      </c>
      <c r="AU1449" s="4">
        <f t="shared" si="583"/>
        <v>31.7</v>
      </c>
      <c r="AV1449" s="4">
        <v>0</v>
      </c>
      <c r="AW1449" s="4">
        <v>0</v>
      </c>
      <c r="AX1449" s="4">
        <v>0</v>
      </c>
      <c r="AY1449" s="4">
        <v>117.7</v>
      </c>
      <c r="AZ1449" s="4">
        <f t="shared" si="584"/>
        <v>117.7</v>
      </c>
      <c r="BA1449" s="4">
        <v>0</v>
      </c>
      <c r="BB1449" s="4">
        <v>0</v>
      </c>
      <c r="BC1449" s="4">
        <v>0</v>
      </c>
      <c r="BD1449" s="4">
        <v>47.7</v>
      </c>
      <c r="BE1449" s="4">
        <f t="shared" si="585"/>
        <v>47.7</v>
      </c>
      <c r="BF1449" s="4">
        <v>0</v>
      </c>
      <c r="BG1449" s="4">
        <v>621.6</v>
      </c>
      <c r="BH1449" s="4">
        <v>0</v>
      </c>
      <c r="BI1449" s="4">
        <v>1247.5999999999999</v>
      </c>
      <c r="BJ1449" s="4">
        <f t="shared" si="586"/>
        <v>1869.1999999999998</v>
      </c>
      <c r="BK1449" s="4">
        <v>0</v>
      </c>
      <c r="BL1449" s="4">
        <v>0</v>
      </c>
      <c r="BM1449" s="4">
        <v>0</v>
      </c>
      <c r="BN1449" s="4">
        <v>252.7</v>
      </c>
      <c r="BO1449" s="4">
        <f t="shared" si="587"/>
        <v>252.7</v>
      </c>
      <c r="BP1449" s="4">
        <v>0</v>
      </c>
      <c r="BQ1449" s="4">
        <v>0</v>
      </c>
      <c r="BR1449" s="4">
        <v>0</v>
      </c>
      <c r="BS1449" s="4">
        <v>210.3</v>
      </c>
      <c r="BT1449" s="4">
        <f t="shared" si="588"/>
        <v>210.3</v>
      </c>
      <c r="BU1449" s="4">
        <v>0</v>
      </c>
      <c r="BV1449" s="4">
        <v>0</v>
      </c>
      <c r="BW1449" s="4">
        <v>0</v>
      </c>
      <c r="BX1449" s="4">
        <v>693.6</v>
      </c>
      <c r="BY1449" s="4">
        <f t="shared" si="589"/>
        <v>693.6</v>
      </c>
      <c r="BZ1449" s="4">
        <f t="shared" si="590"/>
        <v>28639.199999999997</v>
      </c>
      <c r="CA1449" s="4">
        <f t="shared" si="591"/>
        <v>14847.5</v>
      </c>
      <c r="CB1449" s="4">
        <f t="shared" si="592"/>
        <v>13635.5</v>
      </c>
      <c r="CC1449" s="4">
        <f t="shared" si="593"/>
        <v>2695.6</v>
      </c>
      <c r="CD1449" s="4">
        <f t="shared" si="594"/>
        <v>59817.799999999996</v>
      </c>
      <c r="CE1449" s="4">
        <f t="shared" si="599"/>
        <v>0</v>
      </c>
      <c r="CF1449" s="4">
        <f t="shared" si="598"/>
        <v>621.6</v>
      </c>
      <c r="CG1449" s="4">
        <f t="shared" si="597"/>
        <v>0</v>
      </c>
      <c r="CH1449" s="4">
        <f t="shared" si="596"/>
        <v>2601.2999999999997</v>
      </c>
      <c r="CI1449" s="4">
        <f t="shared" si="595"/>
        <v>3222.8999999999996</v>
      </c>
      <c r="CJ1449" s="4">
        <v>4852</v>
      </c>
      <c r="CK1449" s="4">
        <v>17109</v>
      </c>
      <c r="CL1449" s="4">
        <v>2927</v>
      </c>
      <c r="CM1449" s="4">
        <v>1335</v>
      </c>
      <c r="CN1449" s="4">
        <v>8388</v>
      </c>
      <c r="CO1449" s="4">
        <f t="shared" si="574"/>
        <v>34611</v>
      </c>
      <c r="CT1449" s="46"/>
      <c r="CX1449" s="46"/>
      <c r="CZ1449" s="46"/>
      <c r="DA1449" s="46"/>
    </row>
    <row r="1450" spans="1:107">
      <c r="A1450" s="2">
        <v>2019</v>
      </c>
      <c r="B1450" s="3" t="s">
        <v>98</v>
      </c>
      <c r="C1450" s="4">
        <v>131</v>
      </c>
      <c r="D1450" s="4">
        <v>1725</v>
      </c>
      <c r="E1450" s="4">
        <v>12775</v>
      </c>
      <c r="F1450" s="4">
        <v>0</v>
      </c>
      <c r="G1450" s="4">
        <f t="shared" si="575"/>
        <v>14631</v>
      </c>
      <c r="H1450" s="4">
        <v>1203</v>
      </c>
      <c r="I1450" s="4">
        <v>105</v>
      </c>
      <c r="J1450" s="4">
        <v>908</v>
      </c>
      <c r="K1450" s="4">
        <v>187</v>
      </c>
      <c r="L1450" s="4">
        <f t="shared" si="576"/>
        <v>2403</v>
      </c>
      <c r="M1450" s="4">
        <v>5</v>
      </c>
      <c r="N1450" s="4">
        <v>56</v>
      </c>
      <c r="O1450" s="4">
        <v>11</v>
      </c>
      <c r="P1450" s="4">
        <v>0</v>
      </c>
      <c r="Q1450" s="4">
        <f t="shared" si="577"/>
        <v>72</v>
      </c>
      <c r="R1450" s="4">
        <v>93</v>
      </c>
      <c r="S1450" s="4">
        <v>14</v>
      </c>
      <c r="T1450" s="4">
        <v>3</v>
      </c>
      <c r="U1450" s="4">
        <v>0</v>
      </c>
      <c r="V1450" s="4">
        <f t="shared" si="578"/>
        <v>110</v>
      </c>
      <c r="W1450" s="4">
        <v>2826</v>
      </c>
      <c r="X1450" s="4">
        <v>12975</v>
      </c>
      <c r="Y1450" s="4">
        <v>2748</v>
      </c>
      <c r="Z1450" s="4">
        <v>0</v>
      </c>
      <c r="AA1450" s="4">
        <f t="shared" si="579"/>
        <v>18549</v>
      </c>
      <c r="AB1450" s="4">
        <v>1919</v>
      </c>
      <c r="AC1450" s="4">
        <v>46</v>
      </c>
      <c r="AD1450" s="4">
        <v>43</v>
      </c>
      <c r="AE1450" s="4">
        <v>3</v>
      </c>
      <c r="AF1450" s="4">
        <f t="shared" si="580"/>
        <v>2011</v>
      </c>
      <c r="AG1450" s="4">
        <v>357</v>
      </c>
      <c r="AH1450" s="4">
        <v>1262</v>
      </c>
      <c r="AI1450" s="4">
        <v>2898</v>
      </c>
      <c r="AJ1450" s="4">
        <v>3</v>
      </c>
      <c r="AK1450" s="4">
        <f t="shared" si="581"/>
        <v>4520</v>
      </c>
      <c r="AL1450" s="4">
        <v>3811</v>
      </c>
      <c r="AM1450" s="4">
        <v>5603</v>
      </c>
      <c r="AN1450" s="4">
        <v>7818</v>
      </c>
      <c r="AO1450" s="4">
        <v>96</v>
      </c>
      <c r="AP1450" s="4">
        <f t="shared" si="582"/>
        <v>17328</v>
      </c>
      <c r="AQ1450" s="4">
        <v>0</v>
      </c>
      <c r="AR1450" s="4">
        <v>0</v>
      </c>
      <c r="AS1450" s="4">
        <v>0</v>
      </c>
      <c r="AT1450" s="4">
        <v>0</v>
      </c>
      <c r="AU1450" s="4">
        <f t="shared" si="583"/>
        <v>0</v>
      </c>
      <c r="AV1450" s="4">
        <v>166</v>
      </c>
      <c r="AW1450" s="4">
        <v>0</v>
      </c>
      <c r="AX1450" s="4">
        <v>0</v>
      </c>
      <c r="AY1450" s="4">
        <v>187</v>
      </c>
      <c r="AZ1450" s="4">
        <f t="shared" si="584"/>
        <v>353</v>
      </c>
      <c r="BA1450" s="4">
        <v>17</v>
      </c>
      <c r="BB1450" s="4">
        <v>0</v>
      </c>
      <c r="BC1450" s="4">
        <v>0</v>
      </c>
      <c r="BD1450" s="4">
        <v>2.4</v>
      </c>
      <c r="BE1450" s="4">
        <f t="shared" si="585"/>
        <v>19.399999999999999</v>
      </c>
      <c r="BF1450" s="4">
        <v>0</v>
      </c>
      <c r="BG1450" s="4">
        <v>1210</v>
      </c>
      <c r="BH1450" s="4">
        <v>505</v>
      </c>
      <c r="BI1450" s="4">
        <v>0</v>
      </c>
      <c r="BJ1450" s="4">
        <f t="shared" si="586"/>
        <v>1715</v>
      </c>
      <c r="BK1450" s="4">
        <v>0</v>
      </c>
      <c r="BL1450" s="4">
        <v>0</v>
      </c>
      <c r="BM1450" s="4">
        <v>0</v>
      </c>
      <c r="BN1450" s="4">
        <v>0</v>
      </c>
      <c r="BO1450" s="4">
        <f t="shared" si="587"/>
        <v>0</v>
      </c>
      <c r="BP1450" s="4">
        <v>9.6999999999999993</v>
      </c>
      <c r="BQ1450" s="4">
        <v>11.7</v>
      </c>
      <c r="BR1450" s="4">
        <v>124.1</v>
      </c>
      <c r="BS1450" s="4">
        <v>49.3</v>
      </c>
      <c r="BT1450" s="4">
        <f t="shared" si="588"/>
        <v>194.8</v>
      </c>
      <c r="BU1450" s="4">
        <v>72.899999999999991</v>
      </c>
      <c r="BV1450" s="4">
        <v>6.5</v>
      </c>
      <c r="BW1450" s="4">
        <v>63.900000000000006</v>
      </c>
      <c r="BX1450" s="4">
        <v>50.7</v>
      </c>
      <c r="BY1450" s="4">
        <f t="shared" si="589"/>
        <v>194</v>
      </c>
      <c r="BZ1450" s="4">
        <f t="shared" si="590"/>
        <v>10345</v>
      </c>
      <c r="CA1450" s="4">
        <f t="shared" si="591"/>
        <v>21786</v>
      </c>
      <c r="CB1450" s="4">
        <f t="shared" si="592"/>
        <v>27204</v>
      </c>
      <c r="CC1450" s="4">
        <f t="shared" si="593"/>
        <v>289</v>
      </c>
      <c r="CD1450" s="4">
        <f t="shared" si="594"/>
        <v>59624</v>
      </c>
      <c r="CE1450" s="4">
        <f t="shared" si="599"/>
        <v>265.59999999999997</v>
      </c>
      <c r="CF1450" s="4">
        <f t="shared" si="598"/>
        <v>1228.2</v>
      </c>
      <c r="CG1450" s="4">
        <f t="shared" si="597"/>
        <v>693</v>
      </c>
      <c r="CH1450" s="4">
        <f t="shared" si="596"/>
        <v>289.39999999999998</v>
      </c>
      <c r="CI1450" s="4">
        <f t="shared" si="595"/>
        <v>2476.2000000000003</v>
      </c>
      <c r="CJ1450" s="4">
        <v>1559.8</v>
      </c>
      <c r="CK1450" s="4">
        <v>7118.5</v>
      </c>
      <c r="CL1450" s="4">
        <v>513.70000000000005</v>
      </c>
      <c r="CM1450" s="4">
        <v>0</v>
      </c>
      <c r="CN1450" s="4">
        <v>1923.7999999999993</v>
      </c>
      <c r="CO1450" s="4">
        <f t="shared" si="574"/>
        <v>11115.8</v>
      </c>
      <c r="CT1450" s="46"/>
      <c r="CU1450" s="46"/>
      <c r="CX1450" s="46"/>
      <c r="DA1450" s="46"/>
      <c r="DB1450" s="46"/>
      <c r="DC1450" s="46"/>
    </row>
    <row r="1451" spans="1:107">
      <c r="A1451" s="2">
        <v>2019</v>
      </c>
      <c r="B1451" s="3" t="s">
        <v>99</v>
      </c>
      <c r="C1451" s="4">
        <v>9587.8109999999997</v>
      </c>
      <c r="D1451" s="4">
        <v>795.22299999999996</v>
      </c>
      <c r="E1451" s="4">
        <v>43.572000000000116</v>
      </c>
      <c r="F1451" s="4">
        <v>2.1200040000000002</v>
      </c>
      <c r="G1451" s="4">
        <f t="shared" si="575"/>
        <v>10428.726004</v>
      </c>
      <c r="H1451" s="4">
        <v>1642.451</v>
      </c>
      <c r="I1451" s="4">
        <v>2.7829999999999999</v>
      </c>
      <c r="J1451" s="4">
        <v>44.209999999999937</v>
      </c>
      <c r="K1451" s="4">
        <v>130.54056800000001</v>
      </c>
      <c r="L1451" s="4">
        <f t="shared" si="576"/>
        <v>1819.9845679999999</v>
      </c>
      <c r="M1451" s="4">
        <v>78.89</v>
      </c>
      <c r="N1451" s="4">
        <v>185.547</v>
      </c>
      <c r="O1451" s="4">
        <v>0</v>
      </c>
      <c r="P1451" s="4">
        <v>0</v>
      </c>
      <c r="Q1451" s="4">
        <f t="shared" si="577"/>
        <v>264.43700000000001</v>
      </c>
      <c r="R1451" s="4">
        <v>91.43</v>
      </c>
      <c r="S1451" s="4">
        <v>0</v>
      </c>
      <c r="T1451" s="4">
        <v>0</v>
      </c>
      <c r="U1451" s="4">
        <v>0</v>
      </c>
      <c r="V1451" s="4">
        <f t="shared" si="578"/>
        <v>91.43</v>
      </c>
      <c r="W1451" s="4">
        <v>4933.018</v>
      </c>
      <c r="X1451" s="4">
        <v>7055.1979431199998</v>
      </c>
      <c r="Y1451" s="4">
        <v>551.26800000000003</v>
      </c>
      <c r="Z1451" s="4">
        <v>0</v>
      </c>
      <c r="AA1451" s="4">
        <f t="shared" si="579"/>
        <v>12539.48394312</v>
      </c>
      <c r="AB1451" s="4">
        <v>603.322</v>
      </c>
      <c r="AC1451" s="4">
        <v>2.9630000000000001</v>
      </c>
      <c r="AD1451" s="4">
        <v>12.6966234</v>
      </c>
      <c r="AE1451" s="4">
        <v>17.555123999999999</v>
      </c>
      <c r="AF1451" s="4">
        <f t="shared" si="580"/>
        <v>636.53674739999997</v>
      </c>
      <c r="AG1451" s="4">
        <v>204.50800000000001</v>
      </c>
      <c r="AH1451" s="4">
        <v>271.89299999999997</v>
      </c>
      <c r="AI1451" s="4">
        <v>3517.9210000000003</v>
      </c>
      <c r="AJ1451" s="4">
        <v>219.219247</v>
      </c>
      <c r="AK1451" s="4">
        <f t="shared" si="581"/>
        <v>4213.5412470000001</v>
      </c>
      <c r="AL1451" s="4">
        <v>5912.7430000000004</v>
      </c>
      <c r="AM1451" s="4">
        <v>2882.5340568799998</v>
      </c>
      <c r="AN1451" s="4">
        <v>1814.5173766000044</v>
      </c>
      <c r="AO1451" s="4">
        <v>240.65660400000002</v>
      </c>
      <c r="AP1451" s="4">
        <f t="shared" si="582"/>
        <v>10850.451037480005</v>
      </c>
      <c r="AQ1451" s="4">
        <v>0</v>
      </c>
      <c r="AR1451" s="4">
        <v>0</v>
      </c>
      <c r="AS1451" s="4">
        <v>0</v>
      </c>
      <c r="AT1451" s="4">
        <v>2.1200040000000002</v>
      </c>
      <c r="AU1451" s="4">
        <f t="shared" si="583"/>
        <v>2.1200040000000002</v>
      </c>
      <c r="AV1451" s="4">
        <v>0</v>
      </c>
      <c r="AW1451" s="4">
        <v>0</v>
      </c>
      <c r="AX1451" s="4">
        <v>0</v>
      </c>
      <c r="AY1451" s="4">
        <v>130.54056800000001</v>
      </c>
      <c r="AZ1451" s="4">
        <f t="shared" si="584"/>
        <v>130.54056800000001</v>
      </c>
      <c r="BA1451" s="4">
        <v>0</v>
      </c>
      <c r="BB1451" s="4">
        <v>0</v>
      </c>
      <c r="BC1451" s="4">
        <v>0</v>
      </c>
      <c r="BD1451" s="4">
        <v>17.555123999999999</v>
      </c>
      <c r="BE1451" s="4">
        <f t="shared" si="585"/>
        <v>17.555123999999999</v>
      </c>
      <c r="BF1451" s="4">
        <v>0</v>
      </c>
      <c r="BG1451" s="4">
        <v>0</v>
      </c>
      <c r="BH1451" s="4">
        <v>0</v>
      </c>
      <c r="BI1451" s="4">
        <v>219.219247</v>
      </c>
      <c r="BJ1451" s="4">
        <f t="shared" si="586"/>
        <v>219.219247</v>
      </c>
      <c r="BK1451" s="4">
        <v>0</v>
      </c>
      <c r="BL1451" s="4">
        <v>0</v>
      </c>
      <c r="BM1451" s="4">
        <v>0</v>
      </c>
      <c r="BN1451" s="4">
        <v>0.54349259000000005</v>
      </c>
      <c r="BO1451" s="4">
        <f t="shared" si="587"/>
        <v>0.54349259000000005</v>
      </c>
      <c r="BP1451" s="4">
        <v>0</v>
      </c>
      <c r="BQ1451" s="4">
        <v>0</v>
      </c>
      <c r="BR1451" s="4">
        <v>0</v>
      </c>
      <c r="BS1451" s="4">
        <v>71.556331999999998</v>
      </c>
      <c r="BT1451" s="4">
        <f t="shared" si="588"/>
        <v>71.556331999999998</v>
      </c>
      <c r="BU1451" s="4">
        <v>0</v>
      </c>
      <c r="BV1451" s="4">
        <v>0</v>
      </c>
      <c r="BW1451" s="4">
        <v>0</v>
      </c>
      <c r="BX1451" s="4">
        <v>168.55677940999999</v>
      </c>
      <c r="BY1451" s="4">
        <f t="shared" si="589"/>
        <v>168.55677940999999</v>
      </c>
      <c r="BZ1451" s="4">
        <f t="shared" si="590"/>
        <v>23054.173000000003</v>
      </c>
      <c r="CA1451" s="4">
        <f t="shared" si="591"/>
        <v>11196.141</v>
      </c>
      <c r="CB1451" s="4">
        <f t="shared" si="592"/>
        <v>5984.1850000000049</v>
      </c>
      <c r="CC1451" s="4">
        <f t="shared" si="593"/>
        <v>610.09154699999999</v>
      </c>
      <c r="CD1451" s="4">
        <f t="shared" si="594"/>
        <v>40844.590547</v>
      </c>
      <c r="CE1451" s="4">
        <f t="shared" si="599"/>
        <v>0</v>
      </c>
      <c r="CF1451" s="4">
        <f t="shared" si="598"/>
        <v>0</v>
      </c>
      <c r="CG1451" s="4">
        <f t="shared" si="597"/>
        <v>0</v>
      </c>
      <c r="CH1451" s="4">
        <f t="shared" si="596"/>
        <v>610.09154699999999</v>
      </c>
      <c r="CI1451" s="4">
        <f t="shared" si="595"/>
        <v>610.09154699999999</v>
      </c>
      <c r="CJ1451" s="4">
        <v>5762.0829999999996</v>
      </c>
      <c r="CK1451" s="4">
        <v>12405.418</v>
      </c>
      <c r="CL1451" s="4">
        <v>1660.0150000000001</v>
      </c>
      <c r="CM1451" s="4">
        <v>158.96899999999999</v>
      </c>
      <c r="CN1451" s="4">
        <v>3491.9169999999986</v>
      </c>
      <c r="CO1451" s="4">
        <f t="shared" si="574"/>
        <v>23478.401999999998</v>
      </c>
      <c r="CX1451" s="46"/>
      <c r="CY1451" s="46"/>
      <c r="CZ1451" s="46"/>
      <c r="DA1451" s="46"/>
    </row>
    <row r="1452" spans="1:107">
      <c r="A1452" s="2">
        <v>2019</v>
      </c>
      <c r="B1452" s="3" t="s">
        <v>100</v>
      </c>
      <c r="C1452" s="4">
        <v>2213.5</v>
      </c>
      <c r="D1452" s="4">
        <v>703.9</v>
      </c>
      <c r="E1452" s="4">
        <v>312.60000000000002</v>
      </c>
      <c r="F1452" s="4">
        <v>0.2</v>
      </c>
      <c r="G1452" s="4">
        <f t="shared" si="575"/>
        <v>3230.2</v>
      </c>
      <c r="H1452" s="4">
        <v>787.2</v>
      </c>
      <c r="I1452" s="4">
        <v>172.5</v>
      </c>
      <c r="J1452" s="4">
        <v>2897.7</v>
      </c>
      <c r="K1452" s="4">
        <v>77.44</v>
      </c>
      <c r="L1452" s="4">
        <f t="shared" si="576"/>
        <v>3934.8399999999997</v>
      </c>
      <c r="M1452" s="4">
        <v>25.1</v>
      </c>
      <c r="N1452" s="4">
        <v>729</v>
      </c>
      <c r="O1452" s="4">
        <v>3.9</v>
      </c>
      <c r="P1452" s="4">
        <v>0</v>
      </c>
      <c r="Q1452" s="4">
        <f t="shared" si="577"/>
        <v>758</v>
      </c>
      <c r="R1452" s="4">
        <v>0</v>
      </c>
      <c r="S1452" s="4">
        <v>0</v>
      </c>
      <c r="T1452" s="4">
        <v>0</v>
      </c>
      <c r="U1452" s="4">
        <v>0</v>
      </c>
      <c r="V1452" s="4">
        <f t="shared" si="578"/>
        <v>0</v>
      </c>
      <c r="W1452" s="4">
        <v>679.6</v>
      </c>
      <c r="X1452" s="4">
        <v>3872.6</v>
      </c>
      <c r="Y1452" s="4">
        <v>560.6</v>
      </c>
      <c r="Z1452" s="4">
        <v>0</v>
      </c>
      <c r="AA1452" s="4">
        <f t="shared" si="579"/>
        <v>5112.8</v>
      </c>
      <c r="AB1452" s="4">
        <v>306.60000000000002</v>
      </c>
      <c r="AC1452" s="4">
        <v>0</v>
      </c>
      <c r="AD1452" s="4">
        <v>37.4</v>
      </c>
      <c r="AE1452" s="4">
        <v>0</v>
      </c>
      <c r="AF1452" s="4">
        <f t="shared" si="580"/>
        <v>344</v>
      </c>
      <c r="AG1452" s="4">
        <v>0</v>
      </c>
      <c r="AH1452" s="4">
        <v>652.70000000000005</v>
      </c>
      <c r="AI1452" s="4">
        <v>515.70000000000005</v>
      </c>
      <c r="AJ1452" s="4">
        <v>129.94</v>
      </c>
      <c r="AK1452" s="4">
        <f t="shared" si="581"/>
        <v>1298.3400000000001</v>
      </c>
      <c r="AL1452" s="4">
        <v>1524</v>
      </c>
      <c r="AM1452" s="4">
        <v>1710.1</v>
      </c>
      <c r="AN1452" s="4">
        <v>545.09999999999991</v>
      </c>
      <c r="AO1452" s="4">
        <v>703.3</v>
      </c>
      <c r="AP1452" s="4">
        <f t="shared" si="582"/>
        <v>4482.5</v>
      </c>
      <c r="AQ1452" s="4">
        <v>0.5</v>
      </c>
      <c r="AR1452" s="4">
        <v>0</v>
      </c>
      <c r="AS1452" s="4">
        <v>0.4</v>
      </c>
      <c r="AT1452" s="4">
        <v>0.2</v>
      </c>
      <c r="AU1452" s="4">
        <f t="shared" si="583"/>
        <v>1.1000000000000001</v>
      </c>
      <c r="AV1452" s="4">
        <v>6.2</v>
      </c>
      <c r="AW1452" s="4">
        <v>9.8000000000000007</v>
      </c>
      <c r="AX1452" s="4">
        <v>91.5</v>
      </c>
      <c r="AY1452" s="4">
        <v>77.44</v>
      </c>
      <c r="AZ1452" s="4">
        <f t="shared" si="584"/>
        <v>184.94</v>
      </c>
      <c r="BA1452" s="4">
        <v>1.4</v>
      </c>
      <c r="BB1452" s="4">
        <v>0</v>
      </c>
      <c r="BC1452" s="4">
        <v>0.4</v>
      </c>
      <c r="BD1452" s="4">
        <v>0</v>
      </c>
      <c r="BE1452" s="4">
        <f t="shared" si="585"/>
        <v>1.7999999999999998</v>
      </c>
      <c r="BF1452" s="4">
        <v>0</v>
      </c>
      <c r="BG1452" s="4">
        <v>404.6</v>
      </c>
      <c r="BH1452" s="4">
        <v>138.19999999999999</v>
      </c>
      <c r="BI1452" s="4">
        <v>129.94</v>
      </c>
      <c r="BJ1452" s="4">
        <f t="shared" si="586"/>
        <v>672.74</v>
      </c>
      <c r="BK1452" s="4">
        <v>0</v>
      </c>
      <c r="BL1452" s="4">
        <v>0</v>
      </c>
      <c r="BM1452" s="4">
        <v>0</v>
      </c>
      <c r="BN1452" s="4">
        <v>0</v>
      </c>
      <c r="BO1452" s="4">
        <f t="shared" si="587"/>
        <v>0</v>
      </c>
      <c r="BP1452" s="4">
        <v>0.2</v>
      </c>
      <c r="BQ1452" s="4">
        <v>3.7</v>
      </c>
      <c r="BR1452" s="4">
        <v>-0.37000000000000011</v>
      </c>
      <c r="BS1452" s="4">
        <v>5.47</v>
      </c>
      <c r="BT1452" s="4">
        <f t="shared" si="588"/>
        <v>9</v>
      </c>
      <c r="BU1452" s="4">
        <v>7.2</v>
      </c>
      <c r="BV1452" s="4">
        <v>7.1</v>
      </c>
      <c r="BW1452" s="4">
        <v>63.8</v>
      </c>
      <c r="BX1452" s="4">
        <v>697.82</v>
      </c>
      <c r="BY1452" s="4">
        <f t="shared" si="589"/>
        <v>775.92000000000007</v>
      </c>
      <c r="BZ1452" s="4">
        <f t="shared" si="590"/>
        <v>5536</v>
      </c>
      <c r="CA1452" s="4">
        <f t="shared" si="591"/>
        <v>7840.7999999999993</v>
      </c>
      <c r="CB1452" s="4">
        <f t="shared" si="592"/>
        <v>4873</v>
      </c>
      <c r="CC1452" s="4">
        <f t="shared" si="593"/>
        <v>910.87999999999988</v>
      </c>
      <c r="CD1452" s="4">
        <f t="shared" si="594"/>
        <v>19160.68</v>
      </c>
      <c r="CE1452" s="4">
        <f t="shared" si="599"/>
        <v>15.5</v>
      </c>
      <c r="CF1452" s="4">
        <f t="shared" si="598"/>
        <v>425.20000000000005</v>
      </c>
      <c r="CG1452" s="4">
        <f t="shared" si="597"/>
        <v>293.92999999999995</v>
      </c>
      <c r="CH1452" s="4">
        <f t="shared" si="596"/>
        <v>910.87000000000012</v>
      </c>
      <c r="CI1452" s="4">
        <f t="shared" si="595"/>
        <v>1645.5</v>
      </c>
      <c r="CJ1452" s="4">
        <v>2464.4</v>
      </c>
      <c r="CK1452" s="4">
        <v>1898</v>
      </c>
      <c r="CL1452" s="4">
        <v>643.65</v>
      </c>
      <c r="CM1452" s="4">
        <v>143.19999999999999</v>
      </c>
      <c r="CN1452" s="4">
        <v>818.3</v>
      </c>
      <c r="CO1452" s="4">
        <f t="shared" si="574"/>
        <v>5967.5499999999993</v>
      </c>
      <c r="CX1452" s="46"/>
      <c r="DA1452" s="46"/>
    </row>
    <row r="1453" spans="1:107">
      <c r="A1453" s="2">
        <v>2019</v>
      </c>
      <c r="B1453" s="3" t="s">
        <v>101</v>
      </c>
      <c r="C1453" s="4">
        <v>3464</v>
      </c>
      <c r="D1453" s="4">
        <v>969</v>
      </c>
      <c r="E1453" s="4">
        <v>1537</v>
      </c>
      <c r="F1453" s="4">
        <v>0</v>
      </c>
      <c r="G1453" s="4">
        <f t="shared" si="575"/>
        <v>5970</v>
      </c>
      <c r="H1453" s="4">
        <v>858</v>
      </c>
      <c r="I1453" s="4">
        <v>0.44319700000000001</v>
      </c>
      <c r="J1453" s="4">
        <v>250</v>
      </c>
      <c r="K1453" s="4">
        <v>8</v>
      </c>
      <c r="L1453" s="4">
        <f t="shared" si="576"/>
        <v>1116.4431970000001</v>
      </c>
      <c r="M1453" s="4">
        <v>6</v>
      </c>
      <c r="N1453" s="4">
        <v>70</v>
      </c>
      <c r="O1453" s="4">
        <v>0</v>
      </c>
      <c r="P1453" s="4">
        <v>0</v>
      </c>
      <c r="Q1453" s="4">
        <f t="shared" si="577"/>
        <v>76</v>
      </c>
      <c r="R1453" s="4">
        <v>29</v>
      </c>
      <c r="S1453" s="4">
        <v>0</v>
      </c>
      <c r="T1453" s="4">
        <v>31</v>
      </c>
      <c r="U1453" s="4">
        <v>0</v>
      </c>
      <c r="V1453" s="4">
        <f t="shared" si="578"/>
        <v>60</v>
      </c>
      <c r="W1453" s="4">
        <v>2107</v>
      </c>
      <c r="X1453" s="4">
        <v>5411</v>
      </c>
      <c r="Y1453" s="4">
        <v>2608</v>
      </c>
      <c r="Z1453" s="4">
        <v>0</v>
      </c>
      <c r="AA1453" s="4">
        <f t="shared" si="579"/>
        <v>10126</v>
      </c>
      <c r="AB1453" s="4">
        <v>660</v>
      </c>
      <c r="AC1453" s="4">
        <v>2</v>
      </c>
      <c r="AD1453" s="4">
        <v>62</v>
      </c>
      <c r="AE1453" s="4">
        <v>2</v>
      </c>
      <c r="AF1453" s="4">
        <f t="shared" si="580"/>
        <v>726</v>
      </c>
      <c r="AG1453" s="4">
        <v>18</v>
      </c>
      <c r="AH1453" s="4">
        <v>78</v>
      </c>
      <c r="AI1453" s="4">
        <v>1935</v>
      </c>
      <c r="AJ1453" s="4">
        <v>0</v>
      </c>
      <c r="AK1453" s="4">
        <f t="shared" si="581"/>
        <v>2031</v>
      </c>
      <c r="AL1453" s="4">
        <v>2394</v>
      </c>
      <c r="AM1453" s="4">
        <v>1960</v>
      </c>
      <c r="AN1453" s="4">
        <v>1865</v>
      </c>
      <c r="AO1453" s="4">
        <v>79</v>
      </c>
      <c r="AP1453" s="4">
        <f t="shared" si="582"/>
        <v>6298</v>
      </c>
      <c r="AQ1453" s="4">
        <v>0</v>
      </c>
      <c r="AR1453" s="4">
        <v>0</v>
      </c>
      <c r="AS1453" s="4">
        <v>0</v>
      </c>
      <c r="AT1453" s="4">
        <v>0</v>
      </c>
      <c r="AU1453" s="4">
        <f t="shared" si="583"/>
        <v>0</v>
      </c>
      <c r="AV1453" s="4">
        <v>5</v>
      </c>
      <c r="AW1453" s="4">
        <v>0</v>
      </c>
      <c r="AX1453" s="4">
        <v>0</v>
      </c>
      <c r="AY1453" s="4">
        <v>8</v>
      </c>
      <c r="AZ1453" s="4">
        <f t="shared" si="584"/>
        <v>13</v>
      </c>
      <c r="BA1453" s="4">
        <v>0</v>
      </c>
      <c r="BB1453" s="4">
        <v>0</v>
      </c>
      <c r="BC1453" s="4">
        <v>0</v>
      </c>
      <c r="BD1453" s="4">
        <v>2</v>
      </c>
      <c r="BE1453" s="4">
        <f t="shared" si="585"/>
        <v>2</v>
      </c>
      <c r="BF1453" s="4">
        <v>5</v>
      </c>
      <c r="BG1453" s="4">
        <v>0</v>
      </c>
      <c r="BH1453" s="4">
        <v>0</v>
      </c>
      <c r="BI1453" s="4">
        <v>0</v>
      </c>
      <c r="BJ1453" s="4">
        <f t="shared" si="586"/>
        <v>5</v>
      </c>
      <c r="BK1453" s="4">
        <v>0</v>
      </c>
      <c r="BL1453" s="4">
        <v>0</v>
      </c>
      <c r="BM1453" s="4">
        <v>0</v>
      </c>
      <c r="BN1453" s="4">
        <v>0</v>
      </c>
      <c r="BO1453" s="4">
        <f t="shared" si="587"/>
        <v>0</v>
      </c>
      <c r="BP1453" s="4">
        <v>0</v>
      </c>
      <c r="BQ1453" s="4">
        <v>0</v>
      </c>
      <c r="BR1453" s="4">
        <v>0</v>
      </c>
      <c r="BS1453" s="4">
        <v>0</v>
      </c>
      <c r="BT1453" s="4">
        <f t="shared" si="588"/>
        <v>0</v>
      </c>
      <c r="BU1453" s="4">
        <v>85</v>
      </c>
      <c r="BV1453" s="4">
        <v>18</v>
      </c>
      <c r="BW1453" s="4">
        <v>36</v>
      </c>
      <c r="BX1453" s="4">
        <v>79</v>
      </c>
      <c r="BY1453" s="4">
        <f t="shared" si="589"/>
        <v>218</v>
      </c>
      <c r="BZ1453" s="4">
        <f t="shared" si="590"/>
        <v>9536</v>
      </c>
      <c r="CA1453" s="4">
        <f t="shared" si="591"/>
        <v>8490.4431970000005</v>
      </c>
      <c r="CB1453" s="4">
        <f t="shared" si="592"/>
        <v>8288</v>
      </c>
      <c r="CC1453" s="4">
        <f t="shared" si="593"/>
        <v>89</v>
      </c>
      <c r="CD1453" s="4">
        <f t="shared" si="594"/>
        <v>26403.443197000001</v>
      </c>
      <c r="CE1453" s="4">
        <f t="shared" si="599"/>
        <v>95</v>
      </c>
      <c r="CF1453" s="4">
        <f t="shared" si="598"/>
        <v>18</v>
      </c>
      <c r="CG1453" s="4">
        <f t="shared" si="597"/>
        <v>36</v>
      </c>
      <c r="CH1453" s="4">
        <f t="shared" si="596"/>
        <v>89</v>
      </c>
      <c r="CI1453" s="4">
        <f t="shared" si="595"/>
        <v>238</v>
      </c>
      <c r="CJ1453" s="4">
        <v>2198</v>
      </c>
      <c r="CK1453" s="4">
        <v>6664</v>
      </c>
      <c r="CL1453" s="4">
        <v>348</v>
      </c>
      <c r="CM1453" s="4">
        <v>0</v>
      </c>
      <c r="CN1453" s="4">
        <v>357</v>
      </c>
      <c r="CO1453" s="4">
        <f t="shared" si="574"/>
        <v>9567</v>
      </c>
      <c r="CT1453" s="46"/>
      <c r="CW1453" s="46"/>
      <c r="CX1453" s="46"/>
      <c r="CY1453" s="46"/>
      <c r="CZ1453" s="46"/>
      <c r="DA1453" s="46"/>
      <c r="DB1453" s="46"/>
      <c r="DC1453" s="46"/>
    </row>
    <row r="1454" spans="1:107">
      <c r="A1454" s="2">
        <v>2019</v>
      </c>
      <c r="B1454" s="3" t="s">
        <v>102</v>
      </c>
      <c r="C1454" s="4">
        <v>805.01454796000007</v>
      </c>
      <c r="D1454" s="4">
        <v>187.40989912000001</v>
      </c>
      <c r="E1454" s="4">
        <v>54.778874249999994</v>
      </c>
      <c r="F1454" s="4">
        <v>0</v>
      </c>
      <c r="G1454" s="4">
        <f t="shared" si="575"/>
        <v>1047.2033213300001</v>
      </c>
      <c r="H1454" s="4">
        <v>226.91048080000002</v>
      </c>
      <c r="I1454" s="4">
        <v>11.216029510000004</v>
      </c>
      <c r="J1454" s="4">
        <v>422</v>
      </c>
      <c r="K1454" s="4">
        <v>0</v>
      </c>
      <c r="L1454" s="4">
        <f t="shared" si="576"/>
        <v>660.12651030999996</v>
      </c>
      <c r="M1454" s="4">
        <v>12.062796059999998</v>
      </c>
      <c r="N1454" s="4">
        <v>19.906958399999997</v>
      </c>
      <c r="O1454" s="4">
        <v>0</v>
      </c>
      <c r="P1454" s="4">
        <v>0</v>
      </c>
      <c r="Q1454" s="4">
        <f t="shared" si="577"/>
        <v>31.969754459999997</v>
      </c>
      <c r="R1454" s="4">
        <v>0</v>
      </c>
      <c r="S1454" s="4">
        <v>0</v>
      </c>
      <c r="T1454" s="4">
        <v>0</v>
      </c>
      <c r="U1454" s="4">
        <v>0</v>
      </c>
      <c r="V1454" s="4">
        <f t="shared" si="578"/>
        <v>0</v>
      </c>
      <c r="W1454" s="4">
        <v>308.6218661100001</v>
      </c>
      <c r="X1454" s="4">
        <v>1395.13001904</v>
      </c>
      <c r="Y1454" s="4">
        <v>101.34902105999998</v>
      </c>
      <c r="Z1454" s="4">
        <v>0</v>
      </c>
      <c r="AA1454" s="4">
        <f t="shared" si="579"/>
        <v>1805.1009062100002</v>
      </c>
      <c r="AB1454" s="4">
        <v>199.69373013000003</v>
      </c>
      <c r="AC1454" s="4">
        <v>15.25467933</v>
      </c>
      <c r="AD1454" s="4">
        <v>15.582040490000001</v>
      </c>
      <c r="AE1454" s="4">
        <v>0</v>
      </c>
      <c r="AF1454" s="4">
        <f t="shared" si="580"/>
        <v>230.53044995000002</v>
      </c>
      <c r="AG1454" s="4">
        <v>39.293864869999993</v>
      </c>
      <c r="AH1454" s="4">
        <v>471.46731178999994</v>
      </c>
      <c r="AI1454" s="4">
        <v>363.08218893999992</v>
      </c>
      <c r="AJ1454" s="4">
        <v>0</v>
      </c>
      <c r="AK1454" s="4">
        <f t="shared" si="581"/>
        <v>873.84336559999986</v>
      </c>
      <c r="AL1454" s="4">
        <v>712.38279534000003</v>
      </c>
      <c r="AM1454" s="4">
        <v>883.09103191999952</v>
      </c>
      <c r="AN1454" s="4">
        <v>929.3727803700001</v>
      </c>
      <c r="AO1454" s="4">
        <v>0</v>
      </c>
      <c r="AP1454" s="4">
        <f t="shared" si="582"/>
        <v>2524.8466076299997</v>
      </c>
      <c r="AQ1454" s="4">
        <v>0</v>
      </c>
      <c r="AR1454" s="4">
        <v>0</v>
      </c>
      <c r="AS1454" s="4">
        <v>0</v>
      </c>
      <c r="AT1454" s="4">
        <v>0</v>
      </c>
      <c r="AU1454" s="4">
        <f t="shared" si="583"/>
        <v>0</v>
      </c>
      <c r="AV1454" s="4">
        <v>0</v>
      </c>
      <c r="AW1454" s="4">
        <v>0</v>
      </c>
      <c r="AX1454" s="4">
        <v>0</v>
      </c>
      <c r="AY1454" s="4">
        <v>0</v>
      </c>
      <c r="AZ1454" s="4">
        <f t="shared" si="584"/>
        <v>0</v>
      </c>
      <c r="BA1454" s="4">
        <v>0</v>
      </c>
      <c r="BB1454" s="4">
        <v>0</v>
      </c>
      <c r="BC1454" s="4">
        <v>0</v>
      </c>
      <c r="BD1454" s="4">
        <v>0</v>
      </c>
      <c r="BE1454" s="4">
        <f t="shared" si="585"/>
        <v>0</v>
      </c>
      <c r="BF1454" s="4">
        <v>0</v>
      </c>
      <c r="BG1454" s="4">
        <v>0</v>
      </c>
      <c r="BH1454" s="4">
        <v>0</v>
      </c>
      <c r="BI1454" s="4">
        <v>0</v>
      </c>
      <c r="BJ1454" s="4">
        <f t="shared" si="586"/>
        <v>0</v>
      </c>
      <c r="BK1454" s="4">
        <v>0</v>
      </c>
      <c r="BL1454" s="4">
        <v>0</v>
      </c>
      <c r="BM1454" s="4">
        <v>0</v>
      </c>
      <c r="BN1454" s="4">
        <v>0</v>
      </c>
      <c r="BO1454" s="4">
        <f t="shared" si="587"/>
        <v>0</v>
      </c>
      <c r="BP1454" s="4">
        <v>0</v>
      </c>
      <c r="BQ1454" s="4">
        <v>0</v>
      </c>
      <c r="BR1454" s="4">
        <v>0</v>
      </c>
      <c r="BS1454" s="4">
        <v>0</v>
      </c>
      <c r="BT1454" s="4">
        <f t="shared" si="588"/>
        <v>0</v>
      </c>
      <c r="BU1454" s="4">
        <v>0</v>
      </c>
      <c r="BV1454" s="4">
        <v>0</v>
      </c>
      <c r="BW1454" s="4">
        <v>0</v>
      </c>
      <c r="BX1454" s="4">
        <v>0</v>
      </c>
      <c r="BY1454" s="4">
        <f t="shared" si="589"/>
        <v>0</v>
      </c>
      <c r="BZ1454" s="4">
        <f t="shared" si="590"/>
        <v>2303.98008127</v>
      </c>
      <c r="CA1454" s="4">
        <f t="shared" si="591"/>
        <v>2983.475929109999</v>
      </c>
      <c r="CB1454" s="4">
        <f t="shared" si="592"/>
        <v>1886.1649051100001</v>
      </c>
      <c r="CC1454" s="4">
        <f t="shared" si="593"/>
        <v>0</v>
      </c>
      <c r="CD1454" s="4">
        <f t="shared" si="594"/>
        <v>7173.6209154899998</v>
      </c>
      <c r="CE1454" s="4">
        <f t="shared" si="599"/>
        <v>0</v>
      </c>
      <c r="CF1454" s="4">
        <f t="shared" si="598"/>
        <v>0</v>
      </c>
      <c r="CG1454" s="4">
        <f t="shared" si="597"/>
        <v>0</v>
      </c>
      <c r="CH1454" s="4">
        <f t="shared" si="596"/>
        <v>0</v>
      </c>
      <c r="CI1454" s="4">
        <f t="shared" si="595"/>
        <v>0</v>
      </c>
      <c r="CJ1454" s="4">
        <v>64.8</v>
      </c>
      <c r="CK1454" s="4">
        <v>1429</v>
      </c>
      <c r="CL1454" s="4">
        <v>186.5</v>
      </c>
      <c r="CM1454" s="4">
        <v>75.400000000000006</v>
      </c>
      <c r="CN1454" s="4">
        <v>817.91999999999973</v>
      </c>
      <c r="CO1454" s="4">
        <f t="shared" si="574"/>
        <v>2573.62</v>
      </c>
      <c r="DA1454" s="46"/>
    </row>
    <row r="1455" spans="1:107">
      <c r="A1455" s="2">
        <v>2019</v>
      </c>
      <c r="B1455" s="3" t="s">
        <v>103</v>
      </c>
      <c r="C1455" s="4">
        <v>1251</v>
      </c>
      <c r="D1455" s="4">
        <v>349</v>
      </c>
      <c r="E1455" s="4">
        <v>53</v>
      </c>
      <c r="F1455" s="4">
        <v>0</v>
      </c>
      <c r="G1455" s="4">
        <f t="shared" si="575"/>
        <v>1653</v>
      </c>
      <c r="H1455" s="4">
        <v>746</v>
      </c>
      <c r="I1455" s="4">
        <v>554</v>
      </c>
      <c r="J1455" s="4">
        <v>1653</v>
      </c>
      <c r="K1455" s="4">
        <v>0</v>
      </c>
      <c r="L1455" s="4">
        <f t="shared" si="576"/>
        <v>2953</v>
      </c>
      <c r="M1455" s="4">
        <v>4</v>
      </c>
      <c r="N1455" s="4">
        <v>27</v>
      </c>
      <c r="O1455" s="4">
        <v>0</v>
      </c>
      <c r="P1455" s="4">
        <v>0</v>
      </c>
      <c r="Q1455" s="4">
        <f t="shared" si="577"/>
        <v>31</v>
      </c>
      <c r="R1455" s="4">
        <v>8</v>
      </c>
      <c r="S1455" s="4">
        <v>1</v>
      </c>
      <c r="T1455" s="4">
        <v>0</v>
      </c>
      <c r="U1455" s="4">
        <v>0</v>
      </c>
      <c r="V1455" s="4">
        <f t="shared" si="578"/>
        <v>9</v>
      </c>
      <c r="W1455" s="4">
        <v>1034</v>
      </c>
      <c r="X1455" s="4">
        <v>1149</v>
      </c>
      <c r="Y1455" s="4">
        <v>35</v>
      </c>
      <c r="Z1455" s="4">
        <v>0</v>
      </c>
      <c r="AA1455" s="4">
        <f t="shared" si="579"/>
        <v>2218</v>
      </c>
      <c r="AB1455" s="4">
        <v>327</v>
      </c>
      <c r="AC1455" s="4">
        <v>1</v>
      </c>
      <c r="AD1455" s="4">
        <v>56</v>
      </c>
      <c r="AE1455" s="4">
        <v>0</v>
      </c>
      <c r="AF1455" s="4">
        <f t="shared" si="580"/>
        <v>384</v>
      </c>
      <c r="AG1455" s="4">
        <v>0</v>
      </c>
      <c r="AH1455" s="4">
        <v>345</v>
      </c>
      <c r="AI1455" s="4">
        <v>501</v>
      </c>
      <c r="AJ1455" s="4">
        <v>0</v>
      </c>
      <c r="AK1455" s="4">
        <f t="shared" si="581"/>
        <v>846</v>
      </c>
      <c r="AL1455" s="4">
        <v>997</v>
      </c>
      <c r="AM1455" s="4">
        <v>365</v>
      </c>
      <c r="AN1455" s="4">
        <v>2653</v>
      </c>
      <c r="AO1455" s="4">
        <v>0</v>
      </c>
      <c r="AP1455" s="4">
        <f t="shared" si="582"/>
        <v>4015</v>
      </c>
      <c r="AQ1455" s="4">
        <v>0</v>
      </c>
      <c r="AR1455" s="4">
        <v>0</v>
      </c>
      <c r="AS1455" s="4">
        <v>0</v>
      </c>
      <c r="AT1455" s="4">
        <v>0</v>
      </c>
      <c r="AU1455" s="4">
        <f t="shared" si="583"/>
        <v>0</v>
      </c>
      <c r="AV1455" s="4">
        <v>20.6</v>
      </c>
      <c r="AW1455" s="4">
        <v>0</v>
      </c>
      <c r="AX1455" s="4">
        <v>120.69999999999999</v>
      </c>
      <c r="AY1455" s="4">
        <v>0</v>
      </c>
      <c r="AZ1455" s="4">
        <f t="shared" si="584"/>
        <v>141.29999999999998</v>
      </c>
      <c r="BA1455" s="4">
        <v>0</v>
      </c>
      <c r="BB1455" s="4">
        <v>0</v>
      </c>
      <c r="BC1455" s="4">
        <v>14</v>
      </c>
      <c r="BD1455" s="4">
        <v>0</v>
      </c>
      <c r="BE1455" s="4">
        <f t="shared" si="585"/>
        <v>14</v>
      </c>
      <c r="BF1455" s="4">
        <v>0</v>
      </c>
      <c r="BG1455" s="4">
        <v>345</v>
      </c>
      <c r="BH1455" s="4">
        <v>441</v>
      </c>
      <c r="BI1455" s="4">
        <v>0</v>
      </c>
      <c r="BJ1455" s="4">
        <f t="shared" si="586"/>
        <v>786</v>
      </c>
      <c r="BK1455" s="4">
        <v>0</v>
      </c>
      <c r="BL1455" s="4">
        <v>0</v>
      </c>
      <c r="BM1455" s="4">
        <v>0</v>
      </c>
      <c r="BN1455" s="4">
        <v>0</v>
      </c>
      <c r="BO1455" s="4">
        <f t="shared" si="587"/>
        <v>0</v>
      </c>
      <c r="BP1455" s="4">
        <v>0</v>
      </c>
      <c r="BQ1455" s="4">
        <v>0</v>
      </c>
      <c r="BR1455" s="4">
        <v>0</v>
      </c>
      <c r="BS1455" s="4">
        <v>0</v>
      </c>
      <c r="BT1455" s="4">
        <f t="shared" si="588"/>
        <v>0</v>
      </c>
      <c r="BU1455" s="4">
        <v>3.6789999999999998</v>
      </c>
      <c r="BV1455" s="4">
        <v>13.997999999999999</v>
      </c>
      <c r="BW1455" s="4">
        <v>52.637999999999998</v>
      </c>
      <c r="BX1455" s="4">
        <v>0</v>
      </c>
      <c r="BY1455" s="4">
        <f t="shared" si="589"/>
        <v>70.314999999999998</v>
      </c>
      <c r="BZ1455" s="4">
        <f t="shared" si="590"/>
        <v>4367</v>
      </c>
      <c r="CA1455" s="4">
        <f t="shared" si="591"/>
        <v>2791</v>
      </c>
      <c r="CB1455" s="4">
        <f t="shared" si="592"/>
        <v>4951</v>
      </c>
      <c r="CC1455" s="4">
        <f t="shared" si="593"/>
        <v>0</v>
      </c>
      <c r="CD1455" s="4">
        <f t="shared" si="594"/>
        <v>12109</v>
      </c>
      <c r="CE1455" s="4">
        <f t="shared" si="599"/>
        <v>24.279</v>
      </c>
      <c r="CF1455" s="4">
        <f t="shared" si="598"/>
        <v>358.99799999999999</v>
      </c>
      <c r="CG1455" s="4">
        <f t="shared" si="597"/>
        <v>628.33800000000008</v>
      </c>
      <c r="CH1455" s="4">
        <f t="shared" si="596"/>
        <v>0</v>
      </c>
      <c r="CI1455" s="4">
        <f t="shared" si="595"/>
        <v>1011.615</v>
      </c>
      <c r="CJ1455" s="4">
        <v>1658</v>
      </c>
      <c r="CK1455" s="4">
        <v>2546</v>
      </c>
      <c r="CL1455" s="4">
        <v>424</v>
      </c>
      <c r="CM1455" s="4">
        <v>1</v>
      </c>
      <c r="CN1455" s="4">
        <v>267</v>
      </c>
      <c r="CO1455" s="4">
        <f t="shared" si="574"/>
        <v>4896</v>
      </c>
      <c r="CW1455" s="46"/>
      <c r="CX1455" s="46"/>
      <c r="CY1455" s="46"/>
      <c r="CZ1455" s="46"/>
      <c r="DA1455" s="46"/>
      <c r="DB1455" s="46"/>
    </row>
    <row r="1456" spans="1:107">
      <c r="A1456" s="2">
        <v>2019</v>
      </c>
      <c r="B1456" s="3" t="s">
        <v>104</v>
      </c>
      <c r="C1456" s="4">
        <v>1450</v>
      </c>
      <c r="D1456" s="4">
        <v>321</v>
      </c>
      <c r="E1456" s="4">
        <v>393</v>
      </c>
      <c r="F1456" s="4">
        <v>0</v>
      </c>
      <c r="G1456" s="4">
        <f t="shared" si="575"/>
        <v>2164</v>
      </c>
      <c r="H1456" s="4">
        <v>622</v>
      </c>
      <c r="I1456" s="4">
        <v>3</v>
      </c>
      <c r="J1456" s="4">
        <v>403.1</v>
      </c>
      <c r="K1456" s="4">
        <v>6</v>
      </c>
      <c r="L1456" s="4">
        <f t="shared" si="576"/>
        <v>1034.0999999999999</v>
      </c>
      <c r="M1456" s="4">
        <v>19.899999999999999</v>
      </c>
      <c r="N1456" s="4">
        <v>19.600000000000001</v>
      </c>
      <c r="O1456" s="4">
        <v>0</v>
      </c>
      <c r="P1456" s="4">
        <v>0</v>
      </c>
      <c r="Q1456" s="4">
        <f t="shared" si="577"/>
        <v>39.5</v>
      </c>
      <c r="R1456" s="4">
        <v>0</v>
      </c>
      <c r="S1456" s="4">
        <v>0</v>
      </c>
      <c r="T1456" s="4">
        <v>0</v>
      </c>
      <c r="U1456" s="4">
        <v>0</v>
      </c>
      <c r="V1456" s="4">
        <f t="shared" si="578"/>
        <v>0</v>
      </c>
      <c r="W1456" s="4">
        <v>709</v>
      </c>
      <c r="X1456" s="4">
        <v>3057</v>
      </c>
      <c r="Y1456" s="4">
        <v>270</v>
      </c>
      <c r="Z1456" s="4">
        <v>0</v>
      </c>
      <c r="AA1456" s="4">
        <f t="shared" si="579"/>
        <v>4036</v>
      </c>
      <c r="AB1456" s="4">
        <v>303</v>
      </c>
      <c r="AC1456" s="4">
        <v>2</v>
      </c>
      <c r="AD1456" s="4">
        <v>36</v>
      </c>
      <c r="AE1456" s="4">
        <v>22</v>
      </c>
      <c r="AF1456" s="4">
        <f t="shared" si="580"/>
        <v>363</v>
      </c>
      <c r="AG1456" s="4">
        <v>4</v>
      </c>
      <c r="AH1456" s="4">
        <v>648</v>
      </c>
      <c r="AI1456" s="4">
        <v>733</v>
      </c>
      <c r="AJ1456" s="4">
        <v>112</v>
      </c>
      <c r="AK1456" s="4">
        <f t="shared" si="581"/>
        <v>1497</v>
      </c>
      <c r="AL1456" s="4">
        <v>1344</v>
      </c>
      <c r="AM1456" s="4">
        <v>1164</v>
      </c>
      <c r="AN1456" s="4">
        <v>4394</v>
      </c>
      <c r="AO1456" s="4">
        <v>37</v>
      </c>
      <c r="AP1456" s="4">
        <f t="shared" si="582"/>
        <v>6939</v>
      </c>
      <c r="AQ1456" s="4">
        <v>0</v>
      </c>
      <c r="AR1456" s="4">
        <v>0</v>
      </c>
      <c r="AS1456" s="4">
        <v>0</v>
      </c>
      <c r="AT1456" s="4">
        <v>0</v>
      </c>
      <c r="AU1456" s="4">
        <f t="shared" si="583"/>
        <v>0</v>
      </c>
      <c r="AV1456" s="4">
        <v>9</v>
      </c>
      <c r="AW1456" s="4">
        <v>0</v>
      </c>
      <c r="AX1456" s="4">
        <v>31</v>
      </c>
      <c r="AY1456" s="4">
        <v>6</v>
      </c>
      <c r="AZ1456" s="4">
        <f t="shared" si="584"/>
        <v>46</v>
      </c>
      <c r="BA1456" s="4">
        <v>0</v>
      </c>
      <c r="BB1456" s="4">
        <v>0</v>
      </c>
      <c r="BC1456" s="4">
        <v>0</v>
      </c>
      <c r="BD1456" s="4">
        <v>22</v>
      </c>
      <c r="BE1456" s="4">
        <f t="shared" si="585"/>
        <v>22</v>
      </c>
      <c r="BF1456" s="4">
        <v>0</v>
      </c>
      <c r="BG1456" s="4">
        <v>287</v>
      </c>
      <c r="BH1456" s="4">
        <v>281</v>
      </c>
      <c r="BI1456" s="4">
        <v>112</v>
      </c>
      <c r="BJ1456" s="4">
        <f t="shared" si="586"/>
        <v>680</v>
      </c>
      <c r="BK1456" s="4">
        <v>0</v>
      </c>
      <c r="BL1456" s="4">
        <v>0</v>
      </c>
      <c r="BM1456" s="4">
        <v>0</v>
      </c>
      <c r="BN1456" s="4">
        <v>0</v>
      </c>
      <c r="BO1456" s="4">
        <f t="shared" si="587"/>
        <v>0</v>
      </c>
      <c r="BP1456" s="4">
        <v>0</v>
      </c>
      <c r="BQ1456" s="4">
        <v>0</v>
      </c>
      <c r="BR1456" s="4">
        <v>0</v>
      </c>
      <c r="BS1456" s="4">
        <v>0</v>
      </c>
      <c r="BT1456" s="4">
        <f t="shared" si="588"/>
        <v>0</v>
      </c>
      <c r="BU1456" s="4">
        <v>24</v>
      </c>
      <c r="BV1456" s="4">
        <v>7</v>
      </c>
      <c r="BW1456" s="4">
        <v>2</v>
      </c>
      <c r="BX1456" s="4">
        <v>37</v>
      </c>
      <c r="BY1456" s="4">
        <f t="shared" si="589"/>
        <v>70</v>
      </c>
      <c r="BZ1456" s="4">
        <f t="shared" si="590"/>
        <v>4451.8999999999996</v>
      </c>
      <c r="CA1456" s="4">
        <f t="shared" si="591"/>
        <v>5214.6000000000004</v>
      </c>
      <c r="CB1456" s="4">
        <f t="shared" si="592"/>
        <v>6229.1</v>
      </c>
      <c r="CC1456" s="4">
        <f t="shared" si="593"/>
        <v>177</v>
      </c>
      <c r="CD1456" s="4">
        <f t="shared" si="594"/>
        <v>16072.6</v>
      </c>
      <c r="CE1456" s="4">
        <f t="shared" si="599"/>
        <v>33</v>
      </c>
      <c r="CF1456" s="4">
        <f t="shared" si="598"/>
        <v>294</v>
      </c>
      <c r="CG1456" s="4">
        <f t="shared" si="597"/>
        <v>314</v>
      </c>
      <c r="CH1456" s="4">
        <f t="shared" si="596"/>
        <v>177</v>
      </c>
      <c r="CI1456" s="4">
        <f t="shared" si="595"/>
        <v>818</v>
      </c>
      <c r="CJ1456" s="4">
        <v>1285</v>
      </c>
      <c r="CK1456" s="4">
        <v>0</v>
      </c>
      <c r="CL1456" s="4">
        <v>0</v>
      </c>
      <c r="CM1456" s="4">
        <v>758</v>
      </c>
      <c r="CN1456" s="4">
        <v>2244</v>
      </c>
      <c r="CO1456" s="4">
        <f t="shared" si="574"/>
        <v>4287</v>
      </c>
      <c r="CU1456" s="46"/>
      <c r="CV1456" s="46"/>
      <c r="CX1456" s="46"/>
      <c r="CY1456" s="46"/>
      <c r="CZ1456" s="46"/>
      <c r="DA1456" s="46"/>
    </row>
    <row r="1457" spans="1:107">
      <c r="A1457" s="2">
        <v>2019</v>
      </c>
      <c r="B1457" s="3" t="s">
        <v>105</v>
      </c>
      <c r="C1457" s="4">
        <v>96</v>
      </c>
      <c r="D1457" s="4">
        <v>184</v>
      </c>
      <c r="E1457" s="4">
        <v>962</v>
      </c>
      <c r="F1457" s="4">
        <v>15</v>
      </c>
      <c r="G1457" s="4">
        <f t="shared" si="575"/>
        <v>1257</v>
      </c>
      <c r="H1457" s="4">
        <v>132</v>
      </c>
      <c r="I1457" s="4">
        <v>0</v>
      </c>
      <c r="J1457" s="4">
        <v>0</v>
      </c>
      <c r="K1457" s="4">
        <v>6</v>
      </c>
      <c r="L1457" s="4">
        <f t="shared" si="576"/>
        <v>138</v>
      </c>
      <c r="M1457" s="4">
        <v>41</v>
      </c>
      <c r="N1457" s="4">
        <v>47</v>
      </c>
      <c r="O1457" s="4">
        <v>0</v>
      </c>
      <c r="P1457" s="4">
        <v>0</v>
      </c>
      <c r="Q1457" s="4">
        <f t="shared" si="577"/>
        <v>88</v>
      </c>
      <c r="R1457" s="4">
        <v>15</v>
      </c>
      <c r="S1457" s="4">
        <v>0</v>
      </c>
      <c r="T1457" s="4">
        <v>0</v>
      </c>
      <c r="U1457" s="4">
        <v>0</v>
      </c>
      <c r="V1457" s="4">
        <f t="shared" si="578"/>
        <v>15</v>
      </c>
      <c r="W1457" s="4">
        <v>655</v>
      </c>
      <c r="X1457" s="4">
        <v>1256</v>
      </c>
      <c r="Y1457" s="4">
        <v>281</v>
      </c>
      <c r="Z1457" s="4">
        <v>0</v>
      </c>
      <c r="AA1457" s="4">
        <f t="shared" si="579"/>
        <v>2192</v>
      </c>
      <c r="AB1457" s="4">
        <v>125</v>
      </c>
      <c r="AC1457" s="4">
        <v>0</v>
      </c>
      <c r="AD1457" s="4">
        <v>6</v>
      </c>
      <c r="AE1457" s="4">
        <v>2</v>
      </c>
      <c r="AF1457" s="4">
        <f t="shared" si="580"/>
        <v>133</v>
      </c>
      <c r="AG1457" s="4">
        <v>1</v>
      </c>
      <c r="AH1457" s="4">
        <v>243</v>
      </c>
      <c r="AI1457" s="4">
        <v>277</v>
      </c>
      <c r="AJ1457" s="4">
        <v>10</v>
      </c>
      <c r="AK1457" s="4">
        <f t="shared" si="581"/>
        <v>531</v>
      </c>
      <c r="AL1457" s="4">
        <v>439</v>
      </c>
      <c r="AM1457" s="4">
        <v>583</v>
      </c>
      <c r="AN1457" s="4">
        <v>783</v>
      </c>
      <c r="AO1457" s="4">
        <v>65</v>
      </c>
      <c r="AP1457" s="4">
        <f t="shared" si="582"/>
        <v>1870</v>
      </c>
      <c r="AQ1457" s="4">
        <v>0</v>
      </c>
      <c r="AR1457" s="4">
        <v>0</v>
      </c>
      <c r="AS1457" s="4">
        <v>0</v>
      </c>
      <c r="AT1457" s="4">
        <v>15</v>
      </c>
      <c r="AU1457" s="4">
        <f t="shared" si="583"/>
        <v>15</v>
      </c>
      <c r="AV1457" s="4">
        <v>0</v>
      </c>
      <c r="AW1457" s="4">
        <v>0</v>
      </c>
      <c r="AX1457" s="4">
        <v>0</v>
      </c>
      <c r="AY1457" s="4">
        <v>6</v>
      </c>
      <c r="AZ1457" s="4">
        <f t="shared" si="584"/>
        <v>6</v>
      </c>
      <c r="BA1457" s="4">
        <v>0</v>
      </c>
      <c r="BB1457" s="4">
        <v>0</v>
      </c>
      <c r="BC1457" s="4">
        <v>0</v>
      </c>
      <c r="BD1457" s="4">
        <v>2</v>
      </c>
      <c r="BE1457" s="4">
        <f t="shared" si="585"/>
        <v>2</v>
      </c>
      <c r="BF1457" s="4">
        <v>0</v>
      </c>
      <c r="BG1457" s="4">
        <v>10</v>
      </c>
      <c r="BH1457" s="4">
        <v>277</v>
      </c>
      <c r="BI1457" s="4">
        <v>10</v>
      </c>
      <c r="BJ1457" s="4">
        <f t="shared" si="586"/>
        <v>297</v>
      </c>
      <c r="BK1457" s="4">
        <v>0</v>
      </c>
      <c r="BL1457" s="4">
        <v>0</v>
      </c>
      <c r="BM1457" s="4">
        <v>0</v>
      </c>
      <c r="BN1457" s="4">
        <v>0</v>
      </c>
      <c r="BO1457" s="4">
        <f t="shared" si="587"/>
        <v>0</v>
      </c>
      <c r="BP1457" s="4">
        <v>0</v>
      </c>
      <c r="BQ1457" s="4">
        <v>0</v>
      </c>
      <c r="BR1457" s="4">
        <v>0</v>
      </c>
      <c r="BS1457" s="4">
        <v>5</v>
      </c>
      <c r="BT1457" s="4">
        <f t="shared" si="588"/>
        <v>5</v>
      </c>
      <c r="BU1457" s="4">
        <v>0</v>
      </c>
      <c r="BV1457" s="4">
        <v>0</v>
      </c>
      <c r="BW1457" s="4">
        <v>0</v>
      </c>
      <c r="BX1457" s="4">
        <v>60</v>
      </c>
      <c r="BY1457" s="4">
        <f t="shared" si="589"/>
        <v>60</v>
      </c>
      <c r="BZ1457" s="4">
        <f t="shared" si="590"/>
        <v>1504</v>
      </c>
      <c r="CA1457" s="4">
        <f t="shared" si="591"/>
        <v>2313</v>
      </c>
      <c r="CB1457" s="4">
        <f t="shared" si="592"/>
        <v>2309</v>
      </c>
      <c r="CC1457" s="4">
        <f t="shared" si="593"/>
        <v>98</v>
      </c>
      <c r="CD1457" s="4">
        <f t="shared" si="594"/>
        <v>6224</v>
      </c>
      <c r="CE1457" s="4">
        <f t="shared" si="599"/>
        <v>0</v>
      </c>
      <c r="CF1457" s="4">
        <f t="shared" si="598"/>
        <v>10</v>
      </c>
      <c r="CG1457" s="4">
        <f t="shared" si="597"/>
        <v>277</v>
      </c>
      <c r="CH1457" s="4">
        <f t="shared" si="596"/>
        <v>98</v>
      </c>
      <c r="CI1457" s="4">
        <f t="shared" si="595"/>
        <v>385</v>
      </c>
      <c r="CJ1457" s="4">
        <v>0</v>
      </c>
      <c r="CK1457" s="4">
        <v>0</v>
      </c>
      <c r="CL1457" s="4">
        <v>484</v>
      </c>
      <c r="CM1457" s="4">
        <v>0</v>
      </c>
      <c r="CN1457" s="4">
        <v>1137</v>
      </c>
      <c r="CO1457" s="4">
        <f t="shared" si="574"/>
        <v>1621</v>
      </c>
      <c r="CT1457" s="46"/>
      <c r="CU1457" s="46"/>
      <c r="CX1457" s="46"/>
      <c r="CZ1457" s="46"/>
      <c r="DA1457" s="46"/>
    </row>
    <row r="1458" spans="1:107">
      <c r="A1458" s="2">
        <v>2019</v>
      </c>
      <c r="B1458" s="3" t="s">
        <v>106</v>
      </c>
      <c r="C1458" s="4">
        <v>14260</v>
      </c>
      <c r="D1458" s="4">
        <v>916</v>
      </c>
      <c r="E1458" s="4">
        <v>42</v>
      </c>
      <c r="F1458" s="4">
        <v>0</v>
      </c>
      <c r="G1458" s="4">
        <f t="shared" si="575"/>
        <v>15218</v>
      </c>
      <c r="H1458" s="4">
        <v>2558</v>
      </c>
      <c r="I1458" s="4">
        <v>8</v>
      </c>
      <c r="J1458" s="4">
        <v>3159</v>
      </c>
      <c r="K1458" s="4">
        <v>0</v>
      </c>
      <c r="L1458" s="4">
        <f t="shared" si="576"/>
        <v>5725</v>
      </c>
      <c r="M1458" s="4">
        <v>25</v>
      </c>
      <c r="N1458" s="4">
        <v>16</v>
      </c>
      <c r="O1458" s="4">
        <v>0</v>
      </c>
      <c r="P1458" s="4">
        <v>0</v>
      </c>
      <c r="Q1458" s="4">
        <f t="shared" si="577"/>
        <v>41</v>
      </c>
      <c r="R1458" s="4">
        <v>112</v>
      </c>
      <c r="S1458" s="4">
        <v>25</v>
      </c>
      <c r="T1458" s="4">
        <v>0</v>
      </c>
      <c r="U1458" s="4">
        <v>0</v>
      </c>
      <c r="V1458" s="4">
        <f t="shared" si="578"/>
        <v>137</v>
      </c>
      <c r="W1458" s="4">
        <v>4597.7736744900003</v>
      </c>
      <c r="X1458" s="4">
        <v>9815.947838</v>
      </c>
      <c r="Y1458" s="4">
        <v>1250.46859451</v>
      </c>
      <c r="Z1458" s="4">
        <v>0</v>
      </c>
      <c r="AA1458" s="4">
        <f t="shared" si="579"/>
        <v>15664.190106999999</v>
      </c>
      <c r="AB1458" s="4">
        <v>1254</v>
      </c>
      <c r="AC1458" s="4">
        <v>9</v>
      </c>
      <c r="AD1458" s="4">
        <v>40</v>
      </c>
      <c r="AE1458" s="4">
        <v>0</v>
      </c>
      <c r="AF1458" s="4">
        <f t="shared" si="580"/>
        <v>1303</v>
      </c>
      <c r="AG1458" s="4">
        <v>1768</v>
      </c>
      <c r="AH1458" s="4">
        <v>2046</v>
      </c>
      <c r="AI1458" s="4">
        <v>1588</v>
      </c>
      <c r="AJ1458" s="4">
        <v>2142</v>
      </c>
      <c r="AK1458" s="4">
        <f t="shared" si="581"/>
        <v>7544</v>
      </c>
      <c r="AL1458" s="4">
        <v>12611</v>
      </c>
      <c r="AM1458" s="4">
        <v>3274</v>
      </c>
      <c r="AN1458" s="4">
        <v>2573</v>
      </c>
      <c r="AO1458" s="4">
        <v>76</v>
      </c>
      <c r="AP1458" s="4">
        <f t="shared" si="582"/>
        <v>18534</v>
      </c>
      <c r="AQ1458" s="4">
        <v>0</v>
      </c>
      <c r="AR1458" s="4">
        <v>0</v>
      </c>
      <c r="AS1458" s="4">
        <v>3</v>
      </c>
      <c r="AT1458" s="4">
        <v>0</v>
      </c>
      <c r="AU1458" s="4">
        <f t="shared" si="583"/>
        <v>3</v>
      </c>
      <c r="AV1458" s="4">
        <v>0</v>
      </c>
      <c r="AW1458" s="4">
        <v>0</v>
      </c>
      <c r="AX1458" s="4">
        <v>0</v>
      </c>
      <c r="AY1458" s="4">
        <v>0</v>
      </c>
      <c r="AZ1458" s="4">
        <f t="shared" si="584"/>
        <v>0</v>
      </c>
      <c r="BA1458" s="4">
        <v>12</v>
      </c>
      <c r="BB1458" s="4">
        <v>5</v>
      </c>
      <c r="BC1458" s="4">
        <v>1</v>
      </c>
      <c r="BD1458" s="4">
        <v>0</v>
      </c>
      <c r="BE1458" s="4">
        <f t="shared" si="585"/>
        <v>18</v>
      </c>
      <c r="BF1458" s="4">
        <v>1307</v>
      </c>
      <c r="BG1458" s="4">
        <v>2037</v>
      </c>
      <c r="BH1458" s="4">
        <v>1011</v>
      </c>
      <c r="BI1458" s="4">
        <v>2142</v>
      </c>
      <c r="BJ1458" s="4">
        <f t="shared" si="586"/>
        <v>6497</v>
      </c>
      <c r="BK1458" s="4">
        <v>0</v>
      </c>
      <c r="BL1458" s="4">
        <v>0</v>
      </c>
      <c r="BM1458" s="4">
        <v>0</v>
      </c>
      <c r="BN1458" s="4">
        <v>0</v>
      </c>
      <c r="BO1458" s="4">
        <f t="shared" si="587"/>
        <v>0</v>
      </c>
      <c r="BP1458" s="4">
        <v>155</v>
      </c>
      <c r="BQ1458" s="4">
        <v>266</v>
      </c>
      <c r="BR1458" s="4">
        <v>5</v>
      </c>
      <c r="BS1458" s="4">
        <v>30</v>
      </c>
      <c r="BT1458" s="4">
        <f t="shared" si="588"/>
        <v>456</v>
      </c>
      <c r="BU1458" s="4">
        <v>257</v>
      </c>
      <c r="BV1458" s="4">
        <v>39</v>
      </c>
      <c r="BW1458" s="4">
        <v>17</v>
      </c>
      <c r="BX1458" s="4">
        <v>46</v>
      </c>
      <c r="BY1458" s="4">
        <f t="shared" si="589"/>
        <v>359</v>
      </c>
      <c r="BZ1458" s="4">
        <f t="shared" si="590"/>
        <v>37185.773674490003</v>
      </c>
      <c r="CA1458" s="4">
        <f t="shared" si="591"/>
        <v>16109.947838</v>
      </c>
      <c r="CB1458" s="4">
        <f t="shared" si="592"/>
        <v>8652.4685945099991</v>
      </c>
      <c r="CC1458" s="4">
        <f t="shared" si="593"/>
        <v>2218</v>
      </c>
      <c r="CD1458" s="4">
        <f t="shared" si="594"/>
        <v>64166.190107000002</v>
      </c>
      <c r="CE1458" s="4">
        <f t="shared" si="599"/>
        <v>1731</v>
      </c>
      <c r="CF1458" s="4">
        <f t="shared" si="598"/>
        <v>2347</v>
      </c>
      <c r="CG1458" s="4">
        <f t="shared" si="597"/>
        <v>1037</v>
      </c>
      <c r="CH1458" s="4">
        <f t="shared" si="596"/>
        <v>2218</v>
      </c>
      <c r="CI1458" s="4">
        <f t="shared" si="595"/>
        <v>7333</v>
      </c>
      <c r="CJ1458" s="4">
        <v>10847</v>
      </c>
      <c r="CK1458" s="4">
        <v>15903</v>
      </c>
      <c r="CL1458" s="4">
        <v>4344</v>
      </c>
      <c r="CM1458" s="4">
        <v>0</v>
      </c>
      <c r="CN1458" s="4">
        <v>7255</v>
      </c>
      <c r="CO1458" s="4">
        <f t="shared" si="574"/>
        <v>38349</v>
      </c>
      <c r="CW1458" s="46"/>
      <c r="CX1458" s="46"/>
      <c r="CZ1458" s="46"/>
      <c r="DA1458" s="46"/>
      <c r="DB1458" s="46"/>
    </row>
    <row r="1459" spans="1:107">
      <c r="A1459" s="2">
        <v>2019</v>
      </c>
      <c r="B1459" s="3" t="s">
        <v>107</v>
      </c>
      <c r="C1459" s="4">
        <v>2799</v>
      </c>
      <c r="D1459" s="4">
        <v>443</v>
      </c>
      <c r="E1459" s="4">
        <v>17</v>
      </c>
      <c r="F1459" s="4">
        <v>130</v>
      </c>
      <c r="G1459" s="4">
        <f t="shared" si="575"/>
        <v>3389</v>
      </c>
      <c r="H1459" s="4">
        <v>818</v>
      </c>
      <c r="I1459" s="4">
        <v>584</v>
      </c>
      <c r="J1459" s="4">
        <v>1556</v>
      </c>
      <c r="K1459" s="4">
        <v>59</v>
      </c>
      <c r="L1459" s="4">
        <f t="shared" si="576"/>
        <v>3017</v>
      </c>
      <c r="M1459" s="4">
        <v>0</v>
      </c>
      <c r="N1459" s="4">
        <v>130</v>
      </c>
      <c r="O1459" s="4">
        <v>0</v>
      </c>
      <c r="P1459" s="4">
        <v>0</v>
      </c>
      <c r="Q1459" s="4">
        <f t="shared" si="577"/>
        <v>130</v>
      </c>
      <c r="R1459" s="4">
        <v>1</v>
      </c>
      <c r="S1459" s="4">
        <v>0</v>
      </c>
      <c r="T1459" s="4">
        <v>0</v>
      </c>
      <c r="U1459" s="4">
        <v>0</v>
      </c>
      <c r="V1459" s="4">
        <f t="shared" si="578"/>
        <v>1</v>
      </c>
      <c r="W1459" s="4">
        <v>923</v>
      </c>
      <c r="X1459" s="4">
        <v>4434</v>
      </c>
      <c r="Y1459" s="4">
        <v>319</v>
      </c>
      <c r="Z1459" s="4">
        <v>0</v>
      </c>
      <c r="AA1459" s="4">
        <f t="shared" si="579"/>
        <v>5676</v>
      </c>
      <c r="AB1459" s="4">
        <v>300</v>
      </c>
      <c r="AC1459" s="4">
        <v>1</v>
      </c>
      <c r="AD1459" s="4">
        <v>50</v>
      </c>
      <c r="AE1459" s="4">
        <v>3</v>
      </c>
      <c r="AF1459" s="4">
        <f t="shared" si="580"/>
        <v>354</v>
      </c>
      <c r="AG1459" s="4">
        <v>48</v>
      </c>
      <c r="AH1459" s="4">
        <v>783</v>
      </c>
      <c r="AI1459" s="4">
        <v>717</v>
      </c>
      <c r="AJ1459" s="4">
        <v>32</v>
      </c>
      <c r="AK1459" s="4">
        <f t="shared" si="581"/>
        <v>1580</v>
      </c>
      <c r="AL1459" s="4">
        <v>1446</v>
      </c>
      <c r="AM1459" s="4">
        <v>1644</v>
      </c>
      <c r="AN1459" s="4">
        <v>2270.1999999999998</v>
      </c>
      <c r="AO1459" s="4">
        <v>135</v>
      </c>
      <c r="AP1459" s="4">
        <f t="shared" si="582"/>
        <v>5495.2</v>
      </c>
      <c r="AQ1459" s="4">
        <v>10</v>
      </c>
      <c r="AR1459" s="4">
        <v>0</v>
      </c>
      <c r="AS1459" s="4">
        <v>0</v>
      </c>
      <c r="AT1459" s="4">
        <v>130</v>
      </c>
      <c r="AU1459" s="4">
        <f t="shared" si="583"/>
        <v>140</v>
      </c>
      <c r="AV1459" s="4">
        <v>25</v>
      </c>
      <c r="AW1459" s="4">
        <v>0</v>
      </c>
      <c r="AX1459" s="4">
        <v>67</v>
      </c>
      <c r="AY1459" s="4">
        <v>59</v>
      </c>
      <c r="AZ1459" s="4">
        <f t="shared" si="584"/>
        <v>151</v>
      </c>
      <c r="BA1459" s="4">
        <v>0</v>
      </c>
      <c r="BB1459" s="4">
        <v>0</v>
      </c>
      <c r="BC1459" s="4">
        <v>2</v>
      </c>
      <c r="BD1459" s="4">
        <v>3</v>
      </c>
      <c r="BE1459" s="4">
        <f t="shared" si="585"/>
        <v>5</v>
      </c>
      <c r="BF1459" s="4">
        <v>3</v>
      </c>
      <c r="BG1459" s="4">
        <v>377</v>
      </c>
      <c r="BH1459" s="4">
        <v>260</v>
      </c>
      <c r="BI1459" s="4">
        <v>32</v>
      </c>
      <c r="BJ1459" s="4">
        <f t="shared" si="586"/>
        <v>672</v>
      </c>
      <c r="BK1459" s="4">
        <v>0</v>
      </c>
      <c r="BL1459" s="4">
        <v>48</v>
      </c>
      <c r="BM1459" s="4">
        <v>0</v>
      </c>
      <c r="BN1459" s="4">
        <v>8</v>
      </c>
      <c r="BO1459" s="4">
        <f t="shared" si="587"/>
        <v>56</v>
      </c>
      <c r="BP1459" s="4">
        <v>3</v>
      </c>
      <c r="BQ1459" s="4">
        <v>20</v>
      </c>
      <c r="BR1459" s="4">
        <v>20</v>
      </c>
      <c r="BS1459" s="4">
        <v>39</v>
      </c>
      <c r="BT1459" s="4">
        <f t="shared" si="588"/>
        <v>82</v>
      </c>
      <c r="BU1459" s="4">
        <v>23</v>
      </c>
      <c r="BV1459" s="4">
        <v>13</v>
      </c>
      <c r="BW1459" s="4">
        <v>17</v>
      </c>
      <c r="BX1459" s="4">
        <v>88</v>
      </c>
      <c r="BY1459" s="4">
        <f t="shared" si="589"/>
        <v>141</v>
      </c>
      <c r="BZ1459" s="4">
        <f t="shared" si="590"/>
        <v>6335</v>
      </c>
      <c r="CA1459" s="4">
        <f t="shared" si="591"/>
        <v>8019</v>
      </c>
      <c r="CB1459" s="4">
        <f t="shared" si="592"/>
        <v>4929.2</v>
      </c>
      <c r="CC1459" s="4">
        <f t="shared" si="593"/>
        <v>359</v>
      </c>
      <c r="CD1459" s="4">
        <f t="shared" si="594"/>
        <v>19642.2</v>
      </c>
      <c r="CE1459" s="4">
        <f t="shared" si="599"/>
        <v>64</v>
      </c>
      <c r="CF1459" s="4">
        <f t="shared" si="598"/>
        <v>458</v>
      </c>
      <c r="CG1459" s="4">
        <f t="shared" si="597"/>
        <v>366</v>
      </c>
      <c r="CH1459" s="4">
        <f t="shared" ref="CH1459:CH1490" si="600">BI1459+BD1459+AY1459+BN1459+BS1459+BX1459+AT1459</f>
        <v>359</v>
      </c>
      <c r="CI1459" s="4">
        <f t="shared" si="595"/>
        <v>1247</v>
      </c>
      <c r="CJ1459" s="4">
        <v>2738</v>
      </c>
      <c r="CK1459" s="4">
        <v>1672</v>
      </c>
      <c r="CL1459" s="4">
        <v>173</v>
      </c>
      <c r="CM1459" s="4">
        <v>65</v>
      </c>
      <c r="CN1459" s="4">
        <v>3362</v>
      </c>
      <c r="CO1459" s="4">
        <f t="shared" si="574"/>
        <v>8010</v>
      </c>
      <c r="CX1459" s="46"/>
      <c r="DA1459" s="46"/>
    </row>
    <row r="1460" spans="1:107">
      <c r="A1460" s="2">
        <v>2019</v>
      </c>
      <c r="B1460" s="3" t="s">
        <v>108</v>
      </c>
      <c r="C1460" s="4">
        <v>25118</v>
      </c>
      <c r="D1460" s="4">
        <v>4068</v>
      </c>
      <c r="E1460" s="4">
        <v>3474</v>
      </c>
      <c r="F1460" s="4">
        <v>133</v>
      </c>
      <c r="G1460" s="4">
        <f t="shared" si="575"/>
        <v>32793</v>
      </c>
      <c r="H1460" s="4">
        <v>2981</v>
      </c>
      <c r="I1460" s="4">
        <v>357</v>
      </c>
      <c r="J1460" s="4">
        <v>7006</v>
      </c>
      <c r="K1460" s="4">
        <v>645</v>
      </c>
      <c r="L1460" s="4">
        <f t="shared" si="576"/>
        <v>10989</v>
      </c>
      <c r="M1460" s="4">
        <v>0</v>
      </c>
      <c r="N1460" s="4">
        <v>3088</v>
      </c>
      <c r="O1460" s="4">
        <v>0</v>
      </c>
      <c r="P1460" s="4">
        <v>0</v>
      </c>
      <c r="Q1460" s="4">
        <f t="shared" si="577"/>
        <v>3088</v>
      </c>
      <c r="R1460" s="4">
        <v>1038</v>
      </c>
      <c r="S1460" s="4">
        <v>0</v>
      </c>
      <c r="T1460" s="4">
        <v>0</v>
      </c>
      <c r="U1460" s="4">
        <v>0</v>
      </c>
      <c r="V1460" s="4">
        <f t="shared" si="578"/>
        <v>1038</v>
      </c>
      <c r="W1460" s="4">
        <v>15597</v>
      </c>
      <c r="X1460" s="4">
        <v>39094</v>
      </c>
      <c r="Y1460" s="4">
        <v>5683</v>
      </c>
      <c r="Z1460" s="4">
        <v>0</v>
      </c>
      <c r="AA1460" s="4">
        <f t="shared" si="579"/>
        <v>60374</v>
      </c>
      <c r="AB1460" s="4">
        <v>2605</v>
      </c>
      <c r="AC1460" s="4">
        <v>4</v>
      </c>
      <c r="AD1460" s="4">
        <v>120</v>
      </c>
      <c r="AE1460" s="4">
        <v>251</v>
      </c>
      <c r="AF1460" s="4">
        <f t="shared" si="580"/>
        <v>2980</v>
      </c>
      <c r="AG1460" s="4">
        <v>607</v>
      </c>
      <c r="AH1460" s="4">
        <v>1706</v>
      </c>
      <c r="AI1460" s="4">
        <v>5136</v>
      </c>
      <c r="AJ1460" s="4">
        <v>2403</v>
      </c>
      <c r="AK1460" s="4">
        <f t="shared" si="581"/>
        <v>9852</v>
      </c>
      <c r="AL1460" s="4">
        <v>24837</v>
      </c>
      <c r="AM1460" s="4">
        <v>12099</v>
      </c>
      <c r="AN1460" s="4">
        <v>9719</v>
      </c>
      <c r="AO1460" s="4">
        <v>3106</v>
      </c>
      <c r="AP1460" s="4">
        <f t="shared" si="582"/>
        <v>49761</v>
      </c>
      <c r="AQ1460" s="4">
        <v>0</v>
      </c>
      <c r="AR1460" s="4">
        <v>0</v>
      </c>
      <c r="AS1460" s="4">
        <v>17</v>
      </c>
      <c r="AT1460" s="4">
        <v>133</v>
      </c>
      <c r="AU1460" s="4">
        <f t="shared" si="583"/>
        <v>150</v>
      </c>
      <c r="AV1460" s="4">
        <v>0</v>
      </c>
      <c r="AW1460" s="4">
        <v>0</v>
      </c>
      <c r="AX1460" s="4">
        <v>337</v>
      </c>
      <c r="AY1460" s="4">
        <v>645</v>
      </c>
      <c r="AZ1460" s="4">
        <f t="shared" si="584"/>
        <v>982</v>
      </c>
      <c r="BA1460" s="4">
        <v>0</v>
      </c>
      <c r="BB1460" s="4">
        <v>0</v>
      </c>
      <c r="BC1460" s="4">
        <v>119</v>
      </c>
      <c r="BD1460" s="4">
        <v>251</v>
      </c>
      <c r="BE1460" s="4">
        <f t="shared" si="585"/>
        <v>370</v>
      </c>
      <c r="BF1460" s="4">
        <v>0</v>
      </c>
      <c r="BG1460" s="4">
        <v>1622</v>
      </c>
      <c r="BH1460" s="4">
        <v>1415</v>
      </c>
      <c r="BI1460" s="4">
        <v>2403</v>
      </c>
      <c r="BJ1460" s="4">
        <f t="shared" si="586"/>
        <v>5440</v>
      </c>
      <c r="BK1460" s="4">
        <v>0</v>
      </c>
      <c r="BL1460" s="4">
        <v>0</v>
      </c>
      <c r="BM1460" s="4">
        <v>83</v>
      </c>
      <c r="BN1460" s="4">
        <v>189</v>
      </c>
      <c r="BO1460" s="4">
        <f t="shared" si="587"/>
        <v>272</v>
      </c>
      <c r="BP1460" s="4">
        <v>0</v>
      </c>
      <c r="BQ1460" s="4">
        <v>237</v>
      </c>
      <c r="BR1460" s="4">
        <v>396</v>
      </c>
      <c r="BS1460" s="4">
        <v>427</v>
      </c>
      <c r="BT1460" s="4">
        <f t="shared" si="588"/>
        <v>1060</v>
      </c>
      <c r="BU1460" s="4">
        <v>0</v>
      </c>
      <c r="BV1460" s="4">
        <v>85</v>
      </c>
      <c r="BW1460" s="4">
        <v>1417</v>
      </c>
      <c r="BX1460" s="4">
        <v>2490</v>
      </c>
      <c r="BY1460" s="4">
        <f t="shared" si="589"/>
        <v>3992</v>
      </c>
      <c r="BZ1460" s="4">
        <f t="shared" si="590"/>
        <v>72783</v>
      </c>
      <c r="CA1460" s="4">
        <f t="shared" si="591"/>
        <v>60416</v>
      </c>
      <c r="CB1460" s="4">
        <f t="shared" si="592"/>
        <v>31138</v>
      </c>
      <c r="CC1460" s="4">
        <f t="shared" si="593"/>
        <v>6538</v>
      </c>
      <c r="CD1460" s="4">
        <f t="shared" si="594"/>
        <v>170875</v>
      </c>
      <c r="CE1460" s="4">
        <f t="shared" si="599"/>
        <v>0</v>
      </c>
      <c r="CF1460" s="4">
        <f t="shared" si="598"/>
        <v>1944</v>
      </c>
      <c r="CG1460" s="4">
        <f t="shared" ref="CG1460:CG1491" si="601">BH1460+BC1460+AX1460+BM1460+BR1460+BW1460+AS1460</f>
        <v>3784</v>
      </c>
      <c r="CH1460" s="4">
        <f t="shared" si="600"/>
        <v>6538</v>
      </c>
      <c r="CI1460" s="4">
        <f t="shared" si="595"/>
        <v>12266</v>
      </c>
      <c r="CJ1460" s="4">
        <v>12856</v>
      </c>
      <c r="CK1460" s="4">
        <v>42967</v>
      </c>
      <c r="CL1460" s="4">
        <v>5501</v>
      </c>
      <c r="CM1460" s="4">
        <v>15</v>
      </c>
      <c r="CN1460" s="4">
        <v>9205</v>
      </c>
      <c r="CO1460" s="4">
        <f t="shared" si="574"/>
        <v>70544</v>
      </c>
      <c r="CT1460" s="46"/>
      <c r="CV1460" s="46"/>
      <c r="CW1460" s="46"/>
      <c r="CX1460" s="46"/>
      <c r="CY1460" s="46"/>
      <c r="CZ1460" s="46"/>
      <c r="DA1460" s="46"/>
    </row>
    <row r="1461" spans="1:107">
      <c r="A1461" s="2">
        <v>2019</v>
      </c>
      <c r="B1461" s="3" t="s">
        <v>109</v>
      </c>
      <c r="C1461" s="4">
        <v>9398.7999999999993</v>
      </c>
      <c r="D1461" s="4">
        <v>1527</v>
      </c>
      <c r="E1461" s="4">
        <v>812.09999999999991</v>
      </c>
      <c r="F1461" s="4">
        <v>0</v>
      </c>
      <c r="G1461" s="4">
        <f t="shared" si="575"/>
        <v>11737.9</v>
      </c>
      <c r="H1461" s="4">
        <v>4283.2</v>
      </c>
      <c r="I1461" s="4">
        <v>133</v>
      </c>
      <c r="J1461" s="4">
        <v>2183</v>
      </c>
      <c r="K1461" s="4">
        <v>204.5</v>
      </c>
      <c r="L1461" s="4">
        <f t="shared" si="576"/>
        <v>6803.7</v>
      </c>
      <c r="M1461" s="4">
        <v>0</v>
      </c>
      <c r="N1461" s="4">
        <v>43</v>
      </c>
      <c r="O1461" s="4">
        <v>0</v>
      </c>
      <c r="P1461" s="4">
        <v>0</v>
      </c>
      <c r="Q1461" s="4">
        <f t="shared" si="577"/>
        <v>43</v>
      </c>
      <c r="R1461" s="4">
        <v>58</v>
      </c>
      <c r="S1461" s="4">
        <v>1</v>
      </c>
      <c r="T1461" s="4">
        <v>58</v>
      </c>
      <c r="U1461" s="4">
        <v>0</v>
      </c>
      <c r="V1461" s="4">
        <f t="shared" si="578"/>
        <v>117</v>
      </c>
      <c r="W1461" s="4">
        <v>3758.6</v>
      </c>
      <c r="X1461" s="4">
        <v>9484</v>
      </c>
      <c r="Y1461" s="4">
        <v>1044</v>
      </c>
      <c r="Z1461" s="4">
        <v>0</v>
      </c>
      <c r="AA1461" s="4">
        <f t="shared" si="579"/>
        <v>14286.6</v>
      </c>
      <c r="AB1461" s="4">
        <v>1576</v>
      </c>
      <c r="AC1461" s="4">
        <v>3</v>
      </c>
      <c r="AD1461" s="4">
        <v>25</v>
      </c>
      <c r="AE1461" s="4">
        <v>3</v>
      </c>
      <c r="AF1461" s="4">
        <f t="shared" si="580"/>
        <v>1607</v>
      </c>
      <c r="AG1461" s="4">
        <v>0</v>
      </c>
      <c r="AH1461" s="4">
        <v>1418</v>
      </c>
      <c r="AI1461" s="4">
        <v>3010</v>
      </c>
      <c r="AJ1461" s="4">
        <v>75</v>
      </c>
      <c r="AK1461" s="4">
        <f t="shared" si="581"/>
        <v>4503</v>
      </c>
      <c r="AL1461" s="4">
        <v>4591.2000000000007</v>
      </c>
      <c r="AM1461" s="4">
        <v>1741</v>
      </c>
      <c r="AN1461" s="4">
        <v>3621</v>
      </c>
      <c r="AO1461" s="4">
        <v>110.1</v>
      </c>
      <c r="AP1461" s="4">
        <f t="shared" si="582"/>
        <v>10063.300000000001</v>
      </c>
      <c r="AQ1461" s="4">
        <v>0</v>
      </c>
      <c r="AR1461" s="4">
        <v>0</v>
      </c>
      <c r="AS1461" s="4">
        <v>0</v>
      </c>
      <c r="AT1461" s="4">
        <v>0</v>
      </c>
      <c r="AU1461" s="4">
        <f t="shared" si="583"/>
        <v>0</v>
      </c>
      <c r="AV1461" s="4">
        <v>0</v>
      </c>
      <c r="AW1461" s="4">
        <v>0</v>
      </c>
      <c r="AX1461" s="4">
        <v>0</v>
      </c>
      <c r="AY1461" s="4">
        <v>204.5</v>
      </c>
      <c r="AZ1461" s="4">
        <f t="shared" si="584"/>
        <v>204.5</v>
      </c>
      <c r="BA1461" s="4">
        <v>10</v>
      </c>
      <c r="BB1461" s="4">
        <v>0</v>
      </c>
      <c r="BC1461" s="4">
        <v>0</v>
      </c>
      <c r="BD1461" s="4">
        <v>3</v>
      </c>
      <c r="BE1461" s="4">
        <f t="shared" si="585"/>
        <v>13</v>
      </c>
      <c r="BF1461" s="4">
        <v>0</v>
      </c>
      <c r="BG1461" s="4">
        <v>1418</v>
      </c>
      <c r="BH1461" s="4">
        <v>3010</v>
      </c>
      <c r="BI1461" s="4">
        <v>75</v>
      </c>
      <c r="BJ1461" s="4">
        <f t="shared" si="586"/>
        <v>4503</v>
      </c>
      <c r="BK1461" s="4">
        <v>0</v>
      </c>
      <c r="BL1461" s="4">
        <v>0</v>
      </c>
      <c r="BM1461" s="4">
        <v>0</v>
      </c>
      <c r="BN1461" s="4">
        <v>0</v>
      </c>
      <c r="BO1461" s="4">
        <f t="shared" si="587"/>
        <v>0</v>
      </c>
      <c r="BP1461" s="4">
        <v>0.4</v>
      </c>
      <c r="BQ1461" s="4">
        <v>0</v>
      </c>
      <c r="BR1461" s="4">
        <v>0</v>
      </c>
      <c r="BS1461" s="4">
        <v>0</v>
      </c>
      <c r="BT1461" s="4">
        <f t="shared" si="588"/>
        <v>0.4</v>
      </c>
      <c r="BU1461" s="4">
        <v>0</v>
      </c>
      <c r="BV1461" s="4">
        <v>0</v>
      </c>
      <c r="BW1461" s="4">
        <v>0</v>
      </c>
      <c r="BX1461" s="4">
        <v>110.1</v>
      </c>
      <c r="BY1461" s="4">
        <f t="shared" si="589"/>
        <v>110.1</v>
      </c>
      <c r="BZ1461" s="4">
        <f t="shared" si="590"/>
        <v>23665.8</v>
      </c>
      <c r="CA1461" s="4">
        <f t="shared" si="591"/>
        <v>14350</v>
      </c>
      <c r="CB1461" s="4">
        <f t="shared" si="592"/>
        <v>10753.1</v>
      </c>
      <c r="CC1461" s="4">
        <f t="shared" si="593"/>
        <v>392.6</v>
      </c>
      <c r="CD1461" s="4">
        <f t="shared" si="594"/>
        <v>49161.5</v>
      </c>
      <c r="CE1461" s="4">
        <f t="shared" si="599"/>
        <v>10.4</v>
      </c>
      <c r="CF1461" s="4">
        <f t="shared" si="598"/>
        <v>1418</v>
      </c>
      <c r="CG1461" s="4">
        <f t="shared" si="601"/>
        <v>3010</v>
      </c>
      <c r="CH1461" s="4">
        <f t="shared" si="600"/>
        <v>392.6</v>
      </c>
      <c r="CI1461" s="4">
        <f t="shared" si="595"/>
        <v>4831</v>
      </c>
      <c r="CJ1461" s="4">
        <v>7751.2958172899998</v>
      </c>
      <c r="CK1461" s="4">
        <v>13165.95319427</v>
      </c>
      <c r="CL1461" s="4">
        <v>830.45452302000001</v>
      </c>
      <c r="CM1461" s="4">
        <v>0</v>
      </c>
      <c r="CN1461" s="4">
        <v>3079.0169300800007</v>
      </c>
      <c r="CO1461" s="4">
        <f t="shared" si="574"/>
        <v>24826.72046466</v>
      </c>
      <c r="CX1461" s="46"/>
      <c r="DA1461" s="46"/>
    </row>
    <row r="1462" spans="1:107">
      <c r="A1462" s="2">
        <v>2019</v>
      </c>
      <c r="B1462" s="3" t="s">
        <v>110</v>
      </c>
      <c r="C1462" s="4">
        <v>736</v>
      </c>
      <c r="D1462" s="4">
        <v>158</v>
      </c>
      <c r="E1462" s="4">
        <v>308</v>
      </c>
      <c r="F1462" s="4">
        <v>0</v>
      </c>
      <c r="G1462" s="4">
        <f t="shared" si="575"/>
        <v>1202</v>
      </c>
      <c r="H1462" s="4">
        <v>377</v>
      </c>
      <c r="I1462" s="4">
        <v>115</v>
      </c>
      <c r="J1462" s="4">
        <v>773</v>
      </c>
      <c r="K1462" s="4">
        <v>22</v>
      </c>
      <c r="L1462" s="4">
        <f t="shared" si="576"/>
        <v>1287</v>
      </c>
      <c r="M1462" s="4">
        <v>0</v>
      </c>
      <c r="N1462" s="4">
        <v>4</v>
      </c>
      <c r="O1462" s="4">
        <v>0</v>
      </c>
      <c r="P1462" s="4">
        <v>0</v>
      </c>
      <c r="Q1462" s="4">
        <f t="shared" si="577"/>
        <v>4</v>
      </c>
      <c r="R1462" s="4">
        <v>0</v>
      </c>
      <c r="S1462" s="4">
        <v>0</v>
      </c>
      <c r="T1462" s="4">
        <v>0</v>
      </c>
      <c r="U1462" s="4">
        <v>0</v>
      </c>
      <c r="V1462" s="4">
        <f t="shared" si="578"/>
        <v>0</v>
      </c>
      <c r="W1462" s="4">
        <v>472</v>
      </c>
      <c r="X1462" s="4">
        <v>726</v>
      </c>
      <c r="Y1462" s="4">
        <v>6</v>
      </c>
      <c r="Z1462" s="4">
        <v>0</v>
      </c>
      <c r="AA1462" s="4">
        <f t="shared" si="579"/>
        <v>1204</v>
      </c>
      <c r="AB1462" s="4">
        <v>208</v>
      </c>
      <c r="AC1462" s="4">
        <v>9</v>
      </c>
      <c r="AD1462" s="4">
        <v>10</v>
      </c>
      <c r="AE1462" s="4">
        <v>0</v>
      </c>
      <c r="AF1462" s="4">
        <f t="shared" si="580"/>
        <v>227</v>
      </c>
      <c r="AG1462" s="4">
        <v>7</v>
      </c>
      <c r="AH1462" s="4">
        <v>331</v>
      </c>
      <c r="AI1462" s="4">
        <v>328</v>
      </c>
      <c r="AJ1462" s="4">
        <v>0</v>
      </c>
      <c r="AK1462" s="4">
        <f t="shared" si="581"/>
        <v>666</v>
      </c>
      <c r="AL1462" s="4">
        <v>375</v>
      </c>
      <c r="AM1462" s="4">
        <v>354</v>
      </c>
      <c r="AN1462" s="4">
        <v>1074</v>
      </c>
      <c r="AO1462" s="4">
        <v>0</v>
      </c>
      <c r="AP1462" s="4">
        <f t="shared" si="582"/>
        <v>1803</v>
      </c>
      <c r="AQ1462" s="4">
        <v>0</v>
      </c>
      <c r="AR1462" s="4">
        <v>0</v>
      </c>
      <c r="AS1462" s="4">
        <v>0</v>
      </c>
      <c r="AT1462" s="4">
        <v>0</v>
      </c>
      <c r="AU1462" s="4">
        <f t="shared" si="583"/>
        <v>0</v>
      </c>
      <c r="AV1462" s="4">
        <v>16</v>
      </c>
      <c r="AW1462" s="4">
        <v>0</v>
      </c>
      <c r="AX1462" s="4">
        <v>131</v>
      </c>
      <c r="AY1462" s="4">
        <v>22</v>
      </c>
      <c r="AZ1462" s="4">
        <f t="shared" si="584"/>
        <v>169</v>
      </c>
      <c r="BA1462" s="4">
        <v>2</v>
      </c>
      <c r="BB1462" s="4">
        <v>0</v>
      </c>
      <c r="BC1462" s="4">
        <v>0</v>
      </c>
      <c r="BD1462" s="4">
        <v>0</v>
      </c>
      <c r="BE1462" s="4">
        <f t="shared" si="585"/>
        <v>2</v>
      </c>
      <c r="BF1462" s="4">
        <v>0</v>
      </c>
      <c r="BG1462" s="4">
        <v>263</v>
      </c>
      <c r="BH1462" s="4">
        <v>151</v>
      </c>
      <c r="BI1462" s="4">
        <v>0</v>
      </c>
      <c r="BJ1462" s="4">
        <f t="shared" si="586"/>
        <v>414</v>
      </c>
      <c r="BK1462" s="4">
        <v>0</v>
      </c>
      <c r="BL1462" s="4">
        <v>0</v>
      </c>
      <c r="BM1462" s="4">
        <v>0</v>
      </c>
      <c r="BN1462" s="4">
        <v>0</v>
      </c>
      <c r="BO1462" s="4">
        <f t="shared" si="587"/>
        <v>0</v>
      </c>
      <c r="BP1462" s="4">
        <v>2</v>
      </c>
      <c r="BQ1462" s="4">
        <v>10</v>
      </c>
      <c r="BR1462" s="4">
        <v>20</v>
      </c>
      <c r="BS1462" s="4">
        <v>0</v>
      </c>
      <c r="BT1462" s="4">
        <f t="shared" si="588"/>
        <v>32</v>
      </c>
      <c r="BU1462" s="4">
        <v>11</v>
      </c>
      <c r="BV1462" s="4">
        <v>5</v>
      </c>
      <c r="BW1462" s="4">
        <v>3</v>
      </c>
      <c r="BX1462" s="4">
        <v>0</v>
      </c>
      <c r="BY1462" s="4">
        <f t="shared" si="589"/>
        <v>19</v>
      </c>
      <c r="BZ1462" s="4">
        <f t="shared" si="590"/>
        <v>2175</v>
      </c>
      <c r="CA1462" s="4">
        <f t="shared" si="591"/>
        <v>1697</v>
      </c>
      <c r="CB1462" s="4">
        <f t="shared" si="592"/>
        <v>2499</v>
      </c>
      <c r="CC1462" s="4">
        <f t="shared" si="593"/>
        <v>22</v>
      </c>
      <c r="CD1462" s="4">
        <f t="shared" si="594"/>
        <v>6393</v>
      </c>
      <c r="CE1462" s="4">
        <f t="shared" si="599"/>
        <v>31</v>
      </c>
      <c r="CF1462" s="4">
        <f t="shared" si="598"/>
        <v>278</v>
      </c>
      <c r="CG1462" s="4">
        <f t="shared" si="601"/>
        <v>305</v>
      </c>
      <c r="CH1462" s="4">
        <f t="shared" si="600"/>
        <v>22</v>
      </c>
      <c r="CI1462" s="4">
        <f t="shared" si="595"/>
        <v>636</v>
      </c>
      <c r="CJ1462" s="4">
        <v>1082</v>
      </c>
      <c r="CK1462" s="4">
        <v>414</v>
      </c>
      <c r="CL1462" s="4">
        <v>148</v>
      </c>
      <c r="CM1462" s="4">
        <v>14</v>
      </c>
      <c r="CN1462" s="4">
        <v>906</v>
      </c>
      <c r="CO1462" s="4">
        <f t="shared" si="574"/>
        <v>2564</v>
      </c>
      <c r="CX1462" s="46"/>
      <c r="CY1462" s="46"/>
      <c r="DA1462" s="46"/>
    </row>
    <row r="1463" spans="1:107">
      <c r="A1463" s="2">
        <v>2019</v>
      </c>
      <c r="B1463" s="3" t="s">
        <v>111</v>
      </c>
      <c r="C1463" s="4">
        <v>8584.9147421199996</v>
      </c>
      <c r="D1463" s="4">
        <v>1887.0113422600002</v>
      </c>
      <c r="E1463" s="4">
        <v>1209.20471069</v>
      </c>
      <c r="F1463" s="4">
        <v>174.29947530999999</v>
      </c>
      <c r="G1463" s="4">
        <f t="shared" si="575"/>
        <v>11855.430270379999</v>
      </c>
      <c r="H1463" s="4">
        <v>2588.3636148600003</v>
      </c>
      <c r="I1463" s="4">
        <v>19.935080099999997</v>
      </c>
      <c r="J1463" s="4">
        <v>28.209562589999997</v>
      </c>
      <c r="K1463" s="4">
        <v>260.44390521000008</v>
      </c>
      <c r="L1463" s="4">
        <f t="shared" si="576"/>
        <v>2896.9521627600006</v>
      </c>
      <c r="M1463" s="4">
        <v>148.62402064000003</v>
      </c>
      <c r="N1463" s="4">
        <v>663.0707969</v>
      </c>
      <c r="O1463" s="4">
        <v>0</v>
      </c>
      <c r="P1463" s="4">
        <v>0</v>
      </c>
      <c r="Q1463" s="4">
        <f t="shared" si="577"/>
        <v>811.69481754000003</v>
      </c>
      <c r="R1463" s="4">
        <v>0</v>
      </c>
      <c r="S1463" s="4">
        <v>0</v>
      </c>
      <c r="T1463" s="4">
        <v>0</v>
      </c>
      <c r="U1463" s="4">
        <v>0</v>
      </c>
      <c r="V1463" s="4">
        <f t="shared" si="578"/>
        <v>0</v>
      </c>
      <c r="W1463" s="4">
        <v>15052.848475311006</v>
      </c>
      <c r="X1463" s="4">
        <v>8635.1464364119984</v>
      </c>
      <c r="Y1463" s="4">
        <v>3284.2625468300002</v>
      </c>
      <c r="Z1463" s="4">
        <v>0</v>
      </c>
      <c r="AA1463" s="4">
        <f t="shared" si="579"/>
        <v>26972.257458553006</v>
      </c>
      <c r="AB1463" s="4">
        <v>2007.4809723709996</v>
      </c>
      <c r="AC1463" s="4">
        <v>9.8278907100000001</v>
      </c>
      <c r="AD1463" s="4">
        <v>69.584131338999967</v>
      </c>
      <c r="AE1463" s="4">
        <v>110.00643965</v>
      </c>
      <c r="AF1463" s="4">
        <f t="shared" si="580"/>
        <v>2196.8994340699996</v>
      </c>
      <c r="AG1463" s="4">
        <v>13.574366900000001</v>
      </c>
      <c r="AH1463" s="4">
        <v>1456.2667924099999</v>
      </c>
      <c r="AI1463" s="4">
        <v>1430.9718797</v>
      </c>
      <c r="AJ1463" s="4">
        <v>513.07149231000005</v>
      </c>
      <c r="AK1463" s="4">
        <f t="shared" si="581"/>
        <v>3413.88453132</v>
      </c>
      <c r="AL1463" s="4">
        <v>4281.7732937170013</v>
      </c>
      <c r="AM1463" s="4">
        <v>2745.2734766320013</v>
      </c>
      <c r="AN1463" s="4">
        <v>14083.652932888002</v>
      </c>
      <c r="AO1463" s="4">
        <v>1745.0670042899994</v>
      </c>
      <c r="AP1463" s="4">
        <f t="shared" si="582"/>
        <v>22855.766707527004</v>
      </c>
      <c r="AQ1463" s="4">
        <v>0</v>
      </c>
      <c r="AR1463" s="4">
        <v>0</v>
      </c>
      <c r="AS1463" s="4">
        <v>54</v>
      </c>
      <c r="AT1463" s="4">
        <v>147</v>
      </c>
      <c r="AU1463" s="4">
        <f t="shared" si="583"/>
        <v>201</v>
      </c>
      <c r="AV1463" s="4">
        <v>0</v>
      </c>
      <c r="AW1463" s="4">
        <v>0</v>
      </c>
      <c r="AX1463" s="4">
        <v>0</v>
      </c>
      <c r="AY1463" s="4">
        <v>260</v>
      </c>
      <c r="AZ1463" s="4">
        <f t="shared" si="584"/>
        <v>260</v>
      </c>
      <c r="BA1463" s="4">
        <v>0</v>
      </c>
      <c r="BB1463" s="4">
        <v>0</v>
      </c>
      <c r="BC1463" s="4">
        <v>0</v>
      </c>
      <c r="BD1463" s="4">
        <v>110</v>
      </c>
      <c r="BE1463" s="4">
        <f t="shared" si="585"/>
        <v>110</v>
      </c>
      <c r="BF1463" s="4">
        <v>0</v>
      </c>
      <c r="BG1463" s="4">
        <v>1212</v>
      </c>
      <c r="BH1463" s="4">
        <v>664</v>
      </c>
      <c r="BI1463" s="4">
        <v>513</v>
      </c>
      <c r="BJ1463" s="4">
        <f t="shared" si="586"/>
        <v>2389</v>
      </c>
      <c r="BK1463" s="4">
        <v>0</v>
      </c>
      <c r="BL1463" s="4">
        <v>0</v>
      </c>
      <c r="BM1463" s="4">
        <v>0</v>
      </c>
      <c r="BN1463" s="4">
        <v>0</v>
      </c>
      <c r="BO1463" s="4">
        <f t="shared" si="587"/>
        <v>0</v>
      </c>
      <c r="BP1463" s="4">
        <v>0</v>
      </c>
      <c r="BQ1463" s="4">
        <v>0</v>
      </c>
      <c r="BR1463" s="4">
        <v>0</v>
      </c>
      <c r="BS1463" s="4">
        <v>124</v>
      </c>
      <c r="BT1463" s="4">
        <f t="shared" si="588"/>
        <v>124</v>
      </c>
      <c r="BU1463" s="4">
        <v>0</v>
      </c>
      <c r="BV1463" s="4">
        <v>9</v>
      </c>
      <c r="BW1463" s="4">
        <v>62</v>
      </c>
      <c r="BX1463" s="4">
        <v>312</v>
      </c>
      <c r="BY1463" s="4">
        <f t="shared" si="589"/>
        <v>383</v>
      </c>
      <c r="BZ1463" s="4">
        <f t="shared" si="590"/>
        <v>32677.579485919006</v>
      </c>
      <c r="CA1463" s="4">
        <f t="shared" si="591"/>
        <v>15416.531815423999</v>
      </c>
      <c r="CB1463" s="4">
        <f t="shared" si="592"/>
        <v>20105.885764037004</v>
      </c>
      <c r="CC1463" s="4">
        <f t="shared" si="593"/>
        <v>2802.8883167699996</v>
      </c>
      <c r="CD1463" s="4">
        <f t="shared" si="594"/>
        <v>71002.885382150009</v>
      </c>
      <c r="CE1463" s="4">
        <f t="shared" si="599"/>
        <v>0</v>
      </c>
      <c r="CF1463" s="4">
        <f t="shared" si="598"/>
        <v>1221</v>
      </c>
      <c r="CG1463" s="4">
        <f t="shared" si="601"/>
        <v>780</v>
      </c>
      <c r="CH1463" s="4">
        <f t="shared" si="600"/>
        <v>1466</v>
      </c>
      <c r="CI1463" s="4">
        <f t="shared" si="595"/>
        <v>3467</v>
      </c>
      <c r="CJ1463" s="4">
        <v>10573.423959779999</v>
      </c>
      <c r="CK1463" s="4">
        <v>8910.2143155099984</v>
      </c>
      <c r="CL1463" s="4">
        <v>1631.6183494699999</v>
      </c>
      <c r="CM1463" s="4">
        <v>0</v>
      </c>
      <c r="CN1463" s="4">
        <v>12652.316563100003</v>
      </c>
      <c r="CO1463" s="4">
        <f t="shared" si="574"/>
        <v>33767.573187859998</v>
      </c>
      <c r="CT1463" s="46"/>
      <c r="CU1463" s="46"/>
      <c r="CV1463" s="46"/>
      <c r="CW1463" s="46"/>
      <c r="CX1463" s="46"/>
      <c r="CY1463" s="46"/>
      <c r="CZ1463" s="46"/>
      <c r="DA1463" s="46"/>
      <c r="DB1463" s="46"/>
      <c r="DC1463" s="46"/>
    </row>
    <row r="1464" spans="1:107">
      <c r="A1464" s="2">
        <v>2019</v>
      </c>
      <c r="B1464" s="3" t="s">
        <v>112</v>
      </c>
      <c r="C1464" s="4">
        <v>2136</v>
      </c>
      <c r="D1464" s="4">
        <v>766</v>
      </c>
      <c r="E1464" s="4">
        <v>1130</v>
      </c>
      <c r="F1464" s="4">
        <v>0</v>
      </c>
      <c r="G1464" s="4">
        <f t="shared" si="575"/>
        <v>4032</v>
      </c>
      <c r="H1464" s="4">
        <v>658</v>
      </c>
      <c r="I1464" s="4">
        <v>931</v>
      </c>
      <c r="J1464" s="4">
        <v>3877</v>
      </c>
      <c r="K1464" s="4">
        <v>11</v>
      </c>
      <c r="L1464" s="4">
        <f t="shared" si="576"/>
        <v>5477</v>
      </c>
      <c r="M1464" s="4">
        <v>39</v>
      </c>
      <c r="N1464" s="4">
        <v>21</v>
      </c>
      <c r="O1464" s="4">
        <v>0</v>
      </c>
      <c r="P1464" s="4">
        <v>0</v>
      </c>
      <c r="Q1464" s="4">
        <f t="shared" si="577"/>
        <v>60</v>
      </c>
      <c r="R1464" s="4">
        <v>39</v>
      </c>
      <c r="S1464" s="4">
        <v>43</v>
      </c>
      <c r="T1464" s="4">
        <v>0</v>
      </c>
      <c r="U1464" s="4">
        <v>0</v>
      </c>
      <c r="V1464" s="4">
        <f t="shared" si="578"/>
        <v>82</v>
      </c>
      <c r="W1464" s="4">
        <v>974</v>
      </c>
      <c r="X1464" s="4">
        <v>3320</v>
      </c>
      <c r="Y1464" s="4">
        <v>1498</v>
      </c>
      <c r="Z1464" s="4">
        <v>0</v>
      </c>
      <c r="AA1464" s="4">
        <f t="shared" si="579"/>
        <v>5792</v>
      </c>
      <c r="AB1464" s="4">
        <v>520</v>
      </c>
      <c r="AC1464" s="4">
        <v>1</v>
      </c>
      <c r="AD1464" s="4">
        <v>85</v>
      </c>
      <c r="AE1464" s="4">
        <v>0</v>
      </c>
      <c r="AF1464" s="4">
        <f t="shared" si="580"/>
        <v>606</v>
      </c>
      <c r="AG1464" s="4">
        <v>0</v>
      </c>
      <c r="AH1464" s="4">
        <v>635</v>
      </c>
      <c r="AI1464" s="4">
        <v>692</v>
      </c>
      <c r="AJ1464" s="4">
        <v>85</v>
      </c>
      <c r="AK1464" s="4">
        <f t="shared" si="581"/>
        <v>1412</v>
      </c>
      <c r="AL1464" s="4">
        <v>1814</v>
      </c>
      <c r="AM1464" s="4">
        <v>2436</v>
      </c>
      <c r="AN1464" s="4">
        <v>1921</v>
      </c>
      <c r="AO1464" s="4">
        <v>201</v>
      </c>
      <c r="AP1464" s="4">
        <f t="shared" si="582"/>
        <v>6372</v>
      </c>
      <c r="AQ1464" s="4">
        <v>0</v>
      </c>
      <c r="AR1464" s="4">
        <v>0</v>
      </c>
      <c r="AS1464" s="4">
        <v>0</v>
      </c>
      <c r="AT1464" s="4">
        <v>0</v>
      </c>
      <c r="AU1464" s="4">
        <f t="shared" si="583"/>
        <v>0</v>
      </c>
      <c r="AV1464" s="4">
        <v>0</v>
      </c>
      <c r="AW1464" s="4">
        <v>7</v>
      </c>
      <c r="AX1464" s="4">
        <v>231</v>
      </c>
      <c r="AY1464" s="4">
        <v>11</v>
      </c>
      <c r="AZ1464" s="4">
        <f t="shared" si="584"/>
        <v>249</v>
      </c>
      <c r="BA1464" s="4">
        <v>0</v>
      </c>
      <c r="BB1464" s="4">
        <v>0</v>
      </c>
      <c r="BC1464" s="4">
        <v>0</v>
      </c>
      <c r="BD1464" s="4">
        <v>0</v>
      </c>
      <c r="BE1464" s="4">
        <f t="shared" si="585"/>
        <v>0</v>
      </c>
      <c r="BF1464" s="4">
        <v>0</v>
      </c>
      <c r="BG1464" s="4">
        <v>399</v>
      </c>
      <c r="BH1464" s="4">
        <v>573</v>
      </c>
      <c r="BI1464" s="4">
        <v>85</v>
      </c>
      <c r="BJ1464" s="4">
        <f t="shared" si="586"/>
        <v>1057</v>
      </c>
      <c r="BK1464" s="4">
        <v>0</v>
      </c>
      <c r="BL1464" s="4">
        <v>0</v>
      </c>
      <c r="BM1464" s="4">
        <v>0</v>
      </c>
      <c r="BN1464" s="4">
        <v>0</v>
      </c>
      <c r="BO1464" s="4">
        <f t="shared" si="587"/>
        <v>0</v>
      </c>
      <c r="BP1464" s="4">
        <v>0</v>
      </c>
      <c r="BQ1464" s="4">
        <v>17</v>
      </c>
      <c r="BR1464" s="4">
        <v>238</v>
      </c>
      <c r="BS1464" s="4">
        <v>0</v>
      </c>
      <c r="BT1464" s="4">
        <f t="shared" si="588"/>
        <v>255</v>
      </c>
      <c r="BU1464" s="4">
        <v>3</v>
      </c>
      <c r="BV1464" s="4">
        <v>10</v>
      </c>
      <c r="BW1464" s="4">
        <v>28</v>
      </c>
      <c r="BX1464" s="4">
        <v>201</v>
      </c>
      <c r="BY1464" s="4">
        <f t="shared" si="589"/>
        <v>242</v>
      </c>
      <c r="BZ1464" s="4">
        <f t="shared" si="590"/>
        <v>6180</v>
      </c>
      <c r="CA1464" s="4">
        <f t="shared" si="591"/>
        <v>8153</v>
      </c>
      <c r="CB1464" s="4">
        <f t="shared" si="592"/>
        <v>9203</v>
      </c>
      <c r="CC1464" s="4">
        <f t="shared" si="593"/>
        <v>297</v>
      </c>
      <c r="CD1464" s="4">
        <f t="shared" si="594"/>
        <v>23833</v>
      </c>
      <c r="CE1464" s="4">
        <f t="shared" si="599"/>
        <v>3</v>
      </c>
      <c r="CF1464" s="4">
        <f t="shared" si="598"/>
        <v>433</v>
      </c>
      <c r="CG1464" s="4">
        <f t="shared" si="601"/>
        <v>1070</v>
      </c>
      <c r="CH1464" s="4">
        <f t="shared" si="600"/>
        <v>297</v>
      </c>
      <c r="CI1464" s="4">
        <f t="shared" si="595"/>
        <v>1803</v>
      </c>
      <c r="CJ1464" s="4">
        <v>2443</v>
      </c>
      <c r="CK1464" s="4">
        <v>2426</v>
      </c>
      <c r="CL1464" s="4">
        <v>242</v>
      </c>
      <c r="CM1464" s="4">
        <v>18</v>
      </c>
      <c r="CN1464" s="4">
        <v>1731</v>
      </c>
      <c r="CO1464" s="4">
        <f t="shared" si="574"/>
        <v>6860</v>
      </c>
      <c r="CT1464" s="46"/>
      <c r="CU1464" s="42"/>
      <c r="CV1464" s="42"/>
      <c r="CW1464" s="42"/>
      <c r="CX1464" s="42"/>
      <c r="CY1464" s="42"/>
      <c r="CZ1464" s="42"/>
      <c r="DA1464" s="42"/>
      <c r="DB1464" s="42"/>
      <c r="DC1464" s="42"/>
    </row>
    <row r="1465" spans="1:107">
      <c r="A1465" s="2">
        <v>2019</v>
      </c>
      <c r="B1465" s="3" t="s">
        <v>113</v>
      </c>
      <c r="C1465" s="4">
        <v>4133.87</v>
      </c>
      <c r="D1465" s="4">
        <v>667.45899999999995</v>
      </c>
      <c r="E1465" s="4">
        <v>666.2650000000001</v>
      </c>
      <c r="F1465" s="4">
        <v>0</v>
      </c>
      <c r="G1465" s="4">
        <f t="shared" si="575"/>
        <v>5467.5940000000001</v>
      </c>
      <c r="H1465" s="4">
        <v>926.65252899999996</v>
      </c>
      <c r="I1465" s="4">
        <v>41.361899000000001</v>
      </c>
      <c r="J1465" s="4">
        <v>197.44786199999999</v>
      </c>
      <c r="K1465" s="4">
        <v>196.70346799999999</v>
      </c>
      <c r="L1465" s="4">
        <f t="shared" si="576"/>
        <v>1362.1657579999999</v>
      </c>
      <c r="M1465" s="4">
        <v>40</v>
      </c>
      <c r="N1465" s="4">
        <v>88</v>
      </c>
      <c r="O1465" s="4">
        <v>2</v>
      </c>
      <c r="P1465" s="4">
        <v>0</v>
      </c>
      <c r="Q1465" s="4">
        <f t="shared" si="577"/>
        <v>130</v>
      </c>
      <c r="R1465" s="4">
        <v>5</v>
      </c>
      <c r="S1465" s="4">
        <v>5</v>
      </c>
      <c r="T1465" s="4">
        <v>0</v>
      </c>
      <c r="U1465" s="4">
        <v>0</v>
      </c>
      <c r="V1465" s="4">
        <f t="shared" si="578"/>
        <v>10</v>
      </c>
      <c r="W1465" s="4">
        <v>968</v>
      </c>
      <c r="X1465" s="4">
        <v>6902</v>
      </c>
      <c r="Y1465" s="4">
        <v>1499</v>
      </c>
      <c r="Z1465" s="4">
        <v>0</v>
      </c>
      <c r="AA1465" s="4">
        <f t="shared" si="579"/>
        <v>9369</v>
      </c>
      <c r="AB1465" s="4">
        <v>1038.3142760000001</v>
      </c>
      <c r="AC1465" s="4">
        <v>17.098237999999998</v>
      </c>
      <c r="AD1465" s="4">
        <v>23.803324000000003</v>
      </c>
      <c r="AE1465" s="4">
        <v>22.154325</v>
      </c>
      <c r="AF1465" s="4">
        <f t="shared" si="580"/>
        <v>1101.370163</v>
      </c>
      <c r="AG1465" s="4">
        <v>10.741524</v>
      </c>
      <c r="AH1465" s="4">
        <v>41.581485999999998</v>
      </c>
      <c r="AI1465" s="4">
        <v>1769.303723</v>
      </c>
      <c r="AJ1465" s="4">
        <v>8.2394149999999993</v>
      </c>
      <c r="AK1465" s="4">
        <f t="shared" si="581"/>
        <v>1829.8661480000001</v>
      </c>
      <c r="AL1465" s="4">
        <v>2490.6021849999997</v>
      </c>
      <c r="AM1465" s="4">
        <v>3072.6914030000003</v>
      </c>
      <c r="AN1465" s="4">
        <v>17711.077728999997</v>
      </c>
      <c r="AO1465" s="4">
        <v>97.136636999999993</v>
      </c>
      <c r="AP1465" s="4">
        <f t="shared" si="582"/>
        <v>23371.507953999997</v>
      </c>
      <c r="AQ1465" s="4">
        <v>0</v>
      </c>
      <c r="AR1465" s="4">
        <v>0</v>
      </c>
      <c r="AS1465" s="4">
        <v>0</v>
      </c>
      <c r="AT1465" s="4">
        <v>0</v>
      </c>
      <c r="AU1465" s="4">
        <f t="shared" si="583"/>
        <v>0</v>
      </c>
      <c r="AV1465" s="4">
        <v>0</v>
      </c>
      <c r="AW1465" s="4">
        <v>0</v>
      </c>
      <c r="AX1465" s="4">
        <v>0</v>
      </c>
      <c r="AY1465" s="4">
        <v>196.70346799999999</v>
      </c>
      <c r="AZ1465" s="4">
        <f t="shared" si="584"/>
        <v>196.70346799999999</v>
      </c>
      <c r="BA1465" s="4">
        <v>0</v>
      </c>
      <c r="BB1465" s="4">
        <v>0</v>
      </c>
      <c r="BC1465" s="4">
        <v>0</v>
      </c>
      <c r="BD1465" s="4">
        <v>22.154325</v>
      </c>
      <c r="BE1465" s="4">
        <f t="shared" si="585"/>
        <v>22.154325</v>
      </c>
      <c r="BF1465" s="4">
        <v>0</v>
      </c>
      <c r="BG1465" s="4">
        <v>2.4398789999999999</v>
      </c>
      <c r="BH1465" s="4">
        <v>0</v>
      </c>
      <c r="BI1465" s="4">
        <v>8.2394149999999993</v>
      </c>
      <c r="BJ1465" s="4">
        <f t="shared" si="586"/>
        <v>10.679293999999999</v>
      </c>
      <c r="BK1465" s="4">
        <v>0</v>
      </c>
      <c r="BL1465" s="4">
        <v>0</v>
      </c>
      <c r="BM1465" s="4">
        <v>0</v>
      </c>
      <c r="BN1465" s="4">
        <v>23.392109000000001</v>
      </c>
      <c r="BO1465" s="4">
        <f t="shared" si="587"/>
        <v>23.392109000000001</v>
      </c>
      <c r="BP1465" s="4">
        <v>0</v>
      </c>
      <c r="BQ1465" s="4">
        <v>0</v>
      </c>
      <c r="BR1465" s="4">
        <v>0</v>
      </c>
      <c r="BS1465" s="4">
        <v>28.266905999999999</v>
      </c>
      <c r="BT1465" s="4">
        <f t="shared" si="588"/>
        <v>28.266905999999999</v>
      </c>
      <c r="BU1465" s="4">
        <v>0</v>
      </c>
      <c r="BV1465" s="4">
        <v>2.7817189999999998</v>
      </c>
      <c r="BW1465" s="4">
        <v>0</v>
      </c>
      <c r="BX1465" s="4">
        <v>45.477621999999997</v>
      </c>
      <c r="BY1465" s="4">
        <f t="shared" si="589"/>
        <v>48.259340999999999</v>
      </c>
      <c r="BZ1465" s="4">
        <f t="shared" si="590"/>
        <v>9613.1805139999997</v>
      </c>
      <c r="CA1465" s="4">
        <f t="shared" si="591"/>
        <v>10835.192026000001</v>
      </c>
      <c r="CB1465" s="4">
        <f t="shared" si="592"/>
        <v>21868.897637999995</v>
      </c>
      <c r="CC1465" s="4">
        <f t="shared" si="593"/>
        <v>324.23384499999997</v>
      </c>
      <c r="CD1465" s="4">
        <f t="shared" si="594"/>
        <v>42641.504022999994</v>
      </c>
      <c r="CE1465" s="4">
        <f t="shared" si="599"/>
        <v>0</v>
      </c>
      <c r="CF1465" s="4">
        <f t="shared" si="598"/>
        <v>5.2215980000000002</v>
      </c>
      <c r="CG1465" s="4">
        <f t="shared" si="601"/>
        <v>0</v>
      </c>
      <c r="CH1465" s="4">
        <f t="shared" si="600"/>
        <v>324.23384499999997</v>
      </c>
      <c r="CI1465" s="4">
        <f t="shared" si="595"/>
        <v>329.45544299999995</v>
      </c>
      <c r="CJ1465" s="4">
        <v>0</v>
      </c>
      <c r="CK1465" s="4">
        <v>9908.5999999999985</v>
      </c>
      <c r="CL1465" s="4">
        <v>926.69999999999993</v>
      </c>
      <c r="CM1465" s="4">
        <v>0</v>
      </c>
      <c r="CN1465" s="4">
        <v>706.20000000000073</v>
      </c>
      <c r="CO1465" s="4">
        <f t="shared" si="574"/>
        <v>11541.5</v>
      </c>
      <c r="CT1465" s="46"/>
      <c r="CX1465" s="46"/>
      <c r="CY1465" s="46"/>
      <c r="DA1465" s="46"/>
    </row>
    <row r="1466" spans="1:107">
      <c r="A1466" s="2">
        <v>2019</v>
      </c>
      <c r="B1466" s="3" t="s">
        <v>114</v>
      </c>
      <c r="C1466" s="4">
        <v>12323</v>
      </c>
      <c r="D1466" s="4">
        <v>2636</v>
      </c>
      <c r="E1466" s="4">
        <v>456</v>
      </c>
      <c r="F1466" s="4">
        <v>0</v>
      </c>
      <c r="G1466" s="4">
        <f t="shared" si="575"/>
        <v>15415</v>
      </c>
      <c r="H1466" s="4">
        <v>1717</v>
      </c>
      <c r="I1466" s="4">
        <v>0</v>
      </c>
      <c r="J1466" s="4">
        <v>101</v>
      </c>
      <c r="K1466" s="4">
        <v>163</v>
      </c>
      <c r="L1466" s="4">
        <f t="shared" si="576"/>
        <v>1981</v>
      </c>
      <c r="M1466" s="4">
        <v>162</v>
      </c>
      <c r="N1466" s="4">
        <v>322</v>
      </c>
      <c r="O1466" s="4">
        <v>2</v>
      </c>
      <c r="P1466" s="4">
        <v>0</v>
      </c>
      <c r="Q1466" s="4">
        <f t="shared" si="577"/>
        <v>486</v>
      </c>
      <c r="R1466" s="4">
        <v>123</v>
      </c>
      <c r="S1466" s="4">
        <v>273</v>
      </c>
      <c r="T1466" s="4">
        <v>0</v>
      </c>
      <c r="U1466" s="4">
        <v>0</v>
      </c>
      <c r="V1466" s="4">
        <f t="shared" si="578"/>
        <v>396</v>
      </c>
      <c r="W1466" s="4">
        <v>9294</v>
      </c>
      <c r="X1466" s="4">
        <v>18580</v>
      </c>
      <c r="Y1466" s="4">
        <v>4500</v>
      </c>
      <c r="Z1466" s="4">
        <v>0</v>
      </c>
      <c r="AA1466" s="4">
        <f t="shared" si="579"/>
        <v>32374</v>
      </c>
      <c r="AB1466" s="4">
        <v>2673</v>
      </c>
      <c r="AC1466" s="4">
        <v>25</v>
      </c>
      <c r="AD1466" s="4">
        <v>136</v>
      </c>
      <c r="AE1466" s="4">
        <v>32</v>
      </c>
      <c r="AF1466" s="4">
        <f t="shared" si="580"/>
        <v>2866</v>
      </c>
      <c r="AG1466" s="4">
        <v>2</v>
      </c>
      <c r="AH1466" s="4">
        <v>1935</v>
      </c>
      <c r="AI1466" s="4">
        <v>8946</v>
      </c>
      <c r="AJ1466" s="4">
        <v>203</v>
      </c>
      <c r="AK1466" s="4">
        <f t="shared" si="581"/>
        <v>11086</v>
      </c>
      <c r="AL1466" s="4">
        <v>7107</v>
      </c>
      <c r="AM1466" s="4">
        <v>6718</v>
      </c>
      <c r="AN1466" s="4">
        <v>10304</v>
      </c>
      <c r="AO1466" s="4">
        <v>198</v>
      </c>
      <c r="AP1466" s="4">
        <f t="shared" si="582"/>
        <v>24327</v>
      </c>
      <c r="AQ1466" s="4">
        <v>0</v>
      </c>
      <c r="AR1466" s="4">
        <v>0</v>
      </c>
      <c r="AS1466" s="4">
        <v>0</v>
      </c>
      <c r="AT1466" s="4">
        <v>0</v>
      </c>
      <c r="AU1466" s="4">
        <f t="shared" si="583"/>
        <v>0</v>
      </c>
      <c r="AV1466" s="4">
        <v>0</v>
      </c>
      <c r="AW1466" s="4">
        <v>0</v>
      </c>
      <c r="AX1466" s="4">
        <v>0</v>
      </c>
      <c r="AY1466" s="4">
        <v>163</v>
      </c>
      <c r="AZ1466" s="4">
        <f t="shared" si="584"/>
        <v>163</v>
      </c>
      <c r="BA1466" s="4">
        <v>0</v>
      </c>
      <c r="BB1466" s="4">
        <v>0</v>
      </c>
      <c r="BC1466" s="4">
        <v>0</v>
      </c>
      <c r="BD1466" s="4">
        <v>32</v>
      </c>
      <c r="BE1466" s="4">
        <f t="shared" si="585"/>
        <v>32</v>
      </c>
      <c r="BF1466" s="4">
        <v>0</v>
      </c>
      <c r="BG1466" s="4">
        <v>0</v>
      </c>
      <c r="BH1466" s="4">
        <v>2259</v>
      </c>
      <c r="BI1466" s="4">
        <v>203</v>
      </c>
      <c r="BJ1466" s="4">
        <f t="shared" si="586"/>
        <v>2462</v>
      </c>
      <c r="BK1466" s="4">
        <v>0</v>
      </c>
      <c r="BL1466" s="4">
        <v>0</v>
      </c>
      <c r="BM1466" s="4">
        <v>0</v>
      </c>
      <c r="BN1466" s="4">
        <v>0</v>
      </c>
      <c r="BO1466" s="4">
        <f t="shared" si="587"/>
        <v>0</v>
      </c>
      <c r="BP1466" s="4">
        <v>0</v>
      </c>
      <c r="BQ1466" s="4">
        <v>0</v>
      </c>
      <c r="BR1466" s="4">
        <v>0</v>
      </c>
      <c r="BS1466" s="4">
        <v>17</v>
      </c>
      <c r="BT1466" s="4">
        <f t="shared" si="588"/>
        <v>17</v>
      </c>
      <c r="BU1466" s="4">
        <v>0</v>
      </c>
      <c r="BV1466" s="4">
        <v>0</v>
      </c>
      <c r="BW1466" s="4">
        <v>44</v>
      </c>
      <c r="BX1466" s="4">
        <v>181</v>
      </c>
      <c r="BY1466" s="4">
        <f t="shared" si="589"/>
        <v>225</v>
      </c>
      <c r="BZ1466" s="4">
        <f t="shared" si="590"/>
        <v>33401</v>
      </c>
      <c r="CA1466" s="4">
        <f t="shared" si="591"/>
        <v>30489</v>
      </c>
      <c r="CB1466" s="4">
        <f t="shared" si="592"/>
        <v>24445</v>
      </c>
      <c r="CC1466" s="4">
        <f t="shared" si="593"/>
        <v>596</v>
      </c>
      <c r="CD1466" s="4">
        <f t="shared" si="594"/>
        <v>88931</v>
      </c>
      <c r="CE1466" s="4">
        <f t="shared" si="599"/>
        <v>0</v>
      </c>
      <c r="CF1466" s="4">
        <f t="shared" si="598"/>
        <v>0</v>
      </c>
      <c r="CG1466" s="4">
        <f t="shared" si="601"/>
        <v>2303</v>
      </c>
      <c r="CH1466" s="4">
        <f t="shared" si="600"/>
        <v>596</v>
      </c>
      <c r="CI1466" s="4">
        <f t="shared" si="595"/>
        <v>2899</v>
      </c>
      <c r="CJ1466" s="4">
        <v>11100</v>
      </c>
      <c r="CK1466" s="4">
        <v>14096</v>
      </c>
      <c r="CL1466" s="4">
        <v>3398</v>
      </c>
      <c r="CM1466" s="4">
        <v>132</v>
      </c>
      <c r="CN1466" s="4">
        <v>6132</v>
      </c>
      <c r="CO1466" s="4">
        <f t="shared" si="574"/>
        <v>34858</v>
      </c>
      <c r="CT1466" s="46"/>
      <c r="CW1466" s="46"/>
      <c r="CX1466" s="46"/>
      <c r="CZ1466" s="46"/>
      <c r="DA1466" s="46"/>
      <c r="DB1466" s="46"/>
      <c r="DC1466" s="46"/>
    </row>
    <row r="1467" spans="1:107">
      <c r="A1467" s="2">
        <v>2019</v>
      </c>
      <c r="B1467" s="3" t="s">
        <v>127</v>
      </c>
      <c r="G1467" s="4">
        <f t="shared" si="575"/>
        <v>0</v>
      </c>
      <c r="L1467" s="4">
        <f t="shared" si="576"/>
        <v>0</v>
      </c>
      <c r="Q1467" s="4">
        <f t="shared" si="577"/>
        <v>0</v>
      </c>
      <c r="V1467" s="4">
        <f t="shared" si="578"/>
        <v>0</v>
      </c>
      <c r="AA1467" s="4">
        <f t="shared" si="579"/>
        <v>0</v>
      </c>
      <c r="AF1467" s="4">
        <f t="shared" si="580"/>
        <v>0</v>
      </c>
      <c r="AK1467" s="4">
        <f t="shared" si="581"/>
        <v>0</v>
      </c>
      <c r="AP1467" s="4">
        <f t="shared" si="582"/>
        <v>0</v>
      </c>
      <c r="AU1467" s="4">
        <f t="shared" si="583"/>
        <v>0</v>
      </c>
      <c r="AZ1467" s="4">
        <f t="shared" si="584"/>
        <v>0</v>
      </c>
      <c r="BE1467" s="4">
        <f t="shared" si="585"/>
        <v>0</v>
      </c>
      <c r="BJ1467" s="4">
        <f t="shared" si="586"/>
        <v>0</v>
      </c>
      <c r="BO1467" s="4">
        <f t="shared" si="587"/>
        <v>0</v>
      </c>
      <c r="BT1467" s="4">
        <f t="shared" si="588"/>
        <v>0</v>
      </c>
      <c r="BY1467" s="4">
        <f t="shared" si="589"/>
        <v>0</v>
      </c>
      <c r="BZ1467" s="4">
        <f t="shared" si="590"/>
        <v>0</v>
      </c>
      <c r="CA1467" s="4">
        <f t="shared" si="591"/>
        <v>0</v>
      </c>
      <c r="CB1467" s="4">
        <f t="shared" si="592"/>
        <v>0</v>
      </c>
      <c r="CC1467" s="4">
        <f t="shared" si="593"/>
        <v>0</v>
      </c>
      <c r="CD1467" s="4">
        <f t="shared" si="594"/>
        <v>0</v>
      </c>
      <c r="CE1467" s="4">
        <f t="shared" si="599"/>
        <v>0</v>
      </c>
      <c r="CF1467" s="4">
        <f t="shared" si="598"/>
        <v>0</v>
      </c>
      <c r="CG1467" s="4">
        <f t="shared" si="601"/>
        <v>0</v>
      </c>
      <c r="CH1467" s="4">
        <f t="shared" si="600"/>
        <v>0</v>
      </c>
      <c r="CI1467" s="4">
        <f t="shared" si="595"/>
        <v>0</v>
      </c>
      <c r="CO1467" s="4">
        <f t="shared" si="574"/>
        <v>0</v>
      </c>
    </row>
    <row r="1468" spans="1:107">
      <c r="A1468" s="2">
        <v>2019</v>
      </c>
      <c r="B1468" s="3" t="s">
        <v>115</v>
      </c>
      <c r="C1468" s="4">
        <v>1187</v>
      </c>
      <c r="D1468" s="4">
        <v>207</v>
      </c>
      <c r="E1468" s="4">
        <v>43</v>
      </c>
      <c r="F1468" s="4">
        <v>9</v>
      </c>
      <c r="G1468" s="4">
        <f t="shared" si="575"/>
        <v>1446</v>
      </c>
      <c r="H1468" s="4">
        <v>234</v>
      </c>
      <c r="I1468" s="4">
        <v>8</v>
      </c>
      <c r="J1468" s="4">
        <v>947</v>
      </c>
      <c r="K1468" s="4">
        <v>82</v>
      </c>
      <c r="L1468" s="4">
        <f t="shared" si="576"/>
        <v>1271</v>
      </c>
      <c r="M1468" s="4">
        <v>0</v>
      </c>
      <c r="N1468" s="4">
        <v>65</v>
      </c>
      <c r="O1468" s="4">
        <v>0</v>
      </c>
      <c r="P1468" s="4">
        <v>0</v>
      </c>
      <c r="Q1468" s="4">
        <f t="shared" si="577"/>
        <v>65</v>
      </c>
      <c r="R1468" s="4">
        <v>30</v>
      </c>
      <c r="S1468" s="4">
        <v>26</v>
      </c>
      <c r="T1468" s="4">
        <v>0</v>
      </c>
      <c r="U1468" s="4">
        <v>0</v>
      </c>
      <c r="V1468" s="4">
        <f t="shared" si="578"/>
        <v>56</v>
      </c>
      <c r="W1468" s="4">
        <v>1135</v>
      </c>
      <c r="X1468" s="4">
        <v>1638</v>
      </c>
      <c r="Y1468" s="4">
        <v>9</v>
      </c>
      <c r="Z1468" s="4">
        <v>0</v>
      </c>
      <c r="AA1468" s="4">
        <f t="shared" si="579"/>
        <v>2782</v>
      </c>
      <c r="AB1468" s="4">
        <v>236</v>
      </c>
      <c r="AC1468" s="4">
        <v>1</v>
      </c>
      <c r="AD1468" s="4">
        <v>10</v>
      </c>
      <c r="AE1468" s="4">
        <v>0</v>
      </c>
      <c r="AF1468" s="4">
        <f t="shared" si="580"/>
        <v>247</v>
      </c>
      <c r="AG1468" s="4">
        <v>0</v>
      </c>
      <c r="AH1468" s="4">
        <v>287</v>
      </c>
      <c r="AI1468" s="4">
        <v>261</v>
      </c>
      <c r="AJ1468" s="4">
        <v>183</v>
      </c>
      <c r="AK1468" s="4">
        <f t="shared" si="581"/>
        <v>731</v>
      </c>
      <c r="AL1468" s="4">
        <v>1102</v>
      </c>
      <c r="AM1468" s="4">
        <v>887</v>
      </c>
      <c r="AN1468" s="4">
        <v>1065</v>
      </c>
      <c r="AO1468" s="4">
        <v>84</v>
      </c>
      <c r="AP1468" s="4">
        <f t="shared" si="582"/>
        <v>3138</v>
      </c>
      <c r="AQ1468" s="4">
        <v>0</v>
      </c>
      <c r="AR1468" s="4">
        <v>0</v>
      </c>
      <c r="AS1468" s="4">
        <v>3</v>
      </c>
      <c r="AT1468" s="4">
        <v>9</v>
      </c>
      <c r="AU1468" s="4">
        <f t="shared" si="583"/>
        <v>12</v>
      </c>
      <c r="AV1468" s="4">
        <v>0</v>
      </c>
      <c r="AW1468" s="4">
        <v>0</v>
      </c>
      <c r="AX1468" s="4">
        <v>34</v>
      </c>
      <c r="AY1468" s="4">
        <v>82</v>
      </c>
      <c r="AZ1468" s="4">
        <f t="shared" si="584"/>
        <v>116</v>
      </c>
      <c r="BA1468" s="4">
        <v>1</v>
      </c>
      <c r="BB1468" s="4">
        <v>0</v>
      </c>
      <c r="BC1468" s="4">
        <v>10</v>
      </c>
      <c r="BD1468" s="4">
        <v>0</v>
      </c>
      <c r="BE1468" s="4">
        <f t="shared" si="585"/>
        <v>11</v>
      </c>
      <c r="BF1468" s="4">
        <v>0</v>
      </c>
      <c r="BG1468" s="4">
        <v>214</v>
      </c>
      <c r="BH1468" s="4">
        <v>75</v>
      </c>
      <c r="BI1468" s="4">
        <v>183</v>
      </c>
      <c r="BJ1468" s="4">
        <f t="shared" si="586"/>
        <v>472</v>
      </c>
      <c r="BK1468" s="4">
        <v>0</v>
      </c>
      <c r="BL1468" s="4">
        <v>0</v>
      </c>
      <c r="BM1468" s="4">
        <v>0</v>
      </c>
      <c r="BN1468" s="4">
        <v>7</v>
      </c>
      <c r="BO1468" s="4">
        <f t="shared" si="587"/>
        <v>7</v>
      </c>
      <c r="BP1468" s="4">
        <v>0</v>
      </c>
      <c r="BQ1468" s="4">
        <v>3</v>
      </c>
      <c r="BR1468" s="4">
        <v>2</v>
      </c>
      <c r="BS1468" s="4">
        <v>19</v>
      </c>
      <c r="BT1468" s="4">
        <f t="shared" si="588"/>
        <v>24</v>
      </c>
      <c r="BU1468" s="4">
        <v>4</v>
      </c>
      <c r="BV1468" s="4">
        <v>28</v>
      </c>
      <c r="BW1468" s="4">
        <v>32</v>
      </c>
      <c r="BX1468" s="4">
        <v>58</v>
      </c>
      <c r="BY1468" s="4">
        <f t="shared" si="589"/>
        <v>122</v>
      </c>
      <c r="BZ1468" s="4">
        <f t="shared" si="590"/>
        <v>3924</v>
      </c>
      <c r="CA1468" s="4">
        <f t="shared" si="591"/>
        <v>3119</v>
      </c>
      <c r="CB1468" s="4">
        <f t="shared" si="592"/>
        <v>2335</v>
      </c>
      <c r="CC1468" s="4">
        <f t="shared" si="593"/>
        <v>358</v>
      </c>
      <c r="CD1468" s="4">
        <f t="shared" si="594"/>
        <v>9736</v>
      </c>
      <c r="CE1468" s="4">
        <f t="shared" si="599"/>
        <v>5</v>
      </c>
      <c r="CF1468" s="4">
        <f t="shared" si="598"/>
        <v>245</v>
      </c>
      <c r="CG1468" s="4">
        <f t="shared" si="601"/>
        <v>156</v>
      </c>
      <c r="CH1468" s="4">
        <f t="shared" si="600"/>
        <v>358</v>
      </c>
      <c r="CI1468" s="4">
        <f t="shared" si="595"/>
        <v>764</v>
      </c>
      <c r="CJ1468" s="4">
        <v>1126</v>
      </c>
      <c r="CK1468" s="4">
        <v>1397</v>
      </c>
      <c r="CL1468" s="4">
        <v>155</v>
      </c>
      <c r="CM1468" s="4">
        <v>397</v>
      </c>
      <c r="CN1468" s="4">
        <v>950</v>
      </c>
      <c r="CO1468" s="4">
        <f t="shared" si="574"/>
        <v>4025</v>
      </c>
      <c r="CX1468" s="46"/>
      <c r="CZ1468" s="46"/>
      <c r="DA1468" s="46"/>
    </row>
    <row r="1469" spans="1:107">
      <c r="A1469" s="2">
        <v>2019</v>
      </c>
      <c r="B1469" s="3" t="s">
        <v>116</v>
      </c>
      <c r="C1469" s="4">
        <v>3179</v>
      </c>
      <c r="D1469" s="4">
        <v>954</v>
      </c>
      <c r="E1469" s="4">
        <v>911</v>
      </c>
      <c r="F1469" s="4">
        <v>0</v>
      </c>
      <c r="G1469" s="4">
        <f t="shared" si="575"/>
        <v>5044</v>
      </c>
      <c r="H1469" s="4">
        <v>710</v>
      </c>
      <c r="I1469" s="4">
        <v>145</v>
      </c>
      <c r="J1469" s="4">
        <v>4396</v>
      </c>
      <c r="K1469" s="4">
        <v>130</v>
      </c>
      <c r="L1469" s="4">
        <f t="shared" si="576"/>
        <v>5381</v>
      </c>
      <c r="M1469" s="4">
        <v>14</v>
      </c>
      <c r="N1469" s="4">
        <v>10</v>
      </c>
      <c r="O1469" s="4">
        <v>1</v>
      </c>
      <c r="P1469" s="4">
        <v>0</v>
      </c>
      <c r="Q1469" s="4">
        <f t="shared" si="577"/>
        <v>25</v>
      </c>
      <c r="R1469" s="4">
        <v>21</v>
      </c>
      <c r="S1469" s="4">
        <v>32</v>
      </c>
      <c r="T1469" s="4">
        <v>0</v>
      </c>
      <c r="U1469" s="4">
        <v>0</v>
      </c>
      <c r="V1469" s="4">
        <f t="shared" si="578"/>
        <v>53</v>
      </c>
      <c r="W1469" s="4">
        <v>1182</v>
      </c>
      <c r="X1469" s="4">
        <v>4751</v>
      </c>
      <c r="Y1469" s="4">
        <v>837</v>
      </c>
      <c r="Z1469" s="4">
        <v>0</v>
      </c>
      <c r="AA1469" s="4">
        <f t="shared" si="579"/>
        <v>6770</v>
      </c>
      <c r="AB1469" s="4">
        <v>605</v>
      </c>
      <c r="AC1469" s="4">
        <v>5</v>
      </c>
      <c r="AD1469" s="4">
        <v>83</v>
      </c>
      <c r="AE1469" s="4">
        <v>0</v>
      </c>
      <c r="AF1469" s="4">
        <f t="shared" si="580"/>
        <v>693</v>
      </c>
      <c r="AG1469" s="4">
        <v>15</v>
      </c>
      <c r="AH1469" s="4">
        <v>735</v>
      </c>
      <c r="AI1469" s="4">
        <v>1454</v>
      </c>
      <c r="AJ1469" s="4">
        <v>0</v>
      </c>
      <c r="AK1469" s="4">
        <f t="shared" si="581"/>
        <v>2204</v>
      </c>
      <c r="AL1469" s="4">
        <v>2568</v>
      </c>
      <c r="AM1469" s="4">
        <v>1809</v>
      </c>
      <c r="AN1469" s="4">
        <v>1510</v>
      </c>
      <c r="AO1469" s="4">
        <v>17</v>
      </c>
      <c r="AP1469" s="4">
        <f t="shared" si="582"/>
        <v>5904</v>
      </c>
      <c r="AQ1469" s="4">
        <v>3</v>
      </c>
      <c r="AR1469" s="4">
        <v>1</v>
      </c>
      <c r="AS1469" s="4">
        <v>0</v>
      </c>
      <c r="AT1469" s="4">
        <v>0</v>
      </c>
      <c r="AU1469" s="4">
        <f t="shared" si="583"/>
        <v>4</v>
      </c>
      <c r="AV1469" s="4">
        <v>43</v>
      </c>
      <c r="AW1469" s="4">
        <v>5</v>
      </c>
      <c r="AX1469" s="4">
        <v>73</v>
      </c>
      <c r="AY1469" s="4">
        <v>130</v>
      </c>
      <c r="AZ1469" s="4">
        <f t="shared" si="584"/>
        <v>251</v>
      </c>
      <c r="BA1469" s="4">
        <v>12</v>
      </c>
      <c r="BB1469" s="4">
        <v>0</v>
      </c>
      <c r="BC1469" s="4">
        <v>1</v>
      </c>
      <c r="BD1469" s="4">
        <v>0</v>
      </c>
      <c r="BE1469" s="4">
        <f t="shared" si="585"/>
        <v>13</v>
      </c>
      <c r="BF1469" s="4">
        <v>1</v>
      </c>
      <c r="BG1469" s="4">
        <v>0</v>
      </c>
      <c r="BH1469" s="4">
        <v>0</v>
      </c>
      <c r="BI1469" s="4">
        <v>0</v>
      </c>
      <c r="BJ1469" s="4">
        <f t="shared" si="586"/>
        <v>1</v>
      </c>
      <c r="BK1469" s="4">
        <v>0</v>
      </c>
      <c r="BL1469" s="4">
        <v>0</v>
      </c>
      <c r="BM1469" s="4">
        <v>0</v>
      </c>
      <c r="BN1469" s="4">
        <v>0</v>
      </c>
      <c r="BO1469" s="4">
        <f t="shared" si="587"/>
        <v>0</v>
      </c>
      <c r="BP1469" s="4">
        <v>2</v>
      </c>
      <c r="BQ1469" s="4">
        <v>2</v>
      </c>
      <c r="BR1469" s="4">
        <v>3</v>
      </c>
      <c r="BS1469" s="4">
        <v>0</v>
      </c>
      <c r="BT1469" s="4">
        <f t="shared" si="588"/>
        <v>7</v>
      </c>
      <c r="BU1469" s="4">
        <v>9</v>
      </c>
      <c r="BV1469" s="4">
        <v>6</v>
      </c>
      <c r="BW1469" s="4">
        <v>30</v>
      </c>
      <c r="BX1469" s="4">
        <v>17</v>
      </c>
      <c r="BY1469" s="4">
        <f t="shared" si="589"/>
        <v>62</v>
      </c>
      <c r="BZ1469" s="4">
        <f t="shared" si="590"/>
        <v>8294</v>
      </c>
      <c r="CA1469" s="4">
        <f t="shared" si="591"/>
        <v>8441</v>
      </c>
      <c r="CB1469" s="4">
        <f t="shared" si="592"/>
        <v>9192</v>
      </c>
      <c r="CC1469" s="4">
        <f t="shared" si="593"/>
        <v>147</v>
      </c>
      <c r="CD1469" s="4">
        <f t="shared" si="594"/>
        <v>26074</v>
      </c>
      <c r="CE1469" s="4">
        <f t="shared" si="599"/>
        <v>70</v>
      </c>
      <c r="CF1469" s="4">
        <f t="shared" si="598"/>
        <v>14</v>
      </c>
      <c r="CG1469" s="4">
        <f t="shared" si="601"/>
        <v>107</v>
      </c>
      <c r="CH1469" s="4">
        <f t="shared" si="600"/>
        <v>147</v>
      </c>
      <c r="CI1469" s="4">
        <f t="shared" si="595"/>
        <v>338</v>
      </c>
      <c r="CJ1469" s="4">
        <v>3186</v>
      </c>
      <c r="CK1469" s="4">
        <v>4714</v>
      </c>
      <c r="CL1469" s="4">
        <v>494</v>
      </c>
      <c r="CM1469" s="4">
        <v>0</v>
      </c>
      <c r="CN1469" s="4">
        <v>1009</v>
      </c>
      <c r="CO1469" s="4">
        <f t="shared" si="574"/>
        <v>9403</v>
      </c>
      <c r="CX1469" s="46"/>
      <c r="CZ1469" s="46"/>
      <c r="DA1469" s="46"/>
    </row>
    <row r="1470" spans="1:107">
      <c r="A1470" s="2">
        <v>2019</v>
      </c>
      <c r="B1470" s="3" t="s">
        <v>117</v>
      </c>
      <c r="C1470" s="4">
        <v>558</v>
      </c>
      <c r="D1470" s="4">
        <v>171</v>
      </c>
      <c r="E1470" s="4">
        <v>4</v>
      </c>
      <c r="F1470" s="4">
        <v>0</v>
      </c>
      <c r="G1470" s="4">
        <f t="shared" si="575"/>
        <v>733</v>
      </c>
      <c r="H1470" s="4">
        <v>242</v>
      </c>
      <c r="I1470" s="4">
        <v>73</v>
      </c>
      <c r="J1470" s="4">
        <v>506</v>
      </c>
      <c r="K1470" s="4">
        <v>4</v>
      </c>
      <c r="L1470" s="4">
        <f t="shared" si="576"/>
        <v>825</v>
      </c>
      <c r="M1470" s="4">
        <v>9</v>
      </c>
      <c r="N1470" s="4">
        <v>10</v>
      </c>
      <c r="O1470" s="4">
        <v>0</v>
      </c>
      <c r="P1470" s="4">
        <v>0</v>
      </c>
      <c r="Q1470" s="4">
        <f t="shared" si="577"/>
        <v>19</v>
      </c>
      <c r="R1470" s="4">
        <v>0</v>
      </c>
      <c r="S1470" s="4">
        <v>0</v>
      </c>
      <c r="T1470" s="4">
        <v>0</v>
      </c>
      <c r="U1470" s="4">
        <v>0</v>
      </c>
      <c r="V1470" s="4">
        <f t="shared" si="578"/>
        <v>0</v>
      </c>
      <c r="W1470" s="4">
        <v>364</v>
      </c>
      <c r="X1470" s="4">
        <v>549</v>
      </c>
      <c r="Y1470" s="4">
        <v>4</v>
      </c>
      <c r="Z1470" s="4">
        <v>0</v>
      </c>
      <c r="AA1470" s="4">
        <f t="shared" si="579"/>
        <v>917</v>
      </c>
      <c r="AB1470" s="4">
        <v>109</v>
      </c>
      <c r="AC1470" s="4">
        <v>3</v>
      </c>
      <c r="AD1470" s="4">
        <v>3</v>
      </c>
      <c r="AE1470" s="4">
        <v>0</v>
      </c>
      <c r="AF1470" s="4">
        <f t="shared" si="580"/>
        <v>115</v>
      </c>
      <c r="AG1470" s="4">
        <v>1</v>
      </c>
      <c r="AH1470" s="4">
        <v>282</v>
      </c>
      <c r="AI1470" s="4">
        <v>322</v>
      </c>
      <c r="AJ1470" s="4">
        <v>0</v>
      </c>
      <c r="AK1470" s="4">
        <f t="shared" si="581"/>
        <v>605</v>
      </c>
      <c r="AL1470" s="4">
        <v>355</v>
      </c>
      <c r="AM1470" s="4">
        <v>363</v>
      </c>
      <c r="AN1470" s="4">
        <v>528</v>
      </c>
      <c r="AO1470" s="4">
        <v>28</v>
      </c>
      <c r="AP1470" s="4">
        <f t="shared" si="582"/>
        <v>1274</v>
      </c>
      <c r="AQ1470" s="4">
        <v>0</v>
      </c>
      <c r="AR1470" s="4">
        <v>0</v>
      </c>
      <c r="AS1470" s="4">
        <v>0</v>
      </c>
      <c r="AT1470" s="4">
        <v>0</v>
      </c>
      <c r="AU1470" s="4">
        <f t="shared" si="583"/>
        <v>0</v>
      </c>
      <c r="AV1470" s="4">
        <v>0</v>
      </c>
      <c r="AW1470" s="4">
        <v>0</v>
      </c>
      <c r="AX1470" s="4">
        <v>0</v>
      </c>
      <c r="AY1470" s="4">
        <v>4</v>
      </c>
      <c r="AZ1470" s="4">
        <f t="shared" si="584"/>
        <v>4</v>
      </c>
      <c r="BA1470" s="4">
        <v>1</v>
      </c>
      <c r="BB1470" s="4">
        <v>0</v>
      </c>
      <c r="BC1470" s="4">
        <v>0</v>
      </c>
      <c r="BD1470" s="4">
        <v>0</v>
      </c>
      <c r="BE1470" s="4">
        <f t="shared" si="585"/>
        <v>1</v>
      </c>
      <c r="BF1470" s="4">
        <v>0</v>
      </c>
      <c r="BG1470" s="4">
        <v>0</v>
      </c>
      <c r="BH1470" s="4">
        <v>22</v>
      </c>
      <c r="BI1470" s="4">
        <v>0</v>
      </c>
      <c r="BJ1470" s="4">
        <f t="shared" si="586"/>
        <v>22</v>
      </c>
      <c r="BK1470" s="4">
        <v>0</v>
      </c>
      <c r="BL1470" s="4">
        <v>0</v>
      </c>
      <c r="BM1470" s="4">
        <v>0</v>
      </c>
      <c r="BN1470" s="4">
        <v>0</v>
      </c>
      <c r="BO1470" s="4">
        <f t="shared" si="587"/>
        <v>0</v>
      </c>
      <c r="BP1470" s="4">
        <v>0</v>
      </c>
      <c r="BQ1470" s="4">
        <v>0</v>
      </c>
      <c r="BR1470" s="4">
        <v>0</v>
      </c>
      <c r="BS1470" s="4">
        <v>0</v>
      </c>
      <c r="BT1470" s="4">
        <f t="shared" si="588"/>
        <v>0</v>
      </c>
      <c r="BU1470" s="4">
        <v>3</v>
      </c>
      <c r="BV1470" s="4">
        <v>9</v>
      </c>
      <c r="BW1470" s="4">
        <v>12</v>
      </c>
      <c r="BX1470" s="4">
        <v>28</v>
      </c>
      <c r="BY1470" s="4">
        <f t="shared" si="589"/>
        <v>52</v>
      </c>
      <c r="BZ1470" s="4">
        <f t="shared" si="590"/>
        <v>1638</v>
      </c>
      <c r="CA1470" s="4">
        <f t="shared" si="591"/>
        <v>1451</v>
      </c>
      <c r="CB1470" s="4">
        <f t="shared" si="592"/>
        <v>1367</v>
      </c>
      <c r="CC1470" s="4">
        <f t="shared" si="593"/>
        <v>32</v>
      </c>
      <c r="CD1470" s="4">
        <f t="shared" si="594"/>
        <v>4488</v>
      </c>
      <c r="CE1470" s="4">
        <f t="shared" si="599"/>
        <v>4</v>
      </c>
      <c r="CF1470" s="4">
        <f t="shared" si="598"/>
        <v>9</v>
      </c>
      <c r="CG1470" s="4">
        <f t="shared" si="601"/>
        <v>34</v>
      </c>
      <c r="CH1470" s="4">
        <f t="shared" si="600"/>
        <v>32</v>
      </c>
      <c r="CI1470" s="4">
        <f t="shared" si="595"/>
        <v>79</v>
      </c>
      <c r="CJ1470" s="4">
        <v>1025</v>
      </c>
      <c r="CK1470" s="4">
        <v>0</v>
      </c>
      <c r="CL1470" s="4">
        <v>0</v>
      </c>
      <c r="CM1470" s="4">
        <v>126</v>
      </c>
      <c r="CN1470" s="4">
        <v>523</v>
      </c>
      <c r="CO1470" s="4">
        <f t="shared" si="574"/>
        <v>1674</v>
      </c>
      <c r="CU1470" s="46"/>
      <c r="CV1470" s="46"/>
      <c r="CX1470" s="46"/>
      <c r="CY1470" s="46"/>
      <c r="DA1470" s="46"/>
    </row>
    <row r="1471" spans="1:107">
      <c r="A1471" s="2">
        <v>2019</v>
      </c>
      <c r="B1471" s="3" t="s">
        <v>118</v>
      </c>
      <c r="C1471" s="4">
        <v>5085</v>
      </c>
      <c r="D1471" s="4">
        <v>1130</v>
      </c>
      <c r="E1471" s="4">
        <v>165</v>
      </c>
      <c r="F1471" s="4">
        <v>0</v>
      </c>
      <c r="G1471" s="4">
        <f t="shared" si="575"/>
        <v>6380</v>
      </c>
      <c r="H1471" s="4">
        <v>2109</v>
      </c>
      <c r="I1471" s="4">
        <v>72</v>
      </c>
      <c r="J1471" s="4">
        <v>2767</v>
      </c>
      <c r="K1471" s="4">
        <v>0</v>
      </c>
      <c r="L1471" s="4">
        <f t="shared" si="576"/>
        <v>4948</v>
      </c>
      <c r="M1471" s="4">
        <v>13</v>
      </c>
      <c r="N1471" s="4">
        <v>39</v>
      </c>
      <c r="O1471" s="4">
        <v>0</v>
      </c>
      <c r="P1471" s="4">
        <v>0</v>
      </c>
      <c r="Q1471" s="4">
        <f t="shared" si="577"/>
        <v>52</v>
      </c>
      <c r="R1471" s="4">
        <v>0</v>
      </c>
      <c r="S1471" s="4">
        <v>0</v>
      </c>
      <c r="T1471" s="4">
        <v>0</v>
      </c>
      <c r="U1471" s="4">
        <v>0</v>
      </c>
      <c r="V1471" s="4">
        <f t="shared" si="578"/>
        <v>0</v>
      </c>
      <c r="W1471" s="4">
        <v>3630</v>
      </c>
      <c r="X1471" s="4">
        <v>7052</v>
      </c>
      <c r="Y1471" s="4">
        <v>777</v>
      </c>
      <c r="Z1471" s="4">
        <v>0</v>
      </c>
      <c r="AA1471" s="4">
        <f t="shared" si="579"/>
        <v>11459</v>
      </c>
      <c r="AB1471" s="4">
        <v>962</v>
      </c>
      <c r="AC1471" s="4">
        <v>1</v>
      </c>
      <c r="AD1471" s="4">
        <v>68</v>
      </c>
      <c r="AE1471" s="4">
        <v>0</v>
      </c>
      <c r="AF1471" s="4">
        <f t="shared" si="580"/>
        <v>1031</v>
      </c>
      <c r="AG1471" s="4">
        <v>0</v>
      </c>
      <c r="AH1471" s="4">
        <v>889</v>
      </c>
      <c r="AI1471" s="4">
        <v>611</v>
      </c>
      <c r="AJ1471" s="4">
        <v>0</v>
      </c>
      <c r="AK1471" s="4">
        <f t="shared" si="581"/>
        <v>1500</v>
      </c>
      <c r="AL1471" s="4">
        <v>2909</v>
      </c>
      <c r="AM1471" s="4">
        <v>3296</v>
      </c>
      <c r="AN1471" s="4">
        <v>2220</v>
      </c>
      <c r="AO1471" s="4">
        <v>31</v>
      </c>
      <c r="AP1471" s="4">
        <f t="shared" si="582"/>
        <v>8456</v>
      </c>
      <c r="AQ1471" s="4">
        <v>0</v>
      </c>
      <c r="AR1471" s="4">
        <v>0</v>
      </c>
      <c r="AS1471" s="4">
        <v>2</v>
      </c>
      <c r="AT1471" s="4">
        <v>0</v>
      </c>
      <c r="AU1471" s="4">
        <f t="shared" si="583"/>
        <v>2</v>
      </c>
      <c r="AV1471" s="4">
        <v>170</v>
      </c>
      <c r="AW1471" s="4">
        <v>0</v>
      </c>
      <c r="AX1471" s="4">
        <v>47</v>
      </c>
      <c r="AY1471" s="4">
        <v>0</v>
      </c>
      <c r="AZ1471" s="4">
        <f t="shared" si="584"/>
        <v>217</v>
      </c>
      <c r="BA1471" s="4">
        <v>0</v>
      </c>
      <c r="BB1471" s="4">
        <v>0</v>
      </c>
      <c r="BC1471" s="4">
        <v>47</v>
      </c>
      <c r="BD1471" s="4">
        <v>0</v>
      </c>
      <c r="BE1471" s="4">
        <f t="shared" si="585"/>
        <v>47</v>
      </c>
      <c r="BF1471" s="4">
        <v>0</v>
      </c>
      <c r="BG1471" s="4">
        <v>889</v>
      </c>
      <c r="BH1471" s="4">
        <v>611</v>
      </c>
      <c r="BI1471" s="4">
        <v>0</v>
      </c>
      <c r="BJ1471" s="4">
        <f t="shared" si="586"/>
        <v>1500</v>
      </c>
      <c r="BK1471" s="4">
        <v>0</v>
      </c>
      <c r="BL1471" s="4">
        <v>0</v>
      </c>
      <c r="BM1471" s="4">
        <v>0</v>
      </c>
      <c r="BN1471" s="4">
        <v>0</v>
      </c>
      <c r="BO1471" s="4">
        <f t="shared" si="587"/>
        <v>0</v>
      </c>
      <c r="BP1471" s="4">
        <v>0</v>
      </c>
      <c r="BQ1471" s="4">
        <v>1</v>
      </c>
      <c r="BR1471" s="4">
        <v>8</v>
      </c>
      <c r="BS1471" s="4">
        <v>0</v>
      </c>
      <c r="BT1471" s="4">
        <f t="shared" si="588"/>
        <v>9</v>
      </c>
      <c r="BU1471" s="4">
        <v>20</v>
      </c>
      <c r="BV1471" s="4">
        <v>3</v>
      </c>
      <c r="BW1471" s="4">
        <v>11</v>
      </c>
      <c r="BX1471" s="4">
        <v>31</v>
      </c>
      <c r="BY1471" s="4">
        <f t="shared" si="589"/>
        <v>65</v>
      </c>
      <c r="BZ1471" s="4">
        <f t="shared" si="590"/>
        <v>14708</v>
      </c>
      <c r="CA1471" s="4">
        <f t="shared" si="591"/>
        <v>12479</v>
      </c>
      <c r="CB1471" s="4">
        <f t="shared" si="592"/>
        <v>6608</v>
      </c>
      <c r="CC1471" s="4">
        <f t="shared" si="593"/>
        <v>31</v>
      </c>
      <c r="CD1471" s="4">
        <f t="shared" si="594"/>
        <v>33826</v>
      </c>
      <c r="CE1471" s="4">
        <f t="shared" si="599"/>
        <v>190</v>
      </c>
      <c r="CF1471" s="4">
        <f t="shared" si="598"/>
        <v>893</v>
      </c>
      <c r="CG1471" s="4">
        <f t="shared" si="601"/>
        <v>726</v>
      </c>
      <c r="CH1471" s="4">
        <f t="shared" si="600"/>
        <v>31</v>
      </c>
      <c r="CI1471" s="4">
        <f t="shared" si="595"/>
        <v>1840</v>
      </c>
      <c r="CJ1471" s="4">
        <v>8758</v>
      </c>
      <c r="CK1471" s="4">
        <v>131</v>
      </c>
      <c r="CL1471" s="4">
        <v>1496</v>
      </c>
      <c r="CM1471" s="4">
        <v>0</v>
      </c>
      <c r="CN1471" s="4">
        <v>4452</v>
      </c>
      <c r="CO1471" s="4">
        <f t="shared" si="574"/>
        <v>14837</v>
      </c>
      <c r="CX1471" s="46"/>
    </row>
    <row r="1472" spans="1:107">
      <c r="A1472" s="2">
        <v>2019</v>
      </c>
      <c r="B1472" s="3" t="s">
        <v>119</v>
      </c>
      <c r="C1472" s="4">
        <v>19304</v>
      </c>
      <c r="D1472" s="4">
        <v>5660</v>
      </c>
      <c r="E1472" s="4">
        <v>6113</v>
      </c>
      <c r="F1472" s="4">
        <v>0</v>
      </c>
      <c r="G1472" s="4">
        <f t="shared" si="575"/>
        <v>31077</v>
      </c>
      <c r="H1472" s="4">
        <v>7721</v>
      </c>
      <c r="I1472" s="4">
        <v>4356</v>
      </c>
      <c r="J1472" s="4">
        <v>5987</v>
      </c>
      <c r="K1472" s="4">
        <v>0</v>
      </c>
      <c r="L1472" s="4">
        <f t="shared" si="576"/>
        <v>18064</v>
      </c>
      <c r="M1472" s="4">
        <v>45</v>
      </c>
      <c r="N1472" s="4">
        <v>3</v>
      </c>
      <c r="O1472" s="4">
        <v>0</v>
      </c>
      <c r="P1472" s="4">
        <v>0</v>
      </c>
      <c r="Q1472" s="4">
        <f t="shared" si="577"/>
        <v>48</v>
      </c>
      <c r="R1472" s="4">
        <v>0</v>
      </c>
      <c r="S1472" s="4">
        <v>0</v>
      </c>
      <c r="T1472" s="4">
        <v>0</v>
      </c>
      <c r="U1472" s="4">
        <v>0</v>
      </c>
      <c r="V1472" s="4">
        <f t="shared" si="578"/>
        <v>0</v>
      </c>
      <c r="W1472" s="4">
        <v>11742</v>
      </c>
      <c r="X1472" s="4">
        <v>23361</v>
      </c>
      <c r="Y1472" s="4">
        <v>323</v>
      </c>
      <c r="Z1472" s="4">
        <v>0</v>
      </c>
      <c r="AA1472" s="4">
        <f t="shared" si="579"/>
        <v>35426</v>
      </c>
      <c r="AB1472" s="4">
        <v>3629</v>
      </c>
      <c r="AC1472" s="4">
        <v>26</v>
      </c>
      <c r="AD1472" s="4">
        <v>160</v>
      </c>
      <c r="AE1472" s="4">
        <v>0</v>
      </c>
      <c r="AF1472" s="4">
        <f t="shared" si="580"/>
        <v>3815</v>
      </c>
      <c r="AG1472" s="4">
        <v>2</v>
      </c>
      <c r="AH1472" s="4">
        <v>4026</v>
      </c>
      <c r="AI1472" s="4">
        <v>7356</v>
      </c>
      <c r="AJ1472" s="4">
        <v>419</v>
      </c>
      <c r="AK1472" s="4">
        <f t="shared" si="581"/>
        <v>11803</v>
      </c>
      <c r="AL1472" s="4">
        <v>10454</v>
      </c>
      <c r="AM1472" s="4">
        <v>5138</v>
      </c>
      <c r="AN1472" s="4">
        <v>4679</v>
      </c>
      <c r="AO1472" s="4">
        <v>532</v>
      </c>
      <c r="AP1472" s="4">
        <f t="shared" si="582"/>
        <v>20803</v>
      </c>
      <c r="AQ1472" s="4">
        <v>0</v>
      </c>
      <c r="AR1472" s="4">
        <v>0</v>
      </c>
      <c r="AS1472" s="4">
        <v>0</v>
      </c>
      <c r="AT1472" s="4">
        <v>0</v>
      </c>
      <c r="AU1472" s="4">
        <f t="shared" si="583"/>
        <v>0</v>
      </c>
      <c r="AV1472" s="4">
        <v>232</v>
      </c>
      <c r="AW1472" s="4">
        <v>87</v>
      </c>
      <c r="AX1472" s="4">
        <v>3172</v>
      </c>
      <c r="AY1472" s="4">
        <v>0</v>
      </c>
      <c r="AZ1472" s="4">
        <f t="shared" si="584"/>
        <v>3491</v>
      </c>
      <c r="BA1472" s="4">
        <v>21</v>
      </c>
      <c r="BB1472" s="4">
        <v>0</v>
      </c>
      <c r="BC1472" s="4">
        <v>39</v>
      </c>
      <c r="BD1472" s="4">
        <v>0</v>
      </c>
      <c r="BE1472" s="4">
        <f t="shared" si="585"/>
        <v>60</v>
      </c>
      <c r="BF1472" s="4">
        <v>0</v>
      </c>
      <c r="BG1472" s="4">
        <v>3967</v>
      </c>
      <c r="BH1472" s="4">
        <v>4612</v>
      </c>
      <c r="BI1472" s="4">
        <v>419</v>
      </c>
      <c r="BJ1472" s="4">
        <f t="shared" si="586"/>
        <v>8998</v>
      </c>
      <c r="BK1472" s="4">
        <v>0</v>
      </c>
      <c r="BL1472" s="4">
        <v>17</v>
      </c>
      <c r="BM1472" s="4">
        <v>3</v>
      </c>
      <c r="BN1472" s="4">
        <v>365</v>
      </c>
      <c r="BO1472" s="4">
        <f t="shared" si="587"/>
        <v>385</v>
      </c>
      <c r="BP1472" s="4">
        <v>4</v>
      </c>
      <c r="BQ1472" s="4">
        <v>0</v>
      </c>
      <c r="BR1472" s="4">
        <v>19</v>
      </c>
      <c r="BS1472" s="4">
        <v>0</v>
      </c>
      <c r="BT1472" s="4">
        <f t="shared" si="588"/>
        <v>23</v>
      </c>
      <c r="BU1472" s="4">
        <v>0</v>
      </c>
      <c r="BV1472" s="4">
        <v>0</v>
      </c>
      <c r="BW1472" s="4">
        <v>0</v>
      </c>
      <c r="BX1472" s="4">
        <v>0</v>
      </c>
      <c r="BY1472" s="4">
        <f t="shared" si="589"/>
        <v>0</v>
      </c>
      <c r="BZ1472" s="4">
        <f t="shared" si="590"/>
        <v>52897</v>
      </c>
      <c r="CA1472" s="4">
        <f t="shared" si="591"/>
        <v>42570</v>
      </c>
      <c r="CB1472" s="4">
        <f t="shared" si="592"/>
        <v>24618</v>
      </c>
      <c r="CC1472" s="4">
        <f t="shared" si="593"/>
        <v>951</v>
      </c>
      <c r="CD1472" s="4">
        <f t="shared" si="594"/>
        <v>121036</v>
      </c>
      <c r="CE1472" s="4">
        <f t="shared" si="599"/>
        <v>257</v>
      </c>
      <c r="CF1472" s="4">
        <f t="shared" si="598"/>
        <v>4071</v>
      </c>
      <c r="CG1472" s="4">
        <f t="shared" si="601"/>
        <v>7845</v>
      </c>
      <c r="CH1472" s="4">
        <f t="shared" si="600"/>
        <v>784</v>
      </c>
      <c r="CI1472" s="4">
        <f t="shared" si="595"/>
        <v>12957</v>
      </c>
      <c r="CJ1472" s="4">
        <v>29838</v>
      </c>
      <c r="CK1472" s="4">
        <v>0</v>
      </c>
      <c r="CL1472" s="4">
        <v>0</v>
      </c>
      <c r="CM1472" s="4">
        <v>1523</v>
      </c>
      <c r="CN1472" s="4">
        <v>26505</v>
      </c>
      <c r="CO1472" s="4">
        <f t="shared" ref="CO1472:CO1530" si="602">SUM(CJ1472:CN1472)</f>
        <v>57866</v>
      </c>
      <c r="CU1472" s="46"/>
      <c r="CV1472" s="46"/>
      <c r="CX1472" s="46"/>
      <c r="CZ1472" s="46"/>
      <c r="DA1472" s="46"/>
    </row>
    <row r="1473" spans="1:107">
      <c r="A1473" s="2">
        <v>2019</v>
      </c>
      <c r="B1473" s="3" t="s">
        <v>120</v>
      </c>
      <c r="C1473" s="4">
        <v>3567</v>
      </c>
      <c r="D1473" s="4">
        <v>362</v>
      </c>
      <c r="E1473" s="4">
        <v>151</v>
      </c>
      <c r="F1473" s="4">
        <v>0</v>
      </c>
      <c r="G1473" s="4">
        <f t="shared" si="575"/>
        <v>4080</v>
      </c>
      <c r="H1473" s="4">
        <v>1321</v>
      </c>
      <c r="I1473" s="4">
        <v>9</v>
      </c>
      <c r="J1473" s="4">
        <v>854</v>
      </c>
      <c r="K1473" s="4">
        <v>0</v>
      </c>
      <c r="L1473" s="4">
        <f t="shared" si="576"/>
        <v>2184</v>
      </c>
      <c r="M1473" s="4">
        <v>14</v>
      </c>
      <c r="N1473" s="4">
        <v>56</v>
      </c>
      <c r="O1473" s="4">
        <v>0</v>
      </c>
      <c r="P1473" s="4">
        <v>0</v>
      </c>
      <c r="Q1473" s="4">
        <f t="shared" si="577"/>
        <v>70</v>
      </c>
      <c r="R1473" s="4">
        <v>5</v>
      </c>
      <c r="S1473" s="4">
        <v>0</v>
      </c>
      <c r="T1473" s="4">
        <v>0</v>
      </c>
      <c r="U1473" s="4">
        <v>0</v>
      </c>
      <c r="V1473" s="4">
        <f t="shared" si="578"/>
        <v>5</v>
      </c>
      <c r="W1473" s="4">
        <v>517</v>
      </c>
      <c r="X1473" s="4">
        <v>1933</v>
      </c>
      <c r="Y1473" s="4">
        <v>547</v>
      </c>
      <c r="Z1473" s="4">
        <v>0</v>
      </c>
      <c r="AA1473" s="4">
        <f t="shared" si="579"/>
        <v>2997</v>
      </c>
      <c r="AB1473" s="4">
        <v>525</v>
      </c>
      <c r="AC1473" s="4">
        <v>2</v>
      </c>
      <c r="AD1473" s="4">
        <v>0</v>
      </c>
      <c r="AE1473" s="4">
        <v>0</v>
      </c>
      <c r="AF1473" s="4">
        <f t="shared" si="580"/>
        <v>527</v>
      </c>
      <c r="AG1473" s="4">
        <v>4</v>
      </c>
      <c r="AH1473" s="4">
        <v>386</v>
      </c>
      <c r="AI1473" s="4">
        <v>1067</v>
      </c>
      <c r="AJ1473" s="4">
        <v>150</v>
      </c>
      <c r="AK1473" s="4">
        <f t="shared" si="581"/>
        <v>1607</v>
      </c>
      <c r="AL1473" s="4">
        <v>1540</v>
      </c>
      <c r="AM1473" s="4">
        <v>1165</v>
      </c>
      <c r="AN1473" s="4">
        <v>2426</v>
      </c>
      <c r="AO1473" s="4">
        <v>0</v>
      </c>
      <c r="AP1473" s="4">
        <f t="shared" si="582"/>
        <v>5131</v>
      </c>
      <c r="AQ1473" s="4">
        <v>15</v>
      </c>
      <c r="AR1473" s="4">
        <v>0</v>
      </c>
      <c r="AS1473" s="4">
        <v>19</v>
      </c>
      <c r="AT1473" s="4">
        <v>0</v>
      </c>
      <c r="AU1473" s="4">
        <f t="shared" si="583"/>
        <v>34</v>
      </c>
      <c r="AV1473" s="4">
        <v>169</v>
      </c>
      <c r="AW1473" s="4">
        <v>0</v>
      </c>
      <c r="AX1473" s="4">
        <v>0</v>
      </c>
      <c r="AY1473" s="4">
        <v>0</v>
      </c>
      <c r="AZ1473" s="4">
        <f t="shared" si="584"/>
        <v>169</v>
      </c>
      <c r="BA1473" s="4">
        <v>113</v>
      </c>
      <c r="BB1473" s="4">
        <v>0</v>
      </c>
      <c r="BC1473" s="4">
        <v>0</v>
      </c>
      <c r="BD1473" s="4">
        <v>0</v>
      </c>
      <c r="BE1473" s="4">
        <f t="shared" si="585"/>
        <v>113</v>
      </c>
      <c r="BF1473" s="4">
        <v>0</v>
      </c>
      <c r="BG1473" s="4">
        <v>349</v>
      </c>
      <c r="BH1473" s="4">
        <v>749</v>
      </c>
      <c r="BI1473" s="4">
        <v>150</v>
      </c>
      <c r="BJ1473" s="4">
        <f t="shared" si="586"/>
        <v>1248</v>
      </c>
      <c r="BK1473" s="4">
        <v>0</v>
      </c>
      <c r="BL1473" s="4">
        <v>0</v>
      </c>
      <c r="BM1473" s="4">
        <v>0</v>
      </c>
      <c r="BN1473" s="4">
        <v>0</v>
      </c>
      <c r="BO1473" s="4">
        <f t="shared" si="587"/>
        <v>0</v>
      </c>
      <c r="BP1473" s="4">
        <v>0</v>
      </c>
      <c r="BQ1473" s="4">
        <v>0</v>
      </c>
      <c r="BR1473" s="4">
        <v>0</v>
      </c>
      <c r="BS1473" s="4">
        <v>0</v>
      </c>
      <c r="BT1473" s="4">
        <f t="shared" si="588"/>
        <v>0</v>
      </c>
      <c r="BU1473" s="4">
        <v>87</v>
      </c>
      <c r="BV1473" s="4">
        <v>2</v>
      </c>
      <c r="BW1473" s="4">
        <v>113</v>
      </c>
      <c r="BX1473" s="4">
        <v>0</v>
      </c>
      <c r="BY1473" s="4">
        <f t="shared" si="589"/>
        <v>202</v>
      </c>
      <c r="BZ1473" s="4">
        <f t="shared" si="590"/>
        <v>7493</v>
      </c>
      <c r="CA1473" s="4">
        <f t="shared" si="591"/>
        <v>3913</v>
      </c>
      <c r="CB1473" s="4">
        <f t="shared" si="592"/>
        <v>5045</v>
      </c>
      <c r="CC1473" s="4">
        <f t="shared" si="593"/>
        <v>150</v>
      </c>
      <c r="CD1473" s="4">
        <f t="shared" si="594"/>
        <v>16601</v>
      </c>
      <c r="CE1473" s="4">
        <f t="shared" si="599"/>
        <v>384</v>
      </c>
      <c r="CF1473" s="4">
        <f t="shared" ref="CF1473:CF1504" si="603">BG1473+BB1473+AW1473+BL1473+BQ1473+BV1473+AR1473</f>
        <v>351</v>
      </c>
      <c r="CG1473" s="4">
        <f t="shared" si="601"/>
        <v>881</v>
      </c>
      <c r="CH1473" s="4">
        <f t="shared" si="600"/>
        <v>150</v>
      </c>
      <c r="CI1473" s="4">
        <f t="shared" si="595"/>
        <v>1766</v>
      </c>
      <c r="CJ1473" s="4">
        <v>2116.2551159999998</v>
      </c>
      <c r="CK1473" s="4">
        <v>4320.0424919999996</v>
      </c>
      <c r="CL1473" s="4">
        <v>520.91762400000005</v>
      </c>
      <c r="CM1473" s="4">
        <v>0</v>
      </c>
      <c r="CN1473" s="4">
        <v>585.76813400000083</v>
      </c>
      <c r="CO1473" s="4">
        <f t="shared" si="602"/>
        <v>7542.9833659999995</v>
      </c>
      <c r="CT1473" s="46"/>
      <c r="CW1473" s="46"/>
      <c r="CX1473" s="46"/>
      <c r="CY1473" s="46"/>
      <c r="CZ1473" s="46"/>
      <c r="DA1473" s="46"/>
      <c r="DB1473" s="46"/>
    </row>
    <row r="1474" spans="1:107">
      <c r="A1474" s="2">
        <v>2019</v>
      </c>
      <c r="B1474" s="3" t="s">
        <v>121</v>
      </c>
      <c r="C1474" s="4">
        <v>137</v>
      </c>
      <c r="D1474" s="4">
        <v>110</v>
      </c>
      <c r="E1474" s="4">
        <v>1664</v>
      </c>
      <c r="F1474" s="4">
        <v>2</v>
      </c>
      <c r="G1474" s="4">
        <f t="shared" ref="G1474:G1530" si="604">SUM(C1474:F1474)</f>
        <v>1913</v>
      </c>
      <c r="H1474" s="4">
        <v>88</v>
      </c>
      <c r="I1474" s="4">
        <v>0</v>
      </c>
      <c r="J1474" s="4">
        <v>6</v>
      </c>
      <c r="K1474" s="4">
        <v>4</v>
      </c>
      <c r="L1474" s="4">
        <f t="shared" ref="L1474:L1530" si="605">SUM(H1474:K1474)</f>
        <v>98</v>
      </c>
      <c r="M1474" s="4">
        <v>6</v>
      </c>
      <c r="N1474" s="4">
        <v>22</v>
      </c>
      <c r="O1474" s="4">
        <v>2</v>
      </c>
      <c r="P1474" s="4">
        <v>0</v>
      </c>
      <c r="Q1474" s="4">
        <f t="shared" ref="Q1474:Q1530" si="606">SUM(M1474:P1474)</f>
        <v>30</v>
      </c>
      <c r="R1474" s="4">
        <v>16</v>
      </c>
      <c r="S1474" s="4">
        <v>44</v>
      </c>
      <c r="T1474" s="4">
        <v>2</v>
      </c>
      <c r="U1474" s="4">
        <v>0</v>
      </c>
      <c r="V1474" s="4">
        <f t="shared" ref="V1474:V1530" si="607">SUM(R1474:U1474)</f>
        <v>62</v>
      </c>
      <c r="W1474" s="4">
        <v>595</v>
      </c>
      <c r="X1474" s="4">
        <v>971</v>
      </c>
      <c r="Y1474" s="4">
        <v>110</v>
      </c>
      <c r="Z1474" s="4">
        <v>0</v>
      </c>
      <c r="AA1474" s="4">
        <f t="shared" ref="AA1474:AA1530" si="608">SUM(W1474:Z1474)</f>
        <v>1676</v>
      </c>
      <c r="AB1474" s="4">
        <v>150</v>
      </c>
      <c r="AC1474" s="4">
        <v>1</v>
      </c>
      <c r="AD1474" s="4">
        <v>7</v>
      </c>
      <c r="AE1474" s="4">
        <v>0</v>
      </c>
      <c r="AF1474" s="4">
        <f t="shared" ref="AF1474:AF1530" si="609">SUM(AB1474:AE1474)</f>
        <v>158</v>
      </c>
      <c r="AG1474" s="4">
        <v>0</v>
      </c>
      <c r="AH1474" s="4">
        <v>269</v>
      </c>
      <c r="AI1474" s="4">
        <v>264</v>
      </c>
      <c r="AJ1474" s="4">
        <v>1</v>
      </c>
      <c r="AK1474" s="4">
        <f t="shared" ref="AK1474:AK1530" si="610">SUM(AG1474:AJ1474)</f>
        <v>534</v>
      </c>
      <c r="AL1474" s="4">
        <v>658</v>
      </c>
      <c r="AM1474" s="4">
        <v>470</v>
      </c>
      <c r="AN1474" s="4">
        <v>157</v>
      </c>
      <c r="AO1474" s="4">
        <v>80</v>
      </c>
      <c r="AP1474" s="4">
        <f t="shared" ref="AP1474:AP1530" si="611">SUM(AL1474:AO1474)</f>
        <v>1365</v>
      </c>
      <c r="AQ1474" s="4">
        <v>0</v>
      </c>
      <c r="AR1474" s="4">
        <v>0</v>
      </c>
      <c r="AS1474" s="4">
        <v>0</v>
      </c>
      <c r="AT1474" s="4">
        <v>2</v>
      </c>
      <c r="AU1474" s="4">
        <f t="shared" ref="AU1474:AU1530" si="612">SUM(AQ1474:AT1474)</f>
        <v>2</v>
      </c>
      <c r="AV1474" s="4">
        <v>0</v>
      </c>
      <c r="AW1474" s="4">
        <v>0</v>
      </c>
      <c r="AX1474" s="4">
        <v>0</v>
      </c>
      <c r="AY1474" s="4">
        <v>4</v>
      </c>
      <c r="AZ1474" s="4">
        <f t="shared" ref="AZ1474:AZ1530" si="613">SUM(AV1474:AY1474)</f>
        <v>4</v>
      </c>
      <c r="BA1474" s="4">
        <v>0</v>
      </c>
      <c r="BB1474" s="4">
        <v>0</v>
      </c>
      <c r="BC1474" s="4">
        <v>0</v>
      </c>
      <c r="BD1474" s="4">
        <v>0</v>
      </c>
      <c r="BE1474" s="4">
        <f t="shared" ref="BE1474:BE1530" si="614">SUM(BA1474:BD1474)</f>
        <v>0</v>
      </c>
      <c r="BF1474" s="4">
        <v>0</v>
      </c>
      <c r="BG1474" s="4">
        <v>188</v>
      </c>
      <c r="BH1474" s="4">
        <v>56</v>
      </c>
      <c r="BI1474" s="4">
        <v>1</v>
      </c>
      <c r="BJ1474" s="4">
        <f t="shared" ref="BJ1474:BJ1530" si="615">SUM(BF1474:BI1474)</f>
        <v>245</v>
      </c>
      <c r="BK1474" s="4">
        <v>0</v>
      </c>
      <c r="BL1474" s="4">
        <v>0</v>
      </c>
      <c r="BM1474" s="4">
        <v>0</v>
      </c>
      <c r="BN1474" s="4">
        <v>2</v>
      </c>
      <c r="BO1474" s="4">
        <f t="shared" ref="BO1474:BO1530" si="616">SUM(BK1474:BN1474)</f>
        <v>2</v>
      </c>
      <c r="BP1474" s="4">
        <v>0</v>
      </c>
      <c r="BQ1474" s="4">
        <v>0</v>
      </c>
      <c r="BR1474" s="4">
        <v>0</v>
      </c>
      <c r="BS1474" s="4">
        <v>20</v>
      </c>
      <c r="BT1474" s="4">
        <f t="shared" ref="BT1474:BT1530" si="617">SUM(BP1474:BS1474)</f>
        <v>20</v>
      </c>
      <c r="BU1474" s="4">
        <v>0</v>
      </c>
      <c r="BV1474" s="4">
        <v>0</v>
      </c>
      <c r="BW1474" s="4">
        <v>0</v>
      </c>
      <c r="BX1474" s="4">
        <v>58</v>
      </c>
      <c r="BY1474" s="4">
        <f t="shared" ref="BY1474:BY1530" si="618">SUM(BU1474:BX1474)</f>
        <v>58</v>
      </c>
      <c r="BZ1474" s="4">
        <f t="shared" ref="BZ1474:BZ1530" si="619">+C1474+H1474+M1474+R1474+W1474+AB1474+AG1474+AL1474</f>
        <v>1650</v>
      </c>
      <c r="CA1474" s="4">
        <f t="shared" ref="CA1474:CA1530" si="620">+D1474+I1474+N1474+S1474+X1474+AC1474+AH1474+AM1474</f>
        <v>1887</v>
      </c>
      <c r="CB1474" s="4">
        <f t="shared" ref="CB1474:CB1530" si="621">+E1474+J1474+O1474+T1474+Y1474+AD1474+AI1474+AN1474</f>
        <v>2212</v>
      </c>
      <c r="CC1474" s="4">
        <f t="shared" ref="CC1474:CC1530" si="622">+F1474+K1474+P1474+U1474+Z1474+AE1474+AJ1474+AO1474</f>
        <v>87</v>
      </c>
      <c r="CD1474" s="4">
        <f t="shared" ref="CD1474:CD1530" si="623">SUM(BZ1474:CC1474)</f>
        <v>5836</v>
      </c>
      <c r="CE1474" s="4">
        <f t="shared" ref="CE1474:CE1505" si="624">BF1474+BA1474+AV1474+BK1474+BP1474+BU1474+AQ1474</f>
        <v>0</v>
      </c>
      <c r="CF1474" s="4">
        <f t="shared" si="603"/>
        <v>188</v>
      </c>
      <c r="CG1474" s="4">
        <f t="shared" si="601"/>
        <v>56</v>
      </c>
      <c r="CH1474" s="4">
        <f t="shared" si="600"/>
        <v>87</v>
      </c>
      <c r="CI1474" s="4">
        <f t="shared" ref="CI1474:CI1530" si="625">SUM(CE1474:CH1474)</f>
        <v>331</v>
      </c>
      <c r="CJ1474" s="4">
        <v>0</v>
      </c>
      <c r="CK1474" s="4">
        <v>875</v>
      </c>
      <c r="CL1474" s="4">
        <v>134</v>
      </c>
      <c r="CM1474" s="4">
        <v>0</v>
      </c>
      <c r="CN1474" s="4">
        <v>602</v>
      </c>
      <c r="CO1474" s="4">
        <f t="shared" si="602"/>
        <v>1611</v>
      </c>
      <c r="CT1474" s="46"/>
      <c r="CX1474" s="46"/>
      <c r="CY1474" s="46"/>
      <c r="CZ1474" s="46"/>
      <c r="DA1474" s="46"/>
    </row>
    <row r="1475" spans="1:107">
      <c r="A1475" s="2">
        <v>2019</v>
      </c>
      <c r="B1475" s="3" t="s">
        <v>122</v>
      </c>
      <c r="C1475" s="4">
        <v>6318</v>
      </c>
      <c r="D1475" s="4">
        <v>1074</v>
      </c>
      <c r="E1475" s="4">
        <v>748</v>
      </c>
      <c r="F1475" s="4">
        <v>0</v>
      </c>
      <c r="G1475" s="4">
        <f t="shared" si="604"/>
        <v>8140</v>
      </c>
      <c r="H1475" s="4">
        <v>1993</v>
      </c>
      <c r="I1475" s="4">
        <v>914</v>
      </c>
      <c r="J1475" s="4">
        <v>4276</v>
      </c>
      <c r="K1475" s="4">
        <v>796</v>
      </c>
      <c r="L1475" s="4">
        <f t="shared" si="605"/>
        <v>7979</v>
      </c>
      <c r="M1475" s="4">
        <v>43</v>
      </c>
      <c r="N1475" s="4">
        <v>14</v>
      </c>
      <c r="O1475" s="4">
        <v>0</v>
      </c>
      <c r="P1475" s="4">
        <v>0</v>
      </c>
      <c r="Q1475" s="4">
        <f t="shared" si="606"/>
        <v>57</v>
      </c>
      <c r="R1475" s="4">
        <v>0</v>
      </c>
      <c r="S1475" s="4">
        <v>71</v>
      </c>
      <c r="T1475" s="4">
        <v>0</v>
      </c>
      <c r="U1475" s="4">
        <v>0</v>
      </c>
      <c r="V1475" s="4">
        <f t="shared" si="607"/>
        <v>71</v>
      </c>
      <c r="W1475" s="4">
        <v>5254</v>
      </c>
      <c r="X1475" s="4">
        <v>5840</v>
      </c>
      <c r="Y1475" s="4">
        <v>207</v>
      </c>
      <c r="Z1475" s="4">
        <v>0</v>
      </c>
      <c r="AA1475" s="4">
        <f t="shared" si="608"/>
        <v>11301</v>
      </c>
      <c r="AB1475" s="4">
        <v>1370</v>
      </c>
      <c r="AC1475" s="4">
        <v>49</v>
      </c>
      <c r="AD1475" s="4">
        <v>70</v>
      </c>
      <c r="AE1475" s="4">
        <v>27</v>
      </c>
      <c r="AF1475" s="4">
        <f t="shared" si="609"/>
        <v>1516</v>
      </c>
      <c r="AG1475" s="4">
        <v>41</v>
      </c>
      <c r="AH1475" s="4">
        <v>1209</v>
      </c>
      <c r="AI1475" s="4">
        <v>5621</v>
      </c>
      <c r="AJ1475" s="4">
        <v>118</v>
      </c>
      <c r="AK1475" s="4">
        <f t="shared" si="610"/>
        <v>6989</v>
      </c>
      <c r="AL1475" s="4">
        <v>6755</v>
      </c>
      <c r="AM1475" s="4">
        <v>2276</v>
      </c>
      <c r="AN1475" s="4">
        <v>9812</v>
      </c>
      <c r="AO1475" s="4">
        <v>367</v>
      </c>
      <c r="AP1475" s="4">
        <f t="shared" si="611"/>
        <v>19210</v>
      </c>
      <c r="AQ1475" s="4">
        <v>0</v>
      </c>
      <c r="AR1475" s="4">
        <v>0</v>
      </c>
      <c r="AS1475" s="4">
        <v>0</v>
      </c>
      <c r="AT1475" s="4">
        <v>0</v>
      </c>
      <c r="AU1475" s="4">
        <f t="shared" si="612"/>
        <v>0</v>
      </c>
      <c r="AV1475" s="4">
        <v>1</v>
      </c>
      <c r="AW1475" s="4">
        <v>0</v>
      </c>
      <c r="AX1475" s="4">
        <v>95</v>
      </c>
      <c r="AY1475" s="4">
        <v>746</v>
      </c>
      <c r="AZ1475" s="4">
        <f t="shared" si="613"/>
        <v>842</v>
      </c>
      <c r="BA1475" s="4">
        <v>0</v>
      </c>
      <c r="BB1475" s="4">
        <v>0</v>
      </c>
      <c r="BC1475" s="4">
        <v>0</v>
      </c>
      <c r="BD1475" s="4">
        <v>27</v>
      </c>
      <c r="BE1475" s="4">
        <f t="shared" si="614"/>
        <v>27</v>
      </c>
      <c r="BF1475" s="4">
        <v>0</v>
      </c>
      <c r="BG1475" s="4">
        <v>0</v>
      </c>
      <c r="BH1475" s="4">
        <v>82</v>
      </c>
      <c r="BI1475" s="4">
        <v>118</v>
      </c>
      <c r="BJ1475" s="4">
        <f t="shared" si="615"/>
        <v>200</v>
      </c>
      <c r="BK1475" s="4">
        <v>0</v>
      </c>
      <c r="BL1475" s="4">
        <v>0</v>
      </c>
      <c r="BM1475" s="4">
        <v>0</v>
      </c>
      <c r="BN1475" s="4">
        <v>0</v>
      </c>
      <c r="BO1475" s="4">
        <f t="shared" si="616"/>
        <v>0</v>
      </c>
      <c r="BP1475" s="4">
        <v>0</v>
      </c>
      <c r="BQ1475" s="4">
        <v>6</v>
      </c>
      <c r="BR1475" s="4">
        <v>7</v>
      </c>
      <c r="BS1475" s="4">
        <v>10</v>
      </c>
      <c r="BT1475" s="4">
        <f t="shared" si="617"/>
        <v>23</v>
      </c>
      <c r="BU1475" s="4">
        <v>1</v>
      </c>
      <c r="BV1475" s="4">
        <v>14</v>
      </c>
      <c r="BW1475" s="4">
        <v>4</v>
      </c>
      <c r="BX1475" s="4">
        <v>98</v>
      </c>
      <c r="BY1475" s="4">
        <f t="shared" si="618"/>
        <v>117</v>
      </c>
      <c r="BZ1475" s="4">
        <f t="shared" si="619"/>
        <v>21774</v>
      </c>
      <c r="CA1475" s="4">
        <f t="shared" si="620"/>
        <v>11447</v>
      </c>
      <c r="CB1475" s="4">
        <f t="shared" si="621"/>
        <v>20734</v>
      </c>
      <c r="CC1475" s="4">
        <f t="shared" si="622"/>
        <v>1308</v>
      </c>
      <c r="CD1475" s="4">
        <f t="shared" si="623"/>
        <v>55263</v>
      </c>
      <c r="CE1475" s="4">
        <f t="shared" si="624"/>
        <v>2</v>
      </c>
      <c r="CF1475" s="4">
        <f t="shared" si="603"/>
        <v>20</v>
      </c>
      <c r="CG1475" s="4">
        <f t="shared" si="601"/>
        <v>188</v>
      </c>
      <c r="CH1475" s="4">
        <f t="shared" si="600"/>
        <v>999</v>
      </c>
      <c r="CI1475" s="4">
        <f t="shared" si="625"/>
        <v>1209</v>
      </c>
      <c r="CJ1475" s="4">
        <v>3591.1</v>
      </c>
      <c r="CK1475" s="4">
        <v>14421.6</v>
      </c>
      <c r="CL1475" s="4">
        <v>1012.2</v>
      </c>
      <c r="CM1475" s="4">
        <v>0</v>
      </c>
      <c r="CN1475" s="4">
        <v>1503.7999999999993</v>
      </c>
      <c r="CO1475" s="4">
        <f t="shared" si="602"/>
        <v>20528.7</v>
      </c>
      <c r="CX1475" s="46"/>
      <c r="CY1475" s="46"/>
      <c r="CZ1475" s="46"/>
      <c r="DB1475" s="46"/>
    </row>
    <row r="1476" spans="1:107">
      <c r="A1476" s="2">
        <v>2019</v>
      </c>
      <c r="B1476" s="3" t="s">
        <v>123</v>
      </c>
      <c r="C1476" s="4">
        <v>12020</v>
      </c>
      <c r="D1476" s="4">
        <v>1037</v>
      </c>
      <c r="E1476" s="4">
        <v>762</v>
      </c>
      <c r="F1476" s="4">
        <v>363</v>
      </c>
      <c r="G1476" s="4">
        <f t="shared" si="604"/>
        <v>14182</v>
      </c>
      <c r="H1476" s="4">
        <v>1652</v>
      </c>
      <c r="I1476" s="4">
        <v>4</v>
      </c>
      <c r="J1476" s="4">
        <v>4708</v>
      </c>
      <c r="K1476" s="4">
        <v>214</v>
      </c>
      <c r="L1476" s="4">
        <f t="shared" si="605"/>
        <v>6578</v>
      </c>
      <c r="M1476" s="4">
        <v>9</v>
      </c>
      <c r="N1476" s="4">
        <v>130</v>
      </c>
      <c r="O1476" s="4">
        <v>0</v>
      </c>
      <c r="P1476" s="4">
        <v>0</v>
      </c>
      <c r="Q1476" s="4">
        <f t="shared" si="606"/>
        <v>139</v>
      </c>
      <c r="R1476" s="4">
        <v>42</v>
      </c>
      <c r="S1476" s="4">
        <v>0</v>
      </c>
      <c r="T1476" s="4">
        <v>0</v>
      </c>
      <c r="U1476" s="4">
        <v>0</v>
      </c>
      <c r="V1476" s="4">
        <f t="shared" si="607"/>
        <v>42</v>
      </c>
      <c r="W1476" s="4">
        <v>4140</v>
      </c>
      <c r="X1476" s="4">
        <v>7984</v>
      </c>
      <c r="Y1476" s="4">
        <v>572</v>
      </c>
      <c r="Z1476" s="4">
        <v>0</v>
      </c>
      <c r="AA1476" s="4">
        <f t="shared" si="608"/>
        <v>12696</v>
      </c>
      <c r="AB1476" s="4">
        <v>1142</v>
      </c>
      <c r="AC1476" s="4">
        <v>3</v>
      </c>
      <c r="AD1476" s="4">
        <v>54</v>
      </c>
      <c r="AE1476" s="4">
        <v>35</v>
      </c>
      <c r="AF1476" s="4">
        <f t="shared" si="609"/>
        <v>1234</v>
      </c>
      <c r="AG1476" s="4">
        <v>2</v>
      </c>
      <c r="AH1476" s="4">
        <v>536</v>
      </c>
      <c r="AI1476" s="4">
        <v>1221</v>
      </c>
      <c r="AJ1476" s="4">
        <v>1304</v>
      </c>
      <c r="AK1476" s="4">
        <f t="shared" si="610"/>
        <v>3063</v>
      </c>
      <c r="AL1476" s="4">
        <v>3929</v>
      </c>
      <c r="AM1476" s="4">
        <v>3163</v>
      </c>
      <c r="AN1476" s="4">
        <v>4887</v>
      </c>
      <c r="AO1476" s="4">
        <v>599</v>
      </c>
      <c r="AP1476" s="4">
        <f t="shared" si="611"/>
        <v>12578</v>
      </c>
      <c r="AQ1476" s="4">
        <v>0</v>
      </c>
      <c r="AR1476" s="4">
        <v>0</v>
      </c>
      <c r="AS1476" s="4">
        <v>50</v>
      </c>
      <c r="AT1476" s="4">
        <v>363</v>
      </c>
      <c r="AU1476" s="4">
        <f t="shared" si="612"/>
        <v>413</v>
      </c>
      <c r="AV1476" s="4">
        <v>0</v>
      </c>
      <c r="AW1476" s="4">
        <v>0</v>
      </c>
      <c r="AX1476" s="4">
        <v>134</v>
      </c>
      <c r="AY1476" s="4">
        <v>214</v>
      </c>
      <c r="AZ1476" s="4">
        <f t="shared" si="613"/>
        <v>348</v>
      </c>
      <c r="BA1476" s="4">
        <v>0</v>
      </c>
      <c r="BB1476" s="4">
        <v>0</v>
      </c>
      <c r="BC1476" s="4">
        <v>0</v>
      </c>
      <c r="BD1476" s="4">
        <v>35</v>
      </c>
      <c r="BE1476" s="4">
        <f t="shared" si="614"/>
        <v>35</v>
      </c>
      <c r="BF1476" s="4">
        <v>0</v>
      </c>
      <c r="BG1476" s="4">
        <v>0</v>
      </c>
      <c r="BH1476" s="4">
        <v>502</v>
      </c>
      <c r="BI1476" s="4">
        <v>1304</v>
      </c>
      <c r="BJ1476" s="4">
        <f t="shared" si="615"/>
        <v>1806</v>
      </c>
      <c r="BK1476" s="4">
        <v>0</v>
      </c>
      <c r="BL1476" s="4">
        <v>0</v>
      </c>
      <c r="BM1476" s="4">
        <v>6</v>
      </c>
      <c r="BN1476" s="4">
        <v>59</v>
      </c>
      <c r="BO1476" s="4">
        <f t="shared" si="616"/>
        <v>65</v>
      </c>
      <c r="BP1476" s="4">
        <v>0</v>
      </c>
      <c r="BQ1476" s="4">
        <v>34</v>
      </c>
      <c r="BR1476" s="4">
        <v>143</v>
      </c>
      <c r="BS1476" s="4">
        <v>295</v>
      </c>
      <c r="BT1476" s="4">
        <f t="shared" si="617"/>
        <v>472</v>
      </c>
      <c r="BU1476" s="4">
        <v>0</v>
      </c>
      <c r="BV1476" s="4">
        <v>12</v>
      </c>
      <c r="BW1476" s="4">
        <v>73</v>
      </c>
      <c r="BX1476" s="4">
        <v>245</v>
      </c>
      <c r="BY1476" s="4">
        <f t="shared" si="618"/>
        <v>330</v>
      </c>
      <c r="BZ1476" s="4">
        <f t="shared" si="619"/>
        <v>22936</v>
      </c>
      <c r="CA1476" s="4">
        <f t="shared" si="620"/>
        <v>12857</v>
      </c>
      <c r="CB1476" s="4">
        <f t="shared" si="621"/>
        <v>12204</v>
      </c>
      <c r="CC1476" s="4">
        <f t="shared" si="622"/>
        <v>2515</v>
      </c>
      <c r="CD1476" s="4">
        <f t="shared" si="623"/>
        <v>50512</v>
      </c>
      <c r="CE1476" s="4">
        <f t="shared" si="624"/>
        <v>0</v>
      </c>
      <c r="CF1476" s="4">
        <f t="shared" si="603"/>
        <v>46</v>
      </c>
      <c r="CG1476" s="4">
        <f t="shared" si="601"/>
        <v>908</v>
      </c>
      <c r="CH1476" s="4">
        <f t="shared" si="600"/>
        <v>2515</v>
      </c>
      <c r="CI1476" s="4">
        <f t="shared" si="625"/>
        <v>3469</v>
      </c>
      <c r="CJ1476" s="4">
        <v>11864</v>
      </c>
      <c r="CK1476" s="4">
        <v>0</v>
      </c>
      <c r="CL1476" s="4">
        <v>0</v>
      </c>
      <c r="CM1476" s="4">
        <v>0</v>
      </c>
      <c r="CN1476" s="4">
        <v>10566</v>
      </c>
      <c r="CO1476" s="4">
        <f t="shared" si="602"/>
        <v>22430</v>
      </c>
      <c r="CU1476" s="46"/>
      <c r="CV1476" s="46"/>
      <c r="CX1476" s="46"/>
      <c r="CZ1476" s="46"/>
      <c r="DA1476" s="46"/>
      <c r="DB1476" s="46"/>
    </row>
    <row r="1477" spans="1:107">
      <c r="A1477" s="2">
        <v>2019</v>
      </c>
      <c r="B1477" s="3" t="s">
        <v>124</v>
      </c>
      <c r="C1477" s="4">
        <v>1980</v>
      </c>
      <c r="D1477" s="4">
        <v>371</v>
      </c>
      <c r="E1477" s="4">
        <v>8</v>
      </c>
      <c r="F1477" s="4">
        <v>23</v>
      </c>
      <c r="G1477" s="4">
        <f t="shared" si="604"/>
        <v>2382</v>
      </c>
      <c r="H1477" s="4">
        <v>472</v>
      </c>
      <c r="I1477" s="4">
        <v>254</v>
      </c>
      <c r="J1477" s="4">
        <v>2018</v>
      </c>
      <c r="K1477" s="4">
        <v>2</v>
      </c>
      <c r="L1477" s="4">
        <f t="shared" si="605"/>
        <v>2746</v>
      </c>
      <c r="M1477" s="4">
        <v>26</v>
      </c>
      <c r="N1477" s="4">
        <v>68</v>
      </c>
      <c r="O1477" s="4">
        <v>0</v>
      </c>
      <c r="P1477" s="4">
        <v>0</v>
      </c>
      <c r="Q1477" s="4">
        <f t="shared" si="606"/>
        <v>94</v>
      </c>
      <c r="R1477" s="4">
        <v>2</v>
      </c>
      <c r="S1477" s="4">
        <v>0</v>
      </c>
      <c r="T1477" s="4">
        <v>0</v>
      </c>
      <c r="U1477" s="4">
        <v>0</v>
      </c>
      <c r="V1477" s="4">
        <f t="shared" si="607"/>
        <v>2</v>
      </c>
      <c r="W1477" s="4">
        <v>602</v>
      </c>
      <c r="X1477" s="4">
        <v>3157</v>
      </c>
      <c r="Y1477" s="4">
        <v>277</v>
      </c>
      <c r="Z1477" s="4">
        <v>0</v>
      </c>
      <c r="AA1477" s="4">
        <f t="shared" si="608"/>
        <v>4036</v>
      </c>
      <c r="AB1477" s="4">
        <v>252</v>
      </c>
      <c r="AC1477" s="4">
        <v>0</v>
      </c>
      <c r="AD1477" s="4">
        <v>111</v>
      </c>
      <c r="AE1477" s="4">
        <v>0</v>
      </c>
      <c r="AF1477" s="4">
        <f t="shared" si="609"/>
        <v>363</v>
      </c>
      <c r="AG1477" s="4">
        <v>7</v>
      </c>
      <c r="AH1477" s="4">
        <v>500</v>
      </c>
      <c r="AI1477" s="4">
        <v>752</v>
      </c>
      <c r="AJ1477" s="4">
        <v>0</v>
      </c>
      <c r="AK1477" s="4">
        <f t="shared" si="610"/>
        <v>1259</v>
      </c>
      <c r="AL1477" s="4">
        <v>527</v>
      </c>
      <c r="AM1477" s="4">
        <v>342</v>
      </c>
      <c r="AN1477" s="4">
        <v>6195</v>
      </c>
      <c r="AO1477" s="4">
        <v>0</v>
      </c>
      <c r="AP1477" s="4">
        <f t="shared" si="611"/>
        <v>7064</v>
      </c>
      <c r="AQ1477" s="4">
        <v>0</v>
      </c>
      <c r="AR1477" s="4">
        <v>0</v>
      </c>
      <c r="AS1477" s="4">
        <v>0</v>
      </c>
      <c r="AT1477" s="4">
        <v>0</v>
      </c>
      <c r="AU1477" s="4">
        <f t="shared" si="612"/>
        <v>0</v>
      </c>
      <c r="AV1477" s="4">
        <v>0</v>
      </c>
      <c r="AW1477" s="4">
        <v>0</v>
      </c>
      <c r="AX1477" s="4">
        <v>308</v>
      </c>
      <c r="AY1477" s="4">
        <v>2</v>
      </c>
      <c r="AZ1477" s="4">
        <f t="shared" si="613"/>
        <v>310</v>
      </c>
      <c r="BA1477" s="4">
        <v>2</v>
      </c>
      <c r="BB1477" s="4">
        <v>0</v>
      </c>
      <c r="BC1477" s="4">
        <v>0</v>
      </c>
      <c r="BD1477" s="4">
        <v>0</v>
      </c>
      <c r="BE1477" s="4">
        <f t="shared" si="614"/>
        <v>2</v>
      </c>
      <c r="BF1477" s="4">
        <v>3</v>
      </c>
      <c r="BG1477" s="4">
        <v>483</v>
      </c>
      <c r="BH1477" s="4">
        <v>331</v>
      </c>
      <c r="BI1477" s="4">
        <v>0</v>
      </c>
      <c r="BJ1477" s="4">
        <f t="shared" si="615"/>
        <v>817</v>
      </c>
      <c r="BK1477" s="4">
        <v>0</v>
      </c>
      <c r="BL1477" s="4">
        <v>0</v>
      </c>
      <c r="BM1477" s="4">
        <v>0</v>
      </c>
      <c r="BN1477" s="4">
        <v>0</v>
      </c>
      <c r="BO1477" s="4">
        <f t="shared" si="616"/>
        <v>0</v>
      </c>
      <c r="BP1477" s="4">
        <v>0</v>
      </c>
      <c r="BQ1477" s="4">
        <v>1</v>
      </c>
      <c r="BR1477" s="4">
        <v>0</v>
      </c>
      <c r="BS1477" s="4">
        <v>0</v>
      </c>
      <c r="BT1477" s="4">
        <f t="shared" si="617"/>
        <v>1</v>
      </c>
      <c r="BU1477" s="4">
        <v>8</v>
      </c>
      <c r="BV1477" s="4">
        <v>13</v>
      </c>
      <c r="BW1477" s="4">
        <v>95</v>
      </c>
      <c r="BX1477" s="4">
        <v>0</v>
      </c>
      <c r="BY1477" s="4">
        <f t="shared" si="618"/>
        <v>116</v>
      </c>
      <c r="BZ1477" s="4">
        <f t="shared" si="619"/>
        <v>3868</v>
      </c>
      <c r="CA1477" s="4">
        <f t="shared" si="620"/>
        <v>4692</v>
      </c>
      <c r="CB1477" s="4">
        <f t="shared" si="621"/>
        <v>9361</v>
      </c>
      <c r="CC1477" s="4">
        <f t="shared" si="622"/>
        <v>25</v>
      </c>
      <c r="CD1477" s="4">
        <f t="shared" si="623"/>
        <v>17946</v>
      </c>
      <c r="CE1477" s="4">
        <f t="shared" si="624"/>
        <v>13</v>
      </c>
      <c r="CF1477" s="4">
        <f t="shared" si="603"/>
        <v>497</v>
      </c>
      <c r="CG1477" s="4">
        <f t="shared" si="601"/>
        <v>734</v>
      </c>
      <c r="CH1477" s="4">
        <f t="shared" si="600"/>
        <v>2</v>
      </c>
      <c r="CI1477" s="4">
        <f t="shared" si="625"/>
        <v>1246</v>
      </c>
      <c r="CJ1477" s="4">
        <v>1370</v>
      </c>
      <c r="CK1477" s="4">
        <v>2097</v>
      </c>
      <c r="CL1477" s="4">
        <v>198</v>
      </c>
      <c r="CM1477" s="4">
        <v>0</v>
      </c>
      <c r="CN1477" s="4">
        <v>1091</v>
      </c>
      <c r="CO1477" s="4">
        <f t="shared" si="602"/>
        <v>4756</v>
      </c>
      <c r="CY1477" s="46"/>
      <c r="DA1477" s="46"/>
    </row>
    <row r="1478" spans="1:107">
      <c r="A1478" s="2">
        <v>2019</v>
      </c>
      <c r="B1478" s="3" t="s">
        <v>125</v>
      </c>
      <c r="C1478" s="4">
        <v>7177.0810000000001</v>
      </c>
      <c r="D1478" s="4">
        <v>813.4</v>
      </c>
      <c r="E1478" s="4">
        <v>271.60000000000002</v>
      </c>
      <c r="F1478" s="4">
        <v>0</v>
      </c>
      <c r="G1478" s="4">
        <f t="shared" si="604"/>
        <v>8262.0810000000001</v>
      </c>
      <c r="H1478" s="4">
        <v>1789.386</v>
      </c>
      <c r="I1478" s="4">
        <v>1664.7</v>
      </c>
      <c r="J1478" s="4">
        <v>3747.6</v>
      </c>
      <c r="K1478" s="4">
        <v>0</v>
      </c>
      <c r="L1478" s="4">
        <f t="shared" si="605"/>
        <v>7201.6859999999997</v>
      </c>
      <c r="M1478" s="4">
        <v>25</v>
      </c>
      <c r="N1478" s="4">
        <v>0</v>
      </c>
      <c r="O1478" s="4">
        <v>0</v>
      </c>
      <c r="P1478" s="4">
        <v>0</v>
      </c>
      <c r="Q1478" s="4">
        <f t="shared" si="606"/>
        <v>25</v>
      </c>
      <c r="R1478" s="4">
        <v>38.299999999999997</v>
      </c>
      <c r="S1478" s="4">
        <v>3.4</v>
      </c>
      <c r="T1478" s="4">
        <v>9.1</v>
      </c>
      <c r="U1478" s="4">
        <v>0</v>
      </c>
      <c r="V1478" s="4">
        <f t="shared" si="607"/>
        <v>50.8</v>
      </c>
      <c r="W1478" s="4">
        <v>3139.2999999999997</v>
      </c>
      <c r="X1478" s="4">
        <v>5652.5</v>
      </c>
      <c r="Y1478" s="4">
        <v>1758.8</v>
      </c>
      <c r="Z1478" s="4">
        <v>0</v>
      </c>
      <c r="AA1478" s="4">
        <f t="shared" si="608"/>
        <v>10550.599999999999</v>
      </c>
      <c r="AB1478" s="4">
        <v>1131.9000000000001</v>
      </c>
      <c r="AC1478" s="4">
        <v>2.1</v>
      </c>
      <c r="AD1478" s="4">
        <v>115.8</v>
      </c>
      <c r="AE1478" s="4">
        <v>0</v>
      </c>
      <c r="AF1478" s="4">
        <f t="shared" si="609"/>
        <v>1249.8</v>
      </c>
      <c r="AG1478" s="4">
        <v>125.5</v>
      </c>
      <c r="AH1478" s="4">
        <v>1050.8000000000002</v>
      </c>
      <c r="AI1478" s="4">
        <v>2032.6999999999998</v>
      </c>
      <c r="AJ1478" s="4">
        <v>0</v>
      </c>
      <c r="AK1478" s="4">
        <f t="shared" si="610"/>
        <v>3209</v>
      </c>
      <c r="AL1478" s="4">
        <v>3725.4330000000004</v>
      </c>
      <c r="AM1478" s="4">
        <v>2600.3999999999992</v>
      </c>
      <c r="AN1478" s="4">
        <v>13368.500000000004</v>
      </c>
      <c r="AO1478" s="4">
        <v>0</v>
      </c>
      <c r="AP1478" s="4">
        <f t="shared" si="611"/>
        <v>19694.333000000002</v>
      </c>
      <c r="AQ1478" s="4">
        <v>0</v>
      </c>
      <c r="AR1478" s="4">
        <v>0</v>
      </c>
      <c r="AS1478" s="4">
        <v>0</v>
      </c>
      <c r="AT1478" s="4">
        <v>0</v>
      </c>
      <c r="AU1478" s="4">
        <f t="shared" si="612"/>
        <v>0</v>
      </c>
      <c r="AV1478" s="4">
        <v>0</v>
      </c>
      <c r="AW1478" s="4">
        <v>0</v>
      </c>
      <c r="AX1478" s="4">
        <v>0</v>
      </c>
      <c r="AY1478" s="4">
        <v>0</v>
      </c>
      <c r="AZ1478" s="4">
        <f t="shared" si="613"/>
        <v>0</v>
      </c>
      <c r="BA1478" s="4">
        <v>0</v>
      </c>
      <c r="BB1478" s="4">
        <v>0</v>
      </c>
      <c r="BC1478" s="4">
        <v>0</v>
      </c>
      <c r="BD1478" s="4">
        <v>0</v>
      </c>
      <c r="BE1478" s="4">
        <f t="shared" si="614"/>
        <v>0</v>
      </c>
      <c r="BF1478" s="4">
        <v>0</v>
      </c>
      <c r="BG1478" s="4">
        <v>0</v>
      </c>
      <c r="BH1478" s="4">
        <v>0</v>
      </c>
      <c r="BI1478" s="4">
        <v>0</v>
      </c>
      <c r="BJ1478" s="4">
        <f t="shared" si="615"/>
        <v>0</v>
      </c>
      <c r="BK1478" s="4">
        <v>0</v>
      </c>
      <c r="BL1478" s="4">
        <v>0</v>
      </c>
      <c r="BM1478" s="4">
        <v>0</v>
      </c>
      <c r="BN1478" s="4">
        <v>0</v>
      </c>
      <c r="BO1478" s="4">
        <f t="shared" si="616"/>
        <v>0</v>
      </c>
      <c r="BP1478" s="4">
        <v>0</v>
      </c>
      <c r="BQ1478" s="4">
        <v>0</v>
      </c>
      <c r="BR1478" s="4">
        <v>0</v>
      </c>
      <c r="BS1478" s="4">
        <v>0</v>
      </c>
      <c r="BT1478" s="4">
        <f t="shared" si="617"/>
        <v>0</v>
      </c>
      <c r="BU1478" s="4">
        <v>0</v>
      </c>
      <c r="BV1478" s="4">
        <v>0</v>
      </c>
      <c r="BW1478" s="4">
        <v>0</v>
      </c>
      <c r="BX1478" s="4">
        <v>0</v>
      </c>
      <c r="BY1478" s="4">
        <f t="shared" si="618"/>
        <v>0</v>
      </c>
      <c r="BZ1478" s="4">
        <f t="shared" si="619"/>
        <v>17151.899999999998</v>
      </c>
      <c r="CA1478" s="4">
        <f t="shared" si="620"/>
        <v>11787.300000000001</v>
      </c>
      <c r="CB1478" s="4">
        <f t="shared" si="621"/>
        <v>21304.100000000002</v>
      </c>
      <c r="CC1478" s="4">
        <f t="shared" si="622"/>
        <v>0</v>
      </c>
      <c r="CD1478" s="4">
        <f t="shared" si="623"/>
        <v>50243.3</v>
      </c>
      <c r="CE1478" s="4">
        <f t="shared" si="624"/>
        <v>0</v>
      </c>
      <c r="CF1478" s="4">
        <f t="shared" si="603"/>
        <v>0</v>
      </c>
      <c r="CG1478" s="4">
        <f t="shared" si="601"/>
        <v>0</v>
      </c>
      <c r="CH1478" s="4">
        <f t="shared" si="600"/>
        <v>0</v>
      </c>
      <c r="CI1478" s="4">
        <f t="shared" si="625"/>
        <v>0</v>
      </c>
      <c r="CJ1478" s="4">
        <v>5696</v>
      </c>
      <c r="CK1478" s="4">
        <v>8994</v>
      </c>
      <c r="CL1478" s="4">
        <v>1338</v>
      </c>
      <c r="CM1478" s="4">
        <v>0</v>
      </c>
      <c r="CN1478" s="4">
        <v>1313</v>
      </c>
      <c r="CO1478" s="4">
        <f t="shared" si="602"/>
        <v>17341</v>
      </c>
      <c r="CX1478" s="42"/>
      <c r="CZ1478" s="42"/>
      <c r="DA1478" s="42"/>
      <c r="DB1478" s="42"/>
      <c r="DC1478" s="42"/>
    </row>
    <row r="1479" spans="1:107">
      <c r="A1479" s="2">
        <v>2019</v>
      </c>
      <c r="B1479" s="3" t="s">
        <v>126</v>
      </c>
      <c r="C1479" s="4">
        <v>0</v>
      </c>
      <c r="D1479" s="4">
        <v>0</v>
      </c>
      <c r="E1479" s="4">
        <v>879</v>
      </c>
      <c r="F1479" s="4">
        <v>0</v>
      </c>
      <c r="G1479" s="4">
        <f t="shared" si="604"/>
        <v>879</v>
      </c>
      <c r="H1479" s="4">
        <v>340</v>
      </c>
      <c r="I1479" s="4">
        <v>1</v>
      </c>
      <c r="J1479" s="4">
        <v>95</v>
      </c>
      <c r="K1479" s="4">
        <v>0</v>
      </c>
      <c r="L1479" s="4">
        <f t="shared" si="605"/>
        <v>436</v>
      </c>
      <c r="M1479" s="4">
        <v>0</v>
      </c>
      <c r="N1479" s="4">
        <v>0</v>
      </c>
      <c r="O1479" s="4">
        <v>0</v>
      </c>
      <c r="P1479" s="4">
        <v>0</v>
      </c>
      <c r="Q1479" s="4">
        <f t="shared" si="606"/>
        <v>0</v>
      </c>
      <c r="R1479" s="4">
        <v>0</v>
      </c>
      <c r="S1479" s="4">
        <v>0</v>
      </c>
      <c r="T1479" s="4">
        <v>0</v>
      </c>
      <c r="U1479" s="4">
        <v>0</v>
      </c>
      <c r="V1479" s="4">
        <f t="shared" si="607"/>
        <v>0</v>
      </c>
      <c r="W1479" s="4">
        <v>258</v>
      </c>
      <c r="X1479" s="4">
        <v>333</v>
      </c>
      <c r="Y1479" s="4">
        <v>36</v>
      </c>
      <c r="Z1479" s="4">
        <v>0</v>
      </c>
      <c r="AA1479" s="4">
        <f t="shared" si="608"/>
        <v>627</v>
      </c>
      <c r="AB1479" s="4">
        <v>134</v>
      </c>
      <c r="AC1479" s="4">
        <v>0</v>
      </c>
      <c r="AD1479" s="4">
        <v>8</v>
      </c>
      <c r="AE1479" s="4">
        <v>0</v>
      </c>
      <c r="AF1479" s="4">
        <f t="shared" si="609"/>
        <v>142</v>
      </c>
      <c r="AG1479" s="4">
        <v>0</v>
      </c>
      <c r="AH1479" s="4">
        <v>26</v>
      </c>
      <c r="AI1479" s="4">
        <v>106</v>
      </c>
      <c r="AJ1479" s="4">
        <v>0</v>
      </c>
      <c r="AK1479" s="4">
        <f t="shared" si="610"/>
        <v>132</v>
      </c>
      <c r="AL1479" s="4">
        <v>775</v>
      </c>
      <c r="AM1479" s="4">
        <v>484</v>
      </c>
      <c r="AN1479" s="4">
        <v>1233</v>
      </c>
      <c r="AO1479" s="4">
        <v>0</v>
      </c>
      <c r="AP1479" s="4">
        <f t="shared" si="611"/>
        <v>2492</v>
      </c>
      <c r="AQ1479" s="4">
        <v>0</v>
      </c>
      <c r="AR1479" s="4">
        <v>0</v>
      </c>
      <c r="AS1479" s="4">
        <v>0</v>
      </c>
      <c r="AT1479" s="4">
        <v>0</v>
      </c>
      <c r="AU1479" s="4">
        <f t="shared" si="612"/>
        <v>0</v>
      </c>
      <c r="AV1479" s="4">
        <v>9</v>
      </c>
      <c r="AW1479" s="4">
        <v>0</v>
      </c>
      <c r="AX1479" s="4">
        <v>1</v>
      </c>
      <c r="AY1479" s="4">
        <v>0</v>
      </c>
      <c r="AZ1479" s="4">
        <f t="shared" si="613"/>
        <v>10</v>
      </c>
      <c r="BA1479" s="4">
        <v>0</v>
      </c>
      <c r="BB1479" s="4">
        <v>0</v>
      </c>
      <c r="BC1479" s="4">
        <v>0</v>
      </c>
      <c r="BD1479" s="4">
        <v>0</v>
      </c>
      <c r="BE1479" s="4">
        <f t="shared" si="614"/>
        <v>0</v>
      </c>
      <c r="BF1479" s="4">
        <v>0</v>
      </c>
      <c r="BG1479" s="4">
        <v>0</v>
      </c>
      <c r="BH1479" s="4">
        <v>0</v>
      </c>
      <c r="BI1479" s="4">
        <v>0</v>
      </c>
      <c r="BJ1479" s="4">
        <f t="shared" si="615"/>
        <v>0</v>
      </c>
      <c r="BK1479" s="4">
        <v>0</v>
      </c>
      <c r="BL1479" s="4">
        <v>0</v>
      </c>
      <c r="BM1479" s="4">
        <v>0</v>
      </c>
      <c r="BN1479" s="4">
        <v>0</v>
      </c>
      <c r="BO1479" s="4">
        <f t="shared" si="616"/>
        <v>0</v>
      </c>
      <c r="BP1479" s="4">
        <v>0</v>
      </c>
      <c r="BQ1479" s="4">
        <v>0</v>
      </c>
      <c r="BR1479" s="4">
        <v>0</v>
      </c>
      <c r="BS1479" s="4">
        <v>0</v>
      </c>
      <c r="BT1479" s="4">
        <f t="shared" si="617"/>
        <v>0</v>
      </c>
      <c r="BU1479" s="4">
        <v>162</v>
      </c>
      <c r="BV1479" s="4">
        <v>68</v>
      </c>
      <c r="BW1479" s="4">
        <v>177</v>
      </c>
      <c r="BX1479" s="4">
        <v>0</v>
      </c>
      <c r="BY1479" s="4">
        <f t="shared" si="618"/>
        <v>407</v>
      </c>
      <c r="BZ1479" s="4">
        <f t="shared" si="619"/>
        <v>1507</v>
      </c>
      <c r="CA1479" s="4">
        <f t="shared" si="620"/>
        <v>844</v>
      </c>
      <c r="CB1479" s="4">
        <f t="shared" si="621"/>
        <v>2357</v>
      </c>
      <c r="CC1479" s="4">
        <f t="shared" si="622"/>
        <v>0</v>
      </c>
      <c r="CD1479" s="4">
        <f t="shared" si="623"/>
        <v>4708</v>
      </c>
      <c r="CE1479" s="4">
        <f t="shared" si="624"/>
        <v>171</v>
      </c>
      <c r="CF1479" s="4">
        <f t="shared" si="603"/>
        <v>68</v>
      </c>
      <c r="CG1479" s="4">
        <f t="shared" si="601"/>
        <v>178</v>
      </c>
      <c r="CH1479" s="4">
        <f t="shared" si="600"/>
        <v>0</v>
      </c>
      <c r="CI1479" s="4">
        <f t="shared" si="625"/>
        <v>417</v>
      </c>
      <c r="CJ1479" s="4">
        <v>519</v>
      </c>
      <c r="CK1479" s="4">
        <v>0</v>
      </c>
      <c r="CL1479" s="4">
        <v>0</v>
      </c>
      <c r="CM1479" s="4">
        <v>0</v>
      </c>
      <c r="CN1479" s="4">
        <v>875</v>
      </c>
      <c r="CO1479" s="4">
        <f t="shared" si="602"/>
        <v>1394</v>
      </c>
      <c r="CU1479" s="46"/>
      <c r="CV1479" s="46"/>
    </row>
    <row r="1480" spans="1:107">
      <c r="A1480" s="2">
        <v>2020</v>
      </c>
      <c r="B1480" s="3" t="s">
        <v>77</v>
      </c>
      <c r="C1480" s="4">
        <v>4882</v>
      </c>
      <c r="D1480" s="4">
        <v>1430</v>
      </c>
      <c r="E1480" s="4">
        <v>211</v>
      </c>
      <c r="F1480" s="4">
        <v>35</v>
      </c>
      <c r="G1480" s="4">
        <f t="shared" si="604"/>
        <v>6558</v>
      </c>
      <c r="H1480" s="4">
        <v>1769</v>
      </c>
      <c r="I1480" s="4">
        <v>1128</v>
      </c>
      <c r="J1480" s="4">
        <v>3134</v>
      </c>
      <c r="K1480" s="4">
        <v>6</v>
      </c>
      <c r="L1480" s="4">
        <f t="shared" si="605"/>
        <v>6037</v>
      </c>
      <c r="M1480" s="4">
        <v>0</v>
      </c>
      <c r="N1480" s="4">
        <v>22</v>
      </c>
      <c r="O1480" s="4">
        <v>0</v>
      </c>
      <c r="P1480" s="4">
        <v>0</v>
      </c>
      <c r="Q1480" s="4">
        <f t="shared" si="606"/>
        <v>22</v>
      </c>
      <c r="R1480" s="4">
        <v>0</v>
      </c>
      <c r="S1480" s="4">
        <v>0</v>
      </c>
      <c r="T1480" s="4">
        <v>0</v>
      </c>
      <c r="U1480" s="4">
        <v>0</v>
      </c>
      <c r="V1480" s="4">
        <f t="shared" si="607"/>
        <v>0</v>
      </c>
      <c r="W1480" s="4">
        <v>726</v>
      </c>
      <c r="X1480" s="4">
        <v>5290</v>
      </c>
      <c r="Y1480" s="4">
        <v>1388</v>
      </c>
      <c r="Z1480" s="4">
        <v>0</v>
      </c>
      <c r="AA1480" s="4">
        <f t="shared" si="608"/>
        <v>7404</v>
      </c>
      <c r="AB1480" s="4">
        <v>667</v>
      </c>
      <c r="AC1480" s="4">
        <v>30</v>
      </c>
      <c r="AD1480" s="4">
        <v>111</v>
      </c>
      <c r="AE1480" s="4">
        <v>0</v>
      </c>
      <c r="AF1480" s="4">
        <f t="shared" si="609"/>
        <v>808</v>
      </c>
      <c r="AG1480" s="4">
        <v>0</v>
      </c>
      <c r="AH1480" s="4">
        <v>713</v>
      </c>
      <c r="AI1480" s="4">
        <v>651</v>
      </c>
      <c r="AJ1480" s="4">
        <v>139</v>
      </c>
      <c r="AK1480" s="4">
        <f t="shared" si="610"/>
        <v>1503</v>
      </c>
      <c r="AL1480" s="4">
        <v>1299</v>
      </c>
      <c r="AM1480" s="4">
        <v>2068</v>
      </c>
      <c r="AN1480" s="4">
        <v>2856</v>
      </c>
      <c r="AO1480" s="4">
        <v>36</v>
      </c>
      <c r="AP1480" s="4">
        <f t="shared" si="611"/>
        <v>6259</v>
      </c>
      <c r="AQ1480" s="4">
        <v>1</v>
      </c>
      <c r="AR1480" s="4">
        <v>0</v>
      </c>
      <c r="AS1480" s="4">
        <v>195</v>
      </c>
      <c r="AT1480" s="4">
        <v>35</v>
      </c>
      <c r="AU1480" s="4">
        <f t="shared" si="612"/>
        <v>231</v>
      </c>
      <c r="AV1480" s="4">
        <v>0</v>
      </c>
      <c r="AW1480" s="4">
        <v>0</v>
      </c>
      <c r="AX1480" s="4">
        <v>0</v>
      </c>
      <c r="AY1480" s="4">
        <v>6</v>
      </c>
      <c r="AZ1480" s="4">
        <f t="shared" si="613"/>
        <v>6</v>
      </c>
      <c r="BA1480" s="4">
        <v>5</v>
      </c>
      <c r="BB1480" s="4">
        <v>0</v>
      </c>
      <c r="BC1480" s="4">
        <v>4</v>
      </c>
      <c r="BD1480" s="4">
        <v>0</v>
      </c>
      <c r="BE1480" s="4">
        <f t="shared" si="614"/>
        <v>9</v>
      </c>
      <c r="BF1480" s="4">
        <v>0</v>
      </c>
      <c r="BG1480" s="4">
        <v>302</v>
      </c>
      <c r="BH1480" s="4">
        <v>144</v>
      </c>
      <c r="BI1480" s="4">
        <v>139</v>
      </c>
      <c r="BJ1480" s="4">
        <f t="shared" si="615"/>
        <v>585</v>
      </c>
      <c r="BK1480" s="4">
        <v>0</v>
      </c>
      <c r="BL1480" s="4">
        <v>0</v>
      </c>
      <c r="BM1480" s="4">
        <v>0</v>
      </c>
      <c r="BN1480" s="4">
        <v>0</v>
      </c>
      <c r="BO1480" s="4">
        <f t="shared" si="616"/>
        <v>0</v>
      </c>
      <c r="BP1480" s="4">
        <v>0</v>
      </c>
      <c r="BQ1480" s="4">
        <v>0</v>
      </c>
      <c r="BR1480" s="4">
        <v>26</v>
      </c>
      <c r="BS1480" s="4">
        <v>0</v>
      </c>
      <c r="BT1480" s="4">
        <f t="shared" si="617"/>
        <v>26</v>
      </c>
      <c r="BU1480" s="4">
        <v>1</v>
      </c>
      <c r="BV1480" s="4">
        <v>0</v>
      </c>
      <c r="BW1480" s="4">
        <v>9</v>
      </c>
      <c r="BX1480" s="4">
        <v>36</v>
      </c>
      <c r="BY1480" s="4">
        <f t="shared" si="618"/>
        <v>46</v>
      </c>
      <c r="BZ1480" s="4">
        <f t="shared" si="619"/>
        <v>9343</v>
      </c>
      <c r="CA1480" s="4">
        <f t="shared" si="620"/>
        <v>10681</v>
      </c>
      <c r="CB1480" s="4">
        <f t="shared" si="621"/>
        <v>8351</v>
      </c>
      <c r="CC1480" s="4">
        <f t="shared" si="622"/>
        <v>216</v>
      </c>
      <c r="CD1480" s="4">
        <f t="shared" si="623"/>
        <v>28591</v>
      </c>
      <c r="CE1480" s="4">
        <f t="shared" si="624"/>
        <v>7</v>
      </c>
      <c r="CF1480" s="4">
        <f t="shared" si="603"/>
        <v>302</v>
      </c>
      <c r="CG1480" s="4">
        <f t="shared" si="601"/>
        <v>378</v>
      </c>
      <c r="CH1480" s="4">
        <f t="shared" si="600"/>
        <v>216</v>
      </c>
      <c r="CI1480" s="4">
        <f t="shared" si="625"/>
        <v>903</v>
      </c>
      <c r="CJ1480" s="4">
        <v>2829</v>
      </c>
      <c r="CK1480" s="4">
        <v>3942</v>
      </c>
      <c r="CL1480" s="4">
        <v>339</v>
      </c>
      <c r="CM1480" s="4">
        <v>1</v>
      </c>
      <c r="CN1480" s="4">
        <v>2663</v>
      </c>
      <c r="CO1480" s="4">
        <f t="shared" si="602"/>
        <v>9774</v>
      </c>
    </row>
    <row r="1481" spans="1:107">
      <c r="A1481" s="2">
        <v>2020</v>
      </c>
      <c r="B1481" s="3" t="s">
        <v>78</v>
      </c>
      <c r="C1481" s="4">
        <v>1370.7</v>
      </c>
      <c r="D1481" s="4">
        <v>357</v>
      </c>
      <c r="E1481" s="4">
        <v>50</v>
      </c>
      <c r="F1481" s="4">
        <v>0</v>
      </c>
      <c r="G1481" s="4">
        <f t="shared" si="604"/>
        <v>1777.7</v>
      </c>
      <c r="H1481" s="4">
        <v>307</v>
      </c>
      <c r="I1481" s="4">
        <v>146</v>
      </c>
      <c r="J1481" s="4">
        <v>361</v>
      </c>
      <c r="K1481" s="4">
        <v>0</v>
      </c>
      <c r="L1481" s="4">
        <f t="shared" si="605"/>
        <v>814</v>
      </c>
      <c r="M1481" s="4">
        <v>1</v>
      </c>
      <c r="N1481" s="4">
        <v>21</v>
      </c>
      <c r="O1481" s="4">
        <v>0</v>
      </c>
      <c r="P1481" s="4">
        <v>0</v>
      </c>
      <c r="Q1481" s="4">
        <f t="shared" si="606"/>
        <v>22</v>
      </c>
      <c r="R1481" s="4">
        <v>78</v>
      </c>
      <c r="S1481" s="4">
        <v>2</v>
      </c>
      <c r="T1481" s="4">
        <v>0</v>
      </c>
      <c r="U1481" s="4">
        <v>0</v>
      </c>
      <c r="V1481" s="4">
        <f t="shared" si="607"/>
        <v>80</v>
      </c>
      <c r="W1481" s="4">
        <v>639</v>
      </c>
      <c r="X1481" s="4">
        <v>1711</v>
      </c>
      <c r="Y1481" s="4">
        <v>8</v>
      </c>
      <c r="Z1481" s="4">
        <v>0</v>
      </c>
      <c r="AA1481" s="4">
        <f t="shared" si="608"/>
        <v>2358</v>
      </c>
      <c r="AB1481" s="4">
        <v>354</v>
      </c>
      <c r="AC1481" s="4">
        <v>23</v>
      </c>
      <c r="AD1481" s="4">
        <v>34</v>
      </c>
      <c r="AE1481" s="4">
        <v>0</v>
      </c>
      <c r="AF1481" s="4">
        <f t="shared" si="609"/>
        <v>411</v>
      </c>
      <c r="AG1481" s="4">
        <v>274</v>
      </c>
      <c r="AH1481" s="4">
        <v>963</v>
      </c>
      <c r="AI1481" s="4">
        <v>252</v>
      </c>
      <c r="AJ1481" s="4">
        <v>0</v>
      </c>
      <c r="AK1481" s="4">
        <f t="shared" si="610"/>
        <v>1489</v>
      </c>
      <c r="AL1481" s="4">
        <v>2937</v>
      </c>
      <c r="AM1481" s="4">
        <v>1668</v>
      </c>
      <c r="AN1481" s="4">
        <v>1058</v>
      </c>
      <c r="AO1481" s="4">
        <v>0</v>
      </c>
      <c r="AP1481" s="4">
        <f t="shared" si="611"/>
        <v>5663</v>
      </c>
      <c r="AQ1481" s="4">
        <v>0</v>
      </c>
      <c r="AR1481" s="4">
        <v>0</v>
      </c>
      <c r="AS1481" s="4">
        <v>9</v>
      </c>
      <c r="AT1481" s="4">
        <v>0</v>
      </c>
      <c r="AU1481" s="4">
        <f t="shared" si="612"/>
        <v>9</v>
      </c>
      <c r="AV1481" s="4">
        <v>0</v>
      </c>
      <c r="AW1481" s="4">
        <v>0</v>
      </c>
      <c r="AX1481" s="4">
        <v>0</v>
      </c>
      <c r="AY1481" s="4">
        <v>0</v>
      </c>
      <c r="AZ1481" s="4">
        <f t="shared" si="613"/>
        <v>0</v>
      </c>
      <c r="BA1481" s="4">
        <v>0</v>
      </c>
      <c r="BB1481" s="4">
        <v>0</v>
      </c>
      <c r="BC1481" s="4">
        <v>0</v>
      </c>
      <c r="BD1481" s="4">
        <v>0</v>
      </c>
      <c r="BE1481" s="4">
        <f t="shared" si="614"/>
        <v>0</v>
      </c>
      <c r="BF1481" s="4">
        <v>95</v>
      </c>
      <c r="BG1481" s="4">
        <v>945</v>
      </c>
      <c r="BH1481" s="4">
        <v>61</v>
      </c>
      <c r="BI1481" s="4">
        <v>0</v>
      </c>
      <c r="BJ1481" s="4">
        <f t="shared" si="615"/>
        <v>1101</v>
      </c>
      <c r="BK1481" s="4">
        <v>17</v>
      </c>
      <c r="BL1481" s="4">
        <v>51</v>
      </c>
      <c r="BM1481" s="4">
        <v>2</v>
      </c>
      <c r="BN1481" s="4">
        <v>0</v>
      </c>
      <c r="BO1481" s="4">
        <f t="shared" si="616"/>
        <v>70</v>
      </c>
      <c r="BP1481" s="4">
        <v>12</v>
      </c>
      <c r="BQ1481" s="4">
        <v>59</v>
      </c>
      <c r="BR1481" s="4">
        <v>6</v>
      </c>
      <c r="BS1481" s="4">
        <v>0</v>
      </c>
      <c r="BT1481" s="4">
        <f t="shared" si="617"/>
        <v>77</v>
      </c>
      <c r="BU1481" s="4">
        <v>53</v>
      </c>
      <c r="BV1481" s="4">
        <v>44</v>
      </c>
      <c r="BW1481" s="4">
        <v>69</v>
      </c>
      <c r="BX1481" s="4">
        <v>0</v>
      </c>
      <c r="BY1481" s="4">
        <f t="shared" si="618"/>
        <v>166</v>
      </c>
      <c r="BZ1481" s="4">
        <f t="shared" si="619"/>
        <v>5960.7</v>
      </c>
      <c r="CA1481" s="4">
        <f t="shared" si="620"/>
        <v>4891</v>
      </c>
      <c r="CB1481" s="4">
        <f t="shared" si="621"/>
        <v>1763</v>
      </c>
      <c r="CC1481" s="4">
        <f t="shared" si="622"/>
        <v>0</v>
      </c>
      <c r="CD1481" s="4">
        <f t="shared" si="623"/>
        <v>12614.7</v>
      </c>
      <c r="CE1481" s="4">
        <f t="shared" si="624"/>
        <v>177</v>
      </c>
      <c r="CF1481" s="4">
        <f t="shared" si="603"/>
        <v>1099</v>
      </c>
      <c r="CG1481" s="4">
        <f t="shared" si="601"/>
        <v>147</v>
      </c>
      <c r="CH1481" s="4">
        <f t="shared" si="600"/>
        <v>0</v>
      </c>
      <c r="CI1481" s="4">
        <f t="shared" si="625"/>
        <v>1423</v>
      </c>
      <c r="CJ1481" s="4">
        <v>0</v>
      </c>
      <c r="CK1481" s="4">
        <v>0</v>
      </c>
      <c r="CL1481" s="4">
        <v>100</v>
      </c>
      <c r="CM1481" s="4">
        <v>9.1</v>
      </c>
      <c r="CN1481" s="4">
        <v>1480</v>
      </c>
      <c r="CO1481" s="4">
        <f t="shared" si="602"/>
        <v>1589.1</v>
      </c>
    </row>
    <row r="1482" spans="1:107">
      <c r="A1482" s="2">
        <v>2020</v>
      </c>
      <c r="B1482" s="3" t="s">
        <v>79</v>
      </c>
      <c r="C1482" s="4">
        <v>5580</v>
      </c>
      <c r="D1482" s="4">
        <v>1209</v>
      </c>
      <c r="E1482" s="4">
        <v>419</v>
      </c>
      <c r="F1482" s="4">
        <v>0</v>
      </c>
      <c r="G1482" s="4">
        <f t="shared" si="604"/>
        <v>7208</v>
      </c>
      <c r="H1482" s="4">
        <v>751.87429999999995</v>
      </c>
      <c r="I1482" s="4">
        <v>1025.9631999999999</v>
      </c>
      <c r="J1482" s="4">
        <v>4845</v>
      </c>
      <c r="K1482" s="4">
        <v>83</v>
      </c>
      <c r="L1482" s="4">
        <f t="shared" si="605"/>
        <v>6705.8374999999996</v>
      </c>
      <c r="M1482" s="4">
        <v>0</v>
      </c>
      <c r="N1482" s="4">
        <v>20</v>
      </c>
      <c r="O1482" s="4">
        <v>0</v>
      </c>
      <c r="P1482" s="4">
        <v>0</v>
      </c>
      <c r="Q1482" s="4">
        <f t="shared" si="606"/>
        <v>20</v>
      </c>
      <c r="R1482" s="4">
        <v>0</v>
      </c>
      <c r="S1482" s="4">
        <v>0</v>
      </c>
      <c r="T1482" s="4">
        <v>0</v>
      </c>
      <c r="U1482" s="4">
        <v>0</v>
      </c>
      <c r="V1482" s="4">
        <f t="shared" si="607"/>
        <v>0</v>
      </c>
      <c r="W1482" s="4">
        <v>1807</v>
      </c>
      <c r="X1482" s="4">
        <v>9651</v>
      </c>
      <c r="Y1482" s="4">
        <v>2043</v>
      </c>
      <c r="Z1482" s="4">
        <v>0</v>
      </c>
      <c r="AA1482" s="4">
        <f t="shared" si="608"/>
        <v>13501</v>
      </c>
      <c r="AB1482" s="4">
        <v>1204</v>
      </c>
      <c r="AC1482" s="4">
        <v>10</v>
      </c>
      <c r="AD1482" s="4">
        <v>139</v>
      </c>
      <c r="AE1482" s="4">
        <v>0</v>
      </c>
      <c r="AF1482" s="4">
        <f t="shared" si="609"/>
        <v>1353</v>
      </c>
      <c r="AG1482" s="4">
        <v>29</v>
      </c>
      <c r="AH1482" s="4">
        <v>637</v>
      </c>
      <c r="AI1482" s="4">
        <v>2113</v>
      </c>
      <c r="AJ1482" s="4">
        <v>405</v>
      </c>
      <c r="AK1482" s="4">
        <f t="shared" si="610"/>
        <v>3184</v>
      </c>
      <c r="AL1482" s="4">
        <v>1849</v>
      </c>
      <c r="AM1482" s="4">
        <v>4342</v>
      </c>
      <c r="AN1482" s="4">
        <v>2621</v>
      </c>
      <c r="AO1482" s="4">
        <v>0</v>
      </c>
      <c r="AP1482" s="4">
        <f t="shared" si="611"/>
        <v>8812</v>
      </c>
      <c r="AQ1482" s="4">
        <v>354</v>
      </c>
      <c r="AR1482" s="4">
        <v>0</v>
      </c>
      <c r="AS1482" s="4">
        <v>0</v>
      </c>
      <c r="AT1482" s="4">
        <v>0</v>
      </c>
      <c r="AU1482" s="4">
        <f t="shared" si="612"/>
        <v>354</v>
      </c>
      <c r="AV1482" s="4">
        <v>36.129400000000004</v>
      </c>
      <c r="AW1482" s="4">
        <v>0</v>
      </c>
      <c r="AX1482" s="4">
        <v>440</v>
      </c>
      <c r="AY1482" s="4">
        <v>0</v>
      </c>
      <c r="AZ1482" s="4">
        <f t="shared" si="613"/>
        <v>476.12940000000003</v>
      </c>
      <c r="BA1482" s="4">
        <v>0</v>
      </c>
      <c r="BB1482" s="4">
        <v>0</v>
      </c>
      <c r="BC1482" s="4">
        <v>7</v>
      </c>
      <c r="BD1482" s="4">
        <v>0</v>
      </c>
      <c r="BE1482" s="4">
        <f t="shared" si="614"/>
        <v>7</v>
      </c>
      <c r="BF1482" s="4">
        <v>1</v>
      </c>
      <c r="BG1482" s="4">
        <v>450</v>
      </c>
      <c r="BH1482" s="4">
        <v>388</v>
      </c>
      <c r="BI1482" s="4">
        <v>49</v>
      </c>
      <c r="BJ1482" s="4">
        <f t="shared" si="615"/>
        <v>888</v>
      </c>
      <c r="BK1482" s="4">
        <v>0</v>
      </c>
      <c r="BL1482" s="4">
        <v>0</v>
      </c>
      <c r="BM1482" s="4">
        <v>0</v>
      </c>
      <c r="BN1482" s="4">
        <v>0</v>
      </c>
      <c r="BO1482" s="4">
        <f t="shared" si="616"/>
        <v>0</v>
      </c>
      <c r="BP1482" s="4">
        <v>0</v>
      </c>
      <c r="BQ1482" s="4">
        <v>0</v>
      </c>
      <c r="BR1482" s="4">
        <v>0</v>
      </c>
      <c r="BS1482" s="4">
        <v>0</v>
      </c>
      <c r="BT1482" s="4">
        <f t="shared" si="617"/>
        <v>0</v>
      </c>
      <c r="BU1482" s="4">
        <v>99</v>
      </c>
      <c r="BV1482" s="4">
        <v>0</v>
      </c>
      <c r="BW1482" s="4">
        <v>0</v>
      </c>
      <c r="BX1482" s="4">
        <v>0</v>
      </c>
      <c r="BY1482" s="4">
        <f t="shared" si="618"/>
        <v>99</v>
      </c>
      <c r="BZ1482" s="4">
        <f t="shared" si="619"/>
        <v>11220.874299999999</v>
      </c>
      <c r="CA1482" s="4">
        <f t="shared" si="620"/>
        <v>16894.963199999998</v>
      </c>
      <c r="CB1482" s="4">
        <f t="shared" si="621"/>
        <v>12180</v>
      </c>
      <c r="CC1482" s="4">
        <f t="shared" si="622"/>
        <v>488</v>
      </c>
      <c r="CD1482" s="4">
        <f t="shared" si="623"/>
        <v>40783.837499999994</v>
      </c>
      <c r="CE1482" s="4">
        <f t="shared" si="624"/>
        <v>490.12940000000003</v>
      </c>
      <c r="CF1482" s="4">
        <f t="shared" si="603"/>
        <v>450</v>
      </c>
      <c r="CG1482" s="4">
        <f t="shared" si="601"/>
        <v>835</v>
      </c>
      <c r="CH1482" s="4">
        <f t="shared" si="600"/>
        <v>49</v>
      </c>
      <c r="CI1482" s="4">
        <f t="shared" si="625"/>
        <v>1824.1294</v>
      </c>
      <c r="CJ1482" s="4">
        <v>5392.3</v>
      </c>
      <c r="CK1482" s="4">
        <v>4529.8999999999996</v>
      </c>
      <c r="CL1482" s="4">
        <v>511.9</v>
      </c>
      <c r="CM1482" s="4">
        <v>103.6</v>
      </c>
      <c r="CN1482" s="4">
        <v>435.59999999999854</v>
      </c>
      <c r="CO1482" s="4">
        <f t="shared" si="602"/>
        <v>10973.3</v>
      </c>
    </row>
    <row r="1483" spans="1:107">
      <c r="A1483" s="2">
        <v>2020</v>
      </c>
      <c r="B1483" s="3" t="s">
        <v>80</v>
      </c>
      <c r="C1483" s="4">
        <v>2289.5179069999999</v>
      </c>
      <c r="D1483" s="4">
        <v>542.76795700000002</v>
      </c>
      <c r="E1483" s="4">
        <v>782.26182600000004</v>
      </c>
      <c r="F1483" s="4">
        <v>0</v>
      </c>
      <c r="G1483" s="4">
        <f t="shared" si="604"/>
        <v>3614.5476899999999</v>
      </c>
      <c r="H1483" s="4">
        <v>776.17097899999999</v>
      </c>
      <c r="I1483" s="4">
        <v>7.1670509999999998</v>
      </c>
      <c r="J1483" s="4">
        <v>3018.838268</v>
      </c>
      <c r="K1483" s="4">
        <v>0</v>
      </c>
      <c r="L1483" s="4">
        <f t="shared" si="605"/>
        <v>3802.1762979999999</v>
      </c>
      <c r="M1483" s="4">
        <v>23.175712000000001</v>
      </c>
      <c r="N1483" s="4">
        <v>66.264923999999993</v>
      </c>
      <c r="O1483" s="4">
        <v>0</v>
      </c>
      <c r="P1483" s="4">
        <v>0</v>
      </c>
      <c r="Q1483" s="4">
        <f t="shared" si="606"/>
        <v>89.440635999999998</v>
      </c>
      <c r="R1483" s="4">
        <v>135.50772699999999</v>
      </c>
      <c r="S1483" s="4">
        <v>253.41422700000001</v>
      </c>
      <c r="T1483" s="4">
        <v>42.155695000000001</v>
      </c>
      <c r="U1483" s="4">
        <v>0</v>
      </c>
      <c r="V1483" s="4">
        <f t="shared" si="607"/>
        <v>431.07764900000001</v>
      </c>
      <c r="W1483" s="4">
        <v>1193.3330289999999</v>
      </c>
      <c r="X1483" s="4">
        <v>6247.0964020000001</v>
      </c>
      <c r="Y1483" s="4">
        <v>118.22808999999999</v>
      </c>
      <c r="Z1483" s="4">
        <v>0</v>
      </c>
      <c r="AA1483" s="4">
        <f t="shared" si="608"/>
        <v>7558.6575210000001</v>
      </c>
      <c r="AB1483" s="4">
        <v>455.16535299999998</v>
      </c>
      <c r="AC1483" s="4">
        <v>0</v>
      </c>
      <c r="AD1483" s="4">
        <v>77.034694999999999</v>
      </c>
      <c r="AE1483" s="4">
        <v>0</v>
      </c>
      <c r="AF1483" s="4">
        <f t="shared" si="609"/>
        <v>532.20004799999992</v>
      </c>
      <c r="AG1483" s="4">
        <v>0.60129600000000005</v>
      </c>
      <c r="AH1483" s="4">
        <v>488.72638000000001</v>
      </c>
      <c r="AI1483" s="4">
        <v>1077.706809</v>
      </c>
      <c r="AJ1483" s="4">
        <v>0</v>
      </c>
      <c r="AK1483" s="4">
        <f t="shared" si="610"/>
        <v>1567.0344850000001</v>
      </c>
      <c r="AL1483" s="4">
        <v>563.26299500000005</v>
      </c>
      <c r="AM1483" s="4">
        <v>2288.6716200000001</v>
      </c>
      <c r="AN1483" s="4">
        <v>7331.7698620000001</v>
      </c>
      <c r="AO1483" s="4">
        <v>55.663843999999997</v>
      </c>
      <c r="AP1483" s="4">
        <f t="shared" si="611"/>
        <v>10239.368321</v>
      </c>
      <c r="AQ1483" s="4">
        <v>0</v>
      </c>
      <c r="AR1483" s="4">
        <v>0</v>
      </c>
      <c r="AS1483" s="4">
        <v>0.18936900000000001</v>
      </c>
      <c r="AT1483" s="4">
        <v>0</v>
      </c>
      <c r="AU1483" s="4">
        <f t="shared" si="612"/>
        <v>0.18936900000000001</v>
      </c>
      <c r="AV1483" s="4">
        <v>0</v>
      </c>
      <c r="AW1483" s="4">
        <v>0</v>
      </c>
      <c r="AX1483" s="4">
        <v>10.358344000000001</v>
      </c>
      <c r="AY1483" s="4">
        <v>0</v>
      </c>
      <c r="AZ1483" s="4">
        <f t="shared" si="613"/>
        <v>10.358344000000001</v>
      </c>
      <c r="BA1483" s="4">
        <v>0</v>
      </c>
      <c r="BB1483" s="4">
        <v>0</v>
      </c>
      <c r="BC1483" s="4">
        <v>4.8317889999999997</v>
      </c>
      <c r="BD1483" s="4">
        <v>0</v>
      </c>
      <c r="BE1483" s="4">
        <f t="shared" si="614"/>
        <v>4.8317889999999997</v>
      </c>
      <c r="BF1483" s="4">
        <v>0</v>
      </c>
      <c r="BG1483" s="4">
        <v>280.46648499999998</v>
      </c>
      <c r="BH1483" s="4">
        <v>324.77487400000001</v>
      </c>
      <c r="BI1483" s="4">
        <v>0</v>
      </c>
      <c r="BJ1483" s="4">
        <f t="shared" si="615"/>
        <v>605.24135899999999</v>
      </c>
      <c r="BK1483" s="4">
        <v>0</v>
      </c>
      <c r="BL1483" s="4">
        <v>0</v>
      </c>
      <c r="BM1483" s="4">
        <v>0</v>
      </c>
      <c r="BN1483" s="4">
        <v>0</v>
      </c>
      <c r="BO1483" s="4">
        <f t="shared" si="616"/>
        <v>0</v>
      </c>
      <c r="BP1483" s="4">
        <v>0</v>
      </c>
      <c r="BQ1483" s="4">
        <v>0</v>
      </c>
      <c r="BR1483" s="4">
        <v>0</v>
      </c>
      <c r="BS1483" s="4">
        <v>0</v>
      </c>
      <c r="BT1483" s="4">
        <f t="shared" si="617"/>
        <v>0</v>
      </c>
      <c r="BU1483" s="4">
        <v>0</v>
      </c>
      <c r="BV1483" s="4">
        <v>1.6121430000000001</v>
      </c>
      <c r="BW1483" s="4">
        <v>44.616497000000003</v>
      </c>
      <c r="BX1483" s="4">
        <v>5.2918279999999998</v>
      </c>
      <c r="BY1483" s="4">
        <f t="shared" si="618"/>
        <v>51.520468000000008</v>
      </c>
      <c r="BZ1483" s="4">
        <f t="shared" si="619"/>
        <v>5436.7349979999999</v>
      </c>
      <c r="CA1483" s="4">
        <f t="shared" si="620"/>
        <v>9894.1085610000009</v>
      </c>
      <c r="CB1483" s="4">
        <f t="shared" si="621"/>
        <v>12447.995245</v>
      </c>
      <c r="CC1483" s="4">
        <f t="shared" si="622"/>
        <v>55.663843999999997</v>
      </c>
      <c r="CD1483" s="4">
        <f t="shared" si="623"/>
        <v>27834.502647999998</v>
      </c>
      <c r="CE1483" s="4">
        <f t="shared" si="624"/>
        <v>0</v>
      </c>
      <c r="CF1483" s="4">
        <f t="shared" si="603"/>
        <v>282.07862799999998</v>
      </c>
      <c r="CG1483" s="4">
        <f t="shared" si="601"/>
        <v>384.77087299999999</v>
      </c>
      <c r="CH1483" s="4">
        <f t="shared" si="600"/>
        <v>5.2918279999999998</v>
      </c>
      <c r="CI1483" s="4">
        <f t="shared" si="625"/>
        <v>672.14132899999993</v>
      </c>
      <c r="CJ1483" s="4">
        <v>2543.6999999999998</v>
      </c>
      <c r="CK1483" s="4">
        <v>3418.6</v>
      </c>
      <c r="CL1483" s="4">
        <v>482.1</v>
      </c>
      <c r="CM1483" s="4">
        <v>34.1</v>
      </c>
      <c r="CN1483" s="4">
        <v>489.3</v>
      </c>
      <c r="CO1483" s="4">
        <f t="shared" si="602"/>
        <v>6967.8</v>
      </c>
    </row>
    <row r="1484" spans="1:107">
      <c r="A1484" s="2">
        <v>2020</v>
      </c>
      <c r="B1484" s="3" t="s">
        <v>81</v>
      </c>
      <c r="C1484" s="4">
        <v>50369</v>
      </c>
      <c r="D1484" s="4">
        <v>7343</v>
      </c>
      <c r="E1484" s="4">
        <v>198</v>
      </c>
      <c r="F1484" s="4">
        <v>1577</v>
      </c>
      <c r="G1484" s="4">
        <f t="shared" si="604"/>
        <v>59487</v>
      </c>
      <c r="H1484" s="4">
        <v>16427</v>
      </c>
      <c r="I1484" s="4">
        <v>5503</v>
      </c>
      <c r="J1484" s="4">
        <v>210</v>
      </c>
      <c r="K1484" s="4">
        <v>656</v>
      </c>
      <c r="L1484" s="4">
        <f t="shared" si="605"/>
        <v>22796</v>
      </c>
      <c r="M1484" s="4">
        <v>1176.4000000000001</v>
      </c>
      <c r="N1484" s="4">
        <v>3449</v>
      </c>
      <c r="O1484" s="4">
        <v>1960</v>
      </c>
      <c r="P1484" s="4">
        <v>0</v>
      </c>
      <c r="Q1484" s="4">
        <f t="shared" si="606"/>
        <v>6585.4</v>
      </c>
      <c r="R1484" s="4">
        <v>3287.3609999999999</v>
      </c>
      <c r="S1484" s="4">
        <v>1596.7849999999999</v>
      </c>
      <c r="T1484" s="4">
        <v>0</v>
      </c>
      <c r="U1484" s="4">
        <v>0</v>
      </c>
      <c r="V1484" s="4">
        <f t="shared" si="607"/>
        <v>4884.1459999999997</v>
      </c>
      <c r="W1484" s="4">
        <v>26724.400000000001</v>
      </c>
      <c r="X1484" s="4">
        <v>61597.599999999999</v>
      </c>
      <c r="Y1484" s="4">
        <v>8134.5</v>
      </c>
      <c r="Z1484" s="4">
        <v>0</v>
      </c>
      <c r="AA1484" s="4">
        <f t="shared" si="608"/>
        <v>96456.5</v>
      </c>
      <c r="AB1484" s="4">
        <v>13427.9</v>
      </c>
      <c r="AC1484" s="4">
        <v>99.766999999999996</v>
      </c>
      <c r="AD1484" s="4">
        <v>2480.2139999999999</v>
      </c>
      <c r="AE1484" s="4">
        <v>0</v>
      </c>
      <c r="AF1484" s="4">
        <f t="shared" si="609"/>
        <v>16007.880999999999</v>
      </c>
      <c r="AG1484" s="4">
        <v>222.5</v>
      </c>
      <c r="AH1484" s="4">
        <v>6489.6</v>
      </c>
      <c r="AI1484" s="4">
        <v>14974.599999999999</v>
      </c>
      <c r="AJ1484" s="4">
        <v>378</v>
      </c>
      <c r="AK1484" s="4">
        <f t="shared" si="610"/>
        <v>22064.699999999997</v>
      </c>
      <c r="AL1484" s="4">
        <v>35298.289000000019</v>
      </c>
      <c r="AM1484" s="4">
        <v>39635.255999999994</v>
      </c>
      <c r="AN1484" s="4">
        <v>29916.560000000005</v>
      </c>
      <c r="AO1484" s="4">
        <v>4576.2820000000002</v>
      </c>
      <c r="AP1484" s="4">
        <f t="shared" si="611"/>
        <v>109426.38700000002</v>
      </c>
      <c r="AQ1484" s="4">
        <v>2</v>
      </c>
      <c r="AR1484" s="4">
        <v>0</v>
      </c>
      <c r="AS1484" s="4">
        <v>0</v>
      </c>
      <c r="AT1484" s="4">
        <v>0</v>
      </c>
      <c r="AU1484" s="4">
        <f t="shared" si="612"/>
        <v>2</v>
      </c>
      <c r="AV1484" s="4">
        <v>0</v>
      </c>
      <c r="AW1484" s="4">
        <v>0</v>
      </c>
      <c r="AX1484" s="4">
        <v>0</v>
      </c>
      <c r="AY1484" s="4">
        <v>308</v>
      </c>
      <c r="AZ1484" s="4">
        <f t="shared" si="613"/>
        <v>308</v>
      </c>
      <c r="BA1484" s="4">
        <v>119</v>
      </c>
      <c r="BB1484" s="4">
        <v>0</v>
      </c>
      <c r="BC1484" s="4">
        <v>0</v>
      </c>
      <c r="BD1484" s="4">
        <v>0</v>
      </c>
      <c r="BE1484" s="4">
        <f t="shared" si="614"/>
        <v>119</v>
      </c>
      <c r="BF1484" s="4">
        <v>0</v>
      </c>
      <c r="BG1484" s="4">
        <v>2879</v>
      </c>
      <c r="BH1484" s="4">
        <v>2453</v>
      </c>
      <c r="BI1484" s="4">
        <v>225</v>
      </c>
      <c r="BJ1484" s="4">
        <f t="shared" si="615"/>
        <v>5557</v>
      </c>
      <c r="BK1484" s="4">
        <v>0</v>
      </c>
      <c r="BL1484" s="4">
        <v>0</v>
      </c>
      <c r="BM1484" s="4">
        <v>0</v>
      </c>
      <c r="BN1484" s="4">
        <v>0</v>
      </c>
      <c r="BO1484" s="4">
        <f t="shared" si="616"/>
        <v>0</v>
      </c>
      <c r="BP1484" s="4">
        <v>0</v>
      </c>
      <c r="BQ1484" s="4">
        <v>0</v>
      </c>
      <c r="BR1484" s="4">
        <v>0</v>
      </c>
      <c r="BS1484" s="4">
        <v>0</v>
      </c>
      <c r="BT1484" s="4">
        <f t="shared" si="617"/>
        <v>0</v>
      </c>
      <c r="BU1484" s="4">
        <v>324.28800000000001</v>
      </c>
      <c r="BV1484" s="4">
        <v>54.610999999999876</v>
      </c>
      <c r="BW1484" s="4">
        <v>5.6430000000000291</v>
      </c>
      <c r="BX1484" s="4">
        <v>727.43399999999997</v>
      </c>
      <c r="BY1484" s="4">
        <f t="shared" si="618"/>
        <v>1111.9759999999999</v>
      </c>
      <c r="BZ1484" s="4">
        <f t="shared" si="619"/>
        <v>146932.85</v>
      </c>
      <c r="CA1484" s="4">
        <f t="shared" si="620"/>
        <v>125714.008</v>
      </c>
      <c r="CB1484" s="4">
        <f t="shared" si="621"/>
        <v>57873.874000000003</v>
      </c>
      <c r="CC1484" s="4">
        <f t="shared" si="622"/>
        <v>7187.2820000000002</v>
      </c>
      <c r="CD1484" s="4">
        <f t="shared" si="623"/>
        <v>337708.01400000002</v>
      </c>
      <c r="CE1484" s="4">
        <f t="shared" si="624"/>
        <v>445.28800000000001</v>
      </c>
      <c r="CF1484" s="4">
        <f t="shared" si="603"/>
        <v>2933.6109999999999</v>
      </c>
      <c r="CG1484" s="4">
        <f t="shared" si="601"/>
        <v>2458.643</v>
      </c>
      <c r="CH1484" s="4">
        <f t="shared" si="600"/>
        <v>1260.434</v>
      </c>
      <c r="CI1484" s="4">
        <f t="shared" si="625"/>
        <v>7097.9759999999997</v>
      </c>
      <c r="CJ1484" s="4">
        <v>24941</v>
      </c>
      <c r="CK1484" s="4">
        <v>95566</v>
      </c>
      <c r="CL1484" s="4">
        <v>13870</v>
      </c>
      <c r="CM1484" s="4">
        <v>3</v>
      </c>
      <c r="CN1484" s="4">
        <v>5222</v>
      </c>
      <c r="CO1484" s="4">
        <f t="shared" si="602"/>
        <v>139602</v>
      </c>
    </row>
    <row r="1485" spans="1:107">
      <c r="A1485" s="2">
        <v>2020</v>
      </c>
      <c r="B1485" s="3" t="s">
        <v>82</v>
      </c>
      <c r="C1485" s="4">
        <v>3929</v>
      </c>
      <c r="D1485" s="4">
        <v>777</v>
      </c>
      <c r="E1485" s="4">
        <v>4601</v>
      </c>
      <c r="F1485" s="4">
        <v>0</v>
      </c>
      <c r="G1485" s="4">
        <f t="shared" si="604"/>
        <v>9307</v>
      </c>
      <c r="H1485" s="4">
        <v>604</v>
      </c>
      <c r="I1485" s="4">
        <v>25</v>
      </c>
      <c r="J1485" s="4">
        <v>3899.8</v>
      </c>
      <c r="K1485" s="4">
        <v>0</v>
      </c>
      <c r="L1485" s="4">
        <f t="shared" si="605"/>
        <v>4528.8</v>
      </c>
      <c r="M1485" s="4">
        <v>0</v>
      </c>
      <c r="N1485" s="4">
        <v>190</v>
      </c>
      <c r="O1485" s="4">
        <v>0</v>
      </c>
      <c r="P1485" s="4">
        <v>0</v>
      </c>
      <c r="Q1485" s="4">
        <f t="shared" si="606"/>
        <v>190</v>
      </c>
      <c r="R1485" s="4">
        <v>0</v>
      </c>
      <c r="S1485" s="4">
        <v>1350</v>
      </c>
      <c r="T1485" s="4">
        <v>0</v>
      </c>
      <c r="U1485" s="4">
        <v>0</v>
      </c>
      <c r="V1485" s="4">
        <f t="shared" si="607"/>
        <v>1350</v>
      </c>
      <c r="W1485" s="4">
        <v>2927</v>
      </c>
      <c r="X1485" s="4">
        <v>5861</v>
      </c>
      <c r="Y1485" s="4">
        <v>1344</v>
      </c>
      <c r="Z1485" s="4">
        <v>0</v>
      </c>
      <c r="AA1485" s="4">
        <f t="shared" si="608"/>
        <v>10132</v>
      </c>
      <c r="AB1485" s="4">
        <v>841</v>
      </c>
      <c r="AC1485" s="4">
        <v>9</v>
      </c>
      <c r="AD1485" s="4">
        <v>98</v>
      </c>
      <c r="AE1485" s="4">
        <v>0</v>
      </c>
      <c r="AF1485" s="4">
        <f t="shared" si="609"/>
        <v>948</v>
      </c>
      <c r="AG1485" s="4">
        <v>0</v>
      </c>
      <c r="AH1485" s="4">
        <v>629</v>
      </c>
      <c r="AI1485" s="4">
        <v>1353</v>
      </c>
      <c r="AJ1485" s="4">
        <v>0</v>
      </c>
      <c r="AK1485" s="4">
        <f t="shared" si="610"/>
        <v>1982</v>
      </c>
      <c r="AL1485" s="4">
        <v>4303</v>
      </c>
      <c r="AM1485" s="4">
        <v>1425</v>
      </c>
      <c r="AN1485" s="4">
        <v>6739.2000000000007</v>
      </c>
      <c r="AO1485" s="4">
        <v>0</v>
      </c>
      <c r="AP1485" s="4">
        <f t="shared" si="611"/>
        <v>12467.2</v>
      </c>
      <c r="AQ1485" s="4">
        <v>1</v>
      </c>
      <c r="AR1485" s="4">
        <v>0</v>
      </c>
      <c r="AS1485" s="4">
        <v>0</v>
      </c>
      <c r="AT1485" s="4">
        <v>0</v>
      </c>
      <c r="AU1485" s="4">
        <f t="shared" si="612"/>
        <v>1</v>
      </c>
      <c r="AV1485" s="4">
        <v>32</v>
      </c>
      <c r="AW1485" s="4">
        <v>0</v>
      </c>
      <c r="AX1485" s="4">
        <v>42.8</v>
      </c>
      <c r="AY1485" s="4">
        <v>0</v>
      </c>
      <c r="AZ1485" s="4">
        <f t="shared" si="613"/>
        <v>74.8</v>
      </c>
      <c r="BA1485" s="4">
        <v>2.7</v>
      </c>
      <c r="BB1485" s="4">
        <v>0</v>
      </c>
      <c r="BC1485" s="4">
        <v>0</v>
      </c>
      <c r="BD1485" s="4">
        <v>0</v>
      </c>
      <c r="BE1485" s="4">
        <f t="shared" si="614"/>
        <v>2.7</v>
      </c>
      <c r="BF1485" s="4">
        <v>0</v>
      </c>
      <c r="BG1485" s="4">
        <v>0</v>
      </c>
      <c r="BH1485" s="4">
        <v>0</v>
      </c>
      <c r="BI1485" s="4">
        <v>0</v>
      </c>
      <c r="BJ1485" s="4">
        <f t="shared" si="615"/>
        <v>0</v>
      </c>
      <c r="BK1485" s="4">
        <v>0</v>
      </c>
      <c r="BL1485" s="4">
        <v>0</v>
      </c>
      <c r="BM1485" s="4">
        <v>0</v>
      </c>
      <c r="BN1485" s="4">
        <v>0</v>
      </c>
      <c r="BO1485" s="4">
        <f t="shared" si="616"/>
        <v>0</v>
      </c>
      <c r="BP1485" s="4">
        <v>0</v>
      </c>
      <c r="BQ1485" s="4">
        <v>0</v>
      </c>
      <c r="BR1485" s="4">
        <v>26</v>
      </c>
      <c r="BS1485" s="4">
        <v>0</v>
      </c>
      <c r="BT1485" s="4">
        <f t="shared" si="617"/>
        <v>26</v>
      </c>
      <c r="BU1485" s="4">
        <v>17.2</v>
      </c>
      <c r="BV1485" s="4">
        <v>0</v>
      </c>
      <c r="BW1485" s="4">
        <v>41.2</v>
      </c>
      <c r="BX1485" s="4">
        <v>0</v>
      </c>
      <c r="BY1485" s="4">
        <f t="shared" si="618"/>
        <v>58.400000000000006</v>
      </c>
      <c r="BZ1485" s="4">
        <f t="shared" si="619"/>
        <v>12604</v>
      </c>
      <c r="CA1485" s="4">
        <f t="shared" si="620"/>
        <v>10266</v>
      </c>
      <c r="CB1485" s="4">
        <f t="shared" si="621"/>
        <v>18035</v>
      </c>
      <c r="CC1485" s="4">
        <f t="shared" si="622"/>
        <v>0</v>
      </c>
      <c r="CD1485" s="4">
        <f t="shared" si="623"/>
        <v>40905</v>
      </c>
      <c r="CE1485" s="4">
        <f t="shared" si="624"/>
        <v>52.900000000000006</v>
      </c>
      <c r="CF1485" s="4">
        <f t="shared" si="603"/>
        <v>0</v>
      </c>
      <c r="CG1485" s="4">
        <f t="shared" si="601"/>
        <v>110</v>
      </c>
      <c r="CH1485" s="4">
        <f t="shared" si="600"/>
        <v>0</v>
      </c>
      <c r="CI1485" s="4">
        <f t="shared" si="625"/>
        <v>162.9</v>
      </c>
      <c r="CJ1485" s="4">
        <v>3648</v>
      </c>
      <c r="CK1485" s="4">
        <v>7944.8</v>
      </c>
      <c r="CL1485" s="4">
        <v>606.79999999999995</v>
      </c>
      <c r="CM1485" s="4">
        <v>0</v>
      </c>
      <c r="CN1485" s="4">
        <v>379.2</v>
      </c>
      <c r="CO1485" s="4">
        <f t="shared" si="602"/>
        <v>12578.8</v>
      </c>
    </row>
    <row r="1486" spans="1:107">
      <c r="A1486" s="2">
        <v>2020</v>
      </c>
      <c r="B1486" s="3" t="s">
        <v>83</v>
      </c>
      <c r="C1486" s="4">
        <v>3239</v>
      </c>
      <c r="D1486" s="4">
        <v>649</v>
      </c>
      <c r="E1486" s="4">
        <v>1</v>
      </c>
      <c r="F1486" s="4">
        <v>301</v>
      </c>
      <c r="G1486" s="4">
        <f t="shared" si="604"/>
        <v>4190</v>
      </c>
      <c r="H1486" s="4">
        <v>667.39956900000004</v>
      </c>
      <c r="I1486" s="4">
        <v>279.7</v>
      </c>
      <c r="J1486" s="4">
        <v>2545</v>
      </c>
      <c r="K1486" s="4">
        <v>277</v>
      </c>
      <c r="L1486" s="4">
        <f t="shared" si="605"/>
        <v>3769.099569</v>
      </c>
      <c r="M1486" s="4">
        <v>266</v>
      </c>
      <c r="N1486" s="4">
        <v>0</v>
      </c>
      <c r="O1486" s="4">
        <v>0</v>
      </c>
      <c r="P1486" s="4">
        <v>0</v>
      </c>
      <c r="Q1486" s="4">
        <f t="shared" si="606"/>
        <v>266</v>
      </c>
      <c r="R1486" s="4">
        <v>115</v>
      </c>
      <c r="S1486" s="4">
        <v>0</v>
      </c>
      <c r="T1486" s="4">
        <v>0</v>
      </c>
      <c r="U1486" s="4">
        <v>0</v>
      </c>
      <c r="V1486" s="4">
        <f t="shared" si="607"/>
        <v>115</v>
      </c>
      <c r="W1486" s="4">
        <v>4474</v>
      </c>
      <c r="X1486" s="4">
        <v>3928</v>
      </c>
      <c r="Y1486" s="4">
        <v>0</v>
      </c>
      <c r="Z1486" s="4">
        <v>0</v>
      </c>
      <c r="AA1486" s="4">
        <f t="shared" si="608"/>
        <v>8402</v>
      </c>
      <c r="AB1486" s="4">
        <v>649</v>
      </c>
      <c r="AC1486" s="4">
        <v>8</v>
      </c>
      <c r="AD1486" s="4">
        <v>24</v>
      </c>
      <c r="AE1486" s="4">
        <v>4</v>
      </c>
      <c r="AF1486" s="4">
        <f t="shared" si="609"/>
        <v>685</v>
      </c>
      <c r="AG1486" s="4">
        <v>0</v>
      </c>
      <c r="AH1486" s="4">
        <v>800</v>
      </c>
      <c r="AI1486" s="4">
        <v>1702</v>
      </c>
      <c r="AJ1486" s="4">
        <v>891</v>
      </c>
      <c r="AK1486" s="4">
        <f t="shared" si="610"/>
        <v>3393</v>
      </c>
      <c r="AL1486" s="4">
        <v>9747.5004310000004</v>
      </c>
      <c r="AM1486" s="4">
        <v>1101.6887619999998</v>
      </c>
      <c r="AN1486" s="4">
        <v>1813.9900340000004</v>
      </c>
      <c r="AO1486" s="4">
        <v>418</v>
      </c>
      <c r="AP1486" s="4">
        <f t="shared" si="611"/>
        <v>13081.179227000001</v>
      </c>
      <c r="AQ1486" s="4">
        <v>0</v>
      </c>
      <c r="AR1486" s="4">
        <v>0</v>
      </c>
      <c r="AS1486" s="4">
        <v>0</v>
      </c>
      <c r="AT1486" s="4">
        <v>301</v>
      </c>
      <c r="AU1486" s="4">
        <f t="shared" si="612"/>
        <v>301</v>
      </c>
      <c r="AV1486" s="4">
        <v>0</v>
      </c>
      <c r="AW1486" s="4">
        <v>0</v>
      </c>
      <c r="AX1486" s="4">
        <v>0</v>
      </c>
      <c r="AY1486" s="4">
        <v>277</v>
      </c>
      <c r="AZ1486" s="4">
        <f t="shared" si="613"/>
        <v>277</v>
      </c>
      <c r="BA1486" s="4">
        <v>0</v>
      </c>
      <c r="BB1486" s="4">
        <v>0</v>
      </c>
      <c r="BC1486" s="4">
        <v>0</v>
      </c>
      <c r="BD1486" s="4">
        <v>4</v>
      </c>
      <c r="BE1486" s="4">
        <f t="shared" si="614"/>
        <v>4</v>
      </c>
      <c r="BF1486" s="4">
        <v>0</v>
      </c>
      <c r="BG1486" s="4">
        <v>562</v>
      </c>
      <c r="BH1486" s="4">
        <v>19</v>
      </c>
      <c r="BI1486" s="4">
        <v>891</v>
      </c>
      <c r="BJ1486" s="4">
        <f t="shared" si="615"/>
        <v>1472</v>
      </c>
      <c r="BK1486" s="4">
        <v>0</v>
      </c>
      <c r="BL1486" s="4">
        <v>0</v>
      </c>
      <c r="BM1486" s="4">
        <v>0</v>
      </c>
      <c r="BN1486" s="4">
        <v>110</v>
      </c>
      <c r="BO1486" s="4">
        <f t="shared" si="616"/>
        <v>110</v>
      </c>
      <c r="BP1486" s="4">
        <v>0</v>
      </c>
      <c r="BQ1486" s="4">
        <v>0</v>
      </c>
      <c r="BR1486" s="4">
        <v>0</v>
      </c>
      <c r="BS1486" s="4">
        <v>76</v>
      </c>
      <c r="BT1486" s="4">
        <f t="shared" si="617"/>
        <v>76</v>
      </c>
      <c r="BU1486" s="4">
        <v>0</v>
      </c>
      <c r="BV1486" s="4">
        <v>0</v>
      </c>
      <c r="BW1486" s="4">
        <v>0</v>
      </c>
      <c r="BX1486" s="4">
        <v>232</v>
      </c>
      <c r="BY1486" s="4">
        <f t="shared" si="618"/>
        <v>232</v>
      </c>
      <c r="BZ1486" s="4">
        <f t="shared" si="619"/>
        <v>19157.900000000001</v>
      </c>
      <c r="CA1486" s="4">
        <f t="shared" si="620"/>
        <v>6766.3887619999996</v>
      </c>
      <c r="CB1486" s="4">
        <f t="shared" si="621"/>
        <v>6085.9900340000004</v>
      </c>
      <c r="CC1486" s="4">
        <f t="shared" si="622"/>
        <v>1891</v>
      </c>
      <c r="CD1486" s="4">
        <f t="shared" si="623"/>
        <v>33901.278795999999</v>
      </c>
      <c r="CE1486" s="4">
        <f t="shared" si="624"/>
        <v>0</v>
      </c>
      <c r="CF1486" s="4">
        <f t="shared" si="603"/>
        <v>562</v>
      </c>
      <c r="CG1486" s="4">
        <f t="shared" si="601"/>
        <v>19</v>
      </c>
      <c r="CH1486" s="4">
        <f t="shared" si="600"/>
        <v>1891</v>
      </c>
      <c r="CI1486" s="4">
        <f t="shared" si="625"/>
        <v>2472</v>
      </c>
      <c r="CJ1486" s="4">
        <v>4187</v>
      </c>
      <c r="CK1486" s="4">
        <v>9182.7000000000007</v>
      </c>
      <c r="CL1486" s="4">
        <v>973.8</v>
      </c>
      <c r="CM1486" s="4">
        <v>504.20000000000005</v>
      </c>
      <c r="CN1486" s="4">
        <v>4157.0999999999985</v>
      </c>
      <c r="CO1486" s="4">
        <f t="shared" si="602"/>
        <v>19004.8</v>
      </c>
    </row>
    <row r="1487" spans="1:107">
      <c r="A1487" s="2">
        <v>2020</v>
      </c>
      <c r="B1487" s="3" t="s">
        <v>84</v>
      </c>
      <c r="C1487" s="4">
        <v>1590.6</v>
      </c>
      <c r="D1487" s="4">
        <v>239.39999999999998</v>
      </c>
      <c r="E1487" s="4">
        <v>828.6</v>
      </c>
      <c r="F1487" s="4">
        <v>188.3</v>
      </c>
      <c r="G1487" s="4">
        <f t="shared" si="604"/>
        <v>2846.9</v>
      </c>
      <c r="H1487" s="4">
        <v>262.2</v>
      </c>
      <c r="I1487" s="4">
        <v>49.6</v>
      </c>
      <c r="J1487" s="4">
        <v>115.3</v>
      </c>
      <c r="K1487" s="4">
        <v>15</v>
      </c>
      <c r="L1487" s="4">
        <f t="shared" si="605"/>
        <v>442.1</v>
      </c>
      <c r="M1487" s="4">
        <v>11.9</v>
      </c>
      <c r="N1487" s="4">
        <v>0.48</v>
      </c>
      <c r="O1487" s="4">
        <v>0.49</v>
      </c>
      <c r="P1487" s="4">
        <v>0</v>
      </c>
      <c r="Q1487" s="4">
        <f t="shared" si="606"/>
        <v>12.870000000000001</v>
      </c>
      <c r="R1487" s="4">
        <v>6.1</v>
      </c>
      <c r="S1487" s="4">
        <v>1.2</v>
      </c>
      <c r="T1487" s="4">
        <v>0.88900000000000001</v>
      </c>
      <c r="U1487" s="4">
        <v>0</v>
      </c>
      <c r="V1487" s="4">
        <f t="shared" si="607"/>
        <v>8.1890000000000001</v>
      </c>
      <c r="W1487" s="4">
        <v>677.61</v>
      </c>
      <c r="X1487" s="4">
        <v>1594.95</v>
      </c>
      <c r="Y1487" s="4">
        <v>60.67</v>
      </c>
      <c r="Z1487" s="4">
        <v>0</v>
      </c>
      <c r="AA1487" s="4">
        <f t="shared" si="608"/>
        <v>2333.23</v>
      </c>
      <c r="AB1487" s="4">
        <v>368.7</v>
      </c>
      <c r="AC1487" s="4">
        <v>0.6</v>
      </c>
      <c r="AD1487" s="4">
        <v>4.0999999999999996</v>
      </c>
      <c r="AE1487" s="4">
        <v>1</v>
      </c>
      <c r="AF1487" s="4">
        <f t="shared" si="609"/>
        <v>374.40000000000003</v>
      </c>
      <c r="AG1487" s="4">
        <v>5.6</v>
      </c>
      <c r="AH1487" s="4">
        <v>257.2</v>
      </c>
      <c r="AI1487" s="4">
        <v>753.6</v>
      </c>
      <c r="AJ1487" s="4">
        <v>-1</v>
      </c>
      <c r="AK1487" s="4">
        <f t="shared" si="610"/>
        <v>1015.4000000000001</v>
      </c>
      <c r="AL1487" s="4">
        <v>1590.8999999999996</v>
      </c>
      <c r="AM1487" s="4">
        <v>567</v>
      </c>
      <c r="AN1487" s="4">
        <v>2638.6000000000004</v>
      </c>
      <c r="AO1487" s="4">
        <v>62.199999999999989</v>
      </c>
      <c r="AP1487" s="4">
        <f t="shared" si="611"/>
        <v>4858.7</v>
      </c>
      <c r="AQ1487" s="4">
        <v>0</v>
      </c>
      <c r="AR1487" s="4">
        <v>0</v>
      </c>
      <c r="AS1487" s="4">
        <v>0</v>
      </c>
      <c r="AT1487" s="4">
        <v>188.3</v>
      </c>
      <c r="AU1487" s="4">
        <f t="shared" si="612"/>
        <v>188.3</v>
      </c>
      <c r="AV1487" s="4">
        <v>0</v>
      </c>
      <c r="AW1487" s="4">
        <v>0</v>
      </c>
      <c r="AX1487" s="4">
        <v>0</v>
      </c>
      <c r="AY1487" s="4">
        <v>15</v>
      </c>
      <c r="AZ1487" s="4">
        <f t="shared" si="613"/>
        <v>15</v>
      </c>
      <c r="BA1487" s="4">
        <v>0</v>
      </c>
      <c r="BB1487" s="4">
        <v>0</v>
      </c>
      <c r="BC1487" s="4">
        <v>0</v>
      </c>
      <c r="BD1487" s="4">
        <v>1</v>
      </c>
      <c r="BE1487" s="4">
        <f t="shared" si="614"/>
        <v>1</v>
      </c>
      <c r="BF1487" s="4">
        <v>0</v>
      </c>
      <c r="BG1487" s="4">
        <v>300</v>
      </c>
      <c r="BH1487" s="4">
        <v>374.8</v>
      </c>
      <c r="BI1487" s="4">
        <v>-1</v>
      </c>
      <c r="BJ1487" s="4">
        <f t="shared" si="615"/>
        <v>673.8</v>
      </c>
      <c r="BK1487" s="4">
        <v>0</v>
      </c>
      <c r="BL1487" s="4">
        <v>0</v>
      </c>
      <c r="BM1487" s="4">
        <v>0</v>
      </c>
      <c r="BN1487" s="4">
        <v>17</v>
      </c>
      <c r="BO1487" s="4">
        <f t="shared" si="616"/>
        <v>17</v>
      </c>
      <c r="BP1487" s="4">
        <v>0</v>
      </c>
      <c r="BQ1487" s="4">
        <v>0</v>
      </c>
      <c r="BR1487" s="4">
        <v>0</v>
      </c>
      <c r="BS1487" s="4">
        <v>8</v>
      </c>
      <c r="BT1487" s="4">
        <f t="shared" si="617"/>
        <v>8</v>
      </c>
      <c r="BU1487" s="4">
        <v>0</v>
      </c>
      <c r="BV1487" s="4">
        <v>0</v>
      </c>
      <c r="BW1487" s="4">
        <v>0</v>
      </c>
      <c r="BX1487" s="4">
        <v>38</v>
      </c>
      <c r="BY1487" s="4">
        <f t="shared" si="618"/>
        <v>38</v>
      </c>
      <c r="BZ1487" s="4">
        <f t="shared" si="619"/>
        <v>4513.6099999999988</v>
      </c>
      <c r="CA1487" s="4">
        <f t="shared" si="620"/>
        <v>2710.43</v>
      </c>
      <c r="CB1487" s="4">
        <f t="shared" si="621"/>
        <v>4402.2489999999998</v>
      </c>
      <c r="CC1487" s="4">
        <f t="shared" si="622"/>
        <v>265.5</v>
      </c>
      <c r="CD1487" s="4">
        <f t="shared" si="623"/>
        <v>11891.788999999999</v>
      </c>
      <c r="CE1487" s="4">
        <f t="shared" si="624"/>
        <v>0</v>
      </c>
      <c r="CF1487" s="4">
        <f t="shared" si="603"/>
        <v>300</v>
      </c>
      <c r="CG1487" s="4">
        <f t="shared" si="601"/>
        <v>374.8</v>
      </c>
      <c r="CH1487" s="4">
        <f t="shared" si="600"/>
        <v>266.3</v>
      </c>
      <c r="CI1487" s="4">
        <f t="shared" si="625"/>
        <v>941.09999999999991</v>
      </c>
      <c r="CJ1487" s="4">
        <v>0</v>
      </c>
      <c r="CK1487" s="4">
        <v>1472</v>
      </c>
      <c r="CL1487" s="4">
        <v>116</v>
      </c>
      <c r="CM1487" s="4">
        <v>212</v>
      </c>
      <c r="CN1487" s="4">
        <v>2726</v>
      </c>
      <c r="CO1487" s="4">
        <f t="shared" si="602"/>
        <v>4526</v>
      </c>
    </row>
    <row r="1488" spans="1:107">
      <c r="A1488" s="2">
        <v>2020</v>
      </c>
      <c r="B1488" s="15" t="s">
        <v>85</v>
      </c>
      <c r="C1488" s="4">
        <v>12243</v>
      </c>
      <c r="D1488" s="4">
        <v>1892</v>
      </c>
      <c r="E1488" s="4">
        <v>1227</v>
      </c>
      <c r="F1488" s="4">
        <v>0</v>
      </c>
      <c r="G1488" s="4">
        <f t="shared" si="604"/>
        <v>15362</v>
      </c>
      <c r="H1488" s="4">
        <v>4603</v>
      </c>
      <c r="I1488" s="4">
        <v>118</v>
      </c>
      <c r="J1488" s="4">
        <v>3385</v>
      </c>
      <c r="K1488" s="4">
        <v>29</v>
      </c>
      <c r="L1488" s="4">
        <f t="shared" si="605"/>
        <v>8135</v>
      </c>
      <c r="M1488" s="4">
        <v>109</v>
      </c>
      <c r="N1488" s="4">
        <v>23</v>
      </c>
      <c r="O1488" s="4">
        <v>0</v>
      </c>
      <c r="P1488" s="4">
        <v>0</v>
      </c>
      <c r="Q1488" s="4">
        <f t="shared" si="606"/>
        <v>132</v>
      </c>
      <c r="R1488" s="4">
        <v>12</v>
      </c>
      <c r="S1488" s="4">
        <v>7</v>
      </c>
      <c r="T1488" s="4">
        <v>0</v>
      </c>
      <c r="U1488" s="4">
        <v>0</v>
      </c>
      <c r="V1488" s="4">
        <f t="shared" si="607"/>
        <v>19</v>
      </c>
      <c r="W1488" s="4">
        <v>6957</v>
      </c>
      <c r="X1488" s="4">
        <v>16499</v>
      </c>
      <c r="Y1488" s="4">
        <v>4987</v>
      </c>
      <c r="Z1488" s="4">
        <v>0</v>
      </c>
      <c r="AA1488" s="4">
        <f t="shared" si="608"/>
        <v>28443</v>
      </c>
      <c r="AB1488" s="4">
        <v>3027</v>
      </c>
      <c r="AC1488" s="4">
        <v>92</v>
      </c>
      <c r="AD1488" s="4">
        <v>133</v>
      </c>
      <c r="AE1488" s="4">
        <v>0</v>
      </c>
      <c r="AF1488" s="4">
        <f t="shared" si="609"/>
        <v>3252</v>
      </c>
      <c r="AG1488" s="4">
        <v>0</v>
      </c>
      <c r="AH1488" s="4">
        <v>2464</v>
      </c>
      <c r="AI1488" s="4">
        <v>7971</v>
      </c>
      <c r="AJ1488" s="4">
        <v>343</v>
      </c>
      <c r="AK1488" s="4">
        <f t="shared" si="610"/>
        <v>10778</v>
      </c>
      <c r="AL1488" s="4">
        <v>6991</v>
      </c>
      <c r="AM1488" s="4">
        <v>10514</v>
      </c>
      <c r="AN1488" s="4">
        <v>6170</v>
      </c>
      <c r="AO1488" s="4">
        <v>1193</v>
      </c>
      <c r="AP1488" s="4">
        <f t="shared" si="611"/>
        <v>24868</v>
      </c>
      <c r="AQ1488" s="4">
        <v>0</v>
      </c>
      <c r="AR1488" s="4">
        <v>0</v>
      </c>
      <c r="AS1488" s="4">
        <v>0</v>
      </c>
      <c r="AT1488" s="4">
        <v>0</v>
      </c>
      <c r="AU1488" s="4">
        <f t="shared" si="612"/>
        <v>0</v>
      </c>
      <c r="AV1488" s="4">
        <v>40</v>
      </c>
      <c r="AW1488" s="4">
        <v>0</v>
      </c>
      <c r="AX1488" s="4">
        <v>146</v>
      </c>
      <c r="AY1488" s="4">
        <v>29</v>
      </c>
      <c r="AZ1488" s="4">
        <f t="shared" si="613"/>
        <v>215</v>
      </c>
      <c r="BA1488" s="4">
        <v>30</v>
      </c>
      <c r="BB1488" s="4">
        <v>0</v>
      </c>
      <c r="BC1488" s="4">
        <v>0</v>
      </c>
      <c r="BD1488" s="4">
        <v>0</v>
      </c>
      <c r="BE1488" s="4">
        <f t="shared" si="614"/>
        <v>30</v>
      </c>
      <c r="BF1488" s="4">
        <v>0</v>
      </c>
      <c r="BG1488" s="4">
        <v>2464</v>
      </c>
      <c r="BH1488" s="4">
        <v>7173</v>
      </c>
      <c r="BI1488" s="4">
        <v>343</v>
      </c>
      <c r="BJ1488" s="4">
        <f t="shared" si="615"/>
        <v>9980</v>
      </c>
      <c r="BK1488" s="4">
        <v>0</v>
      </c>
      <c r="BL1488" s="4">
        <v>0</v>
      </c>
      <c r="BM1488" s="4">
        <v>0</v>
      </c>
      <c r="BN1488" s="4">
        <v>0</v>
      </c>
      <c r="BO1488" s="4">
        <f t="shared" si="616"/>
        <v>0</v>
      </c>
      <c r="BP1488" s="4">
        <v>335</v>
      </c>
      <c r="BQ1488" s="4">
        <v>335</v>
      </c>
      <c r="BR1488" s="4">
        <v>751</v>
      </c>
      <c r="BS1488" s="4">
        <v>168</v>
      </c>
      <c r="BT1488" s="4">
        <f t="shared" si="617"/>
        <v>1589</v>
      </c>
      <c r="BU1488" s="4">
        <v>193</v>
      </c>
      <c r="BV1488" s="4">
        <v>0</v>
      </c>
      <c r="BW1488" s="4">
        <v>250</v>
      </c>
      <c r="BX1488" s="4">
        <v>1025</v>
      </c>
      <c r="BY1488" s="4">
        <f t="shared" si="618"/>
        <v>1468</v>
      </c>
      <c r="BZ1488" s="4">
        <f t="shared" si="619"/>
        <v>33942</v>
      </c>
      <c r="CA1488" s="4">
        <f t="shared" si="620"/>
        <v>31609</v>
      </c>
      <c r="CB1488" s="4">
        <f t="shared" si="621"/>
        <v>23873</v>
      </c>
      <c r="CC1488" s="4">
        <f t="shared" si="622"/>
        <v>1565</v>
      </c>
      <c r="CD1488" s="4">
        <f t="shared" si="623"/>
        <v>90989</v>
      </c>
      <c r="CE1488" s="4">
        <f t="shared" si="624"/>
        <v>598</v>
      </c>
      <c r="CF1488" s="4">
        <f t="shared" si="603"/>
        <v>2799</v>
      </c>
      <c r="CG1488" s="4">
        <f t="shared" si="601"/>
        <v>8320</v>
      </c>
      <c r="CH1488" s="4">
        <f t="shared" si="600"/>
        <v>1565</v>
      </c>
      <c r="CI1488" s="4">
        <f t="shared" si="625"/>
        <v>13282</v>
      </c>
      <c r="CJ1488" s="4">
        <v>24591.3</v>
      </c>
      <c r="CK1488" s="4">
        <v>0</v>
      </c>
      <c r="CL1488" s="4">
        <v>2473.5</v>
      </c>
      <c r="CM1488" s="4">
        <v>19.600000000000001</v>
      </c>
      <c r="CN1488" s="4">
        <v>4281.7999999999993</v>
      </c>
      <c r="CO1488" s="4">
        <f t="shared" si="602"/>
        <v>31366.199999999997</v>
      </c>
    </row>
    <row r="1489" spans="1:93">
      <c r="A1489" s="2">
        <v>2020</v>
      </c>
      <c r="B1489" s="3" t="s">
        <v>86</v>
      </c>
      <c r="C1489" s="4">
        <v>10830.563394999999</v>
      </c>
      <c r="D1489" s="4">
        <v>2489.5849859999998</v>
      </c>
      <c r="E1489" s="4">
        <v>403.77209299999998</v>
      </c>
      <c r="F1489" s="4">
        <v>307.68</v>
      </c>
      <c r="G1489" s="4">
        <f t="shared" si="604"/>
        <v>14031.600473999999</v>
      </c>
      <c r="H1489" s="4">
        <v>3068.6994169999998</v>
      </c>
      <c r="I1489" s="4">
        <v>282.000452</v>
      </c>
      <c r="J1489" s="4">
        <v>7140.1971409999996</v>
      </c>
      <c r="K1489" s="4">
        <v>381.96499999999997</v>
      </c>
      <c r="L1489" s="4">
        <f t="shared" si="605"/>
        <v>10872.862010000001</v>
      </c>
      <c r="M1489" s="4">
        <v>0</v>
      </c>
      <c r="N1489" s="4">
        <v>12.096719999999999</v>
      </c>
      <c r="O1489" s="4">
        <v>0</v>
      </c>
      <c r="P1489" s="4">
        <v>0</v>
      </c>
      <c r="Q1489" s="4">
        <f t="shared" si="606"/>
        <v>12.096719999999999</v>
      </c>
      <c r="R1489" s="4">
        <v>0</v>
      </c>
      <c r="S1489" s="4">
        <v>0</v>
      </c>
      <c r="T1489" s="4">
        <v>0</v>
      </c>
      <c r="U1489" s="4">
        <v>0</v>
      </c>
      <c r="V1489" s="4">
        <f t="shared" si="607"/>
        <v>0</v>
      </c>
      <c r="W1489" s="4">
        <v>3014.3262843484558</v>
      </c>
      <c r="X1489" s="4">
        <v>7030.9214789999996</v>
      </c>
      <c r="Y1489" s="4">
        <v>348.73262499999998</v>
      </c>
      <c r="Z1489" s="4">
        <v>0</v>
      </c>
      <c r="AA1489" s="4">
        <f t="shared" si="608"/>
        <v>10393.980388348456</v>
      </c>
      <c r="AB1489" s="4">
        <v>1684.337916</v>
      </c>
      <c r="AC1489" s="4">
        <v>6.9020869999999999</v>
      </c>
      <c r="AD1489" s="4">
        <v>13.797152000000001</v>
      </c>
      <c r="AE1489" s="4">
        <v>53.48</v>
      </c>
      <c r="AF1489" s="4">
        <f t="shared" si="609"/>
        <v>1758.517155</v>
      </c>
      <c r="AG1489" s="4">
        <v>2008.7255</v>
      </c>
      <c r="AH1489" s="4">
        <v>1607.707398</v>
      </c>
      <c r="AI1489" s="4">
        <v>98.043999999999997</v>
      </c>
      <c r="AJ1489" s="4">
        <v>35</v>
      </c>
      <c r="AK1489" s="4">
        <f t="shared" si="610"/>
        <v>3749.4768979999999</v>
      </c>
      <c r="AL1489" s="4">
        <v>5488.25</v>
      </c>
      <c r="AM1489" s="4">
        <v>2997.62</v>
      </c>
      <c r="AN1489" s="4">
        <v>4795.2299999999996</v>
      </c>
      <c r="AO1489" s="4">
        <v>365</v>
      </c>
      <c r="AP1489" s="4">
        <f t="shared" si="611"/>
        <v>13646.099999999999</v>
      </c>
      <c r="AQ1489" s="4">
        <v>0</v>
      </c>
      <c r="AR1489" s="4">
        <v>0</v>
      </c>
      <c r="AS1489" s="4">
        <v>0</v>
      </c>
      <c r="AT1489" s="4">
        <v>307.68</v>
      </c>
      <c r="AU1489" s="4">
        <f t="shared" si="612"/>
        <v>307.68</v>
      </c>
      <c r="AV1489" s="4">
        <v>0</v>
      </c>
      <c r="AW1489" s="4">
        <v>0</v>
      </c>
      <c r="AX1489" s="4">
        <v>0</v>
      </c>
      <c r="AY1489" s="4">
        <v>381.96499999999997</v>
      </c>
      <c r="AZ1489" s="4">
        <f t="shared" si="613"/>
        <v>381.96499999999997</v>
      </c>
      <c r="BA1489" s="4">
        <v>0</v>
      </c>
      <c r="BB1489" s="4">
        <v>0</v>
      </c>
      <c r="BC1489" s="4">
        <v>0</v>
      </c>
      <c r="BD1489" s="4">
        <v>53.48</v>
      </c>
      <c r="BE1489" s="4">
        <f t="shared" si="614"/>
        <v>53.48</v>
      </c>
      <c r="BF1489" s="4">
        <v>1104.464297</v>
      </c>
      <c r="BG1489" s="4">
        <v>1279.0526990000001</v>
      </c>
      <c r="BH1489" s="4">
        <v>55.300429999999999</v>
      </c>
      <c r="BI1489" s="4">
        <v>35</v>
      </c>
      <c r="BJ1489" s="4">
        <f t="shared" si="615"/>
        <v>2473.8174260000001</v>
      </c>
      <c r="BK1489" s="4">
        <v>0</v>
      </c>
      <c r="BL1489" s="4">
        <v>0</v>
      </c>
      <c r="BM1489" s="4">
        <v>0</v>
      </c>
      <c r="BN1489" s="4">
        <v>0</v>
      </c>
      <c r="BO1489" s="4">
        <f t="shared" si="616"/>
        <v>0</v>
      </c>
      <c r="BP1489" s="4">
        <v>0</v>
      </c>
      <c r="BQ1489" s="4">
        <v>0</v>
      </c>
      <c r="BR1489" s="4">
        <v>0</v>
      </c>
      <c r="BS1489" s="4">
        <v>9.5</v>
      </c>
      <c r="BT1489" s="4">
        <f t="shared" si="617"/>
        <v>9.5</v>
      </c>
      <c r="BU1489" s="4">
        <v>0</v>
      </c>
      <c r="BV1489" s="4">
        <v>0</v>
      </c>
      <c r="BW1489" s="4">
        <v>0</v>
      </c>
      <c r="BX1489" s="4">
        <v>355.5</v>
      </c>
      <c r="BY1489" s="4">
        <f t="shared" si="618"/>
        <v>355.5</v>
      </c>
      <c r="BZ1489" s="4">
        <f t="shared" si="619"/>
        <v>26094.902512348457</v>
      </c>
      <c r="CA1489" s="4">
        <f t="shared" si="620"/>
        <v>14426.833122</v>
      </c>
      <c r="CB1489" s="4">
        <f t="shared" si="621"/>
        <v>12799.773010999997</v>
      </c>
      <c r="CC1489" s="4">
        <f t="shared" si="622"/>
        <v>1143.125</v>
      </c>
      <c r="CD1489" s="4">
        <f t="shared" si="623"/>
        <v>54464.633645348455</v>
      </c>
      <c r="CE1489" s="4">
        <f t="shared" si="624"/>
        <v>1104.464297</v>
      </c>
      <c r="CF1489" s="4">
        <f t="shared" si="603"/>
        <v>1279.0526990000001</v>
      </c>
      <c r="CG1489" s="4">
        <f t="shared" si="601"/>
        <v>55.300429999999999</v>
      </c>
      <c r="CH1489" s="4">
        <f t="shared" si="600"/>
        <v>1143.125</v>
      </c>
      <c r="CI1489" s="4">
        <f t="shared" si="625"/>
        <v>3581.9424260000001</v>
      </c>
      <c r="CJ1489" s="4">
        <v>6450.1476130000001</v>
      </c>
      <c r="CK1489" s="4">
        <v>12299.2423</v>
      </c>
      <c r="CL1489" s="4">
        <v>1408.489534</v>
      </c>
      <c r="CM1489" s="4">
        <v>0</v>
      </c>
      <c r="CN1489" s="4">
        <v>5581.3109629999999</v>
      </c>
      <c r="CO1489" s="4">
        <f t="shared" si="602"/>
        <v>25739.190409999999</v>
      </c>
    </row>
    <row r="1490" spans="1:93">
      <c r="A1490" s="2">
        <v>2020</v>
      </c>
      <c r="B1490" s="3" t="s">
        <v>87</v>
      </c>
      <c r="C1490" s="4">
        <v>1833</v>
      </c>
      <c r="D1490" s="4">
        <v>269</v>
      </c>
      <c r="E1490" s="4">
        <v>59</v>
      </c>
      <c r="F1490" s="4">
        <v>0</v>
      </c>
      <c r="G1490" s="4">
        <f t="shared" si="604"/>
        <v>2161</v>
      </c>
      <c r="H1490" s="4">
        <v>521</v>
      </c>
      <c r="I1490" s="4">
        <v>10</v>
      </c>
      <c r="J1490" s="4">
        <v>539</v>
      </c>
      <c r="K1490" s="4">
        <v>138</v>
      </c>
      <c r="L1490" s="4">
        <f t="shared" si="605"/>
        <v>1208</v>
      </c>
      <c r="M1490" s="4">
        <v>23</v>
      </c>
      <c r="N1490" s="4">
        <v>11</v>
      </c>
      <c r="O1490" s="4">
        <v>0</v>
      </c>
      <c r="P1490" s="4">
        <v>0</v>
      </c>
      <c r="Q1490" s="4">
        <f t="shared" si="606"/>
        <v>34</v>
      </c>
      <c r="R1490" s="4">
        <v>27</v>
      </c>
      <c r="S1490" s="4">
        <v>0</v>
      </c>
      <c r="T1490" s="4">
        <v>0</v>
      </c>
      <c r="U1490" s="4">
        <v>0</v>
      </c>
      <c r="V1490" s="4">
        <f t="shared" si="607"/>
        <v>27</v>
      </c>
      <c r="W1490" s="4">
        <v>701</v>
      </c>
      <c r="X1490" s="4">
        <v>1414</v>
      </c>
      <c r="Y1490" s="4">
        <v>70</v>
      </c>
      <c r="Z1490" s="4">
        <v>0</v>
      </c>
      <c r="AA1490" s="4">
        <f t="shared" si="608"/>
        <v>2185</v>
      </c>
      <c r="AB1490" s="4">
        <v>271</v>
      </c>
      <c r="AC1490" s="4">
        <v>0.7</v>
      </c>
      <c r="AD1490" s="4">
        <v>15</v>
      </c>
      <c r="AE1490" s="4">
        <v>0</v>
      </c>
      <c r="AF1490" s="4">
        <f t="shared" si="609"/>
        <v>286.7</v>
      </c>
      <c r="AG1490" s="4">
        <v>0</v>
      </c>
      <c r="AH1490" s="4">
        <v>208</v>
      </c>
      <c r="AI1490" s="4">
        <v>1213</v>
      </c>
      <c r="AJ1490" s="4">
        <v>421</v>
      </c>
      <c r="AK1490" s="4">
        <f t="shared" si="610"/>
        <v>1842</v>
      </c>
      <c r="AL1490" s="4">
        <v>4669.5</v>
      </c>
      <c r="AM1490" s="4">
        <v>922.3</v>
      </c>
      <c r="AN1490" s="4">
        <v>4140</v>
      </c>
      <c r="AO1490" s="4">
        <v>669</v>
      </c>
      <c r="AP1490" s="4">
        <f t="shared" si="611"/>
        <v>10400.799999999999</v>
      </c>
      <c r="AQ1490" s="4">
        <v>0</v>
      </c>
      <c r="AR1490" s="4">
        <v>0</v>
      </c>
      <c r="AS1490" s="4">
        <v>0</v>
      </c>
      <c r="AT1490" s="4">
        <v>0</v>
      </c>
      <c r="AU1490" s="4">
        <f t="shared" si="612"/>
        <v>0</v>
      </c>
      <c r="AV1490" s="4">
        <v>0</v>
      </c>
      <c r="AW1490" s="4">
        <v>0</v>
      </c>
      <c r="AX1490" s="4">
        <v>0</v>
      </c>
      <c r="AY1490" s="4">
        <v>138</v>
      </c>
      <c r="AZ1490" s="4">
        <f t="shared" si="613"/>
        <v>138</v>
      </c>
      <c r="BA1490" s="4">
        <v>0</v>
      </c>
      <c r="BB1490" s="4">
        <v>0</v>
      </c>
      <c r="BC1490" s="4">
        <v>0</v>
      </c>
      <c r="BD1490" s="4">
        <v>0</v>
      </c>
      <c r="BE1490" s="4">
        <f t="shared" si="614"/>
        <v>0</v>
      </c>
      <c r="BF1490" s="4">
        <v>0</v>
      </c>
      <c r="BG1490" s="4">
        <v>178</v>
      </c>
      <c r="BH1490" s="4">
        <v>145</v>
      </c>
      <c r="BI1490" s="4">
        <v>421</v>
      </c>
      <c r="BJ1490" s="4">
        <f t="shared" si="615"/>
        <v>744</v>
      </c>
      <c r="BK1490" s="4">
        <v>0</v>
      </c>
      <c r="BL1490" s="4">
        <v>0</v>
      </c>
      <c r="BM1490" s="4">
        <v>0</v>
      </c>
      <c r="BN1490" s="4">
        <v>0</v>
      </c>
      <c r="BO1490" s="4">
        <f t="shared" si="616"/>
        <v>0</v>
      </c>
      <c r="BP1490" s="4">
        <v>0</v>
      </c>
      <c r="BQ1490" s="4">
        <v>0</v>
      </c>
      <c r="BR1490" s="4">
        <v>0</v>
      </c>
      <c r="BS1490" s="4">
        <v>10.8</v>
      </c>
      <c r="BT1490" s="4">
        <f t="shared" si="617"/>
        <v>10.8</v>
      </c>
      <c r="BU1490" s="4">
        <v>3</v>
      </c>
      <c r="BV1490" s="4">
        <v>16</v>
      </c>
      <c r="BW1490" s="4">
        <v>4.5999999999999996</v>
      </c>
      <c r="BX1490" s="4">
        <v>658.2</v>
      </c>
      <c r="BY1490" s="4">
        <f t="shared" si="618"/>
        <v>681.80000000000007</v>
      </c>
      <c r="BZ1490" s="4">
        <f t="shared" si="619"/>
        <v>8045.5</v>
      </c>
      <c r="CA1490" s="4">
        <f t="shared" si="620"/>
        <v>2835</v>
      </c>
      <c r="CB1490" s="4">
        <f t="shared" si="621"/>
        <v>6036</v>
      </c>
      <c r="CC1490" s="4">
        <f t="shared" si="622"/>
        <v>1228</v>
      </c>
      <c r="CD1490" s="4">
        <f t="shared" si="623"/>
        <v>18144.5</v>
      </c>
      <c r="CE1490" s="4">
        <f t="shared" si="624"/>
        <v>3</v>
      </c>
      <c r="CF1490" s="4">
        <f t="shared" si="603"/>
        <v>194</v>
      </c>
      <c r="CG1490" s="4">
        <f t="shared" si="601"/>
        <v>149.6</v>
      </c>
      <c r="CH1490" s="4">
        <f t="shared" si="600"/>
        <v>1228</v>
      </c>
      <c r="CI1490" s="4">
        <f t="shared" si="625"/>
        <v>1574.6</v>
      </c>
      <c r="CJ1490" s="4">
        <v>3429.5</v>
      </c>
      <c r="CK1490" s="4">
        <v>2359</v>
      </c>
      <c r="CL1490" s="4">
        <v>8.4</v>
      </c>
      <c r="CM1490" s="4">
        <v>0</v>
      </c>
      <c r="CN1490" s="4">
        <v>1840.3</v>
      </c>
      <c r="CO1490" s="4">
        <f t="shared" si="602"/>
        <v>7637.2</v>
      </c>
    </row>
    <row r="1491" spans="1:93">
      <c r="A1491" s="2">
        <v>2020</v>
      </c>
      <c r="B1491" s="3" t="s">
        <v>88</v>
      </c>
      <c r="C1491" s="4">
        <v>1929</v>
      </c>
      <c r="D1491" s="4">
        <v>290</v>
      </c>
      <c r="E1491" s="4">
        <v>115</v>
      </c>
      <c r="F1491" s="4">
        <v>0</v>
      </c>
      <c r="G1491" s="4">
        <f t="shared" si="604"/>
        <v>2334</v>
      </c>
      <c r="H1491" s="4">
        <v>443</v>
      </c>
      <c r="I1491" s="4">
        <v>4</v>
      </c>
      <c r="J1491" s="4">
        <v>459</v>
      </c>
      <c r="K1491" s="4">
        <v>0</v>
      </c>
      <c r="L1491" s="4">
        <f t="shared" si="605"/>
        <v>906</v>
      </c>
      <c r="M1491" s="4">
        <v>6</v>
      </c>
      <c r="N1491" s="4">
        <v>1</v>
      </c>
      <c r="O1491" s="4">
        <v>0</v>
      </c>
      <c r="P1491" s="4">
        <v>0</v>
      </c>
      <c r="Q1491" s="4">
        <f t="shared" si="606"/>
        <v>7</v>
      </c>
      <c r="R1491" s="4">
        <v>10</v>
      </c>
      <c r="S1491" s="4">
        <v>0</v>
      </c>
      <c r="T1491" s="4">
        <v>0</v>
      </c>
      <c r="U1491" s="4">
        <v>0</v>
      </c>
      <c r="V1491" s="4">
        <f t="shared" si="607"/>
        <v>10</v>
      </c>
      <c r="W1491" s="4">
        <v>688</v>
      </c>
      <c r="X1491" s="4">
        <v>1767</v>
      </c>
      <c r="Y1491" s="4">
        <v>219</v>
      </c>
      <c r="Z1491" s="4">
        <v>0</v>
      </c>
      <c r="AA1491" s="4">
        <f t="shared" si="608"/>
        <v>2674</v>
      </c>
      <c r="AB1491" s="4">
        <v>320</v>
      </c>
      <c r="AC1491" s="4">
        <v>5</v>
      </c>
      <c r="AD1491" s="4">
        <v>52</v>
      </c>
      <c r="AE1491" s="4">
        <v>0</v>
      </c>
      <c r="AF1491" s="4">
        <f t="shared" si="609"/>
        <v>377</v>
      </c>
      <c r="AG1491" s="4">
        <v>0</v>
      </c>
      <c r="AH1491" s="4">
        <v>565</v>
      </c>
      <c r="AI1491" s="4">
        <v>620</v>
      </c>
      <c r="AJ1491" s="4">
        <v>0</v>
      </c>
      <c r="AK1491" s="4">
        <f t="shared" si="610"/>
        <v>1185</v>
      </c>
      <c r="AL1491" s="4">
        <v>547</v>
      </c>
      <c r="AM1491" s="4">
        <v>950</v>
      </c>
      <c r="AN1491" s="4">
        <v>882</v>
      </c>
      <c r="AO1491" s="4">
        <v>0</v>
      </c>
      <c r="AP1491" s="4">
        <f t="shared" si="611"/>
        <v>2379</v>
      </c>
      <c r="AQ1491" s="4">
        <v>0</v>
      </c>
      <c r="AR1491" s="4">
        <v>0</v>
      </c>
      <c r="AS1491" s="4">
        <v>0</v>
      </c>
      <c r="AT1491" s="4">
        <v>0</v>
      </c>
      <c r="AU1491" s="4">
        <f t="shared" si="612"/>
        <v>0</v>
      </c>
      <c r="AV1491" s="4">
        <v>9</v>
      </c>
      <c r="AW1491" s="4">
        <v>0</v>
      </c>
      <c r="AX1491" s="4">
        <v>21</v>
      </c>
      <c r="AY1491" s="4">
        <v>0</v>
      </c>
      <c r="AZ1491" s="4">
        <f t="shared" si="613"/>
        <v>30</v>
      </c>
      <c r="BA1491" s="4">
        <v>2</v>
      </c>
      <c r="BB1491" s="4">
        <v>0</v>
      </c>
      <c r="BC1491" s="4">
        <v>2</v>
      </c>
      <c r="BD1491" s="4">
        <v>0</v>
      </c>
      <c r="BE1491" s="4">
        <f t="shared" si="614"/>
        <v>4</v>
      </c>
      <c r="BF1491" s="4">
        <v>0</v>
      </c>
      <c r="BG1491" s="4">
        <v>507</v>
      </c>
      <c r="BH1491" s="4">
        <v>402</v>
      </c>
      <c r="BI1491" s="4">
        <v>0</v>
      </c>
      <c r="BJ1491" s="4">
        <f t="shared" si="615"/>
        <v>909</v>
      </c>
      <c r="BK1491" s="4">
        <v>0</v>
      </c>
      <c r="BL1491" s="4">
        <v>0</v>
      </c>
      <c r="BM1491" s="4">
        <v>0</v>
      </c>
      <c r="BN1491" s="4">
        <v>0</v>
      </c>
      <c r="BO1491" s="4">
        <f t="shared" si="616"/>
        <v>0</v>
      </c>
      <c r="BP1491" s="4">
        <v>0</v>
      </c>
      <c r="BQ1491" s="4">
        <v>0</v>
      </c>
      <c r="BR1491" s="4">
        <v>0</v>
      </c>
      <c r="BS1491" s="4">
        <v>0</v>
      </c>
      <c r="BT1491" s="4">
        <f t="shared" si="617"/>
        <v>0</v>
      </c>
      <c r="BU1491" s="4">
        <v>9</v>
      </c>
      <c r="BV1491" s="4">
        <v>16</v>
      </c>
      <c r="BW1491" s="4">
        <v>261</v>
      </c>
      <c r="BX1491" s="4">
        <v>0</v>
      </c>
      <c r="BY1491" s="4">
        <f t="shared" si="618"/>
        <v>286</v>
      </c>
      <c r="BZ1491" s="4">
        <f t="shared" si="619"/>
        <v>3943</v>
      </c>
      <c r="CA1491" s="4">
        <f t="shared" si="620"/>
        <v>3582</v>
      </c>
      <c r="CB1491" s="4">
        <f t="shared" si="621"/>
        <v>2347</v>
      </c>
      <c r="CC1491" s="4">
        <f t="shared" si="622"/>
        <v>0</v>
      </c>
      <c r="CD1491" s="4">
        <f t="shared" si="623"/>
        <v>9872</v>
      </c>
      <c r="CE1491" s="4">
        <f t="shared" si="624"/>
        <v>20</v>
      </c>
      <c r="CF1491" s="4">
        <f t="shared" si="603"/>
        <v>523</v>
      </c>
      <c r="CG1491" s="4">
        <f t="shared" si="601"/>
        <v>686</v>
      </c>
      <c r="CH1491" s="4">
        <f t="shared" ref="CH1491:CH1522" si="626">BI1491+BD1491+AY1491+BN1491+BS1491+BX1491+AT1491</f>
        <v>0</v>
      </c>
      <c r="CI1491" s="4">
        <f t="shared" si="625"/>
        <v>1229</v>
      </c>
      <c r="CJ1491" s="4">
        <v>1689</v>
      </c>
      <c r="CK1491" s="4">
        <v>1905</v>
      </c>
      <c r="CL1491" s="4">
        <v>243</v>
      </c>
      <c r="CM1491" s="4">
        <v>0</v>
      </c>
      <c r="CN1491" s="4">
        <v>195</v>
      </c>
      <c r="CO1491" s="4">
        <f t="shared" si="602"/>
        <v>4032</v>
      </c>
    </row>
    <row r="1492" spans="1:93">
      <c r="A1492" s="2">
        <v>2020</v>
      </c>
      <c r="B1492" s="3" t="s">
        <v>89</v>
      </c>
      <c r="C1492" s="4">
        <v>8900</v>
      </c>
      <c r="D1492" s="4">
        <v>2232</v>
      </c>
      <c r="E1492" s="4">
        <v>93</v>
      </c>
      <c r="F1492" s="4">
        <v>16</v>
      </c>
      <c r="G1492" s="4">
        <f t="shared" si="604"/>
        <v>11241</v>
      </c>
      <c r="H1492" s="4">
        <v>1915</v>
      </c>
      <c r="I1492" s="4">
        <v>135</v>
      </c>
      <c r="J1492" s="4">
        <v>116</v>
      </c>
      <c r="K1492" s="4">
        <v>21</v>
      </c>
      <c r="L1492" s="4">
        <f t="shared" si="605"/>
        <v>2187</v>
      </c>
      <c r="M1492" s="4">
        <v>132.34665136000001</v>
      </c>
      <c r="N1492" s="4">
        <v>0</v>
      </c>
      <c r="O1492" s="4">
        <v>0</v>
      </c>
      <c r="P1492" s="4">
        <v>0</v>
      </c>
      <c r="Q1492" s="4">
        <f t="shared" si="606"/>
        <v>132.34665136000001</v>
      </c>
      <c r="R1492" s="4">
        <v>0</v>
      </c>
      <c r="S1492" s="4">
        <v>0</v>
      </c>
      <c r="T1492" s="4">
        <v>0</v>
      </c>
      <c r="U1492" s="4">
        <v>0</v>
      </c>
      <c r="V1492" s="4">
        <f t="shared" si="607"/>
        <v>0</v>
      </c>
      <c r="W1492" s="4">
        <v>4672.4123</v>
      </c>
      <c r="X1492" s="4">
        <v>11536.960954</v>
      </c>
      <c r="Y1492" s="4">
        <v>5740.2389459999995</v>
      </c>
      <c r="Z1492" s="4">
        <v>0</v>
      </c>
      <c r="AA1492" s="4">
        <f t="shared" si="608"/>
        <v>21949.6122</v>
      </c>
      <c r="AB1492" s="4">
        <v>1637</v>
      </c>
      <c r="AC1492" s="4">
        <v>0</v>
      </c>
      <c r="AD1492" s="4">
        <v>49</v>
      </c>
      <c r="AE1492" s="4">
        <v>70</v>
      </c>
      <c r="AF1492" s="4">
        <f t="shared" si="609"/>
        <v>1756</v>
      </c>
      <c r="AG1492" s="4">
        <v>0</v>
      </c>
      <c r="AH1492" s="4">
        <v>131.10607726999999</v>
      </c>
      <c r="AI1492" s="4">
        <v>4816.3891644100004</v>
      </c>
      <c r="AJ1492" s="4">
        <v>532.82211043999996</v>
      </c>
      <c r="AK1492" s="4">
        <f t="shared" si="610"/>
        <v>5480.3173521200006</v>
      </c>
      <c r="AL1492" s="4">
        <v>21429.341048639999</v>
      </c>
      <c r="AM1492" s="4">
        <v>2194.8194365100003</v>
      </c>
      <c r="AN1492" s="4">
        <v>10445.91608162</v>
      </c>
      <c r="AO1492" s="4">
        <v>692.84288956</v>
      </c>
      <c r="AP1492" s="4">
        <f t="shared" si="611"/>
        <v>34762.919456329997</v>
      </c>
      <c r="AQ1492" s="4">
        <v>0</v>
      </c>
      <c r="AR1492" s="4">
        <v>0</v>
      </c>
      <c r="AS1492" s="4">
        <v>43</v>
      </c>
      <c r="AT1492" s="4">
        <v>16</v>
      </c>
      <c r="AU1492" s="4">
        <f t="shared" si="612"/>
        <v>59</v>
      </c>
      <c r="AV1492" s="4">
        <v>0</v>
      </c>
      <c r="AW1492" s="4">
        <v>0</v>
      </c>
      <c r="AX1492" s="4">
        <v>0</v>
      </c>
      <c r="AY1492" s="4">
        <v>21</v>
      </c>
      <c r="AZ1492" s="4">
        <f t="shared" si="613"/>
        <v>21</v>
      </c>
      <c r="BA1492" s="4">
        <v>0</v>
      </c>
      <c r="BB1492" s="4">
        <v>0</v>
      </c>
      <c r="BC1492" s="4">
        <v>0</v>
      </c>
      <c r="BD1492" s="4">
        <v>70</v>
      </c>
      <c r="BE1492" s="4">
        <f t="shared" si="614"/>
        <v>70</v>
      </c>
      <c r="BF1492" s="4">
        <v>0</v>
      </c>
      <c r="BG1492" s="4">
        <v>129.95960842</v>
      </c>
      <c r="BH1492" s="4">
        <v>2357.0411000000004</v>
      </c>
      <c r="BI1492" s="4">
        <v>532.82211043999996</v>
      </c>
      <c r="BJ1492" s="4">
        <f t="shared" si="615"/>
        <v>3019.8228188600006</v>
      </c>
      <c r="BK1492" s="4">
        <v>0</v>
      </c>
      <c r="BL1492" s="4">
        <v>0</v>
      </c>
      <c r="BM1492" s="4">
        <v>0</v>
      </c>
      <c r="BN1492" s="4">
        <v>0</v>
      </c>
      <c r="BO1492" s="4">
        <f t="shared" si="616"/>
        <v>0</v>
      </c>
      <c r="BP1492" s="4">
        <v>0</v>
      </c>
      <c r="BQ1492" s="4">
        <v>10.872</v>
      </c>
      <c r="BR1492" s="4">
        <v>920.81194300000004</v>
      </c>
      <c r="BS1492" s="4">
        <v>34.263141269999998</v>
      </c>
      <c r="BT1492" s="4">
        <f t="shared" si="617"/>
        <v>965.94708427</v>
      </c>
      <c r="BU1492" s="4">
        <v>0</v>
      </c>
      <c r="BV1492" s="4">
        <v>0</v>
      </c>
      <c r="BW1492" s="4">
        <v>15.014999999999418</v>
      </c>
      <c r="BX1492" s="4">
        <v>275.99918123000009</v>
      </c>
      <c r="BY1492" s="4">
        <f t="shared" si="618"/>
        <v>291.01418122999951</v>
      </c>
      <c r="BZ1492" s="4">
        <f t="shared" si="619"/>
        <v>38686.1</v>
      </c>
      <c r="CA1492" s="4">
        <f t="shared" si="620"/>
        <v>16229.886467780001</v>
      </c>
      <c r="CB1492" s="4">
        <f t="shared" si="621"/>
        <v>21260.54419203</v>
      </c>
      <c r="CC1492" s="4">
        <f t="shared" si="622"/>
        <v>1332.665</v>
      </c>
      <c r="CD1492" s="4">
        <f t="shared" si="623"/>
        <v>77509.195659809993</v>
      </c>
      <c r="CE1492" s="4">
        <f t="shared" si="624"/>
        <v>0</v>
      </c>
      <c r="CF1492" s="4">
        <f t="shared" si="603"/>
        <v>140.83160842000001</v>
      </c>
      <c r="CG1492" s="4">
        <f t="shared" ref="CG1492:CG1523" si="627">BH1492+BC1492+AX1492+BM1492+BR1492+BW1492+AS1492</f>
        <v>3335.8680429999999</v>
      </c>
      <c r="CH1492" s="4">
        <f t="shared" si="626"/>
        <v>950.08443294000006</v>
      </c>
      <c r="CI1492" s="4">
        <f t="shared" si="625"/>
        <v>4426.7840843599997</v>
      </c>
      <c r="CJ1492" s="4">
        <v>8255</v>
      </c>
      <c r="CK1492" s="4">
        <v>18471</v>
      </c>
      <c r="CL1492" s="4">
        <v>2081</v>
      </c>
      <c r="CM1492" s="4">
        <v>826</v>
      </c>
      <c r="CN1492" s="4">
        <v>10488</v>
      </c>
      <c r="CO1492" s="4">
        <f t="shared" si="602"/>
        <v>40121</v>
      </c>
    </row>
    <row r="1493" spans="1:93">
      <c r="A1493" s="2">
        <v>2020</v>
      </c>
      <c r="B1493" s="3" t="s">
        <v>90</v>
      </c>
      <c r="C1493" s="4">
        <v>8527</v>
      </c>
      <c r="D1493" s="4">
        <v>1046</v>
      </c>
      <c r="E1493" s="4">
        <v>32</v>
      </c>
      <c r="F1493" s="4">
        <v>0</v>
      </c>
      <c r="G1493" s="4">
        <f t="shared" si="604"/>
        <v>9605</v>
      </c>
      <c r="H1493" s="4">
        <v>2067</v>
      </c>
      <c r="I1493" s="4">
        <v>1</v>
      </c>
      <c r="J1493" s="4">
        <v>12</v>
      </c>
      <c r="K1493" s="4">
        <v>0</v>
      </c>
      <c r="L1493" s="4">
        <f t="shared" si="605"/>
        <v>2080</v>
      </c>
      <c r="M1493" s="4">
        <v>21</v>
      </c>
      <c r="N1493" s="4">
        <v>206</v>
      </c>
      <c r="O1493" s="4">
        <v>0</v>
      </c>
      <c r="P1493" s="4">
        <v>0</v>
      </c>
      <c r="Q1493" s="4">
        <f t="shared" si="606"/>
        <v>227</v>
      </c>
      <c r="R1493" s="4">
        <v>0</v>
      </c>
      <c r="S1493" s="4">
        <v>0</v>
      </c>
      <c r="T1493" s="4">
        <v>0</v>
      </c>
      <c r="U1493" s="4">
        <v>0</v>
      </c>
      <c r="V1493" s="4">
        <f t="shared" si="607"/>
        <v>0</v>
      </c>
      <c r="W1493" s="4">
        <v>2235</v>
      </c>
      <c r="X1493" s="4">
        <v>10253</v>
      </c>
      <c r="Y1493" s="4">
        <v>1728</v>
      </c>
      <c r="Z1493" s="4">
        <v>0</v>
      </c>
      <c r="AA1493" s="4">
        <f t="shared" si="608"/>
        <v>14216</v>
      </c>
      <c r="AB1493" s="4">
        <v>760</v>
      </c>
      <c r="AC1493" s="4">
        <v>7</v>
      </c>
      <c r="AD1493" s="4">
        <v>59</v>
      </c>
      <c r="AE1493" s="4">
        <v>0</v>
      </c>
      <c r="AF1493" s="4">
        <f t="shared" si="609"/>
        <v>826</v>
      </c>
      <c r="AG1493" s="4">
        <v>44</v>
      </c>
      <c r="AH1493" s="4">
        <v>1073</v>
      </c>
      <c r="AI1493" s="4">
        <v>1758</v>
      </c>
      <c r="AJ1493" s="4">
        <v>0</v>
      </c>
      <c r="AK1493" s="4">
        <f t="shared" si="610"/>
        <v>2875</v>
      </c>
      <c r="AL1493" s="4">
        <v>3025</v>
      </c>
      <c r="AM1493" s="4">
        <v>3166</v>
      </c>
      <c r="AN1493" s="4">
        <v>2651</v>
      </c>
      <c r="AO1493" s="4">
        <v>0</v>
      </c>
      <c r="AP1493" s="4">
        <f t="shared" si="611"/>
        <v>8842</v>
      </c>
      <c r="AQ1493" s="4">
        <v>0</v>
      </c>
      <c r="AR1493" s="4">
        <v>0</v>
      </c>
      <c r="AS1493" s="4">
        <v>0</v>
      </c>
      <c r="AT1493" s="4">
        <v>0</v>
      </c>
      <c r="AU1493" s="4">
        <f t="shared" si="612"/>
        <v>0</v>
      </c>
      <c r="AV1493" s="4">
        <v>63</v>
      </c>
      <c r="AW1493" s="4">
        <v>0</v>
      </c>
      <c r="AX1493" s="4">
        <v>0</v>
      </c>
      <c r="AY1493" s="4">
        <v>0</v>
      </c>
      <c r="AZ1493" s="4">
        <f t="shared" si="613"/>
        <v>63</v>
      </c>
      <c r="BA1493" s="4">
        <v>5</v>
      </c>
      <c r="BB1493" s="4">
        <v>0</v>
      </c>
      <c r="BC1493" s="4">
        <v>8</v>
      </c>
      <c r="BD1493" s="4">
        <v>0</v>
      </c>
      <c r="BE1493" s="4">
        <f t="shared" si="614"/>
        <v>13</v>
      </c>
      <c r="BF1493" s="4">
        <v>0</v>
      </c>
      <c r="BG1493" s="4">
        <v>0</v>
      </c>
      <c r="BH1493" s="4">
        <v>19</v>
      </c>
      <c r="BI1493" s="4">
        <v>0</v>
      </c>
      <c r="BJ1493" s="4">
        <f t="shared" si="615"/>
        <v>19</v>
      </c>
      <c r="BK1493" s="4">
        <v>0</v>
      </c>
      <c r="BL1493" s="4">
        <v>0</v>
      </c>
      <c r="BM1493" s="4">
        <v>0</v>
      </c>
      <c r="BN1493" s="4">
        <v>0</v>
      </c>
      <c r="BO1493" s="4">
        <f t="shared" si="616"/>
        <v>0</v>
      </c>
      <c r="BP1493" s="4">
        <v>42</v>
      </c>
      <c r="BQ1493" s="4">
        <v>0</v>
      </c>
      <c r="BR1493" s="4">
        <v>16</v>
      </c>
      <c r="BS1493" s="4">
        <v>0</v>
      </c>
      <c r="BT1493" s="4">
        <f t="shared" si="617"/>
        <v>58</v>
      </c>
      <c r="BU1493" s="4">
        <v>241</v>
      </c>
      <c r="BV1493" s="4">
        <v>0</v>
      </c>
      <c r="BW1493" s="4">
        <v>55</v>
      </c>
      <c r="BX1493" s="4">
        <v>0</v>
      </c>
      <c r="BY1493" s="4">
        <f t="shared" si="618"/>
        <v>296</v>
      </c>
      <c r="BZ1493" s="4">
        <f t="shared" si="619"/>
        <v>16679</v>
      </c>
      <c r="CA1493" s="4">
        <f t="shared" si="620"/>
        <v>15752</v>
      </c>
      <c r="CB1493" s="4">
        <f t="shared" si="621"/>
        <v>6240</v>
      </c>
      <c r="CC1493" s="4">
        <f t="shared" si="622"/>
        <v>0</v>
      </c>
      <c r="CD1493" s="4">
        <f t="shared" si="623"/>
        <v>38671</v>
      </c>
      <c r="CE1493" s="4">
        <f t="shared" si="624"/>
        <v>351</v>
      </c>
      <c r="CF1493" s="4">
        <f t="shared" si="603"/>
        <v>0</v>
      </c>
      <c r="CG1493" s="4">
        <f t="shared" si="627"/>
        <v>98</v>
      </c>
      <c r="CH1493" s="4">
        <f t="shared" si="626"/>
        <v>0</v>
      </c>
      <c r="CI1493" s="4">
        <f t="shared" si="625"/>
        <v>449</v>
      </c>
      <c r="CJ1493" s="4">
        <v>8042</v>
      </c>
      <c r="CK1493" s="4">
        <v>5272</v>
      </c>
      <c r="CL1493" s="4">
        <v>691</v>
      </c>
      <c r="CM1493" s="4">
        <v>291</v>
      </c>
      <c r="CN1493" s="4">
        <v>1079</v>
      </c>
      <c r="CO1493" s="4">
        <f t="shared" si="602"/>
        <v>15375</v>
      </c>
    </row>
    <row r="1494" spans="1:93">
      <c r="A1494" s="2">
        <v>2020</v>
      </c>
      <c r="B1494" s="3" t="s">
        <v>91</v>
      </c>
      <c r="C1494" s="4">
        <v>3371</v>
      </c>
      <c r="D1494" s="4">
        <v>613</v>
      </c>
      <c r="E1494" s="4">
        <v>100</v>
      </c>
      <c r="F1494" s="4">
        <v>0</v>
      </c>
      <c r="G1494" s="4">
        <f t="shared" si="604"/>
        <v>4084</v>
      </c>
      <c r="H1494" s="4">
        <v>866</v>
      </c>
      <c r="I1494" s="4">
        <v>492</v>
      </c>
      <c r="J1494" s="4">
        <v>4735</v>
      </c>
      <c r="K1494" s="4">
        <v>0</v>
      </c>
      <c r="L1494" s="4">
        <f t="shared" si="605"/>
        <v>6093</v>
      </c>
      <c r="M1494" s="4">
        <v>40</v>
      </c>
      <c r="N1494" s="4">
        <v>55</v>
      </c>
      <c r="O1494" s="4">
        <v>12</v>
      </c>
      <c r="P1494" s="4">
        <v>0</v>
      </c>
      <c r="Q1494" s="4">
        <f t="shared" si="606"/>
        <v>107</v>
      </c>
      <c r="R1494" s="4">
        <v>8</v>
      </c>
      <c r="S1494" s="4">
        <v>0</v>
      </c>
      <c r="T1494" s="4">
        <v>2</v>
      </c>
      <c r="U1494" s="4">
        <v>0</v>
      </c>
      <c r="V1494" s="4">
        <f t="shared" si="607"/>
        <v>10</v>
      </c>
      <c r="W1494" s="4">
        <v>1534</v>
      </c>
      <c r="X1494" s="4">
        <v>3548</v>
      </c>
      <c r="Y1494" s="4">
        <v>882</v>
      </c>
      <c r="Z1494" s="4">
        <v>0</v>
      </c>
      <c r="AA1494" s="4">
        <f t="shared" si="608"/>
        <v>5964</v>
      </c>
      <c r="AB1494" s="4">
        <v>387</v>
      </c>
      <c r="AC1494" s="4">
        <v>1</v>
      </c>
      <c r="AD1494" s="4">
        <v>63</v>
      </c>
      <c r="AE1494" s="4">
        <v>0</v>
      </c>
      <c r="AF1494" s="4">
        <f t="shared" si="609"/>
        <v>451</v>
      </c>
      <c r="AG1494" s="4">
        <v>0</v>
      </c>
      <c r="AH1494" s="4">
        <v>564</v>
      </c>
      <c r="AI1494" s="4">
        <v>1297</v>
      </c>
      <c r="AJ1494" s="4">
        <v>0</v>
      </c>
      <c r="AK1494" s="4">
        <f t="shared" si="610"/>
        <v>1861</v>
      </c>
      <c r="AL1494" s="4">
        <v>1619</v>
      </c>
      <c r="AM1494" s="4">
        <v>1844</v>
      </c>
      <c r="AN1494" s="4">
        <v>2166</v>
      </c>
      <c r="AO1494" s="4">
        <v>0</v>
      </c>
      <c r="AP1494" s="4">
        <f t="shared" si="611"/>
        <v>5629</v>
      </c>
      <c r="AQ1494" s="4">
        <v>0</v>
      </c>
      <c r="AR1494" s="4">
        <v>0</v>
      </c>
      <c r="AS1494" s="4">
        <v>0</v>
      </c>
      <c r="AT1494" s="4">
        <v>0</v>
      </c>
      <c r="AU1494" s="4">
        <f t="shared" si="612"/>
        <v>0</v>
      </c>
      <c r="AV1494" s="4">
        <v>0</v>
      </c>
      <c r="AW1494" s="4">
        <v>0</v>
      </c>
      <c r="AX1494" s="4">
        <v>23</v>
      </c>
      <c r="AY1494" s="4">
        <v>0</v>
      </c>
      <c r="AZ1494" s="4">
        <f t="shared" si="613"/>
        <v>23</v>
      </c>
      <c r="BA1494" s="4">
        <v>0</v>
      </c>
      <c r="BB1494" s="4">
        <v>0</v>
      </c>
      <c r="BC1494" s="4">
        <v>0</v>
      </c>
      <c r="BD1494" s="4">
        <v>0</v>
      </c>
      <c r="BE1494" s="4">
        <f t="shared" si="614"/>
        <v>0</v>
      </c>
      <c r="BF1494" s="4">
        <v>0</v>
      </c>
      <c r="BG1494" s="4">
        <v>438</v>
      </c>
      <c r="BH1494" s="4">
        <v>468</v>
      </c>
      <c r="BI1494" s="4">
        <v>0</v>
      </c>
      <c r="BJ1494" s="4">
        <f t="shared" si="615"/>
        <v>906</v>
      </c>
      <c r="BK1494" s="4">
        <v>0</v>
      </c>
      <c r="BL1494" s="4">
        <v>0</v>
      </c>
      <c r="BM1494" s="4">
        <v>0</v>
      </c>
      <c r="BN1494" s="4">
        <v>0</v>
      </c>
      <c r="BO1494" s="4">
        <f t="shared" si="616"/>
        <v>0</v>
      </c>
      <c r="BP1494" s="4">
        <v>0</v>
      </c>
      <c r="BQ1494" s="4">
        <v>0</v>
      </c>
      <c r="BR1494" s="4">
        <v>3</v>
      </c>
      <c r="BS1494" s="4">
        <v>0</v>
      </c>
      <c r="BT1494" s="4">
        <f t="shared" si="617"/>
        <v>3</v>
      </c>
      <c r="BU1494" s="4">
        <v>0</v>
      </c>
      <c r="BV1494" s="4">
        <v>8</v>
      </c>
      <c r="BW1494" s="4">
        <v>67</v>
      </c>
      <c r="BX1494" s="4">
        <v>0</v>
      </c>
      <c r="BY1494" s="4">
        <f t="shared" si="618"/>
        <v>75</v>
      </c>
      <c r="BZ1494" s="4">
        <f t="shared" si="619"/>
        <v>7825</v>
      </c>
      <c r="CA1494" s="4">
        <f t="shared" si="620"/>
        <v>7117</v>
      </c>
      <c r="CB1494" s="4">
        <f t="shared" si="621"/>
        <v>9257</v>
      </c>
      <c r="CC1494" s="4">
        <f t="shared" si="622"/>
        <v>0</v>
      </c>
      <c r="CD1494" s="4">
        <f t="shared" si="623"/>
        <v>24199</v>
      </c>
      <c r="CE1494" s="4">
        <f t="shared" si="624"/>
        <v>0</v>
      </c>
      <c r="CF1494" s="4">
        <f t="shared" si="603"/>
        <v>446</v>
      </c>
      <c r="CG1494" s="4">
        <f t="shared" si="627"/>
        <v>561</v>
      </c>
      <c r="CH1494" s="4">
        <f t="shared" si="626"/>
        <v>0</v>
      </c>
      <c r="CI1494" s="4">
        <f t="shared" si="625"/>
        <v>1007</v>
      </c>
      <c r="CJ1494" s="4">
        <v>2557</v>
      </c>
      <c r="CK1494" s="4">
        <v>4004</v>
      </c>
      <c r="CL1494" s="4">
        <v>627</v>
      </c>
      <c r="CM1494" s="4">
        <v>79</v>
      </c>
      <c r="CN1494" s="4">
        <v>675</v>
      </c>
      <c r="CO1494" s="4">
        <f t="shared" si="602"/>
        <v>7942</v>
      </c>
    </row>
    <row r="1495" spans="1:93">
      <c r="A1495" s="2">
        <v>2020</v>
      </c>
      <c r="B1495" s="3" t="s">
        <v>92</v>
      </c>
      <c r="C1495" s="4">
        <v>3999.1</v>
      </c>
      <c r="D1495" s="4">
        <v>486.3</v>
      </c>
      <c r="E1495" s="4">
        <v>1071.5999999999999</v>
      </c>
      <c r="F1495" s="4">
        <v>0</v>
      </c>
      <c r="G1495" s="4">
        <f t="shared" si="604"/>
        <v>5557</v>
      </c>
      <c r="H1495" s="4">
        <v>848</v>
      </c>
      <c r="I1495" s="4">
        <v>383</v>
      </c>
      <c r="J1495" s="4">
        <v>1839</v>
      </c>
      <c r="K1495" s="4">
        <v>85</v>
      </c>
      <c r="L1495" s="4">
        <f t="shared" si="605"/>
        <v>3155</v>
      </c>
      <c r="M1495" s="4">
        <v>0</v>
      </c>
      <c r="N1495" s="4">
        <v>12.6</v>
      </c>
      <c r="O1495" s="4">
        <v>0</v>
      </c>
      <c r="P1495" s="4">
        <v>0</v>
      </c>
      <c r="Q1495" s="4">
        <f t="shared" si="606"/>
        <v>12.6</v>
      </c>
      <c r="R1495" s="4">
        <v>0</v>
      </c>
      <c r="S1495" s="4">
        <v>0</v>
      </c>
      <c r="T1495" s="4">
        <v>0</v>
      </c>
      <c r="U1495" s="4">
        <v>0</v>
      </c>
      <c r="V1495" s="4">
        <f t="shared" si="607"/>
        <v>0</v>
      </c>
      <c r="W1495" s="4">
        <v>1147</v>
      </c>
      <c r="X1495" s="4">
        <v>2381</v>
      </c>
      <c r="Y1495" s="4">
        <v>315</v>
      </c>
      <c r="Z1495" s="4">
        <v>0</v>
      </c>
      <c r="AA1495" s="4">
        <f t="shared" si="608"/>
        <v>3843</v>
      </c>
      <c r="AB1495" s="4">
        <v>408</v>
      </c>
      <c r="AC1495" s="4">
        <v>4</v>
      </c>
      <c r="AD1495" s="4">
        <v>26</v>
      </c>
      <c r="AE1495" s="4">
        <v>5</v>
      </c>
      <c r="AF1495" s="4">
        <f t="shared" si="609"/>
        <v>443</v>
      </c>
      <c r="AG1495" s="4">
        <v>0</v>
      </c>
      <c r="AH1495" s="4">
        <v>448</v>
      </c>
      <c r="AI1495" s="4">
        <v>849</v>
      </c>
      <c r="AJ1495" s="4">
        <v>207</v>
      </c>
      <c r="AK1495" s="4">
        <f t="shared" si="610"/>
        <v>1504</v>
      </c>
      <c r="AL1495" s="4">
        <v>1422</v>
      </c>
      <c r="AM1495" s="4">
        <v>747</v>
      </c>
      <c r="AN1495" s="4">
        <v>1868</v>
      </c>
      <c r="AO1495" s="4">
        <v>130</v>
      </c>
      <c r="AP1495" s="4">
        <f t="shared" si="611"/>
        <v>4167</v>
      </c>
      <c r="AQ1495" s="4">
        <v>0</v>
      </c>
      <c r="AR1495" s="4">
        <v>0</v>
      </c>
      <c r="AS1495" s="4">
        <v>3.3</v>
      </c>
      <c r="AT1495" s="4">
        <v>0</v>
      </c>
      <c r="AU1495" s="4">
        <f t="shared" si="612"/>
        <v>3.3</v>
      </c>
      <c r="AV1495" s="4">
        <v>7.9</v>
      </c>
      <c r="AW1495" s="4">
        <v>1.5</v>
      </c>
      <c r="AX1495" s="4">
        <v>123</v>
      </c>
      <c r="AY1495" s="4">
        <v>45</v>
      </c>
      <c r="AZ1495" s="4">
        <f t="shared" si="613"/>
        <v>177.4</v>
      </c>
      <c r="BA1495" s="4">
        <v>6.6</v>
      </c>
      <c r="BB1495" s="4">
        <v>0</v>
      </c>
      <c r="BC1495" s="4">
        <v>0</v>
      </c>
      <c r="BD1495" s="4">
        <v>0</v>
      </c>
      <c r="BE1495" s="4">
        <f t="shared" si="614"/>
        <v>6.6</v>
      </c>
      <c r="BF1495" s="4">
        <v>0</v>
      </c>
      <c r="BG1495" s="4">
        <v>439</v>
      </c>
      <c r="BH1495" s="4">
        <v>384</v>
      </c>
      <c r="BI1495" s="4">
        <v>116</v>
      </c>
      <c r="BJ1495" s="4">
        <f t="shared" si="615"/>
        <v>939</v>
      </c>
      <c r="BK1495" s="4">
        <v>0</v>
      </c>
      <c r="BL1495" s="4">
        <v>0</v>
      </c>
      <c r="BM1495" s="4">
        <v>0</v>
      </c>
      <c r="BN1495" s="4">
        <v>0</v>
      </c>
      <c r="BO1495" s="4">
        <f t="shared" si="616"/>
        <v>0</v>
      </c>
      <c r="BP1495" s="4">
        <v>0</v>
      </c>
      <c r="BQ1495" s="4">
        <v>0</v>
      </c>
      <c r="BR1495" s="4">
        <v>0</v>
      </c>
      <c r="BS1495" s="4">
        <v>0</v>
      </c>
      <c r="BT1495" s="4">
        <f t="shared" si="617"/>
        <v>0</v>
      </c>
      <c r="BU1495" s="4">
        <v>68.900000000000006</v>
      </c>
      <c r="BV1495" s="4">
        <v>10.9</v>
      </c>
      <c r="BW1495" s="4">
        <v>72</v>
      </c>
      <c r="BX1495" s="4">
        <v>6</v>
      </c>
      <c r="BY1495" s="4">
        <f t="shared" si="618"/>
        <v>157.80000000000001</v>
      </c>
      <c r="BZ1495" s="4">
        <f t="shared" si="619"/>
        <v>7824.1</v>
      </c>
      <c r="CA1495" s="4">
        <f t="shared" si="620"/>
        <v>4461.8999999999996</v>
      </c>
      <c r="CB1495" s="4">
        <f t="shared" si="621"/>
        <v>5968.6</v>
      </c>
      <c r="CC1495" s="4">
        <f t="shared" si="622"/>
        <v>427</v>
      </c>
      <c r="CD1495" s="4">
        <f t="shared" si="623"/>
        <v>18681.599999999999</v>
      </c>
      <c r="CE1495" s="4">
        <f t="shared" si="624"/>
        <v>83.4</v>
      </c>
      <c r="CF1495" s="4">
        <f t="shared" si="603"/>
        <v>451.4</v>
      </c>
      <c r="CG1495" s="4">
        <f t="shared" si="627"/>
        <v>582.29999999999995</v>
      </c>
      <c r="CH1495" s="4">
        <f t="shared" si="626"/>
        <v>167</v>
      </c>
      <c r="CI1495" s="4">
        <f t="shared" si="625"/>
        <v>1284.0999999999999</v>
      </c>
      <c r="CJ1495" s="4">
        <v>2831.6</v>
      </c>
      <c r="CK1495" s="4">
        <v>3338.2</v>
      </c>
      <c r="CL1495" s="4">
        <v>384.4</v>
      </c>
      <c r="CM1495" s="4">
        <v>0</v>
      </c>
      <c r="CN1495" s="4">
        <v>346.2</v>
      </c>
      <c r="CO1495" s="4">
        <f t="shared" si="602"/>
        <v>6900.3999999999987</v>
      </c>
    </row>
    <row r="1496" spans="1:93">
      <c r="A1496" s="2">
        <v>2020</v>
      </c>
      <c r="B1496" s="3" t="s">
        <v>93</v>
      </c>
      <c r="C1496" s="4">
        <v>4905.4445180000002</v>
      </c>
      <c r="D1496" s="4">
        <v>946.28932799999995</v>
      </c>
      <c r="E1496" s="4">
        <v>36.170183000000002</v>
      </c>
      <c r="F1496" s="4">
        <v>0</v>
      </c>
      <c r="G1496" s="4">
        <f t="shared" si="604"/>
        <v>5887.9040290000003</v>
      </c>
      <c r="H1496" s="4">
        <v>1139.2819119999999</v>
      </c>
      <c r="I1496" s="4">
        <v>896.44929999999999</v>
      </c>
      <c r="J1496" s="4">
        <v>6524.7712259999998</v>
      </c>
      <c r="K1496" s="4">
        <v>0</v>
      </c>
      <c r="L1496" s="4">
        <f t="shared" si="605"/>
        <v>8560.5024379999995</v>
      </c>
      <c r="M1496" s="4">
        <v>51.703062000000003</v>
      </c>
      <c r="N1496" s="4">
        <v>100.479849</v>
      </c>
      <c r="O1496" s="4">
        <v>0</v>
      </c>
      <c r="P1496" s="4">
        <v>0</v>
      </c>
      <c r="Q1496" s="4">
        <f t="shared" si="606"/>
        <v>152.18291099999999</v>
      </c>
      <c r="R1496" s="4">
        <v>0</v>
      </c>
      <c r="S1496" s="4">
        <v>0</v>
      </c>
      <c r="T1496" s="4">
        <v>0</v>
      </c>
      <c r="U1496" s="4">
        <v>0</v>
      </c>
      <c r="V1496" s="4">
        <f t="shared" si="607"/>
        <v>0</v>
      </c>
      <c r="W1496" s="4">
        <v>1973.208341</v>
      </c>
      <c r="X1496" s="4">
        <v>9149.9267010000003</v>
      </c>
      <c r="Y1496" s="4">
        <v>478.09252300000003</v>
      </c>
      <c r="Z1496" s="4">
        <v>0</v>
      </c>
      <c r="AA1496" s="4">
        <f t="shared" si="608"/>
        <v>11601.227564999999</v>
      </c>
      <c r="AB1496" s="4">
        <v>700.82672000000002</v>
      </c>
      <c r="AC1496" s="4">
        <v>12.96847</v>
      </c>
      <c r="AD1496" s="4">
        <v>36.923009999999998</v>
      </c>
      <c r="AE1496" s="4">
        <v>0</v>
      </c>
      <c r="AF1496" s="4">
        <f t="shared" si="609"/>
        <v>750.71820000000002</v>
      </c>
      <c r="AG1496" s="4">
        <v>6.7749699999999997</v>
      </c>
      <c r="AH1496" s="4">
        <v>982.80548699999997</v>
      </c>
      <c r="AI1496" s="4">
        <v>1590.1328860000001</v>
      </c>
      <c r="AJ1496" s="4">
        <v>0</v>
      </c>
      <c r="AK1496" s="4">
        <f t="shared" si="610"/>
        <v>2579.7133430000004</v>
      </c>
      <c r="AL1496" s="4">
        <v>2844.4350509999999</v>
      </c>
      <c r="AM1496" s="4">
        <v>5321.4402719999998</v>
      </c>
      <c r="AN1496" s="4">
        <v>2150.402349</v>
      </c>
      <c r="AO1496" s="4">
        <v>0</v>
      </c>
      <c r="AP1496" s="4">
        <f t="shared" si="611"/>
        <v>10316.277672</v>
      </c>
      <c r="AQ1496" s="4">
        <v>0</v>
      </c>
      <c r="AR1496" s="4">
        <v>0</v>
      </c>
      <c r="AS1496" s="4">
        <v>35</v>
      </c>
      <c r="AT1496" s="4">
        <v>0</v>
      </c>
      <c r="AU1496" s="4">
        <f t="shared" si="612"/>
        <v>35</v>
      </c>
      <c r="AV1496" s="4">
        <v>0</v>
      </c>
      <c r="AW1496" s="4">
        <v>0</v>
      </c>
      <c r="AX1496" s="4">
        <v>338</v>
      </c>
      <c r="AY1496" s="4">
        <v>0</v>
      </c>
      <c r="AZ1496" s="4">
        <f t="shared" si="613"/>
        <v>338</v>
      </c>
      <c r="BA1496" s="4">
        <v>0</v>
      </c>
      <c r="BB1496" s="4">
        <v>0</v>
      </c>
      <c r="BC1496" s="4">
        <v>3</v>
      </c>
      <c r="BD1496" s="4">
        <v>0</v>
      </c>
      <c r="BE1496" s="4">
        <f t="shared" si="614"/>
        <v>3</v>
      </c>
      <c r="BF1496" s="4">
        <v>0</v>
      </c>
      <c r="BG1496" s="4">
        <v>0</v>
      </c>
      <c r="BH1496" s="4">
        <v>22</v>
      </c>
      <c r="BI1496" s="4">
        <v>0</v>
      </c>
      <c r="BJ1496" s="4">
        <f t="shared" si="615"/>
        <v>22</v>
      </c>
      <c r="BK1496" s="4">
        <v>0</v>
      </c>
      <c r="BL1496" s="4">
        <v>0</v>
      </c>
      <c r="BM1496" s="4">
        <v>0</v>
      </c>
      <c r="BN1496" s="4">
        <v>0</v>
      </c>
      <c r="BO1496" s="4">
        <f t="shared" si="616"/>
        <v>0</v>
      </c>
      <c r="BP1496" s="4">
        <v>0</v>
      </c>
      <c r="BQ1496" s="4">
        <v>0</v>
      </c>
      <c r="BR1496" s="4">
        <v>8</v>
      </c>
      <c r="BS1496" s="4">
        <v>0</v>
      </c>
      <c r="BT1496" s="4">
        <f t="shared" si="617"/>
        <v>8</v>
      </c>
      <c r="BU1496" s="4">
        <v>0</v>
      </c>
      <c r="BV1496" s="4">
        <v>0</v>
      </c>
      <c r="BW1496" s="4">
        <v>205</v>
      </c>
      <c r="BX1496" s="4">
        <v>0</v>
      </c>
      <c r="BY1496" s="4">
        <f t="shared" si="618"/>
        <v>205</v>
      </c>
      <c r="BZ1496" s="4">
        <f t="shared" si="619"/>
        <v>11621.674574000002</v>
      </c>
      <c r="CA1496" s="4">
        <f t="shared" si="620"/>
        <v>17410.359407</v>
      </c>
      <c r="CB1496" s="4">
        <f t="shared" si="621"/>
        <v>10816.492177</v>
      </c>
      <c r="CC1496" s="4">
        <f t="shared" si="622"/>
        <v>0</v>
      </c>
      <c r="CD1496" s="4">
        <f t="shared" si="623"/>
        <v>39848.526158000001</v>
      </c>
      <c r="CE1496" s="4">
        <f t="shared" si="624"/>
        <v>0</v>
      </c>
      <c r="CF1496" s="4">
        <f t="shared" si="603"/>
        <v>0</v>
      </c>
      <c r="CG1496" s="4">
        <f t="shared" si="627"/>
        <v>611</v>
      </c>
      <c r="CH1496" s="4">
        <f t="shared" si="626"/>
        <v>0</v>
      </c>
      <c r="CI1496" s="4">
        <f t="shared" si="625"/>
        <v>611</v>
      </c>
      <c r="CJ1496" s="4">
        <v>4070.9</v>
      </c>
      <c r="CK1496" s="4">
        <v>4765.2</v>
      </c>
      <c r="CL1496" s="4">
        <v>639.20000000000005</v>
      </c>
      <c r="CM1496" s="4">
        <v>287.13400000000001</v>
      </c>
      <c r="CN1496" s="4">
        <v>1804.1869999999999</v>
      </c>
      <c r="CO1496" s="4">
        <f t="shared" si="602"/>
        <v>11566.621000000001</v>
      </c>
    </row>
    <row r="1497" spans="1:93">
      <c r="A1497" s="2">
        <v>2020</v>
      </c>
      <c r="B1497" s="3" t="s">
        <v>94</v>
      </c>
      <c r="C1497" s="4">
        <v>3875.8798889999998</v>
      </c>
      <c r="D1497" s="4">
        <v>1452.74504</v>
      </c>
      <c r="E1497" s="4">
        <v>529.24403299999994</v>
      </c>
      <c r="F1497" s="4">
        <v>0</v>
      </c>
      <c r="G1497" s="4">
        <f t="shared" si="604"/>
        <v>5857.8689619999996</v>
      </c>
      <c r="H1497" s="4">
        <v>1064.530047</v>
      </c>
      <c r="I1497" s="4">
        <v>73.046796000000001</v>
      </c>
      <c r="J1497" s="4">
        <v>1926.3007539999999</v>
      </c>
      <c r="K1497" s="4">
        <v>52</v>
      </c>
      <c r="L1497" s="4">
        <f t="shared" si="605"/>
        <v>3115.8775969999997</v>
      </c>
      <c r="M1497" s="4">
        <v>0</v>
      </c>
      <c r="N1497" s="4">
        <v>140.80000000000001</v>
      </c>
      <c r="O1497" s="4">
        <v>0</v>
      </c>
      <c r="P1497" s="4">
        <v>0</v>
      </c>
      <c r="Q1497" s="4">
        <f t="shared" si="606"/>
        <v>140.80000000000001</v>
      </c>
      <c r="R1497" s="4">
        <v>0</v>
      </c>
      <c r="S1497" s="4">
        <v>0</v>
      </c>
      <c r="T1497" s="4">
        <v>0</v>
      </c>
      <c r="U1497" s="4">
        <v>0</v>
      </c>
      <c r="V1497" s="4">
        <f t="shared" si="607"/>
        <v>0</v>
      </c>
      <c r="W1497" s="4">
        <v>1891</v>
      </c>
      <c r="X1497" s="4">
        <v>9305</v>
      </c>
      <c r="Y1497" s="4">
        <v>1378</v>
      </c>
      <c r="Z1497" s="4">
        <v>0</v>
      </c>
      <c r="AA1497" s="4">
        <f t="shared" si="608"/>
        <v>12574</v>
      </c>
      <c r="AB1497" s="4">
        <v>687.17405099999996</v>
      </c>
      <c r="AC1497" s="4">
        <v>3.122493</v>
      </c>
      <c r="AD1497" s="4">
        <v>249.15546000000001</v>
      </c>
      <c r="AE1497" s="4">
        <v>4</v>
      </c>
      <c r="AF1497" s="4">
        <f t="shared" si="609"/>
        <v>943.45200399999999</v>
      </c>
      <c r="AG1497" s="4">
        <v>8</v>
      </c>
      <c r="AH1497" s="4">
        <v>778</v>
      </c>
      <c r="AI1497" s="4">
        <v>590</v>
      </c>
      <c r="AJ1497" s="4">
        <v>112</v>
      </c>
      <c r="AK1497" s="4">
        <f t="shared" si="610"/>
        <v>1488</v>
      </c>
      <c r="AL1497" s="4">
        <v>2381.4021759999996</v>
      </c>
      <c r="AM1497" s="4">
        <v>4028.3372070000005</v>
      </c>
      <c r="AN1497" s="4">
        <v>6580.3032130000001</v>
      </c>
      <c r="AO1497" s="4">
        <v>55</v>
      </c>
      <c r="AP1497" s="4">
        <f t="shared" si="611"/>
        <v>13045.042595999999</v>
      </c>
      <c r="AQ1497" s="4">
        <v>0</v>
      </c>
      <c r="AR1497" s="4">
        <v>0</v>
      </c>
      <c r="AS1497" s="4">
        <v>0</v>
      </c>
      <c r="AT1497" s="4">
        <v>0</v>
      </c>
      <c r="AU1497" s="4">
        <f t="shared" si="612"/>
        <v>0</v>
      </c>
      <c r="AV1497" s="4">
        <v>4</v>
      </c>
      <c r="AW1497" s="4">
        <v>0</v>
      </c>
      <c r="AX1497" s="4">
        <v>85</v>
      </c>
      <c r="AY1497" s="4">
        <v>52</v>
      </c>
      <c r="AZ1497" s="4">
        <f t="shared" si="613"/>
        <v>141</v>
      </c>
      <c r="BA1497" s="4">
        <v>0</v>
      </c>
      <c r="BB1497" s="4">
        <v>0</v>
      </c>
      <c r="BC1497" s="4">
        <v>0</v>
      </c>
      <c r="BD1497" s="4">
        <v>4</v>
      </c>
      <c r="BE1497" s="4">
        <f t="shared" si="614"/>
        <v>4</v>
      </c>
      <c r="BF1497" s="4">
        <v>8</v>
      </c>
      <c r="BG1497" s="4">
        <v>617</v>
      </c>
      <c r="BH1497" s="4">
        <v>160</v>
      </c>
      <c r="BI1497" s="4">
        <v>112</v>
      </c>
      <c r="BJ1497" s="4">
        <f t="shared" si="615"/>
        <v>897</v>
      </c>
      <c r="BK1497" s="4">
        <v>0</v>
      </c>
      <c r="BL1497" s="4">
        <v>0</v>
      </c>
      <c r="BM1497" s="4">
        <v>0</v>
      </c>
      <c r="BN1497" s="4">
        <v>0</v>
      </c>
      <c r="BO1497" s="4">
        <f t="shared" si="616"/>
        <v>0</v>
      </c>
      <c r="BP1497" s="4">
        <v>0</v>
      </c>
      <c r="BQ1497" s="4">
        <v>0</v>
      </c>
      <c r="BR1497" s="4">
        <v>0</v>
      </c>
      <c r="BS1497" s="4">
        <v>0</v>
      </c>
      <c r="BT1497" s="4">
        <f t="shared" si="617"/>
        <v>0</v>
      </c>
      <c r="BU1497" s="4">
        <v>20</v>
      </c>
      <c r="BV1497" s="4">
        <v>1</v>
      </c>
      <c r="BW1497" s="4">
        <v>14</v>
      </c>
      <c r="BX1497" s="4">
        <v>55</v>
      </c>
      <c r="BY1497" s="4">
        <f t="shared" si="618"/>
        <v>90</v>
      </c>
      <c r="BZ1497" s="4">
        <f t="shared" si="619"/>
        <v>9907.9861629999996</v>
      </c>
      <c r="CA1497" s="4">
        <f t="shared" si="620"/>
        <v>15781.051536000001</v>
      </c>
      <c r="CB1497" s="4">
        <f t="shared" si="621"/>
        <v>11253.00346</v>
      </c>
      <c r="CC1497" s="4">
        <f t="shared" si="622"/>
        <v>223</v>
      </c>
      <c r="CD1497" s="4">
        <f t="shared" si="623"/>
        <v>37165.041159</v>
      </c>
      <c r="CE1497" s="4">
        <f t="shared" si="624"/>
        <v>32</v>
      </c>
      <c r="CF1497" s="4">
        <f t="shared" si="603"/>
        <v>618</v>
      </c>
      <c r="CG1497" s="4">
        <f t="shared" si="627"/>
        <v>259</v>
      </c>
      <c r="CH1497" s="4">
        <f t="shared" si="626"/>
        <v>223</v>
      </c>
      <c r="CI1497" s="4">
        <f t="shared" si="625"/>
        <v>1132</v>
      </c>
      <c r="CJ1497" s="4">
        <v>3681.9683656041989</v>
      </c>
      <c r="CK1497" s="4">
        <v>3730</v>
      </c>
      <c r="CL1497" s="4">
        <v>468.1</v>
      </c>
      <c r="CM1497" s="4">
        <v>278.24880251643634</v>
      </c>
      <c r="CN1497" s="4">
        <v>1434.531903791109</v>
      </c>
      <c r="CO1497" s="4">
        <f t="shared" si="602"/>
        <v>9592.8490719117453</v>
      </c>
    </row>
    <row r="1498" spans="1:93">
      <c r="A1498" s="2">
        <v>2020</v>
      </c>
      <c r="B1498" s="3" t="s">
        <v>95</v>
      </c>
      <c r="C1498" s="4">
        <v>1414</v>
      </c>
      <c r="D1498" s="4">
        <v>227</v>
      </c>
      <c r="E1498" s="4">
        <v>29</v>
      </c>
      <c r="F1498" s="4">
        <v>0</v>
      </c>
      <c r="G1498" s="4">
        <f t="shared" si="604"/>
        <v>1670</v>
      </c>
      <c r="H1498" s="4">
        <v>324</v>
      </c>
      <c r="I1498" s="4">
        <v>0</v>
      </c>
      <c r="J1498" s="4">
        <v>7</v>
      </c>
      <c r="K1498" s="4">
        <v>9</v>
      </c>
      <c r="L1498" s="4">
        <f t="shared" si="605"/>
        <v>340</v>
      </c>
      <c r="M1498" s="4">
        <v>22</v>
      </c>
      <c r="N1498" s="4">
        <v>36</v>
      </c>
      <c r="O1498" s="4">
        <v>99</v>
      </c>
      <c r="P1498" s="4">
        <v>0</v>
      </c>
      <c r="Q1498" s="4">
        <f t="shared" si="606"/>
        <v>157</v>
      </c>
      <c r="R1498" s="4">
        <v>21</v>
      </c>
      <c r="S1498" s="4">
        <v>18</v>
      </c>
      <c r="T1498" s="4">
        <v>0</v>
      </c>
      <c r="U1498" s="4">
        <v>0</v>
      </c>
      <c r="V1498" s="4">
        <f t="shared" si="607"/>
        <v>39</v>
      </c>
      <c r="W1498" s="4">
        <v>824</v>
      </c>
      <c r="X1498" s="4">
        <v>2113</v>
      </c>
      <c r="Y1498" s="4">
        <v>323</v>
      </c>
      <c r="Z1498" s="4">
        <v>0</v>
      </c>
      <c r="AA1498" s="4">
        <f t="shared" si="608"/>
        <v>3260</v>
      </c>
      <c r="AB1498" s="4">
        <v>189</v>
      </c>
      <c r="AC1498" s="4">
        <v>3</v>
      </c>
      <c r="AD1498" s="4">
        <v>2</v>
      </c>
      <c r="AE1498" s="4">
        <v>0</v>
      </c>
      <c r="AF1498" s="4">
        <f t="shared" si="609"/>
        <v>194</v>
      </c>
      <c r="AG1498" s="4">
        <v>8</v>
      </c>
      <c r="AH1498" s="4">
        <v>262</v>
      </c>
      <c r="AI1498" s="4">
        <v>433</v>
      </c>
      <c r="AJ1498" s="4">
        <v>104</v>
      </c>
      <c r="AK1498" s="4">
        <f t="shared" si="610"/>
        <v>807</v>
      </c>
      <c r="AL1498" s="4">
        <v>1023</v>
      </c>
      <c r="AM1498" s="4">
        <v>1523</v>
      </c>
      <c r="AN1498" s="4">
        <v>1508</v>
      </c>
      <c r="AO1498" s="4">
        <v>22</v>
      </c>
      <c r="AP1498" s="4">
        <f t="shared" si="611"/>
        <v>4076</v>
      </c>
      <c r="AQ1498" s="4">
        <v>0</v>
      </c>
      <c r="AR1498" s="4">
        <v>0</v>
      </c>
      <c r="AS1498" s="4">
        <v>0</v>
      </c>
      <c r="AT1498" s="4">
        <v>0</v>
      </c>
      <c r="AU1498" s="4">
        <f t="shared" si="612"/>
        <v>0</v>
      </c>
      <c r="AV1498" s="4">
        <v>0</v>
      </c>
      <c r="AW1498" s="4">
        <v>0</v>
      </c>
      <c r="AX1498" s="4">
        <v>0</v>
      </c>
      <c r="AY1498" s="4">
        <v>0</v>
      </c>
      <c r="AZ1498" s="4">
        <f t="shared" si="613"/>
        <v>0</v>
      </c>
      <c r="BA1498" s="4">
        <v>0.77</v>
      </c>
      <c r="BB1498" s="4">
        <v>0</v>
      </c>
      <c r="BC1498" s="4">
        <v>0</v>
      </c>
      <c r="BD1498" s="4">
        <v>0</v>
      </c>
      <c r="BE1498" s="4">
        <f t="shared" si="614"/>
        <v>0.77</v>
      </c>
      <c r="BF1498" s="4">
        <v>8</v>
      </c>
      <c r="BG1498" s="4">
        <v>166.97</v>
      </c>
      <c r="BH1498" s="4">
        <v>126.59</v>
      </c>
      <c r="BI1498" s="4">
        <v>97.4</v>
      </c>
      <c r="BJ1498" s="4">
        <f t="shared" si="615"/>
        <v>398.96000000000004</v>
      </c>
      <c r="BK1498" s="4">
        <v>0</v>
      </c>
      <c r="BL1498" s="4">
        <v>0</v>
      </c>
      <c r="BM1498" s="4">
        <v>0</v>
      </c>
      <c r="BN1498" s="4">
        <v>0</v>
      </c>
      <c r="BO1498" s="4">
        <f t="shared" si="616"/>
        <v>0</v>
      </c>
      <c r="BP1498" s="4">
        <v>0</v>
      </c>
      <c r="BQ1498" s="4">
        <v>0</v>
      </c>
      <c r="BR1498" s="4">
        <v>0</v>
      </c>
      <c r="BS1498" s="4">
        <v>0</v>
      </c>
      <c r="BT1498" s="4">
        <f t="shared" si="617"/>
        <v>0</v>
      </c>
      <c r="BU1498" s="4">
        <v>6.85</v>
      </c>
      <c r="BV1498" s="4">
        <v>11.61</v>
      </c>
      <c r="BW1498" s="4">
        <v>8.41</v>
      </c>
      <c r="BX1498" s="4">
        <v>1</v>
      </c>
      <c r="BY1498" s="4">
        <f t="shared" si="618"/>
        <v>27.87</v>
      </c>
      <c r="BZ1498" s="4">
        <f t="shared" si="619"/>
        <v>3825</v>
      </c>
      <c r="CA1498" s="4">
        <f t="shared" si="620"/>
        <v>4182</v>
      </c>
      <c r="CB1498" s="4">
        <f t="shared" si="621"/>
        <v>2401</v>
      </c>
      <c r="CC1498" s="4">
        <f t="shared" si="622"/>
        <v>135</v>
      </c>
      <c r="CD1498" s="4">
        <f t="shared" si="623"/>
        <v>10543</v>
      </c>
      <c r="CE1498" s="4">
        <f t="shared" si="624"/>
        <v>15.62</v>
      </c>
      <c r="CF1498" s="4">
        <f t="shared" si="603"/>
        <v>178.57999999999998</v>
      </c>
      <c r="CG1498" s="4">
        <f t="shared" si="627"/>
        <v>135</v>
      </c>
      <c r="CH1498" s="4">
        <f t="shared" si="626"/>
        <v>98.4</v>
      </c>
      <c r="CI1498" s="4">
        <f t="shared" si="625"/>
        <v>427.6</v>
      </c>
      <c r="CJ1498" s="4">
        <v>1675</v>
      </c>
      <c r="CK1498" s="4">
        <v>1813</v>
      </c>
      <c r="CL1498" s="4">
        <v>217</v>
      </c>
      <c r="CM1498" s="4">
        <v>57</v>
      </c>
      <c r="CN1498" s="4">
        <v>235</v>
      </c>
      <c r="CO1498" s="4">
        <f t="shared" si="602"/>
        <v>3997</v>
      </c>
    </row>
    <row r="1499" spans="1:93">
      <c r="A1499" s="2">
        <v>2020</v>
      </c>
      <c r="B1499" s="3" t="s">
        <v>96</v>
      </c>
      <c r="C1499" s="4">
        <v>6534</v>
      </c>
      <c r="D1499" s="4">
        <v>1283</v>
      </c>
      <c r="E1499" s="4">
        <v>772</v>
      </c>
      <c r="F1499" s="4">
        <v>330</v>
      </c>
      <c r="G1499" s="4">
        <f t="shared" si="604"/>
        <v>8919</v>
      </c>
      <c r="H1499" s="4">
        <v>2123</v>
      </c>
      <c r="I1499" s="4">
        <v>1049</v>
      </c>
      <c r="J1499" s="4">
        <v>3840</v>
      </c>
      <c r="K1499" s="4">
        <v>327</v>
      </c>
      <c r="L1499" s="4">
        <f t="shared" si="605"/>
        <v>7339</v>
      </c>
      <c r="M1499" s="4">
        <v>3</v>
      </c>
      <c r="N1499" s="4">
        <v>102</v>
      </c>
      <c r="O1499" s="4">
        <v>0</v>
      </c>
      <c r="P1499" s="4">
        <v>0</v>
      </c>
      <c r="Q1499" s="4">
        <f t="shared" si="606"/>
        <v>105</v>
      </c>
      <c r="R1499" s="4">
        <v>40</v>
      </c>
      <c r="S1499" s="4">
        <v>944</v>
      </c>
      <c r="T1499" s="4">
        <v>5</v>
      </c>
      <c r="U1499" s="4">
        <v>0</v>
      </c>
      <c r="V1499" s="4">
        <f t="shared" si="607"/>
        <v>989</v>
      </c>
      <c r="W1499" s="4">
        <v>3453</v>
      </c>
      <c r="X1499" s="4">
        <v>7339</v>
      </c>
      <c r="Y1499" s="4">
        <v>1011</v>
      </c>
      <c r="Z1499" s="4">
        <v>0</v>
      </c>
      <c r="AA1499" s="4">
        <f t="shared" si="608"/>
        <v>11803</v>
      </c>
      <c r="AB1499" s="4">
        <v>1542</v>
      </c>
      <c r="AC1499" s="4">
        <v>39</v>
      </c>
      <c r="AD1499" s="4">
        <v>83</v>
      </c>
      <c r="AE1499" s="4">
        <v>47</v>
      </c>
      <c r="AF1499" s="4">
        <f t="shared" si="609"/>
        <v>1711</v>
      </c>
      <c r="AG1499" s="4">
        <v>0</v>
      </c>
      <c r="AH1499" s="4">
        <v>1294</v>
      </c>
      <c r="AI1499" s="4">
        <v>4722</v>
      </c>
      <c r="AJ1499" s="4">
        <v>0</v>
      </c>
      <c r="AK1499" s="4">
        <f t="shared" si="610"/>
        <v>6016</v>
      </c>
      <c r="AL1499" s="4">
        <v>5734</v>
      </c>
      <c r="AM1499" s="4">
        <v>1335</v>
      </c>
      <c r="AN1499" s="4">
        <v>3889</v>
      </c>
      <c r="AO1499" s="4">
        <v>422</v>
      </c>
      <c r="AP1499" s="4">
        <f t="shared" si="611"/>
        <v>11380</v>
      </c>
      <c r="AQ1499" s="4">
        <v>36</v>
      </c>
      <c r="AR1499" s="4">
        <v>0</v>
      </c>
      <c r="AS1499" s="4">
        <v>0</v>
      </c>
      <c r="AT1499" s="4">
        <v>330</v>
      </c>
      <c r="AU1499" s="4">
        <f t="shared" si="612"/>
        <v>366</v>
      </c>
      <c r="AV1499" s="4">
        <v>1</v>
      </c>
      <c r="AW1499" s="4">
        <v>0</v>
      </c>
      <c r="AX1499" s="4">
        <v>0</v>
      </c>
      <c r="AY1499" s="4">
        <v>327</v>
      </c>
      <c r="AZ1499" s="4">
        <f t="shared" si="613"/>
        <v>328</v>
      </c>
      <c r="BA1499" s="4">
        <v>0</v>
      </c>
      <c r="BB1499" s="4">
        <v>0</v>
      </c>
      <c r="BC1499" s="4">
        <v>0</v>
      </c>
      <c r="BD1499" s="4">
        <v>47</v>
      </c>
      <c r="BE1499" s="4">
        <f t="shared" si="614"/>
        <v>47</v>
      </c>
      <c r="BF1499" s="4">
        <v>0</v>
      </c>
      <c r="BG1499" s="4">
        <v>1186</v>
      </c>
      <c r="BH1499" s="4">
        <v>2197</v>
      </c>
      <c r="BI1499" s="4">
        <v>0</v>
      </c>
      <c r="BJ1499" s="4">
        <f t="shared" si="615"/>
        <v>3383</v>
      </c>
      <c r="BK1499" s="4">
        <v>15</v>
      </c>
      <c r="BL1499" s="4">
        <v>16</v>
      </c>
      <c r="BM1499" s="4">
        <v>56</v>
      </c>
      <c r="BN1499" s="4">
        <v>62</v>
      </c>
      <c r="BO1499" s="4">
        <f t="shared" si="616"/>
        <v>149</v>
      </c>
      <c r="BP1499" s="4">
        <v>0</v>
      </c>
      <c r="BQ1499" s="4">
        <v>60</v>
      </c>
      <c r="BR1499" s="4">
        <v>372</v>
      </c>
      <c r="BS1499" s="4">
        <v>60</v>
      </c>
      <c r="BT1499" s="4">
        <f t="shared" si="617"/>
        <v>492</v>
      </c>
      <c r="BU1499" s="4">
        <v>0</v>
      </c>
      <c r="BV1499" s="4">
        <v>41</v>
      </c>
      <c r="BW1499" s="4">
        <v>0</v>
      </c>
      <c r="BX1499" s="4">
        <v>300</v>
      </c>
      <c r="BY1499" s="4">
        <f t="shared" si="618"/>
        <v>341</v>
      </c>
      <c r="BZ1499" s="4">
        <f t="shared" si="619"/>
        <v>19429</v>
      </c>
      <c r="CA1499" s="4">
        <f t="shared" si="620"/>
        <v>13385</v>
      </c>
      <c r="CB1499" s="4">
        <f t="shared" si="621"/>
        <v>14322</v>
      </c>
      <c r="CC1499" s="4">
        <f t="shared" si="622"/>
        <v>1126</v>
      </c>
      <c r="CD1499" s="4">
        <f t="shared" si="623"/>
        <v>48262</v>
      </c>
      <c r="CE1499" s="4">
        <f t="shared" si="624"/>
        <v>52</v>
      </c>
      <c r="CF1499" s="4">
        <f t="shared" si="603"/>
        <v>1303</v>
      </c>
      <c r="CG1499" s="4">
        <f t="shared" si="627"/>
        <v>2625</v>
      </c>
      <c r="CH1499" s="4">
        <f t="shared" si="626"/>
        <v>1126</v>
      </c>
      <c r="CI1499" s="4">
        <f t="shared" si="625"/>
        <v>5106</v>
      </c>
      <c r="CJ1499" s="4">
        <v>4952</v>
      </c>
      <c r="CK1499" s="4">
        <v>10587</v>
      </c>
      <c r="CL1499" s="4">
        <v>1011</v>
      </c>
      <c r="CM1499" s="4">
        <v>531</v>
      </c>
      <c r="CN1499" s="4">
        <v>1640</v>
      </c>
      <c r="CO1499" s="4">
        <f t="shared" si="602"/>
        <v>18721</v>
      </c>
    </row>
    <row r="1500" spans="1:93">
      <c r="A1500" s="2">
        <v>2020</v>
      </c>
      <c r="B1500" s="3" t="s">
        <v>97</v>
      </c>
      <c r="C1500" s="4">
        <v>6461.9</v>
      </c>
      <c r="D1500" s="4">
        <v>1240.8</v>
      </c>
      <c r="E1500" s="4">
        <v>930.1</v>
      </c>
      <c r="F1500" s="4">
        <v>34.4</v>
      </c>
      <c r="G1500" s="4">
        <f t="shared" si="604"/>
        <v>8667.1999999999989</v>
      </c>
      <c r="H1500" s="4">
        <v>1322.4</v>
      </c>
      <c r="I1500" s="4">
        <v>6.9</v>
      </c>
      <c r="J1500" s="4">
        <v>17.399999999999999</v>
      </c>
      <c r="K1500" s="4">
        <v>150.4</v>
      </c>
      <c r="L1500" s="4">
        <f t="shared" si="605"/>
        <v>1497.1000000000004</v>
      </c>
      <c r="M1500" s="4">
        <v>247.6</v>
      </c>
      <c r="N1500" s="4">
        <v>0</v>
      </c>
      <c r="O1500" s="4">
        <v>0</v>
      </c>
      <c r="P1500" s="4">
        <v>0</v>
      </c>
      <c r="Q1500" s="4">
        <f t="shared" si="606"/>
        <v>247.6</v>
      </c>
      <c r="R1500" s="4">
        <v>300</v>
      </c>
      <c r="S1500" s="4">
        <v>1.5</v>
      </c>
      <c r="T1500" s="4">
        <v>0</v>
      </c>
      <c r="U1500" s="4">
        <v>0</v>
      </c>
      <c r="V1500" s="4">
        <f t="shared" si="607"/>
        <v>301.5</v>
      </c>
      <c r="W1500" s="4">
        <v>8097.3</v>
      </c>
      <c r="X1500" s="4">
        <v>8925.7000000000007</v>
      </c>
      <c r="Y1500" s="4">
        <v>1437.2</v>
      </c>
      <c r="Z1500" s="4">
        <v>0</v>
      </c>
      <c r="AA1500" s="4">
        <f t="shared" si="608"/>
        <v>18460.2</v>
      </c>
      <c r="AB1500" s="4">
        <v>1376.8</v>
      </c>
      <c r="AC1500" s="4">
        <v>31</v>
      </c>
      <c r="AD1500" s="4">
        <v>3.9</v>
      </c>
      <c r="AE1500" s="4">
        <v>49</v>
      </c>
      <c r="AF1500" s="4">
        <f t="shared" si="609"/>
        <v>1460.7</v>
      </c>
      <c r="AG1500" s="4">
        <v>159</v>
      </c>
      <c r="AH1500" s="4">
        <v>694.5</v>
      </c>
      <c r="AI1500" s="4">
        <v>2221.8000000000002</v>
      </c>
      <c r="AJ1500" s="4">
        <v>1346.1</v>
      </c>
      <c r="AK1500" s="4">
        <f t="shared" si="610"/>
        <v>4421.3999999999996</v>
      </c>
      <c r="AL1500" s="4">
        <v>11533.8</v>
      </c>
      <c r="AM1500" s="4">
        <v>5064.8</v>
      </c>
      <c r="AN1500" s="4">
        <v>10405</v>
      </c>
      <c r="AO1500" s="4">
        <v>987.4</v>
      </c>
      <c r="AP1500" s="4">
        <f t="shared" si="611"/>
        <v>27991</v>
      </c>
      <c r="AQ1500" s="4">
        <v>0</v>
      </c>
      <c r="AR1500" s="4">
        <v>0</v>
      </c>
      <c r="AS1500" s="4">
        <v>0</v>
      </c>
      <c r="AT1500" s="4">
        <v>34.4</v>
      </c>
      <c r="AU1500" s="4">
        <f t="shared" si="612"/>
        <v>34.4</v>
      </c>
      <c r="AV1500" s="4">
        <v>0</v>
      </c>
      <c r="AW1500" s="4">
        <v>0</v>
      </c>
      <c r="AX1500" s="4">
        <v>0</v>
      </c>
      <c r="AY1500" s="4">
        <v>150.4</v>
      </c>
      <c r="AZ1500" s="4">
        <f t="shared" si="613"/>
        <v>150.4</v>
      </c>
      <c r="BA1500" s="4">
        <v>0</v>
      </c>
      <c r="BB1500" s="4">
        <v>0</v>
      </c>
      <c r="BC1500" s="4">
        <v>0</v>
      </c>
      <c r="BD1500" s="4">
        <v>49</v>
      </c>
      <c r="BE1500" s="4">
        <f t="shared" si="614"/>
        <v>49</v>
      </c>
      <c r="BF1500" s="4">
        <v>0</v>
      </c>
      <c r="BG1500" s="4">
        <v>684.7</v>
      </c>
      <c r="BH1500" s="4">
        <v>0</v>
      </c>
      <c r="BI1500" s="4">
        <v>1346.1</v>
      </c>
      <c r="BJ1500" s="4">
        <f t="shared" si="615"/>
        <v>2030.8</v>
      </c>
      <c r="BK1500" s="4">
        <v>0</v>
      </c>
      <c r="BL1500" s="4">
        <v>0</v>
      </c>
      <c r="BM1500" s="4">
        <v>0</v>
      </c>
      <c r="BN1500" s="4">
        <v>197.3</v>
      </c>
      <c r="BO1500" s="4">
        <f t="shared" si="616"/>
        <v>197.3</v>
      </c>
      <c r="BP1500" s="4">
        <v>0</v>
      </c>
      <c r="BQ1500" s="4">
        <v>0</v>
      </c>
      <c r="BR1500" s="4">
        <v>0</v>
      </c>
      <c r="BS1500" s="4">
        <v>221.5</v>
      </c>
      <c r="BT1500" s="4">
        <f t="shared" si="617"/>
        <v>221.5</v>
      </c>
      <c r="BU1500" s="4">
        <v>0</v>
      </c>
      <c r="BV1500" s="4">
        <v>0</v>
      </c>
      <c r="BW1500" s="4">
        <v>0</v>
      </c>
      <c r="BX1500" s="4">
        <v>503.6</v>
      </c>
      <c r="BY1500" s="4">
        <f t="shared" si="618"/>
        <v>503.6</v>
      </c>
      <c r="BZ1500" s="4">
        <f t="shared" si="619"/>
        <v>29498.799999999999</v>
      </c>
      <c r="CA1500" s="4">
        <f t="shared" si="620"/>
        <v>15965.2</v>
      </c>
      <c r="CB1500" s="4">
        <f t="shared" si="621"/>
        <v>15015.4</v>
      </c>
      <c r="CC1500" s="4">
        <f t="shared" si="622"/>
        <v>2567.2999999999997</v>
      </c>
      <c r="CD1500" s="4">
        <f t="shared" si="623"/>
        <v>63046.700000000004</v>
      </c>
      <c r="CE1500" s="4">
        <f t="shared" si="624"/>
        <v>0</v>
      </c>
      <c r="CF1500" s="4">
        <f t="shared" si="603"/>
        <v>684.7</v>
      </c>
      <c r="CG1500" s="4">
        <f t="shared" si="627"/>
        <v>0</v>
      </c>
      <c r="CH1500" s="4">
        <f t="shared" si="626"/>
        <v>2502.3000000000002</v>
      </c>
      <c r="CI1500" s="4">
        <f t="shared" si="625"/>
        <v>3187</v>
      </c>
      <c r="CJ1500" s="4">
        <v>4816</v>
      </c>
      <c r="CK1500" s="4">
        <v>17348</v>
      </c>
      <c r="CL1500" s="4">
        <v>2523</v>
      </c>
      <c r="CM1500" s="4">
        <v>1226</v>
      </c>
      <c r="CN1500" s="4">
        <v>8167</v>
      </c>
      <c r="CO1500" s="4">
        <f t="shared" si="602"/>
        <v>34080</v>
      </c>
    </row>
    <row r="1501" spans="1:93">
      <c r="A1501" s="2">
        <v>2020</v>
      </c>
      <c r="B1501" s="3" t="s">
        <v>98</v>
      </c>
      <c r="C1501" s="4">
        <v>324</v>
      </c>
      <c r="D1501" s="4">
        <v>2351</v>
      </c>
      <c r="E1501" s="4">
        <v>12798</v>
      </c>
      <c r="F1501" s="4">
        <v>0</v>
      </c>
      <c r="G1501" s="4">
        <f t="shared" si="604"/>
        <v>15473</v>
      </c>
      <c r="H1501" s="4">
        <v>1378</v>
      </c>
      <c r="I1501" s="4">
        <v>334</v>
      </c>
      <c r="J1501" s="4">
        <v>564</v>
      </c>
      <c r="K1501" s="4">
        <v>238</v>
      </c>
      <c r="L1501" s="4">
        <f t="shared" si="605"/>
        <v>2514</v>
      </c>
      <c r="M1501" s="4">
        <v>29</v>
      </c>
      <c r="N1501" s="4">
        <v>58</v>
      </c>
      <c r="O1501" s="4">
        <v>11</v>
      </c>
      <c r="P1501" s="4">
        <v>0</v>
      </c>
      <c r="Q1501" s="4">
        <f t="shared" si="606"/>
        <v>98</v>
      </c>
      <c r="R1501" s="4">
        <v>104</v>
      </c>
      <c r="S1501" s="4">
        <v>31</v>
      </c>
      <c r="T1501" s="4">
        <v>3</v>
      </c>
      <c r="U1501" s="4">
        <v>0</v>
      </c>
      <c r="V1501" s="4">
        <f t="shared" si="607"/>
        <v>138</v>
      </c>
      <c r="W1501" s="4">
        <v>2689</v>
      </c>
      <c r="X1501" s="4">
        <v>13645</v>
      </c>
      <c r="Y1501" s="4">
        <v>2806</v>
      </c>
      <c r="Z1501" s="4">
        <v>0</v>
      </c>
      <c r="AA1501" s="4">
        <f t="shared" si="608"/>
        <v>19140</v>
      </c>
      <c r="AB1501" s="4">
        <v>1727</v>
      </c>
      <c r="AC1501" s="4">
        <v>497</v>
      </c>
      <c r="AD1501" s="4">
        <v>108</v>
      </c>
      <c r="AE1501" s="4">
        <v>0</v>
      </c>
      <c r="AF1501" s="4">
        <f t="shared" si="609"/>
        <v>2332</v>
      </c>
      <c r="AG1501" s="4">
        <v>12</v>
      </c>
      <c r="AH1501" s="4">
        <v>1352</v>
      </c>
      <c r="AI1501" s="4">
        <v>3733</v>
      </c>
      <c r="AJ1501" s="4">
        <v>2</v>
      </c>
      <c r="AK1501" s="4">
        <f t="shared" si="610"/>
        <v>5099</v>
      </c>
      <c r="AL1501" s="4">
        <v>3391</v>
      </c>
      <c r="AM1501" s="4">
        <v>8046</v>
      </c>
      <c r="AN1501" s="4">
        <v>4093</v>
      </c>
      <c r="AO1501" s="4">
        <v>-94</v>
      </c>
      <c r="AP1501" s="4">
        <f t="shared" si="611"/>
        <v>15436</v>
      </c>
      <c r="AQ1501" s="4">
        <v>0</v>
      </c>
      <c r="AR1501" s="4">
        <v>0</v>
      </c>
      <c r="AS1501" s="4">
        <v>0</v>
      </c>
      <c r="AT1501" s="4">
        <v>0</v>
      </c>
      <c r="AU1501" s="4">
        <f t="shared" si="612"/>
        <v>0</v>
      </c>
      <c r="AV1501" s="4">
        <v>170</v>
      </c>
      <c r="AW1501" s="4">
        <v>0</v>
      </c>
      <c r="AX1501" s="4">
        <v>0</v>
      </c>
      <c r="AY1501" s="4">
        <v>238</v>
      </c>
      <c r="AZ1501" s="4">
        <f t="shared" si="613"/>
        <v>408</v>
      </c>
      <c r="BA1501" s="4">
        <v>11</v>
      </c>
      <c r="BB1501" s="4">
        <v>0</v>
      </c>
      <c r="BC1501" s="4">
        <v>0</v>
      </c>
      <c r="BD1501" s="4">
        <v>1.6</v>
      </c>
      <c r="BE1501" s="4">
        <f t="shared" si="614"/>
        <v>12.6</v>
      </c>
      <c r="BF1501" s="4">
        <v>0</v>
      </c>
      <c r="BG1501" s="4">
        <v>1225</v>
      </c>
      <c r="BH1501" s="4">
        <v>619</v>
      </c>
      <c r="BI1501" s="4">
        <v>2</v>
      </c>
      <c r="BJ1501" s="4">
        <f t="shared" si="615"/>
        <v>1846</v>
      </c>
      <c r="BK1501" s="4">
        <v>0</v>
      </c>
      <c r="BL1501" s="4">
        <v>0</v>
      </c>
      <c r="BM1501" s="4">
        <v>0</v>
      </c>
      <c r="BN1501" s="4">
        <v>0</v>
      </c>
      <c r="BO1501" s="4">
        <f t="shared" si="616"/>
        <v>0</v>
      </c>
      <c r="BP1501" s="4">
        <v>93.8</v>
      </c>
      <c r="BQ1501" s="4">
        <v>22</v>
      </c>
      <c r="BR1501" s="4">
        <v>404.3</v>
      </c>
      <c r="BS1501" s="4">
        <v>114.7</v>
      </c>
      <c r="BT1501" s="4">
        <f t="shared" si="617"/>
        <v>634.80000000000007</v>
      </c>
      <c r="BU1501" s="4">
        <v>87.000000000000014</v>
      </c>
      <c r="BV1501" s="4">
        <v>14.5</v>
      </c>
      <c r="BW1501" s="4">
        <v>213.7</v>
      </c>
      <c r="BX1501" s="4">
        <v>46.3</v>
      </c>
      <c r="BY1501" s="4">
        <f t="shared" si="618"/>
        <v>361.5</v>
      </c>
      <c r="BZ1501" s="4">
        <f t="shared" si="619"/>
        <v>9654</v>
      </c>
      <c r="CA1501" s="4">
        <f t="shared" si="620"/>
        <v>26314</v>
      </c>
      <c r="CB1501" s="4">
        <f t="shared" si="621"/>
        <v>24116</v>
      </c>
      <c r="CC1501" s="4">
        <f t="shared" si="622"/>
        <v>146</v>
      </c>
      <c r="CD1501" s="4">
        <f t="shared" si="623"/>
        <v>60230</v>
      </c>
      <c r="CE1501" s="4">
        <f t="shared" si="624"/>
        <v>361.8</v>
      </c>
      <c r="CF1501" s="4">
        <f t="shared" si="603"/>
        <v>1261.5</v>
      </c>
      <c r="CG1501" s="4">
        <f t="shared" si="627"/>
        <v>1237</v>
      </c>
      <c r="CH1501" s="4">
        <f t="shared" si="626"/>
        <v>402.6</v>
      </c>
      <c r="CI1501" s="4">
        <f t="shared" si="625"/>
        <v>3262.9</v>
      </c>
      <c r="CJ1501" s="4">
        <v>1511.1</v>
      </c>
      <c r="CK1501" s="4">
        <v>6836</v>
      </c>
      <c r="CL1501" s="4">
        <v>404.09999999999991</v>
      </c>
      <c r="CM1501" s="4">
        <v>0</v>
      </c>
      <c r="CN1501" s="4">
        <v>1545.5999999999985</v>
      </c>
      <c r="CO1501" s="4">
        <f t="shared" si="602"/>
        <v>10296.799999999999</v>
      </c>
    </row>
    <row r="1502" spans="1:93">
      <c r="A1502" s="2">
        <v>2020</v>
      </c>
      <c r="B1502" s="3" t="s">
        <v>99</v>
      </c>
      <c r="C1502" s="4">
        <v>9853.36</v>
      </c>
      <c r="D1502" s="4">
        <v>965.43200000000002</v>
      </c>
      <c r="E1502" s="4">
        <v>135.63399999999888</v>
      </c>
      <c r="F1502" s="4">
        <v>5.7</v>
      </c>
      <c r="G1502" s="4">
        <f t="shared" si="604"/>
        <v>10960.126</v>
      </c>
      <c r="H1502" s="4">
        <v>1698.8530000000001</v>
      </c>
      <c r="I1502" s="4">
        <v>4.3710000000000004</v>
      </c>
      <c r="J1502" s="4">
        <v>49.988999999999898</v>
      </c>
      <c r="K1502" s="4">
        <v>169.94</v>
      </c>
      <c r="L1502" s="4">
        <f t="shared" si="605"/>
        <v>1923.153</v>
      </c>
      <c r="M1502" s="4">
        <v>97.203999999999994</v>
      </c>
      <c r="N1502" s="4">
        <v>178.35599999999999</v>
      </c>
      <c r="O1502" s="4">
        <v>0</v>
      </c>
      <c r="P1502" s="4">
        <v>0</v>
      </c>
      <c r="Q1502" s="4">
        <f t="shared" si="606"/>
        <v>275.56</v>
      </c>
      <c r="R1502" s="4">
        <v>95.71</v>
      </c>
      <c r="S1502" s="4">
        <v>0</v>
      </c>
      <c r="T1502" s="4">
        <v>0</v>
      </c>
      <c r="U1502" s="4">
        <v>0</v>
      </c>
      <c r="V1502" s="4">
        <f t="shared" si="607"/>
        <v>95.71</v>
      </c>
      <c r="W1502" s="4">
        <v>5143.9790000000003</v>
      </c>
      <c r="X1502" s="4">
        <v>7600.2258936200005</v>
      </c>
      <c r="Y1502" s="4">
        <v>655.91025895000007</v>
      </c>
      <c r="Z1502" s="4">
        <v>0</v>
      </c>
      <c r="AA1502" s="4">
        <f t="shared" si="608"/>
        <v>13400.115152570001</v>
      </c>
      <c r="AB1502" s="4">
        <v>611.11900000000003</v>
      </c>
      <c r="AC1502" s="4">
        <v>5.1280000000000001</v>
      </c>
      <c r="AD1502" s="4">
        <v>27.609000000000002</v>
      </c>
      <c r="AE1502" s="4">
        <v>27.699000000000002</v>
      </c>
      <c r="AF1502" s="4">
        <f t="shared" si="609"/>
        <v>671.55500000000006</v>
      </c>
      <c r="AG1502" s="4">
        <v>210.447</v>
      </c>
      <c r="AH1502" s="4">
        <v>660.14400000000001</v>
      </c>
      <c r="AI1502" s="4">
        <v>3579.4290000000001</v>
      </c>
      <c r="AJ1502" s="4">
        <v>323.49099999999999</v>
      </c>
      <c r="AK1502" s="4">
        <f t="shared" si="610"/>
        <v>4773.5110000000004</v>
      </c>
      <c r="AL1502" s="4">
        <v>6479.8340000000026</v>
      </c>
      <c r="AM1502" s="4">
        <v>3821.3631063800003</v>
      </c>
      <c r="AN1502" s="4">
        <v>2257.7737410499922</v>
      </c>
      <c r="AO1502" s="4">
        <v>329.51800000000003</v>
      </c>
      <c r="AP1502" s="4">
        <f t="shared" si="611"/>
        <v>12888.488847429995</v>
      </c>
      <c r="AQ1502" s="4">
        <v>0</v>
      </c>
      <c r="AR1502" s="4">
        <v>0</v>
      </c>
      <c r="AS1502" s="4">
        <v>0</v>
      </c>
      <c r="AT1502" s="4">
        <v>5.7060000000000004</v>
      </c>
      <c r="AU1502" s="4">
        <f t="shared" si="612"/>
        <v>5.7060000000000004</v>
      </c>
      <c r="AV1502" s="4">
        <v>0</v>
      </c>
      <c r="AW1502" s="4">
        <v>0</v>
      </c>
      <c r="AX1502" s="4">
        <v>0</v>
      </c>
      <c r="AY1502" s="4">
        <v>169.94</v>
      </c>
      <c r="AZ1502" s="4">
        <f t="shared" si="613"/>
        <v>169.94</v>
      </c>
      <c r="BA1502" s="4">
        <v>0</v>
      </c>
      <c r="BB1502" s="4">
        <v>0</v>
      </c>
      <c r="BC1502" s="4">
        <v>0</v>
      </c>
      <c r="BD1502" s="4">
        <v>27.699000000000002</v>
      </c>
      <c r="BE1502" s="4">
        <f t="shared" si="614"/>
        <v>27.699000000000002</v>
      </c>
      <c r="BF1502" s="4">
        <v>0</v>
      </c>
      <c r="BG1502" s="4">
        <v>0</v>
      </c>
      <c r="BH1502" s="4">
        <v>0</v>
      </c>
      <c r="BI1502" s="4">
        <v>323.49099999999999</v>
      </c>
      <c r="BJ1502" s="4">
        <f t="shared" si="615"/>
        <v>323.49099999999999</v>
      </c>
      <c r="BK1502" s="4">
        <v>0</v>
      </c>
      <c r="BL1502" s="4">
        <v>0</v>
      </c>
      <c r="BM1502" s="4">
        <v>0</v>
      </c>
      <c r="BN1502" s="4">
        <v>7.242</v>
      </c>
      <c r="BO1502" s="4">
        <f t="shared" si="616"/>
        <v>7.242</v>
      </c>
      <c r="BP1502" s="4">
        <v>0</v>
      </c>
      <c r="BQ1502" s="4">
        <v>0</v>
      </c>
      <c r="BR1502" s="4">
        <v>0</v>
      </c>
      <c r="BS1502" s="4">
        <v>96.266000000000005</v>
      </c>
      <c r="BT1502" s="4">
        <f t="shared" si="617"/>
        <v>96.266000000000005</v>
      </c>
      <c r="BU1502" s="4">
        <v>0</v>
      </c>
      <c r="BV1502" s="4">
        <v>0</v>
      </c>
      <c r="BW1502" s="4">
        <v>0</v>
      </c>
      <c r="BX1502" s="4">
        <v>226.00400000000002</v>
      </c>
      <c r="BY1502" s="4">
        <f t="shared" si="618"/>
        <v>226.00400000000002</v>
      </c>
      <c r="BZ1502" s="4">
        <f t="shared" si="619"/>
        <v>24190.506000000001</v>
      </c>
      <c r="CA1502" s="4">
        <f t="shared" si="620"/>
        <v>13235.020000000002</v>
      </c>
      <c r="CB1502" s="4">
        <f t="shared" si="621"/>
        <v>6706.3449999999912</v>
      </c>
      <c r="CC1502" s="4">
        <f t="shared" si="622"/>
        <v>856.34799999999996</v>
      </c>
      <c r="CD1502" s="4">
        <f t="shared" si="623"/>
        <v>44988.218999999997</v>
      </c>
      <c r="CE1502" s="4">
        <f t="shared" si="624"/>
        <v>0</v>
      </c>
      <c r="CF1502" s="4">
        <f t="shared" si="603"/>
        <v>0</v>
      </c>
      <c r="CG1502" s="4">
        <f t="shared" si="627"/>
        <v>0</v>
      </c>
      <c r="CH1502" s="4">
        <f t="shared" si="626"/>
        <v>856.34799999999996</v>
      </c>
      <c r="CI1502" s="4">
        <f t="shared" si="625"/>
        <v>856.34799999999996</v>
      </c>
      <c r="CJ1502" s="4">
        <v>5674.5150000000003</v>
      </c>
      <c r="CK1502" s="4">
        <v>12277.4</v>
      </c>
      <c r="CL1502" s="4">
        <v>1554.8219999999999</v>
      </c>
      <c r="CM1502" s="4">
        <v>141.25</v>
      </c>
      <c r="CN1502" s="4">
        <v>3299.3449999999993</v>
      </c>
      <c r="CO1502" s="4">
        <f t="shared" si="602"/>
        <v>22947.332000000002</v>
      </c>
    </row>
    <row r="1503" spans="1:93">
      <c r="A1503" s="2">
        <v>2020</v>
      </c>
      <c r="B1503" s="3" t="s">
        <v>100</v>
      </c>
      <c r="C1503" s="4">
        <v>2285.1</v>
      </c>
      <c r="D1503" s="4">
        <v>832.1</v>
      </c>
      <c r="E1503" s="4">
        <v>349.6</v>
      </c>
      <c r="F1503" s="4">
        <v>0.05</v>
      </c>
      <c r="G1503" s="4">
        <f t="shared" si="604"/>
        <v>3466.85</v>
      </c>
      <c r="H1503" s="4">
        <v>819.4</v>
      </c>
      <c r="I1503" s="4">
        <v>192.7</v>
      </c>
      <c r="J1503" s="4">
        <v>3008.4</v>
      </c>
      <c r="K1503" s="4">
        <v>139.59</v>
      </c>
      <c r="L1503" s="4">
        <f t="shared" si="605"/>
        <v>4160.09</v>
      </c>
      <c r="M1503" s="4">
        <v>23.9</v>
      </c>
      <c r="N1503" s="4">
        <v>1068</v>
      </c>
      <c r="O1503" s="4">
        <v>6.5</v>
      </c>
      <c r="P1503" s="4">
        <v>0</v>
      </c>
      <c r="Q1503" s="4">
        <f t="shared" si="606"/>
        <v>1098.4000000000001</v>
      </c>
      <c r="R1503" s="4">
        <v>0</v>
      </c>
      <c r="S1503" s="4">
        <v>0</v>
      </c>
      <c r="T1503" s="4">
        <v>0</v>
      </c>
      <c r="U1503" s="4">
        <v>0</v>
      </c>
      <c r="V1503" s="4">
        <f t="shared" si="607"/>
        <v>0</v>
      </c>
      <c r="W1503" s="4">
        <v>681.5</v>
      </c>
      <c r="X1503" s="4">
        <v>4236</v>
      </c>
      <c r="Y1503" s="4">
        <v>554.1</v>
      </c>
      <c r="Z1503" s="4">
        <v>0</v>
      </c>
      <c r="AA1503" s="4">
        <f t="shared" si="608"/>
        <v>5471.6</v>
      </c>
      <c r="AB1503" s="4">
        <v>316.5</v>
      </c>
      <c r="AC1503" s="4">
        <v>0</v>
      </c>
      <c r="AD1503" s="4">
        <v>24.4</v>
      </c>
      <c r="AE1503" s="4">
        <v>0</v>
      </c>
      <c r="AF1503" s="4">
        <f t="shared" si="609"/>
        <v>340.9</v>
      </c>
      <c r="AG1503" s="4">
        <v>0</v>
      </c>
      <c r="AH1503" s="4">
        <v>629</v>
      </c>
      <c r="AI1503" s="4">
        <v>576.1</v>
      </c>
      <c r="AJ1503" s="4">
        <v>128.66999999999999</v>
      </c>
      <c r="AK1503" s="4">
        <f t="shared" si="610"/>
        <v>1333.77</v>
      </c>
      <c r="AL1503" s="4">
        <v>1619.8</v>
      </c>
      <c r="AM1503" s="4">
        <v>2503</v>
      </c>
      <c r="AN1503" s="4">
        <v>1335.6000000000001</v>
      </c>
      <c r="AO1503" s="4">
        <v>396.9</v>
      </c>
      <c r="AP1503" s="4">
        <f t="shared" si="611"/>
        <v>5855.3</v>
      </c>
      <c r="AQ1503" s="4">
        <v>0.1</v>
      </c>
      <c r="AR1503" s="4">
        <v>0.9</v>
      </c>
      <c r="AS1503" s="4">
        <v>0.2</v>
      </c>
      <c r="AT1503" s="4">
        <v>0.05</v>
      </c>
      <c r="AU1503" s="4">
        <f t="shared" si="612"/>
        <v>1.25</v>
      </c>
      <c r="AV1503" s="4">
        <v>4.4000000000000004</v>
      </c>
      <c r="AW1503" s="4">
        <v>5.8</v>
      </c>
      <c r="AX1503" s="4">
        <v>105.2</v>
      </c>
      <c r="AY1503" s="4">
        <v>139.59</v>
      </c>
      <c r="AZ1503" s="4">
        <f t="shared" si="613"/>
        <v>254.99</v>
      </c>
      <c r="BA1503" s="4">
        <v>1.7</v>
      </c>
      <c r="BB1503" s="4">
        <v>0</v>
      </c>
      <c r="BC1503" s="4">
        <v>0.8</v>
      </c>
      <c r="BD1503" s="4">
        <v>0</v>
      </c>
      <c r="BE1503" s="4">
        <f t="shared" si="614"/>
        <v>2.5</v>
      </c>
      <c r="BF1503" s="4">
        <v>0</v>
      </c>
      <c r="BG1503" s="4">
        <v>404.6</v>
      </c>
      <c r="BH1503" s="4">
        <v>92.700000000000017</v>
      </c>
      <c r="BI1503" s="4">
        <v>128.66999999999999</v>
      </c>
      <c r="BJ1503" s="4">
        <f t="shared" si="615"/>
        <v>625.97</v>
      </c>
      <c r="BK1503" s="4">
        <v>0</v>
      </c>
      <c r="BL1503" s="4">
        <v>0</v>
      </c>
      <c r="BM1503" s="4">
        <v>0</v>
      </c>
      <c r="BN1503" s="4">
        <v>0</v>
      </c>
      <c r="BO1503" s="4">
        <f t="shared" si="616"/>
        <v>0</v>
      </c>
      <c r="BP1503" s="4">
        <v>0.2</v>
      </c>
      <c r="BQ1503" s="4">
        <v>7.9</v>
      </c>
      <c r="BR1503" s="4">
        <v>11.59</v>
      </c>
      <c r="BS1503" s="4">
        <v>2.91</v>
      </c>
      <c r="BT1503" s="4">
        <f t="shared" si="617"/>
        <v>22.599999999999998</v>
      </c>
      <c r="BU1503" s="4">
        <v>7.6</v>
      </c>
      <c r="BV1503" s="4">
        <v>28.2</v>
      </c>
      <c r="BW1503" s="4">
        <v>147.30000000000001</v>
      </c>
      <c r="BX1503" s="4">
        <v>382.15</v>
      </c>
      <c r="BY1503" s="4">
        <f t="shared" si="618"/>
        <v>565.25</v>
      </c>
      <c r="BZ1503" s="4">
        <f t="shared" si="619"/>
        <v>5746.2</v>
      </c>
      <c r="CA1503" s="4">
        <f t="shared" si="620"/>
        <v>9460.7999999999993</v>
      </c>
      <c r="CB1503" s="4">
        <f t="shared" si="621"/>
        <v>5854.7000000000007</v>
      </c>
      <c r="CC1503" s="4">
        <f t="shared" si="622"/>
        <v>665.21</v>
      </c>
      <c r="CD1503" s="4">
        <f t="shared" si="623"/>
        <v>21726.91</v>
      </c>
      <c r="CE1503" s="4">
        <f t="shared" si="624"/>
        <v>14</v>
      </c>
      <c r="CF1503" s="4">
        <f t="shared" si="603"/>
        <v>447.4</v>
      </c>
      <c r="CG1503" s="4">
        <f t="shared" si="627"/>
        <v>357.79</v>
      </c>
      <c r="CH1503" s="4">
        <f t="shared" si="626"/>
        <v>653.36999999999989</v>
      </c>
      <c r="CI1503" s="4">
        <f t="shared" si="625"/>
        <v>1472.56</v>
      </c>
      <c r="CJ1503" s="4">
        <v>2480.8000000000002</v>
      </c>
      <c r="CK1503" s="4">
        <v>1900</v>
      </c>
      <c r="CL1503" s="4">
        <v>555.20000000000005</v>
      </c>
      <c r="CM1503" s="4">
        <v>141.80000000000001</v>
      </c>
      <c r="CN1503" s="4">
        <v>780.6</v>
      </c>
      <c r="CO1503" s="4">
        <f t="shared" si="602"/>
        <v>5858.4000000000005</v>
      </c>
    </row>
    <row r="1504" spans="1:93">
      <c r="A1504" s="2">
        <v>2020</v>
      </c>
      <c r="B1504" s="3" t="s">
        <v>101</v>
      </c>
      <c r="C1504" s="4">
        <v>3404</v>
      </c>
      <c r="D1504" s="4">
        <v>1025</v>
      </c>
      <c r="E1504" s="4">
        <v>1481</v>
      </c>
      <c r="F1504" s="4">
        <v>0</v>
      </c>
      <c r="G1504" s="4">
        <f t="shared" si="604"/>
        <v>5910</v>
      </c>
      <c r="H1504" s="4">
        <v>807</v>
      </c>
      <c r="I1504" s="4">
        <v>50</v>
      </c>
      <c r="J1504" s="4">
        <v>217</v>
      </c>
      <c r="K1504" s="4">
        <v>3</v>
      </c>
      <c r="L1504" s="4">
        <f t="shared" si="605"/>
        <v>1077</v>
      </c>
      <c r="M1504" s="4">
        <v>5</v>
      </c>
      <c r="N1504" s="4">
        <v>75</v>
      </c>
      <c r="O1504" s="4">
        <v>0</v>
      </c>
      <c r="P1504" s="4">
        <v>0</v>
      </c>
      <c r="Q1504" s="4">
        <f t="shared" si="606"/>
        <v>80</v>
      </c>
      <c r="R1504" s="4">
        <v>25</v>
      </c>
      <c r="S1504" s="4">
        <v>0</v>
      </c>
      <c r="T1504" s="4">
        <v>25</v>
      </c>
      <c r="U1504" s="4">
        <v>0</v>
      </c>
      <c r="V1504" s="4">
        <f t="shared" si="607"/>
        <v>50</v>
      </c>
      <c r="W1504" s="4">
        <v>1901</v>
      </c>
      <c r="X1504" s="4">
        <v>5759</v>
      </c>
      <c r="Y1504" s="4">
        <v>2843</v>
      </c>
      <c r="Z1504" s="4">
        <v>0</v>
      </c>
      <c r="AA1504" s="4">
        <f t="shared" si="608"/>
        <v>10503</v>
      </c>
      <c r="AB1504" s="4">
        <v>655</v>
      </c>
      <c r="AC1504" s="4">
        <v>4</v>
      </c>
      <c r="AD1504" s="4">
        <v>63</v>
      </c>
      <c r="AE1504" s="4">
        <v>0</v>
      </c>
      <c r="AF1504" s="4">
        <f t="shared" si="609"/>
        <v>722</v>
      </c>
      <c r="AG1504" s="4">
        <v>69</v>
      </c>
      <c r="AH1504" s="4">
        <v>76</v>
      </c>
      <c r="AI1504" s="4">
        <v>2007</v>
      </c>
      <c r="AJ1504" s="4">
        <v>0</v>
      </c>
      <c r="AK1504" s="4">
        <f t="shared" si="610"/>
        <v>2152</v>
      </c>
      <c r="AL1504" s="4">
        <v>2363</v>
      </c>
      <c r="AM1504" s="4">
        <v>2622</v>
      </c>
      <c r="AN1504" s="4">
        <v>1796</v>
      </c>
      <c r="AO1504" s="4">
        <v>35</v>
      </c>
      <c r="AP1504" s="4">
        <f t="shared" si="611"/>
        <v>6816</v>
      </c>
      <c r="AQ1504" s="4">
        <v>1</v>
      </c>
      <c r="AR1504" s="4">
        <v>0</v>
      </c>
      <c r="AS1504" s="4">
        <v>0</v>
      </c>
      <c r="AT1504" s="4">
        <v>0</v>
      </c>
      <c r="AU1504" s="4">
        <f t="shared" si="612"/>
        <v>1</v>
      </c>
      <c r="AV1504" s="4">
        <v>9</v>
      </c>
      <c r="AW1504" s="4">
        <v>0</v>
      </c>
      <c r="AX1504" s="4">
        <v>0</v>
      </c>
      <c r="AY1504" s="4">
        <v>3</v>
      </c>
      <c r="AZ1504" s="4">
        <f t="shared" si="613"/>
        <v>12</v>
      </c>
      <c r="BA1504" s="4">
        <v>3</v>
      </c>
      <c r="BB1504" s="4">
        <v>0</v>
      </c>
      <c r="BC1504" s="4">
        <v>0</v>
      </c>
      <c r="BD1504" s="4">
        <v>0</v>
      </c>
      <c r="BE1504" s="4">
        <f t="shared" si="614"/>
        <v>3</v>
      </c>
      <c r="BF1504" s="4">
        <v>3</v>
      </c>
      <c r="BG1504" s="4">
        <v>0</v>
      </c>
      <c r="BH1504" s="4">
        <v>0</v>
      </c>
      <c r="BI1504" s="4">
        <v>0</v>
      </c>
      <c r="BJ1504" s="4">
        <f t="shared" si="615"/>
        <v>3</v>
      </c>
      <c r="BK1504" s="4">
        <v>0</v>
      </c>
      <c r="BL1504" s="4">
        <v>0</v>
      </c>
      <c r="BM1504" s="4">
        <v>0</v>
      </c>
      <c r="BN1504" s="4">
        <v>0</v>
      </c>
      <c r="BO1504" s="4">
        <f t="shared" si="616"/>
        <v>0</v>
      </c>
      <c r="BP1504" s="4">
        <v>0</v>
      </c>
      <c r="BQ1504" s="4">
        <v>0</v>
      </c>
      <c r="BR1504" s="4">
        <v>0</v>
      </c>
      <c r="BS1504" s="4">
        <v>0</v>
      </c>
      <c r="BT1504" s="4">
        <f t="shared" si="617"/>
        <v>0</v>
      </c>
      <c r="BU1504" s="4">
        <v>39</v>
      </c>
      <c r="BV1504" s="4">
        <v>27</v>
      </c>
      <c r="BW1504" s="4">
        <v>46</v>
      </c>
      <c r="BX1504" s="4">
        <v>35</v>
      </c>
      <c r="BY1504" s="4">
        <f t="shared" si="618"/>
        <v>147</v>
      </c>
      <c r="BZ1504" s="4">
        <f t="shared" si="619"/>
        <v>9229</v>
      </c>
      <c r="CA1504" s="4">
        <f t="shared" si="620"/>
        <v>9611</v>
      </c>
      <c r="CB1504" s="4">
        <f t="shared" si="621"/>
        <v>8432</v>
      </c>
      <c r="CC1504" s="4">
        <f t="shared" si="622"/>
        <v>38</v>
      </c>
      <c r="CD1504" s="4">
        <f t="shared" si="623"/>
        <v>27310</v>
      </c>
      <c r="CE1504" s="4">
        <f t="shared" si="624"/>
        <v>55</v>
      </c>
      <c r="CF1504" s="4">
        <f t="shared" si="603"/>
        <v>27</v>
      </c>
      <c r="CG1504" s="4">
        <f t="shared" si="627"/>
        <v>46</v>
      </c>
      <c r="CH1504" s="4">
        <f t="shared" si="626"/>
        <v>38</v>
      </c>
      <c r="CI1504" s="4">
        <f t="shared" si="625"/>
        <v>166</v>
      </c>
      <c r="CJ1504" s="4">
        <v>2248</v>
      </c>
      <c r="CK1504" s="4">
        <v>5984</v>
      </c>
      <c r="CL1504" s="4">
        <v>323</v>
      </c>
      <c r="CM1504" s="4">
        <v>0</v>
      </c>
      <c r="CN1504" s="4">
        <v>378</v>
      </c>
      <c r="CO1504" s="4">
        <f t="shared" si="602"/>
        <v>8933</v>
      </c>
    </row>
    <row r="1505" spans="1:93">
      <c r="A1505" s="2">
        <v>2020</v>
      </c>
      <c r="B1505" s="3" t="s">
        <v>102</v>
      </c>
      <c r="C1505" s="4">
        <v>837.72</v>
      </c>
      <c r="D1505" s="4">
        <v>184.28</v>
      </c>
      <c r="E1505" s="4">
        <v>46.8</v>
      </c>
      <c r="F1505" s="4">
        <v>0</v>
      </c>
      <c r="G1505" s="4">
        <f t="shared" si="604"/>
        <v>1068.8</v>
      </c>
      <c r="H1505" s="4">
        <v>239.32</v>
      </c>
      <c r="I1505" s="4">
        <v>10.74</v>
      </c>
      <c r="J1505" s="4">
        <v>422.54</v>
      </c>
      <c r="K1505" s="4">
        <v>0</v>
      </c>
      <c r="L1505" s="4">
        <f t="shared" si="605"/>
        <v>672.6</v>
      </c>
      <c r="M1505" s="4">
        <v>13.2</v>
      </c>
      <c r="N1505" s="4">
        <v>16.28</v>
      </c>
      <c r="O1505" s="4">
        <v>0</v>
      </c>
      <c r="P1505" s="4">
        <v>0</v>
      </c>
      <c r="Q1505" s="4">
        <f t="shared" si="606"/>
        <v>29.48</v>
      </c>
      <c r="R1505" s="4">
        <v>0</v>
      </c>
      <c r="S1505" s="4">
        <v>0</v>
      </c>
      <c r="T1505" s="4">
        <v>0</v>
      </c>
      <c r="U1505" s="4">
        <v>0</v>
      </c>
      <c r="V1505" s="4">
        <f t="shared" si="607"/>
        <v>0</v>
      </c>
      <c r="W1505" s="4">
        <v>281.27999999999997</v>
      </c>
      <c r="X1505" s="4">
        <v>1522.93</v>
      </c>
      <c r="Y1505" s="4">
        <v>151.11000000000001</v>
      </c>
      <c r="Z1505" s="4">
        <v>0</v>
      </c>
      <c r="AA1505" s="4">
        <f t="shared" si="608"/>
        <v>1955.3200000000002</v>
      </c>
      <c r="AB1505" s="4">
        <v>205.05</v>
      </c>
      <c r="AC1505" s="4">
        <v>19.739999999999998</v>
      </c>
      <c r="AD1505" s="4">
        <v>16.2</v>
      </c>
      <c r="AE1505" s="4">
        <v>0</v>
      </c>
      <c r="AF1505" s="4">
        <f t="shared" si="609"/>
        <v>240.99</v>
      </c>
      <c r="AG1505" s="4">
        <v>40.380000000000003</v>
      </c>
      <c r="AH1505" s="4">
        <v>520.12</v>
      </c>
      <c r="AI1505" s="4">
        <v>393.1</v>
      </c>
      <c r="AJ1505" s="4">
        <v>0</v>
      </c>
      <c r="AK1505" s="4">
        <f t="shared" si="610"/>
        <v>953.6</v>
      </c>
      <c r="AL1505" s="4">
        <v>712.59</v>
      </c>
      <c r="AM1505" s="4">
        <v>1072.71</v>
      </c>
      <c r="AN1505" s="4">
        <v>1595.63</v>
      </c>
      <c r="AO1505" s="4">
        <v>0</v>
      </c>
      <c r="AP1505" s="4">
        <f t="shared" si="611"/>
        <v>3380.9300000000003</v>
      </c>
      <c r="AQ1505" s="4">
        <v>0</v>
      </c>
      <c r="AR1505" s="4">
        <v>0</v>
      </c>
      <c r="AS1505" s="4">
        <v>0</v>
      </c>
      <c r="AT1505" s="4">
        <v>0</v>
      </c>
      <c r="AU1505" s="4">
        <f t="shared" si="612"/>
        <v>0</v>
      </c>
      <c r="AV1505" s="4">
        <v>0</v>
      </c>
      <c r="AW1505" s="4">
        <v>0</v>
      </c>
      <c r="AX1505" s="4">
        <v>0</v>
      </c>
      <c r="AY1505" s="4">
        <v>0</v>
      </c>
      <c r="AZ1505" s="4">
        <f t="shared" si="613"/>
        <v>0</v>
      </c>
      <c r="BA1505" s="4">
        <v>0</v>
      </c>
      <c r="BB1505" s="4">
        <v>0</v>
      </c>
      <c r="BC1505" s="4">
        <v>0</v>
      </c>
      <c r="BD1505" s="4">
        <v>0</v>
      </c>
      <c r="BE1505" s="4">
        <f t="shared" si="614"/>
        <v>0</v>
      </c>
      <c r="BF1505" s="4">
        <v>0</v>
      </c>
      <c r="BG1505" s="4">
        <v>0</v>
      </c>
      <c r="BH1505" s="4">
        <v>0</v>
      </c>
      <c r="BI1505" s="4">
        <v>0</v>
      </c>
      <c r="BJ1505" s="4">
        <f t="shared" si="615"/>
        <v>0</v>
      </c>
      <c r="BK1505" s="4">
        <v>0</v>
      </c>
      <c r="BL1505" s="4">
        <v>0</v>
      </c>
      <c r="BM1505" s="4">
        <v>0</v>
      </c>
      <c r="BN1505" s="4">
        <v>0</v>
      </c>
      <c r="BO1505" s="4">
        <f t="shared" si="616"/>
        <v>0</v>
      </c>
      <c r="BP1505" s="4">
        <v>0</v>
      </c>
      <c r="BQ1505" s="4">
        <v>0</v>
      </c>
      <c r="BR1505" s="4">
        <v>0</v>
      </c>
      <c r="BS1505" s="4">
        <v>0</v>
      </c>
      <c r="BT1505" s="4">
        <f t="shared" si="617"/>
        <v>0</v>
      </c>
      <c r="BU1505" s="4">
        <v>0</v>
      </c>
      <c r="BV1505" s="4">
        <v>0</v>
      </c>
      <c r="BW1505" s="4">
        <v>0</v>
      </c>
      <c r="BX1505" s="4">
        <v>0</v>
      </c>
      <c r="BY1505" s="4">
        <f t="shared" si="618"/>
        <v>0</v>
      </c>
      <c r="BZ1505" s="4">
        <f t="shared" si="619"/>
        <v>2329.54</v>
      </c>
      <c r="CA1505" s="4">
        <f t="shared" si="620"/>
        <v>3346.8</v>
      </c>
      <c r="CB1505" s="4">
        <f t="shared" si="621"/>
        <v>2625.38</v>
      </c>
      <c r="CC1505" s="4">
        <f t="shared" si="622"/>
        <v>0</v>
      </c>
      <c r="CD1505" s="4">
        <f t="shared" si="623"/>
        <v>8301.7200000000012</v>
      </c>
      <c r="CE1505" s="4">
        <f t="shared" si="624"/>
        <v>0</v>
      </c>
      <c r="CF1505" s="4">
        <f t="shared" ref="CF1505:CF1530" si="628">BG1505+BB1505+AW1505+BL1505+BQ1505+BV1505+AR1505</f>
        <v>0</v>
      </c>
      <c r="CG1505" s="4">
        <f t="shared" si="627"/>
        <v>0</v>
      </c>
      <c r="CH1505" s="4">
        <f t="shared" si="626"/>
        <v>0</v>
      </c>
      <c r="CI1505" s="4">
        <f t="shared" si="625"/>
        <v>0</v>
      </c>
      <c r="CJ1505" s="4">
        <v>57.959000000000003</v>
      </c>
      <c r="CK1505" s="4">
        <v>1435.24</v>
      </c>
      <c r="CL1505" s="4">
        <v>187.358</v>
      </c>
      <c r="CM1505" s="4">
        <v>65.52</v>
      </c>
      <c r="CN1505" s="4">
        <v>787.24400000000014</v>
      </c>
      <c r="CO1505" s="4">
        <f t="shared" si="602"/>
        <v>2533.3209999999999</v>
      </c>
    </row>
    <row r="1506" spans="1:93">
      <c r="A1506" s="2">
        <v>2020</v>
      </c>
      <c r="B1506" s="3" t="s">
        <v>103</v>
      </c>
      <c r="C1506" s="4">
        <v>1319</v>
      </c>
      <c r="D1506" s="4">
        <v>361</v>
      </c>
      <c r="E1506" s="4">
        <v>59</v>
      </c>
      <c r="F1506" s="4">
        <v>0</v>
      </c>
      <c r="G1506" s="4">
        <f t="shared" si="604"/>
        <v>1739</v>
      </c>
      <c r="H1506" s="4">
        <v>667</v>
      </c>
      <c r="I1506" s="4">
        <v>572</v>
      </c>
      <c r="J1506" s="4">
        <v>1684</v>
      </c>
      <c r="K1506" s="4">
        <v>0</v>
      </c>
      <c r="L1506" s="4">
        <f t="shared" si="605"/>
        <v>2923</v>
      </c>
      <c r="M1506" s="4">
        <v>1</v>
      </c>
      <c r="N1506" s="4">
        <v>29</v>
      </c>
      <c r="O1506" s="4">
        <v>0</v>
      </c>
      <c r="P1506" s="4">
        <v>0</v>
      </c>
      <c r="Q1506" s="4">
        <f t="shared" si="606"/>
        <v>30</v>
      </c>
      <c r="R1506" s="4">
        <v>8</v>
      </c>
      <c r="S1506" s="4">
        <v>2</v>
      </c>
      <c r="T1506" s="4">
        <v>0</v>
      </c>
      <c r="U1506" s="4">
        <v>0</v>
      </c>
      <c r="V1506" s="4">
        <f t="shared" si="607"/>
        <v>10</v>
      </c>
      <c r="W1506" s="4">
        <v>1013</v>
      </c>
      <c r="X1506" s="4">
        <v>1239</v>
      </c>
      <c r="Y1506" s="4">
        <v>39</v>
      </c>
      <c r="Z1506" s="4">
        <v>0</v>
      </c>
      <c r="AA1506" s="4">
        <f t="shared" si="608"/>
        <v>2291</v>
      </c>
      <c r="AB1506" s="4">
        <v>351</v>
      </c>
      <c r="AC1506" s="4">
        <v>2</v>
      </c>
      <c r="AD1506" s="4">
        <v>72</v>
      </c>
      <c r="AE1506" s="4">
        <v>0</v>
      </c>
      <c r="AF1506" s="4">
        <f t="shared" si="609"/>
        <v>425</v>
      </c>
      <c r="AG1506" s="4">
        <v>0</v>
      </c>
      <c r="AH1506" s="4">
        <v>467</v>
      </c>
      <c r="AI1506" s="4">
        <v>558</v>
      </c>
      <c r="AJ1506" s="4">
        <v>0</v>
      </c>
      <c r="AK1506" s="4">
        <f t="shared" si="610"/>
        <v>1025</v>
      </c>
      <c r="AL1506" s="4">
        <v>1140</v>
      </c>
      <c r="AM1506" s="4">
        <v>357</v>
      </c>
      <c r="AN1506" s="4">
        <v>2961</v>
      </c>
      <c r="AO1506" s="4">
        <v>0</v>
      </c>
      <c r="AP1506" s="4">
        <f t="shared" si="611"/>
        <v>4458</v>
      </c>
      <c r="AQ1506" s="4">
        <v>0</v>
      </c>
      <c r="AR1506" s="4">
        <v>0</v>
      </c>
      <c r="AS1506" s="4">
        <v>0</v>
      </c>
      <c r="AT1506" s="4">
        <v>0</v>
      </c>
      <c r="AU1506" s="4">
        <f t="shared" si="612"/>
        <v>0</v>
      </c>
      <c r="AV1506" s="4">
        <v>22</v>
      </c>
      <c r="AW1506" s="4">
        <v>0</v>
      </c>
      <c r="AX1506" s="4">
        <v>153</v>
      </c>
      <c r="AY1506" s="4">
        <v>0</v>
      </c>
      <c r="AZ1506" s="4">
        <f t="shared" si="613"/>
        <v>175</v>
      </c>
      <c r="BA1506" s="4">
        <v>0</v>
      </c>
      <c r="BB1506" s="4">
        <v>0</v>
      </c>
      <c r="BC1506" s="4">
        <v>24</v>
      </c>
      <c r="BD1506" s="4">
        <v>0</v>
      </c>
      <c r="BE1506" s="4">
        <f t="shared" si="614"/>
        <v>24</v>
      </c>
      <c r="BF1506" s="4">
        <v>0</v>
      </c>
      <c r="BG1506" s="4">
        <v>442</v>
      </c>
      <c r="BH1506" s="4">
        <v>490</v>
      </c>
      <c r="BI1506" s="4">
        <v>0</v>
      </c>
      <c r="BJ1506" s="4">
        <f t="shared" si="615"/>
        <v>932</v>
      </c>
      <c r="BK1506" s="4">
        <v>0</v>
      </c>
      <c r="BL1506" s="4">
        <v>0</v>
      </c>
      <c r="BM1506" s="4">
        <v>0</v>
      </c>
      <c r="BN1506" s="4">
        <v>0</v>
      </c>
      <c r="BO1506" s="4">
        <f t="shared" si="616"/>
        <v>0</v>
      </c>
      <c r="BP1506" s="4">
        <v>0</v>
      </c>
      <c r="BQ1506" s="4">
        <v>0</v>
      </c>
      <c r="BR1506" s="4">
        <v>0</v>
      </c>
      <c r="BS1506" s="4">
        <v>0</v>
      </c>
      <c r="BT1506" s="4">
        <f t="shared" si="617"/>
        <v>0</v>
      </c>
      <c r="BU1506" s="4">
        <v>6</v>
      </c>
      <c r="BV1506" s="4">
        <v>10</v>
      </c>
      <c r="BW1506" s="4">
        <v>47</v>
      </c>
      <c r="BX1506" s="4">
        <v>0</v>
      </c>
      <c r="BY1506" s="4">
        <f t="shared" si="618"/>
        <v>63</v>
      </c>
      <c r="BZ1506" s="4">
        <f t="shared" si="619"/>
        <v>4499</v>
      </c>
      <c r="CA1506" s="4">
        <f t="shared" si="620"/>
        <v>3029</v>
      </c>
      <c r="CB1506" s="4">
        <f t="shared" si="621"/>
        <v>5373</v>
      </c>
      <c r="CC1506" s="4">
        <f t="shared" si="622"/>
        <v>0</v>
      </c>
      <c r="CD1506" s="4">
        <f t="shared" si="623"/>
        <v>12901</v>
      </c>
      <c r="CE1506" s="4">
        <f t="shared" ref="CE1506:CE1530" si="629">BF1506+BA1506+AV1506+BK1506+BP1506+BU1506+AQ1506</f>
        <v>28</v>
      </c>
      <c r="CF1506" s="4">
        <f t="shared" si="628"/>
        <v>452</v>
      </c>
      <c r="CG1506" s="4">
        <f t="shared" si="627"/>
        <v>714</v>
      </c>
      <c r="CH1506" s="4">
        <f t="shared" si="626"/>
        <v>0</v>
      </c>
      <c r="CI1506" s="4">
        <f t="shared" si="625"/>
        <v>1194</v>
      </c>
      <c r="CJ1506" s="4">
        <v>1848</v>
      </c>
      <c r="CK1506" s="4">
        <v>2446</v>
      </c>
      <c r="CL1506" s="4">
        <v>391</v>
      </c>
      <c r="CM1506" s="4">
        <v>1</v>
      </c>
      <c r="CN1506" s="4">
        <v>254</v>
      </c>
      <c r="CO1506" s="4">
        <f t="shared" si="602"/>
        <v>4940</v>
      </c>
    </row>
    <row r="1507" spans="1:93">
      <c r="A1507" s="2">
        <v>2020</v>
      </c>
      <c r="B1507" s="3" t="s">
        <v>104</v>
      </c>
      <c r="C1507" s="4">
        <v>1547</v>
      </c>
      <c r="D1507" s="4">
        <v>274</v>
      </c>
      <c r="E1507" s="4">
        <v>454</v>
      </c>
      <c r="F1507" s="4">
        <v>0</v>
      </c>
      <c r="G1507" s="4">
        <f t="shared" si="604"/>
        <v>2275</v>
      </c>
      <c r="H1507" s="4">
        <v>687.7</v>
      </c>
      <c r="I1507" s="4">
        <v>3</v>
      </c>
      <c r="J1507" s="4">
        <v>393</v>
      </c>
      <c r="K1507" s="4">
        <v>44</v>
      </c>
      <c r="L1507" s="4">
        <f t="shared" si="605"/>
        <v>1127.7</v>
      </c>
      <c r="M1507" s="4">
        <v>24.6</v>
      </c>
      <c r="N1507" s="4">
        <v>16.2</v>
      </c>
      <c r="O1507" s="4">
        <v>0</v>
      </c>
      <c r="P1507" s="4">
        <v>0</v>
      </c>
      <c r="Q1507" s="4">
        <f t="shared" si="606"/>
        <v>40.799999999999997</v>
      </c>
      <c r="R1507" s="4">
        <v>0</v>
      </c>
      <c r="S1507" s="4">
        <v>0</v>
      </c>
      <c r="T1507" s="4">
        <v>0</v>
      </c>
      <c r="U1507" s="4">
        <v>0</v>
      </c>
      <c r="V1507" s="4">
        <f t="shared" si="607"/>
        <v>0</v>
      </c>
      <c r="W1507" s="4">
        <v>741</v>
      </c>
      <c r="X1507" s="4">
        <v>3103</v>
      </c>
      <c r="Y1507" s="4">
        <v>227</v>
      </c>
      <c r="Z1507" s="4">
        <v>0</v>
      </c>
      <c r="AA1507" s="4">
        <f t="shared" si="608"/>
        <v>4071</v>
      </c>
      <c r="AB1507" s="4">
        <v>317</v>
      </c>
      <c r="AC1507" s="4">
        <v>5</v>
      </c>
      <c r="AD1507" s="4">
        <v>28</v>
      </c>
      <c r="AE1507" s="4">
        <v>18</v>
      </c>
      <c r="AF1507" s="4">
        <f t="shared" si="609"/>
        <v>368</v>
      </c>
      <c r="AG1507" s="4">
        <v>0</v>
      </c>
      <c r="AH1507" s="4">
        <v>682</v>
      </c>
      <c r="AI1507" s="4">
        <v>870</v>
      </c>
      <c r="AJ1507" s="4">
        <v>0</v>
      </c>
      <c r="AK1507" s="4">
        <f t="shared" si="610"/>
        <v>1552</v>
      </c>
      <c r="AL1507" s="4">
        <v>1098</v>
      </c>
      <c r="AM1507" s="4">
        <v>1117</v>
      </c>
      <c r="AN1507" s="4">
        <v>4260</v>
      </c>
      <c r="AO1507" s="4">
        <v>51</v>
      </c>
      <c r="AP1507" s="4">
        <f t="shared" si="611"/>
        <v>6526</v>
      </c>
      <c r="AQ1507" s="4">
        <v>0</v>
      </c>
      <c r="AR1507" s="4">
        <v>0</v>
      </c>
      <c r="AS1507" s="4">
        <v>0</v>
      </c>
      <c r="AT1507" s="4">
        <v>0</v>
      </c>
      <c r="AU1507" s="4">
        <f t="shared" si="612"/>
        <v>0</v>
      </c>
      <c r="AV1507" s="4">
        <v>3</v>
      </c>
      <c r="AW1507" s="4">
        <v>0</v>
      </c>
      <c r="AX1507" s="4">
        <v>34</v>
      </c>
      <c r="AY1507" s="4">
        <v>44</v>
      </c>
      <c r="AZ1507" s="4">
        <f t="shared" si="613"/>
        <v>81</v>
      </c>
      <c r="BA1507" s="4">
        <v>0</v>
      </c>
      <c r="BB1507" s="4">
        <v>0</v>
      </c>
      <c r="BC1507" s="4">
        <v>0</v>
      </c>
      <c r="BD1507" s="4">
        <v>18</v>
      </c>
      <c r="BE1507" s="4">
        <f t="shared" si="614"/>
        <v>18</v>
      </c>
      <c r="BF1507" s="4">
        <v>0</v>
      </c>
      <c r="BG1507" s="4">
        <v>298</v>
      </c>
      <c r="BH1507" s="4">
        <v>306</v>
      </c>
      <c r="BI1507" s="4">
        <v>0</v>
      </c>
      <c r="BJ1507" s="4">
        <f t="shared" si="615"/>
        <v>604</v>
      </c>
      <c r="BK1507" s="4">
        <v>0</v>
      </c>
      <c r="BL1507" s="4">
        <v>0</v>
      </c>
      <c r="BM1507" s="4">
        <v>0</v>
      </c>
      <c r="BN1507" s="4">
        <v>0</v>
      </c>
      <c r="BO1507" s="4">
        <f t="shared" si="616"/>
        <v>0</v>
      </c>
      <c r="BP1507" s="4">
        <v>0</v>
      </c>
      <c r="BQ1507" s="4">
        <v>0</v>
      </c>
      <c r="BR1507" s="4">
        <v>0</v>
      </c>
      <c r="BS1507" s="4">
        <v>0</v>
      </c>
      <c r="BT1507" s="4">
        <f t="shared" si="617"/>
        <v>0</v>
      </c>
      <c r="BU1507" s="4">
        <v>4</v>
      </c>
      <c r="BV1507" s="4">
        <v>24</v>
      </c>
      <c r="BW1507" s="4">
        <v>4</v>
      </c>
      <c r="BX1507" s="4">
        <v>51</v>
      </c>
      <c r="BY1507" s="4">
        <f t="shared" si="618"/>
        <v>83</v>
      </c>
      <c r="BZ1507" s="4">
        <f t="shared" si="619"/>
        <v>4415.2999999999993</v>
      </c>
      <c r="CA1507" s="4">
        <f t="shared" si="620"/>
        <v>5200.2</v>
      </c>
      <c r="CB1507" s="4">
        <f t="shared" si="621"/>
        <v>6232</v>
      </c>
      <c r="CC1507" s="4">
        <f t="shared" si="622"/>
        <v>113</v>
      </c>
      <c r="CD1507" s="4">
        <f t="shared" si="623"/>
        <v>15960.5</v>
      </c>
      <c r="CE1507" s="4">
        <f t="shared" si="629"/>
        <v>7</v>
      </c>
      <c r="CF1507" s="4">
        <f t="shared" si="628"/>
        <v>322</v>
      </c>
      <c r="CG1507" s="4">
        <f t="shared" si="627"/>
        <v>344</v>
      </c>
      <c r="CH1507" s="4">
        <f t="shared" si="626"/>
        <v>113</v>
      </c>
      <c r="CI1507" s="4">
        <f t="shared" si="625"/>
        <v>786</v>
      </c>
      <c r="CJ1507" s="4">
        <v>1233</v>
      </c>
      <c r="CK1507" s="4">
        <v>0</v>
      </c>
      <c r="CL1507" s="4">
        <v>0</v>
      </c>
      <c r="CM1507" s="4">
        <v>649</v>
      </c>
      <c r="CN1507" s="4">
        <v>2107</v>
      </c>
      <c r="CO1507" s="4">
        <f t="shared" si="602"/>
        <v>3989</v>
      </c>
    </row>
    <row r="1508" spans="1:93">
      <c r="A1508" s="2">
        <v>2020</v>
      </c>
      <c r="B1508" s="3" t="s">
        <v>105</v>
      </c>
      <c r="C1508" s="4">
        <v>96</v>
      </c>
      <c r="D1508" s="4">
        <v>182</v>
      </c>
      <c r="E1508" s="4">
        <v>1079</v>
      </c>
      <c r="F1508" s="4">
        <v>13</v>
      </c>
      <c r="G1508" s="4">
        <f t="shared" si="604"/>
        <v>1370</v>
      </c>
      <c r="H1508" s="4">
        <v>154</v>
      </c>
      <c r="I1508" s="4">
        <v>0</v>
      </c>
      <c r="J1508" s="4">
        <v>0</v>
      </c>
      <c r="K1508" s="4">
        <v>12</v>
      </c>
      <c r="L1508" s="4">
        <f t="shared" si="605"/>
        <v>166</v>
      </c>
      <c r="M1508" s="4">
        <v>45</v>
      </c>
      <c r="N1508" s="4">
        <v>38</v>
      </c>
      <c r="O1508" s="4">
        <v>0</v>
      </c>
      <c r="P1508" s="4">
        <v>0</v>
      </c>
      <c r="Q1508" s="4">
        <f t="shared" si="606"/>
        <v>83</v>
      </c>
      <c r="R1508" s="4">
        <v>15</v>
      </c>
      <c r="S1508" s="4">
        <v>0</v>
      </c>
      <c r="T1508" s="4">
        <v>0</v>
      </c>
      <c r="U1508" s="4">
        <v>0</v>
      </c>
      <c r="V1508" s="4">
        <f t="shared" si="607"/>
        <v>15</v>
      </c>
      <c r="W1508" s="4">
        <v>614</v>
      </c>
      <c r="X1508" s="4">
        <v>1237</v>
      </c>
      <c r="Y1508" s="4">
        <v>271</v>
      </c>
      <c r="Z1508" s="4">
        <v>0</v>
      </c>
      <c r="AA1508" s="4">
        <f t="shared" si="608"/>
        <v>2122</v>
      </c>
      <c r="AB1508" s="4">
        <v>129</v>
      </c>
      <c r="AC1508" s="4">
        <v>0</v>
      </c>
      <c r="AD1508" s="4">
        <v>7</v>
      </c>
      <c r="AE1508" s="4">
        <v>2</v>
      </c>
      <c r="AF1508" s="4">
        <f t="shared" si="609"/>
        <v>138</v>
      </c>
      <c r="AG1508" s="4">
        <v>1</v>
      </c>
      <c r="AH1508" s="4">
        <v>260</v>
      </c>
      <c r="AI1508" s="4">
        <v>269</v>
      </c>
      <c r="AJ1508" s="4">
        <v>15</v>
      </c>
      <c r="AK1508" s="4">
        <f t="shared" si="610"/>
        <v>545</v>
      </c>
      <c r="AL1508" s="4">
        <v>633</v>
      </c>
      <c r="AM1508" s="4">
        <v>1282</v>
      </c>
      <c r="AN1508" s="4">
        <v>682</v>
      </c>
      <c r="AO1508" s="4">
        <v>38</v>
      </c>
      <c r="AP1508" s="4">
        <f t="shared" si="611"/>
        <v>2635</v>
      </c>
      <c r="AQ1508" s="4">
        <v>0</v>
      </c>
      <c r="AR1508" s="4">
        <v>0</v>
      </c>
      <c r="AS1508" s="4">
        <v>0</v>
      </c>
      <c r="AT1508" s="4">
        <v>13</v>
      </c>
      <c r="AU1508" s="4">
        <f t="shared" si="612"/>
        <v>13</v>
      </c>
      <c r="AV1508" s="4">
        <v>0</v>
      </c>
      <c r="AW1508" s="4">
        <v>0</v>
      </c>
      <c r="AX1508" s="4">
        <v>0</v>
      </c>
      <c r="AY1508" s="4">
        <v>12</v>
      </c>
      <c r="AZ1508" s="4">
        <f t="shared" si="613"/>
        <v>12</v>
      </c>
      <c r="BA1508" s="4">
        <v>0</v>
      </c>
      <c r="BB1508" s="4">
        <v>0</v>
      </c>
      <c r="BC1508" s="4">
        <v>0</v>
      </c>
      <c r="BD1508" s="4">
        <v>2</v>
      </c>
      <c r="BE1508" s="4">
        <f t="shared" si="614"/>
        <v>2</v>
      </c>
      <c r="BF1508" s="4">
        <v>0</v>
      </c>
      <c r="BG1508" s="4">
        <v>21</v>
      </c>
      <c r="BH1508" s="4">
        <v>269</v>
      </c>
      <c r="BI1508" s="4">
        <v>15</v>
      </c>
      <c r="BJ1508" s="4">
        <f t="shared" si="615"/>
        <v>305</v>
      </c>
      <c r="BK1508" s="4">
        <v>0</v>
      </c>
      <c r="BL1508" s="4">
        <v>0</v>
      </c>
      <c r="BM1508" s="4">
        <v>0</v>
      </c>
      <c r="BN1508" s="4">
        <v>0</v>
      </c>
      <c r="BO1508" s="4">
        <f t="shared" si="616"/>
        <v>0</v>
      </c>
      <c r="BP1508" s="4">
        <v>0</v>
      </c>
      <c r="BQ1508" s="4">
        <v>0</v>
      </c>
      <c r="BR1508" s="4">
        <v>0</v>
      </c>
      <c r="BS1508" s="4">
        <v>8</v>
      </c>
      <c r="BT1508" s="4">
        <f t="shared" si="617"/>
        <v>8</v>
      </c>
      <c r="BU1508" s="4">
        <v>0</v>
      </c>
      <c r="BV1508" s="4">
        <v>0</v>
      </c>
      <c r="BW1508" s="4">
        <v>0</v>
      </c>
      <c r="BX1508" s="4">
        <v>30</v>
      </c>
      <c r="BY1508" s="4">
        <f t="shared" si="618"/>
        <v>30</v>
      </c>
      <c r="BZ1508" s="4">
        <f t="shared" si="619"/>
        <v>1687</v>
      </c>
      <c r="CA1508" s="4">
        <f t="shared" si="620"/>
        <v>2999</v>
      </c>
      <c r="CB1508" s="4">
        <f t="shared" si="621"/>
        <v>2308</v>
      </c>
      <c r="CC1508" s="4">
        <f t="shared" si="622"/>
        <v>80</v>
      </c>
      <c r="CD1508" s="4">
        <f t="shared" si="623"/>
        <v>7074</v>
      </c>
      <c r="CE1508" s="4">
        <f t="shared" si="629"/>
        <v>0</v>
      </c>
      <c r="CF1508" s="4">
        <f t="shared" si="628"/>
        <v>21</v>
      </c>
      <c r="CG1508" s="4">
        <f t="shared" si="627"/>
        <v>269</v>
      </c>
      <c r="CH1508" s="4">
        <f t="shared" si="626"/>
        <v>80</v>
      </c>
      <c r="CI1508" s="4">
        <f t="shared" si="625"/>
        <v>370</v>
      </c>
      <c r="CJ1508" s="4">
        <v>0</v>
      </c>
      <c r="CK1508" s="4">
        <v>0</v>
      </c>
      <c r="CL1508" s="4">
        <v>410</v>
      </c>
      <c r="CM1508" s="4">
        <v>0</v>
      </c>
      <c r="CN1508" s="4">
        <v>1115</v>
      </c>
      <c r="CO1508" s="4">
        <f t="shared" si="602"/>
        <v>1525</v>
      </c>
    </row>
    <row r="1509" spans="1:93">
      <c r="A1509" s="2">
        <v>2020</v>
      </c>
      <c r="B1509" s="3" t="s">
        <v>106</v>
      </c>
      <c r="C1509" s="4">
        <v>15025</v>
      </c>
      <c r="D1509" s="4">
        <v>923</v>
      </c>
      <c r="E1509" s="4">
        <v>12</v>
      </c>
      <c r="F1509" s="4">
        <v>0</v>
      </c>
      <c r="G1509" s="4">
        <f t="shared" si="604"/>
        <v>15960</v>
      </c>
      <c r="H1509" s="4">
        <v>2714</v>
      </c>
      <c r="I1509" s="4">
        <v>15</v>
      </c>
      <c r="J1509" s="4">
        <v>3315</v>
      </c>
      <c r="K1509" s="4">
        <v>0</v>
      </c>
      <c r="L1509" s="4">
        <f t="shared" si="605"/>
        <v>6044</v>
      </c>
      <c r="M1509" s="4">
        <v>31</v>
      </c>
      <c r="N1509" s="4">
        <v>19</v>
      </c>
      <c r="O1509" s="4">
        <v>0</v>
      </c>
      <c r="P1509" s="4">
        <v>0</v>
      </c>
      <c r="Q1509" s="4">
        <f t="shared" si="606"/>
        <v>50</v>
      </c>
      <c r="R1509" s="4">
        <v>123</v>
      </c>
      <c r="S1509" s="4">
        <v>25</v>
      </c>
      <c r="T1509" s="4">
        <v>0</v>
      </c>
      <c r="U1509" s="4">
        <v>0</v>
      </c>
      <c r="V1509" s="4">
        <f t="shared" si="607"/>
        <v>148</v>
      </c>
      <c r="W1509" s="4">
        <v>4183.5903165843947</v>
      </c>
      <c r="X1509" s="4">
        <v>10918.329368999999</v>
      </c>
      <c r="Y1509" s="4">
        <v>1369.8072850000003</v>
      </c>
      <c r="Z1509" s="4">
        <v>0</v>
      </c>
      <c r="AA1509" s="4">
        <f t="shared" si="608"/>
        <v>16471.726970584394</v>
      </c>
      <c r="AB1509" s="4">
        <v>1193</v>
      </c>
      <c r="AC1509" s="4">
        <v>12</v>
      </c>
      <c r="AD1509" s="4">
        <v>39</v>
      </c>
      <c r="AE1509" s="4">
        <v>0</v>
      </c>
      <c r="AF1509" s="4">
        <f t="shared" si="609"/>
        <v>1244</v>
      </c>
      <c r="AG1509" s="4">
        <v>2044</v>
      </c>
      <c r="AH1509" s="4">
        <v>1681</v>
      </c>
      <c r="AI1509" s="4">
        <v>1362</v>
      </c>
      <c r="AJ1509" s="4">
        <v>2000</v>
      </c>
      <c r="AK1509" s="4">
        <f t="shared" si="610"/>
        <v>7087</v>
      </c>
      <c r="AL1509" s="4">
        <v>13917</v>
      </c>
      <c r="AM1509" s="4">
        <v>3393</v>
      </c>
      <c r="AN1509" s="4">
        <v>3173</v>
      </c>
      <c r="AO1509" s="4">
        <v>290</v>
      </c>
      <c r="AP1509" s="4">
        <f t="shared" si="611"/>
        <v>20773</v>
      </c>
      <c r="AQ1509" s="4">
        <v>0</v>
      </c>
      <c r="AR1509" s="4">
        <v>0</v>
      </c>
      <c r="AS1509" s="4">
        <v>1</v>
      </c>
      <c r="AT1509" s="4">
        <v>0</v>
      </c>
      <c r="AU1509" s="4">
        <f t="shared" si="612"/>
        <v>1</v>
      </c>
      <c r="AV1509" s="4">
        <v>0</v>
      </c>
      <c r="AW1509" s="4">
        <v>0</v>
      </c>
      <c r="AX1509" s="4">
        <v>0</v>
      </c>
      <c r="AY1509" s="4">
        <v>0</v>
      </c>
      <c r="AZ1509" s="4">
        <f t="shared" si="613"/>
        <v>0</v>
      </c>
      <c r="BA1509" s="4">
        <v>5</v>
      </c>
      <c r="BB1509" s="4">
        <v>0</v>
      </c>
      <c r="BC1509" s="4">
        <v>0</v>
      </c>
      <c r="BD1509" s="4">
        <v>0</v>
      </c>
      <c r="BE1509" s="4">
        <f t="shared" si="614"/>
        <v>5</v>
      </c>
      <c r="BF1509" s="4">
        <v>1474</v>
      </c>
      <c r="BG1509" s="4">
        <v>1671</v>
      </c>
      <c r="BH1509" s="4">
        <v>745</v>
      </c>
      <c r="BI1509" s="4">
        <v>2000</v>
      </c>
      <c r="BJ1509" s="4">
        <f t="shared" si="615"/>
        <v>5890</v>
      </c>
      <c r="BK1509" s="4">
        <v>0</v>
      </c>
      <c r="BL1509" s="4">
        <v>0</v>
      </c>
      <c r="BM1509" s="4">
        <v>0</v>
      </c>
      <c r="BN1509" s="4">
        <v>0</v>
      </c>
      <c r="BO1509" s="4">
        <f t="shared" si="616"/>
        <v>0</v>
      </c>
      <c r="BP1509" s="4">
        <v>67</v>
      </c>
      <c r="BQ1509" s="4">
        <v>0</v>
      </c>
      <c r="BR1509" s="4">
        <v>0</v>
      </c>
      <c r="BS1509" s="4">
        <v>0</v>
      </c>
      <c r="BT1509" s="4">
        <f t="shared" si="617"/>
        <v>67</v>
      </c>
      <c r="BU1509" s="4">
        <v>471</v>
      </c>
      <c r="BV1509" s="4">
        <v>16</v>
      </c>
      <c r="BW1509" s="4">
        <v>0</v>
      </c>
      <c r="BX1509" s="4">
        <v>290</v>
      </c>
      <c r="BY1509" s="4">
        <f t="shared" si="618"/>
        <v>777</v>
      </c>
      <c r="BZ1509" s="4">
        <f t="shared" si="619"/>
        <v>39230.590316584392</v>
      </c>
      <c r="CA1509" s="4">
        <f t="shared" si="620"/>
        <v>16986.329368999999</v>
      </c>
      <c r="CB1509" s="4">
        <f t="shared" si="621"/>
        <v>9270.8072850000008</v>
      </c>
      <c r="CC1509" s="4">
        <f t="shared" si="622"/>
        <v>2290</v>
      </c>
      <c r="CD1509" s="4">
        <f t="shared" si="623"/>
        <v>67777.726970584394</v>
      </c>
      <c r="CE1509" s="4">
        <f t="shared" si="629"/>
        <v>2017</v>
      </c>
      <c r="CF1509" s="4">
        <f t="shared" si="628"/>
        <v>1687</v>
      </c>
      <c r="CG1509" s="4">
        <f t="shared" si="627"/>
        <v>746</v>
      </c>
      <c r="CH1509" s="4">
        <f t="shared" si="626"/>
        <v>2290</v>
      </c>
      <c r="CI1509" s="4">
        <f t="shared" si="625"/>
        <v>6740</v>
      </c>
      <c r="CJ1509" s="4">
        <v>10470</v>
      </c>
      <c r="CK1509" s="4">
        <v>15891</v>
      </c>
      <c r="CL1509" s="4">
        <v>3714</v>
      </c>
      <c r="CM1509" s="4">
        <v>0</v>
      </c>
      <c r="CN1509" s="4">
        <v>7098</v>
      </c>
      <c r="CO1509" s="4">
        <f t="shared" si="602"/>
        <v>37173</v>
      </c>
    </row>
    <row r="1510" spans="1:93">
      <c r="A1510" s="2">
        <v>2020</v>
      </c>
      <c r="B1510" s="3" t="s">
        <v>107</v>
      </c>
      <c r="C1510" s="4">
        <v>3249</v>
      </c>
      <c r="D1510" s="4">
        <v>443</v>
      </c>
      <c r="E1510" s="4">
        <v>34</v>
      </c>
      <c r="F1510" s="4">
        <v>87</v>
      </c>
      <c r="G1510" s="4">
        <f t="shared" si="604"/>
        <v>3813</v>
      </c>
      <c r="H1510" s="4">
        <v>869</v>
      </c>
      <c r="I1510" s="4">
        <v>614</v>
      </c>
      <c r="J1510" s="4">
        <v>1558</v>
      </c>
      <c r="K1510" s="4">
        <v>37</v>
      </c>
      <c r="L1510" s="4">
        <f t="shared" si="605"/>
        <v>3078</v>
      </c>
      <c r="M1510" s="4">
        <v>0</v>
      </c>
      <c r="N1510" s="4">
        <v>140</v>
      </c>
      <c r="O1510" s="4">
        <v>0</v>
      </c>
      <c r="P1510" s="4">
        <v>0</v>
      </c>
      <c r="Q1510" s="4">
        <f t="shared" si="606"/>
        <v>140</v>
      </c>
      <c r="R1510" s="4">
        <v>1</v>
      </c>
      <c r="S1510" s="4">
        <v>0</v>
      </c>
      <c r="T1510" s="4">
        <v>0</v>
      </c>
      <c r="U1510" s="4">
        <v>0</v>
      </c>
      <c r="V1510" s="4">
        <f t="shared" si="607"/>
        <v>1</v>
      </c>
      <c r="W1510" s="4">
        <v>965.8</v>
      </c>
      <c r="X1510" s="4">
        <v>5397.6</v>
      </c>
      <c r="Y1510" s="4">
        <v>391.7</v>
      </c>
      <c r="Z1510" s="4">
        <v>0</v>
      </c>
      <c r="AA1510" s="4">
        <f t="shared" si="608"/>
        <v>6755.1</v>
      </c>
      <c r="AB1510" s="4">
        <v>319</v>
      </c>
      <c r="AC1510" s="4">
        <v>1</v>
      </c>
      <c r="AD1510" s="4">
        <v>41</v>
      </c>
      <c r="AE1510" s="4">
        <v>5</v>
      </c>
      <c r="AF1510" s="4">
        <f t="shared" si="609"/>
        <v>366</v>
      </c>
      <c r="AG1510" s="4">
        <v>133</v>
      </c>
      <c r="AH1510" s="4">
        <v>794</v>
      </c>
      <c r="AI1510" s="4">
        <v>772</v>
      </c>
      <c r="AJ1510" s="4">
        <v>20</v>
      </c>
      <c r="AK1510" s="4">
        <f t="shared" si="610"/>
        <v>1719</v>
      </c>
      <c r="AL1510" s="4">
        <v>1630</v>
      </c>
      <c r="AM1510" s="4">
        <v>1402</v>
      </c>
      <c r="AN1510" s="4">
        <v>2286</v>
      </c>
      <c r="AO1510" s="4">
        <v>196</v>
      </c>
      <c r="AP1510" s="4">
        <f t="shared" si="611"/>
        <v>5514</v>
      </c>
      <c r="AQ1510" s="4">
        <v>12</v>
      </c>
      <c r="AR1510" s="4">
        <v>0</v>
      </c>
      <c r="AS1510" s="4">
        <v>0</v>
      </c>
      <c r="AT1510" s="4">
        <v>87</v>
      </c>
      <c r="AU1510" s="4">
        <f t="shared" si="612"/>
        <v>99</v>
      </c>
      <c r="AV1510" s="4">
        <v>31</v>
      </c>
      <c r="AW1510" s="4">
        <v>0</v>
      </c>
      <c r="AX1510" s="4">
        <v>65</v>
      </c>
      <c r="AY1510" s="4">
        <v>37</v>
      </c>
      <c r="AZ1510" s="4">
        <f t="shared" si="613"/>
        <v>133</v>
      </c>
      <c r="BA1510" s="4">
        <v>0</v>
      </c>
      <c r="BB1510" s="4">
        <v>0</v>
      </c>
      <c r="BC1510" s="4">
        <v>2</v>
      </c>
      <c r="BD1510" s="4">
        <v>5</v>
      </c>
      <c r="BE1510" s="4">
        <f t="shared" si="614"/>
        <v>7</v>
      </c>
      <c r="BF1510" s="4">
        <v>5</v>
      </c>
      <c r="BG1510" s="4">
        <v>375</v>
      </c>
      <c r="BH1510" s="4">
        <v>250</v>
      </c>
      <c r="BI1510" s="4">
        <v>20</v>
      </c>
      <c r="BJ1510" s="4">
        <f t="shared" si="615"/>
        <v>650</v>
      </c>
      <c r="BK1510" s="4">
        <v>1</v>
      </c>
      <c r="BL1510" s="4">
        <v>46</v>
      </c>
      <c r="BM1510" s="4">
        <v>0</v>
      </c>
      <c r="BN1510" s="4">
        <v>3</v>
      </c>
      <c r="BO1510" s="4">
        <f t="shared" si="616"/>
        <v>50</v>
      </c>
      <c r="BP1510" s="4">
        <v>4</v>
      </c>
      <c r="BQ1510" s="4">
        <v>15</v>
      </c>
      <c r="BR1510" s="4">
        <v>20</v>
      </c>
      <c r="BS1510" s="4">
        <v>21</v>
      </c>
      <c r="BT1510" s="4">
        <f t="shared" si="617"/>
        <v>60</v>
      </c>
      <c r="BU1510" s="4">
        <v>25</v>
      </c>
      <c r="BV1510" s="4">
        <v>9</v>
      </c>
      <c r="BW1510" s="4">
        <v>19</v>
      </c>
      <c r="BX1510" s="4">
        <v>172</v>
      </c>
      <c r="BY1510" s="4">
        <f t="shared" si="618"/>
        <v>225</v>
      </c>
      <c r="BZ1510" s="4">
        <f t="shared" si="619"/>
        <v>7166.8</v>
      </c>
      <c r="CA1510" s="4">
        <f t="shared" si="620"/>
        <v>8791.6</v>
      </c>
      <c r="CB1510" s="4">
        <f t="shared" si="621"/>
        <v>5082.7</v>
      </c>
      <c r="CC1510" s="4">
        <f t="shared" si="622"/>
        <v>345</v>
      </c>
      <c r="CD1510" s="4">
        <f t="shared" si="623"/>
        <v>21386.100000000002</v>
      </c>
      <c r="CE1510" s="4">
        <f t="shared" si="629"/>
        <v>78</v>
      </c>
      <c r="CF1510" s="4">
        <f t="shared" si="628"/>
        <v>445</v>
      </c>
      <c r="CG1510" s="4">
        <f t="shared" si="627"/>
        <v>356</v>
      </c>
      <c r="CH1510" s="4">
        <f t="shared" si="626"/>
        <v>345</v>
      </c>
      <c r="CI1510" s="4">
        <f t="shared" si="625"/>
        <v>1224</v>
      </c>
      <c r="CJ1510" s="4">
        <v>2763</v>
      </c>
      <c r="CK1510" s="4">
        <v>1514</v>
      </c>
      <c r="CL1510" s="4">
        <v>119</v>
      </c>
      <c r="CM1510" s="4">
        <v>47</v>
      </c>
      <c r="CN1510" s="4">
        <v>2895</v>
      </c>
      <c r="CO1510" s="4">
        <f t="shared" si="602"/>
        <v>7338</v>
      </c>
    </row>
    <row r="1511" spans="1:93">
      <c r="A1511" s="2">
        <v>2020</v>
      </c>
      <c r="B1511" s="3" t="s">
        <v>108</v>
      </c>
      <c r="C1511" s="4">
        <v>25747</v>
      </c>
      <c r="D1511" s="4">
        <v>3747</v>
      </c>
      <c r="E1511" s="4">
        <v>4001</v>
      </c>
      <c r="F1511" s="4">
        <v>160</v>
      </c>
      <c r="G1511" s="4">
        <f t="shared" si="604"/>
        <v>33655</v>
      </c>
      <c r="H1511" s="4">
        <v>2365</v>
      </c>
      <c r="I1511" s="4">
        <v>355</v>
      </c>
      <c r="J1511" s="4">
        <v>7226</v>
      </c>
      <c r="K1511" s="4">
        <v>694</v>
      </c>
      <c r="L1511" s="4">
        <f t="shared" si="605"/>
        <v>10640</v>
      </c>
      <c r="M1511" s="4">
        <v>0</v>
      </c>
      <c r="N1511" s="4">
        <v>2622</v>
      </c>
      <c r="O1511" s="4">
        <v>0</v>
      </c>
      <c r="P1511" s="4">
        <v>0</v>
      </c>
      <c r="Q1511" s="4">
        <f t="shared" si="606"/>
        <v>2622</v>
      </c>
      <c r="R1511" s="4">
        <v>1065</v>
      </c>
      <c r="S1511" s="4">
        <v>0</v>
      </c>
      <c r="T1511" s="4">
        <v>0</v>
      </c>
      <c r="U1511" s="4">
        <v>0</v>
      </c>
      <c r="V1511" s="4">
        <f t="shared" si="607"/>
        <v>1065</v>
      </c>
      <c r="W1511" s="4">
        <v>18479</v>
      </c>
      <c r="X1511" s="4">
        <v>40085</v>
      </c>
      <c r="Y1511" s="4">
        <v>5684</v>
      </c>
      <c r="Z1511" s="4">
        <v>0</v>
      </c>
      <c r="AA1511" s="4">
        <f t="shared" si="608"/>
        <v>64248</v>
      </c>
      <c r="AB1511" s="4">
        <v>2880</v>
      </c>
      <c r="AC1511" s="4">
        <v>4</v>
      </c>
      <c r="AD1511" s="4">
        <v>97</v>
      </c>
      <c r="AE1511" s="4">
        <v>317</v>
      </c>
      <c r="AF1511" s="4">
        <f t="shared" si="609"/>
        <v>3298</v>
      </c>
      <c r="AG1511" s="4">
        <v>458</v>
      </c>
      <c r="AH1511" s="4">
        <v>1646</v>
      </c>
      <c r="AI1511" s="4">
        <v>4851</v>
      </c>
      <c r="AJ1511" s="4">
        <v>2239</v>
      </c>
      <c r="AK1511" s="4">
        <f t="shared" si="610"/>
        <v>9194</v>
      </c>
      <c r="AL1511" s="4">
        <v>26475</v>
      </c>
      <c r="AM1511" s="4">
        <v>12229</v>
      </c>
      <c r="AN1511" s="4">
        <v>6795</v>
      </c>
      <c r="AO1511" s="4">
        <v>2760</v>
      </c>
      <c r="AP1511" s="4">
        <f t="shared" si="611"/>
        <v>48259</v>
      </c>
      <c r="AQ1511" s="4">
        <v>0</v>
      </c>
      <c r="AR1511" s="4">
        <v>0</v>
      </c>
      <c r="AS1511" s="4">
        <v>21</v>
      </c>
      <c r="AT1511" s="4">
        <v>160</v>
      </c>
      <c r="AU1511" s="4">
        <f t="shared" si="612"/>
        <v>181</v>
      </c>
      <c r="AV1511" s="4">
        <v>0</v>
      </c>
      <c r="AW1511" s="4">
        <v>0</v>
      </c>
      <c r="AX1511" s="4">
        <v>325</v>
      </c>
      <c r="AY1511" s="4">
        <v>694</v>
      </c>
      <c r="AZ1511" s="4">
        <f t="shared" si="613"/>
        <v>1019</v>
      </c>
      <c r="BA1511" s="4">
        <v>0</v>
      </c>
      <c r="BB1511" s="4">
        <v>0</v>
      </c>
      <c r="BC1511" s="4">
        <v>95</v>
      </c>
      <c r="BD1511" s="4">
        <v>317</v>
      </c>
      <c r="BE1511" s="4">
        <f t="shared" si="614"/>
        <v>412</v>
      </c>
      <c r="BF1511" s="4">
        <v>0</v>
      </c>
      <c r="BG1511" s="4">
        <v>1559</v>
      </c>
      <c r="BH1511" s="4">
        <v>1390</v>
      </c>
      <c r="BI1511" s="4">
        <v>2239</v>
      </c>
      <c r="BJ1511" s="4">
        <f t="shared" si="615"/>
        <v>5188</v>
      </c>
      <c r="BK1511" s="4">
        <v>0</v>
      </c>
      <c r="BL1511" s="4">
        <v>0</v>
      </c>
      <c r="BM1511" s="4">
        <v>166</v>
      </c>
      <c r="BN1511" s="4">
        <v>185</v>
      </c>
      <c r="BO1511" s="4">
        <f t="shared" si="616"/>
        <v>351</v>
      </c>
      <c r="BP1511" s="4">
        <v>0</v>
      </c>
      <c r="BQ1511" s="4">
        <v>223</v>
      </c>
      <c r="BR1511" s="4">
        <v>452</v>
      </c>
      <c r="BS1511" s="4">
        <v>430</v>
      </c>
      <c r="BT1511" s="4">
        <f t="shared" si="617"/>
        <v>1105</v>
      </c>
      <c r="BU1511" s="4">
        <v>0</v>
      </c>
      <c r="BV1511" s="4">
        <v>83</v>
      </c>
      <c r="BW1511" s="4">
        <v>1515</v>
      </c>
      <c r="BX1511" s="4">
        <v>2145</v>
      </c>
      <c r="BY1511" s="4">
        <f t="shared" si="618"/>
        <v>3743</v>
      </c>
      <c r="BZ1511" s="4">
        <f t="shared" si="619"/>
        <v>77469</v>
      </c>
      <c r="CA1511" s="4">
        <f t="shared" si="620"/>
        <v>60688</v>
      </c>
      <c r="CB1511" s="4">
        <f t="shared" si="621"/>
        <v>28654</v>
      </c>
      <c r="CC1511" s="4">
        <f t="shared" si="622"/>
        <v>6170</v>
      </c>
      <c r="CD1511" s="4">
        <f t="shared" si="623"/>
        <v>172981</v>
      </c>
      <c r="CE1511" s="4">
        <f t="shared" si="629"/>
        <v>0</v>
      </c>
      <c r="CF1511" s="4">
        <f t="shared" si="628"/>
        <v>1865</v>
      </c>
      <c r="CG1511" s="4">
        <f t="shared" si="627"/>
        <v>3964</v>
      </c>
      <c r="CH1511" s="4">
        <f t="shared" si="626"/>
        <v>6170</v>
      </c>
      <c r="CI1511" s="4">
        <f t="shared" si="625"/>
        <v>11999</v>
      </c>
      <c r="CJ1511" s="4">
        <v>13626</v>
      </c>
      <c r="CK1511" s="4">
        <v>50508</v>
      </c>
      <c r="CL1511" s="4">
        <v>6370</v>
      </c>
      <c r="CM1511" s="4">
        <v>14</v>
      </c>
      <c r="CN1511" s="4">
        <v>8689</v>
      </c>
      <c r="CO1511" s="4">
        <f t="shared" si="602"/>
        <v>79207</v>
      </c>
    </row>
    <row r="1512" spans="1:93">
      <c r="A1512" s="2">
        <v>2020</v>
      </c>
      <c r="B1512" s="3" t="s">
        <v>109</v>
      </c>
      <c r="C1512" s="4">
        <v>9664</v>
      </c>
      <c r="D1512" s="4">
        <v>1546</v>
      </c>
      <c r="E1512" s="4">
        <v>1004</v>
      </c>
      <c r="F1512" s="4">
        <v>0</v>
      </c>
      <c r="G1512" s="4">
        <f t="shared" si="604"/>
        <v>12214</v>
      </c>
      <c r="H1512" s="4">
        <v>4307</v>
      </c>
      <c r="I1512" s="4">
        <v>149</v>
      </c>
      <c r="J1512" s="4">
        <v>2217</v>
      </c>
      <c r="K1512" s="4">
        <v>401</v>
      </c>
      <c r="L1512" s="4">
        <f t="shared" si="605"/>
        <v>7074</v>
      </c>
      <c r="M1512" s="4">
        <v>0</v>
      </c>
      <c r="N1512" s="4">
        <v>43</v>
      </c>
      <c r="O1512" s="4">
        <v>0</v>
      </c>
      <c r="P1512" s="4">
        <v>0</v>
      </c>
      <c r="Q1512" s="4">
        <f t="shared" si="606"/>
        <v>43</v>
      </c>
      <c r="R1512" s="4">
        <v>58</v>
      </c>
      <c r="S1512" s="4">
        <v>1</v>
      </c>
      <c r="T1512" s="4">
        <v>58</v>
      </c>
      <c r="U1512" s="4">
        <v>0</v>
      </c>
      <c r="V1512" s="4">
        <f t="shared" si="607"/>
        <v>117</v>
      </c>
      <c r="W1512" s="4">
        <v>3805</v>
      </c>
      <c r="X1512" s="4">
        <v>11149</v>
      </c>
      <c r="Y1512" s="4">
        <v>1401</v>
      </c>
      <c r="Z1512" s="4">
        <v>0</v>
      </c>
      <c r="AA1512" s="4">
        <f t="shared" si="608"/>
        <v>16355</v>
      </c>
      <c r="AB1512" s="4">
        <v>1666</v>
      </c>
      <c r="AC1512" s="4">
        <v>20</v>
      </c>
      <c r="AD1512" s="4">
        <v>25</v>
      </c>
      <c r="AE1512" s="4">
        <v>1</v>
      </c>
      <c r="AF1512" s="4">
        <f t="shared" si="609"/>
        <v>1712</v>
      </c>
      <c r="AG1512" s="4">
        <v>0</v>
      </c>
      <c r="AH1512" s="4">
        <v>1629</v>
      </c>
      <c r="AI1512" s="4">
        <v>2539</v>
      </c>
      <c r="AJ1512" s="4">
        <v>364</v>
      </c>
      <c r="AK1512" s="4">
        <f t="shared" si="610"/>
        <v>4532</v>
      </c>
      <c r="AL1512" s="4">
        <v>4562</v>
      </c>
      <c r="AM1512" s="4">
        <v>7702</v>
      </c>
      <c r="AN1512" s="4">
        <v>5803</v>
      </c>
      <c r="AO1512" s="4">
        <v>69.8</v>
      </c>
      <c r="AP1512" s="4">
        <f t="shared" si="611"/>
        <v>18136.8</v>
      </c>
      <c r="AQ1512" s="4">
        <v>0</v>
      </c>
      <c r="AR1512" s="4">
        <v>0</v>
      </c>
      <c r="AS1512" s="4">
        <v>0</v>
      </c>
      <c r="AT1512" s="4">
        <v>0</v>
      </c>
      <c r="AU1512" s="4">
        <f t="shared" si="612"/>
        <v>0</v>
      </c>
      <c r="AV1512" s="4">
        <v>0</v>
      </c>
      <c r="AW1512" s="4">
        <v>0</v>
      </c>
      <c r="AX1512" s="4">
        <v>0</v>
      </c>
      <c r="AY1512" s="4">
        <v>401</v>
      </c>
      <c r="AZ1512" s="4">
        <f t="shared" si="613"/>
        <v>401</v>
      </c>
      <c r="BA1512" s="4">
        <v>9</v>
      </c>
      <c r="BB1512" s="4">
        <v>0</v>
      </c>
      <c r="BC1512" s="4">
        <v>0</v>
      </c>
      <c r="BD1512" s="4">
        <v>1</v>
      </c>
      <c r="BE1512" s="4">
        <f t="shared" si="614"/>
        <v>10</v>
      </c>
      <c r="BF1512" s="4">
        <v>0</v>
      </c>
      <c r="BG1512" s="4">
        <v>1629</v>
      </c>
      <c r="BH1512" s="4">
        <v>2539</v>
      </c>
      <c r="BI1512" s="4">
        <v>364</v>
      </c>
      <c r="BJ1512" s="4">
        <f t="shared" si="615"/>
        <v>4532</v>
      </c>
      <c r="BK1512" s="4">
        <v>0</v>
      </c>
      <c r="BL1512" s="4">
        <v>0</v>
      </c>
      <c r="BM1512" s="4">
        <v>0</v>
      </c>
      <c r="BN1512" s="4">
        <v>0</v>
      </c>
      <c r="BO1512" s="4">
        <f t="shared" si="616"/>
        <v>0</v>
      </c>
      <c r="BP1512" s="4">
        <v>0</v>
      </c>
      <c r="BQ1512" s="4">
        <v>0</v>
      </c>
      <c r="BR1512" s="4">
        <v>0</v>
      </c>
      <c r="BS1512" s="4">
        <v>18.899999999999999</v>
      </c>
      <c r="BT1512" s="4">
        <f t="shared" si="617"/>
        <v>18.899999999999999</v>
      </c>
      <c r="BU1512" s="4">
        <v>0</v>
      </c>
      <c r="BV1512" s="4">
        <v>0</v>
      </c>
      <c r="BW1512" s="4">
        <v>0</v>
      </c>
      <c r="BX1512" s="4">
        <v>51</v>
      </c>
      <c r="BY1512" s="4">
        <f t="shared" si="618"/>
        <v>51</v>
      </c>
      <c r="BZ1512" s="4">
        <f t="shared" si="619"/>
        <v>24062</v>
      </c>
      <c r="CA1512" s="4">
        <f t="shared" si="620"/>
        <v>22239</v>
      </c>
      <c r="CB1512" s="4">
        <f t="shared" si="621"/>
        <v>13047</v>
      </c>
      <c r="CC1512" s="4">
        <f t="shared" si="622"/>
        <v>835.8</v>
      </c>
      <c r="CD1512" s="4">
        <f t="shared" si="623"/>
        <v>60183.8</v>
      </c>
      <c r="CE1512" s="4">
        <f t="shared" si="629"/>
        <v>9</v>
      </c>
      <c r="CF1512" s="4">
        <f t="shared" si="628"/>
        <v>1629</v>
      </c>
      <c r="CG1512" s="4">
        <f t="shared" si="627"/>
        <v>2539</v>
      </c>
      <c r="CH1512" s="4">
        <f t="shared" si="626"/>
        <v>835.9</v>
      </c>
      <c r="CI1512" s="4">
        <f t="shared" si="625"/>
        <v>5012.8999999999996</v>
      </c>
      <c r="CJ1512" s="4">
        <v>7820.6</v>
      </c>
      <c r="CK1512" s="4">
        <v>12414.7</v>
      </c>
      <c r="CL1512" s="4">
        <v>657.8</v>
      </c>
      <c r="CM1512" s="4">
        <v>0</v>
      </c>
      <c r="CN1512" s="4">
        <v>3046.1999999999971</v>
      </c>
      <c r="CO1512" s="4">
        <f t="shared" si="602"/>
        <v>23939.3</v>
      </c>
    </row>
    <row r="1513" spans="1:93">
      <c r="A1513" s="2">
        <v>2020</v>
      </c>
      <c r="B1513" s="3" t="s">
        <v>110</v>
      </c>
      <c r="C1513" s="4">
        <v>820</v>
      </c>
      <c r="D1513" s="4">
        <v>138</v>
      </c>
      <c r="E1513" s="4">
        <v>251</v>
      </c>
      <c r="F1513" s="4">
        <v>0</v>
      </c>
      <c r="G1513" s="4">
        <f t="shared" si="604"/>
        <v>1209</v>
      </c>
      <c r="H1513" s="4">
        <v>387</v>
      </c>
      <c r="I1513" s="4">
        <v>214</v>
      </c>
      <c r="J1513" s="4">
        <v>930</v>
      </c>
      <c r="K1513" s="4">
        <v>122</v>
      </c>
      <c r="L1513" s="4">
        <f t="shared" si="605"/>
        <v>1653</v>
      </c>
      <c r="M1513" s="4">
        <v>0</v>
      </c>
      <c r="N1513" s="4">
        <v>3</v>
      </c>
      <c r="O1513" s="4">
        <v>1</v>
      </c>
      <c r="P1513" s="4">
        <v>0</v>
      </c>
      <c r="Q1513" s="4">
        <f t="shared" si="606"/>
        <v>4</v>
      </c>
      <c r="R1513" s="4">
        <v>0</v>
      </c>
      <c r="S1513" s="4">
        <v>0</v>
      </c>
      <c r="T1513" s="4">
        <v>0</v>
      </c>
      <c r="U1513" s="4">
        <v>0</v>
      </c>
      <c r="V1513" s="4">
        <f t="shared" si="607"/>
        <v>0</v>
      </c>
      <c r="W1513" s="4">
        <v>434</v>
      </c>
      <c r="X1513" s="4">
        <v>827</v>
      </c>
      <c r="Y1513" s="4">
        <v>6</v>
      </c>
      <c r="Z1513" s="4">
        <v>0</v>
      </c>
      <c r="AA1513" s="4">
        <f t="shared" si="608"/>
        <v>1267</v>
      </c>
      <c r="AB1513" s="4">
        <v>111</v>
      </c>
      <c r="AC1513" s="4">
        <v>7</v>
      </c>
      <c r="AD1513" s="4">
        <v>3</v>
      </c>
      <c r="AE1513" s="4">
        <v>0</v>
      </c>
      <c r="AF1513" s="4">
        <f t="shared" si="609"/>
        <v>121</v>
      </c>
      <c r="AG1513" s="4">
        <v>13</v>
      </c>
      <c r="AH1513" s="4">
        <v>322</v>
      </c>
      <c r="AI1513" s="4">
        <v>326</v>
      </c>
      <c r="AJ1513" s="4">
        <v>0</v>
      </c>
      <c r="AK1513" s="4">
        <f t="shared" si="610"/>
        <v>661</v>
      </c>
      <c r="AL1513" s="4">
        <v>513</v>
      </c>
      <c r="AM1513" s="4">
        <v>123</v>
      </c>
      <c r="AN1513" s="4">
        <v>1396</v>
      </c>
      <c r="AO1513" s="4">
        <v>0</v>
      </c>
      <c r="AP1513" s="4">
        <f t="shared" si="611"/>
        <v>2032</v>
      </c>
      <c r="AQ1513" s="4">
        <v>0</v>
      </c>
      <c r="AR1513" s="4">
        <v>0</v>
      </c>
      <c r="AS1513" s="4">
        <v>0</v>
      </c>
      <c r="AT1513" s="4">
        <v>0</v>
      </c>
      <c r="AU1513" s="4">
        <f t="shared" si="612"/>
        <v>0</v>
      </c>
      <c r="AV1513" s="4">
        <v>19</v>
      </c>
      <c r="AW1513" s="4">
        <v>0</v>
      </c>
      <c r="AX1513" s="4">
        <v>28</v>
      </c>
      <c r="AY1513" s="4">
        <v>122</v>
      </c>
      <c r="AZ1513" s="4">
        <f t="shared" si="613"/>
        <v>169</v>
      </c>
      <c r="BA1513" s="4">
        <v>1</v>
      </c>
      <c r="BB1513" s="4">
        <v>0</v>
      </c>
      <c r="BC1513" s="4">
        <v>1</v>
      </c>
      <c r="BD1513" s="4">
        <v>0</v>
      </c>
      <c r="BE1513" s="4">
        <f t="shared" si="614"/>
        <v>2</v>
      </c>
      <c r="BF1513" s="4">
        <v>10</v>
      </c>
      <c r="BG1513" s="4">
        <v>267</v>
      </c>
      <c r="BH1513" s="4">
        <v>162</v>
      </c>
      <c r="BI1513" s="4">
        <v>0</v>
      </c>
      <c r="BJ1513" s="4">
        <f t="shared" si="615"/>
        <v>439</v>
      </c>
      <c r="BK1513" s="4">
        <v>0</v>
      </c>
      <c r="BL1513" s="4">
        <v>0</v>
      </c>
      <c r="BM1513" s="4">
        <v>0</v>
      </c>
      <c r="BN1513" s="4">
        <v>0</v>
      </c>
      <c r="BO1513" s="4">
        <f t="shared" si="616"/>
        <v>0</v>
      </c>
      <c r="BP1513" s="4">
        <v>1</v>
      </c>
      <c r="BQ1513" s="4">
        <v>12</v>
      </c>
      <c r="BR1513" s="4">
        <v>13</v>
      </c>
      <c r="BS1513" s="4">
        <v>0</v>
      </c>
      <c r="BT1513" s="4">
        <f t="shared" si="617"/>
        <v>26</v>
      </c>
      <c r="BU1513" s="4">
        <v>13</v>
      </c>
      <c r="BV1513" s="4">
        <v>14</v>
      </c>
      <c r="BW1513" s="4">
        <v>22</v>
      </c>
      <c r="BX1513" s="4">
        <v>0</v>
      </c>
      <c r="BY1513" s="4">
        <f t="shared" si="618"/>
        <v>49</v>
      </c>
      <c r="BZ1513" s="4">
        <f t="shared" si="619"/>
        <v>2278</v>
      </c>
      <c r="CA1513" s="4">
        <f t="shared" si="620"/>
        <v>1634</v>
      </c>
      <c r="CB1513" s="4">
        <f t="shared" si="621"/>
        <v>2913</v>
      </c>
      <c r="CC1513" s="4">
        <f t="shared" si="622"/>
        <v>122</v>
      </c>
      <c r="CD1513" s="4">
        <f t="shared" si="623"/>
        <v>6947</v>
      </c>
      <c r="CE1513" s="4">
        <f t="shared" si="629"/>
        <v>44</v>
      </c>
      <c r="CF1513" s="4">
        <f t="shared" si="628"/>
        <v>293</v>
      </c>
      <c r="CG1513" s="4">
        <f t="shared" si="627"/>
        <v>226</v>
      </c>
      <c r="CH1513" s="4">
        <f t="shared" si="626"/>
        <v>122</v>
      </c>
      <c r="CI1513" s="4">
        <f t="shared" si="625"/>
        <v>685</v>
      </c>
      <c r="CJ1513" s="4">
        <v>1084</v>
      </c>
      <c r="CK1513" s="4">
        <v>352</v>
      </c>
      <c r="CL1513" s="4">
        <v>94</v>
      </c>
      <c r="CM1513" s="4">
        <v>14</v>
      </c>
      <c r="CN1513" s="4">
        <v>1033</v>
      </c>
      <c r="CO1513" s="4">
        <f t="shared" si="602"/>
        <v>2577</v>
      </c>
    </row>
    <row r="1514" spans="1:93">
      <c r="A1514" s="2">
        <v>2020</v>
      </c>
      <c r="B1514" s="3" t="s">
        <v>111</v>
      </c>
      <c r="C1514" s="4">
        <v>8300.6696886999998</v>
      </c>
      <c r="D1514" s="4">
        <v>2210.3125251699994</v>
      </c>
      <c r="E1514" s="4">
        <v>1202.8064115499999</v>
      </c>
      <c r="F1514" s="4">
        <v>337.76263013999994</v>
      </c>
      <c r="G1514" s="4">
        <f t="shared" si="604"/>
        <v>12051.55125556</v>
      </c>
      <c r="H1514" s="4">
        <v>2606.1116331600001</v>
      </c>
      <c r="I1514" s="4">
        <v>19.561144119999998</v>
      </c>
      <c r="J1514" s="4">
        <v>23.146856700000001</v>
      </c>
      <c r="K1514" s="4">
        <v>257.21332714000016</v>
      </c>
      <c r="L1514" s="4">
        <f t="shared" si="605"/>
        <v>2906.0329611200004</v>
      </c>
      <c r="M1514" s="4">
        <v>134.32068631999999</v>
      </c>
      <c r="N1514" s="4">
        <v>744.34867773999997</v>
      </c>
      <c r="O1514" s="4">
        <v>0</v>
      </c>
      <c r="P1514" s="4">
        <v>0</v>
      </c>
      <c r="Q1514" s="4">
        <f t="shared" si="606"/>
        <v>878.66936405999991</v>
      </c>
      <c r="R1514" s="4">
        <v>0</v>
      </c>
      <c r="S1514" s="4">
        <v>0</v>
      </c>
      <c r="T1514" s="4">
        <v>0</v>
      </c>
      <c r="U1514" s="4">
        <v>0</v>
      </c>
      <c r="V1514" s="4">
        <f t="shared" si="607"/>
        <v>0</v>
      </c>
      <c r="W1514" s="4">
        <v>15471.843652792</v>
      </c>
      <c r="X1514" s="4">
        <v>9353.0648691960014</v>
      </c>
      <c r="Y1514" s="4">
        <v>3569.3294171819989</v>
      </c>
      <c r="Z1514" s="4">
        <v>0</v>
      </c>
      <c r="AA1514" s="4">
        <f t="shared" si="608"/>
        <v>28394.237939169998</v>
      </c>
      <c r="AB1514" s="4">
        <v>2052.6520176500003</v>
      </c>
      <c r="AC1514" s="4">
        <v>7.6178351199999987</v>
      </c>
      <c r="AD1514" s="4">
        <v>63.716615589999996</v>
      </c>
      <c r="AE1514" s="4">
        <v>82.20405409</v>
      </c>
      <c r="AF1514" s="4">
        <f t="shared" si="609"/>
        <v>2206.1905224500006</v>
      </c>
      <c r="AG1514" s="4">
        <v>49.44177767</v>
      </c>
      <c r="AH1514" s="4">
        <v>1525.0212324500003</v>
      </c>
      <c r="AI1514" s="4">
        <v>1519.7296564199999</v>
      </c>
      <c r="AJ1514" s="4">
        <v>418.28036964</v>
      </c>
      <c r="AK1514" s="4">
        <f t="shared" si="610"/>
        <v>3512.4730361800002</v>
      </c>
      <c r="AL1514" s="4">
        <v>4488.8719753900004</v>
      </c>
      <c r="AM1514" s="4">
        <v>2990.5266286379992</v>
      </c>
      <c r="AN1514" s="4">
        <v>15291.202637599976</v>
      </c>
      <c r="AO1514" s="4">
        <v>1835.5045296600006</v>
      </c>
      <c r="AP1514" s="4">
        <f t="shared" si="611"/>
        <v>24606.105771287977</v>
      </c>
      <c r="AQ1514" s="4">
        <v>0</v>
      </c>
      <c r="AR1514" s="4">
        <v>0</v>
      </c>
      <c r="AS1514" s="4">
        <v>55</v>
      </c>
      <c r="AT1514" s="4">
        <v>317</v>
      </c>
      <c r="AU1514" s="4">
        <f t="shared" si="612"/>
        <v>372</v>
      </c>
      <c r="AV1514" s="4">
        <v>0</v>
      </c>
      <c r="AW1514" s="4">
        <v>0</v>
      </c>
      <c r="AX1514" s="4">
        <v>0</v>
      </c>
      <c r="AY1514" s="4">
        <v>254</v>
      </c>
      <c r="AZ1514" s="4">
        <f t="shared" si="613"/>
        <v>254</v>
      </c>
      <c r="BA1514" s="4">
        <v>0</v>
      </c>
      <c r="BB1514" s="4">
        <v>0</v>
      </c>
      <c r="BC1514" s="4">
        <v>0</v>
      </c>
      <c r="BD1514" s="4">
        <v>82</v>
      </c>
      <c r="BE1514" s="4">
        <f t="shared" si="614"/>
        <v>82</v>
      </c>
      <c r="BF1514" s="4">
        <v>0</v>
      </c>
      <c r="BG1514" s="4">
        <v>1283</v>
      </c>
      <c r="BH1514" s="4">
        <v>751</v>
      </c>
      <c r="BI1514" s="4">
        <v>418</v>
      </c>
      <c r="BJ1514" s="4">
        <f t="shared" si="615"/>
        <v>2452</v>
      </c>
      <c r="BK1514" s="4">
        <v>0</v>
      </c>
      <c r="BL1514" s="4">
        <v>0</v>
      </c>
      <c r="BM1514" s="4">
        <v>0</v>
      </c>
      <c r="BN1514" s="4">
        <v>0</v>
      </c>
      <c r="BO1514" s="4">
        <f t="shared" si="616"/>
        <v>0</v>
      </c>
      <c r="BP1514" s="4">
        <v>0</v>
      </c>
      <c r="BQ1514" s="4">
        <v>0</v>
      </c>
      <c r="BR1514" s="4">
        <v>0</v>
      </c>
      <c r="BS1514" s="4">
        <v>100</v>
      </c>
      <c r="BT1514" s="4">
        <f t="shared" si="617"/>
        <v>100</v>
      </c>
      <c r="BU1514" s="4">
        <v>0</v>
      </c>
      <c r="BV1514" s="4">
        <v>11</v>
      </c>
      <c r="BW1514" s="4">
        <v>68</v>
      </c>
      <c r="BX1514" s="4">
        <v>416</v>
      </c>
      <c r="BY1514" s="4">
        <f t="shared" si="618"/>
        <v>495</v>
      </c>
      <c r="BZ1514" s="4">
        <f t="shared" si="619"/>
        <v>33103.911431682005</v>
      </c>
      <c r="CA1514" s="4">
        <f t="shared" si="620"/>
        <v>16850.452912434001</v>
      </c>
      <c r="CB1514" s="4">
        <f t="shared" si="621"/>
        <v>21669.931595041977</v>
      </c>
      <c r="CC1514" s="4">
        <f t="shared" si="622"/>
        <v>2930.9649106700008</v>
      </c>
      <c r="CD1514" s="4">
        <f t="shared" si="623"/>
        <v>74555.260849827973</v>
      </c>
      <c r="CE1514" s="4">
        <f t="shared" si="629"/>
        <v>0</v>
      </c>
      <c r="CF1514" s="4">
        <f t="shared" si="628"/>
        <v>1294</v>
      </c>
      <c r="CG1514" s="4">
        <f t="shared" si="627"/>
        <v>874</v>
      </c>
      <c r="CH1514" s="4">
        <f t="shared" si="626"/>
        <v>1587</v>
      </c>
      <c r="CI1514" s="4">
        <f t="shared" si="625"/>
        <v>3755</v>
      </c>
      <c r="CJ1514" s="4">
        <v>10685.8</v>
      </c>
      <c r="CK1514" s="4">
        <v>7881.3</v>
      </c>
      <c r="CL1514" s="4">
        <v>1671.7</v>
      </c>
      <c r="CM1514" s="4">
        <v>0</v>
      </c>
      <c r="CN1514" s="4">
        <v>13267</v>
      </c>
      <c r="CO1514" s="4">
        <f t="shared" si="602"/>
        <v>33505.800000000003</v>
      </c>
    </row>
    <row r="1515" spans="1:93">
      <c r="A1515" s="2">
        <v>2020</v>
      </c>
      <c r="B1515" s="3" t="s">
        <v>112</v>
      </c>
      <c r="C1515" s="4">
        <v>2153</v>
      </c>
      <c r="D1515" s="4">
        <v>788</v>
      </c>
      <c r="E1515" s="4">
        <v>1305</v>
      </c>
      <c r="F1515" s="4">
        <v>0</v>
      </c>
      <c r="G1515" s="4">
        <f t="shared" si="604"/>
        <v>4246</v>
      </c>
      <c r="H1515" s="4">
        <v>661</v>
      </c>
      <c r="I1515" s="4">
        <v>936</v>
      </c>
      <c r="J1515" s="4">
        <v>3897</v>
      </c>
      <c r="K1515" s="4">
        <v>11</v>
      </c>
      <c r="L1515" s="4">
        <f t="shared" si="605"/>
        <v>5505</v>
      </c>
      <c r="M1515" s="4">
        <v>48</v>
      </c>
      <c r="N1515" s="4">
        <v>38</v>
      </c>
      <c r="O1515" s="4">
        <v>0</v>
      </c>
      <c r="P1515" s="4">
        <v>0</v>
      </c>
      <c r="Q1515" s="4">
        <f t="shared" si="606"/>
        <v>86</v>
      </c>
      <c r="R1515" s="4">
        <v>39</v>
      </c>
      <c r="S1515" s="4">
        <v>37</v>
      </c>
      <c r="T1515" s="4">
        <v>0</v>
      </c>
      <c r="U1515" s="4">
        <v>0</v>
      </c>
      <c r="V1515" s="4">
        <f t="shared" si="607"/>
        <v>76</v>
      </c>
      <c r="W1515" s="4">
        <v>982</v>
      </c>
      <c r="X1515" s="4">
        <v>3464</v>
      </c>
      <c r="Y1515" s="4">
        <v>1087</v>
      </c>
      <c r="Z1515" s="4">
        <v>0</v>
      </c>
      <c r="AA1515" s="4">
        <f t="shared" si="608"/>
        <v>5533</v>
      </c>
      <c r="AB1515" s="4">
        <v>544</v>
      </c>
      <c r="AC1515" s="4">
        <v>2</v>
      </c>
      <c r="AD1515" s="4">
        <v>87</v>
      </c>
      <c r="AE1515" s="4">
        <v>0</v>
      </c>
      <c r="AF1515" s="4">
        <f t="shared" si="609"/>
        <v>633</v>
      </c>
      <c r="AG1515" s="4">
        <v>0</v>
      </c>
      <c r="AH1515" s="4">
        <v>705</v>
      </c>
      <c r="AI1515" s="4">
        <v>768</v>
      </c>
      <c r="AJ1515" s="4">
        <v>94</v>
      </c>
      <c r="AK1515" s="4">
        <f t="shared" si="610"/>
        <v>1567</v>
      </c>
      <c r="AL1515" s="4">
        <v>2059</v>
      </c>
      <c r="AM1515" s="4">
        <v>2792</v>
      </c>
      <c r="AN1515" s="4">
        <v>2048</v>
      </c>
      <c r="AO1515" s="4">
        <v>254</v>
      </c>
      <c r="AP1515" s="4">
        <f t="shared" si="611"/>
        <v>7153</v>
      </c>
      <c r="AQ1515" s="4">
        <v>0</v>
      </c>
      <c r="AR1515" s="4">
        <v>0</v>
      </c>
      <c r="AS1515" s="4">
        <v>0</v>
      </c>
      <c r="AT1515" s="4">
        <v>0</v>
      </c>
      <c r="AU1515" s="4">
        <f t="shared" si="612"/>
        <v>0</v>
      </c>
      <c r="AV1515" s="4">
        <v>0</v>
      </c>
      <c r="AW1515" s="4">
        <v>7</v>
      </c>
      <c r="AX1515" s="4">
        <v>206</v>
      </c>
      <c r="AY1515" s="4">
        <v>9</v>
      </c>
      <c r="AZ1515" s="4">
        <f t="shared" si="613"/>
        <v>222</v>
      </c>
      <c r="BA1515" s="4">
        <v>0</v>
      </c>
      <c r="BB1515" s="4">
        <v>0</v>
      </c>
      <c r="BC1515" s="4">
        <v>0</v>
      </c>
      <c r="BD1515" s="4">
        <v>0</v>
      </c>
      <c r="BE1515" s="4">
        <f t="shared" si="614"/>
        <v>0</v>
      </c>
      <c r="BF1515" s="4">
        <v>0</v>
      </c>
      <c r="BG1515" s="4">
        <v>457</v>
      </c>
      <c r="BH1515" s="4">
        <v>649</v>
      </c>
      <c r="BI1515" s="4">
        <v>96</v>
      </c>
      <c r="BJ1515" s="4">
        <f t="shared" si="615"/>
        <v>1202</v>
      </c>
      <c r="BK1515" s="4">
        <v>0</v>
      </c>
      <c r="BL1515" s="4">
        <v>0</v>
      </c>
      <c r="BM1515" s="4">
        <v>0</v>
      </c>
      <c r="BN1515" s="4">
        <v>0</v>
      </c>
      <c r="BO1515" s="4">
        <f t="shared" si="616"/>
        <v>0</v>
      </c>
      <c r="BP1515" s="4">
        <v>0</v>
      </c>
      <c r="BQ1515" s="4">
        <v>17</v>
      </c>
      <c r="BR1515" s="4">
        <v>170</v>
      </c>
      <c r="BS1515" s="4">
        <v>0</v>
      </c>
      <c r="BT1515" s="4">
        <f t="shared" si="617"/>
        <v>187</v>
      </c>
      <c r="BU1515" s="4">
        <v>8</v>
      </c>
      <c r="BV1515" s="4">
        <v>41</v>
      </c>
      <c r="BW1515" s="4">
        <v>160</v>
      </c>
      <c r="BX1515" s="4">
        <v>114</v>
      </c>
      <c r="BY1515" s="4">
        <f t="shared" si="618"/>
        <v>323</v>
      </c>
      <c r="BZ1515" s="4">
        <f t="shared" si="619"/>
        <v>6486</v>
      </c>
      <c r="CA1515" s="4">
        <f t="shared" si="620"/>
        <v>8762</v>
      </c>
      <c r="CB1515" s="4">
        <f t="shared" si="621"/>
        <v>9192</v>
      </c>
      <c r="CC1515" s="4">
        <f t="shared" si="622"/>
        <v>359</v>
      </c>
      <c r="CD1515" s="4">
        <f t="shared" si="623"/>
        <v>24799</v>
      </c>
      <c r="CE1515" s="4">
        <f t="shared" si="629"/>
        <v>8</v>
      </c>
      <c r="CF1515" s="4">
        <f t="shared" si="628"/>
        <v>522</v>
      </c>
      <c r="CG1515" s="4">
        <f t="shared" si="627"/>
        <v>1185</v>
      </c>
      <c r="CH1515" s="4">
        <f t="shared" si="626"/>
        <v>219</v>
      </c>
      <c r="CI1515" s="4">
        <f t="shared" si="625"/>
        <v>1934</v>
      </c>
      <c r="CJ1515" s="4">
        <v>2349</v>
      </c>
      <c r="CK1515" s="4">
        <v>2511</v>
      </c>
      <c r="CL1515" s="4">
        <v>238</v>
      </c>
      <c r="CM1515" s="4">
        <v>15</v>
      </c>
      <c r="CN1515" s="4">
        <v>1160</v>
      </c>
      <c r="CO1515" s="4">
        <f t="shared" si="602"/>
        <v>6273</v>
      </c>
    </row>
    <row r="1516" spans="1:93">
      <c r="A1516" s="2">
        <v>2020</v>
      </c>
      <c r="B1516" s="3" t="s">
        <v>113</v>
      </c>
      <c r="C1516" s="4">
        <v>4697.7299999999996</v>
      </c>
      <c r="D1516" s="4">
        <v>623.55999999999995</v>
      </c>
      <c r="E1516" s="4">
        <v>506.55999999999995</v>
      </c>
      <c r="F1516" s="4">
        <v>0</v>
      </c>
      <c r="G1516" s="4">
        <f t="shared" si="604"/>
        <v>5827.8499999999985</v>
      </c>
      <c r="H1516" s="4">
        <v>1167.806288</v>
      </c>
      <c r="I1516" s="4">
        <v>42.166505000000001</v>
      </c>
      <c r="J1516" s="4">
        <v>216.63548299999999</v>
      </c>
      <c r="K1516" s="4">
        <v>181.01102299999999</v>
      </c>
      <c r="L1516" s="4">
        <f t="shared" si="605"/>
        <v>1607.619299</v>
      </c>
      <c r="M1516" s="4">
        <v>35</v>
      </c>
      <c r="N1516" s="4">
        <v>98</v>
      </c>
      <c r="O1516" s="4">
        <v>2</v>
      </c>
      <c r="P1516" s="4">
        <v>0</v>
      </c>
      <c r="Q1516" s="4">
        <f t="shared" si="606"/>
        <v>135</v>
      </c>
      <c r="R1516" s="4">
        <v>5</v>
      </c>
      <c r="S1516" s="4">
        <v>5</v>
      </c>
      <c r="T1516" s="4">
        <v>0</v>
      </c>
      <c r="U1516" s="4">
        <v>0</v>
      </c>
      <c r="V1516" s="4">
        <f t="shared" si="607"/>
        <v>10</v>
      </c>
      <c r="W1516" s="4">
        <v>1043</v>
      </c>
      <c r="X1516" s="4">
        <v>7563</v>
      </c>
      <c r="Y1516" s="4">
        <v>1639</v>
      </c>
      <c r="Z1516" s="4">
        <v>0</v>
      </c>
      <c r="AA1516" s="4">
        <f t="shared" si="608"/>
        <v>10245</v>
      </c>
      <c r="AB1516" s="4">
        <v>1112.7262000000001</v>
      </c>
      <c r="AC1516" s="4">
        <v>17.165167</v>
      </c>
      <c r="AD1516" s="4">
        <v>21.371013000000001</v>
      </c>
      <c r="AE1516" s="4">
        <v>19.585657000000001</v>
      </c>
      <c r="AF1516" s="4">
        <f t="shared" si="609"/>
        <v>1170.8480370000002</v>
      </c>
      <c r="AG1516" s="4">
        <v>14.937457</v>
      </c>
      <c r="AH1516" s="4">
        <v>34.511220999999999</v>
      </c>
      <c r="AI1516" s="4">
        <v>2457.8088590000002</v>
      </c>
      <c r="AJ1516" s="4">
        <v>5.2467800000000002</v>
      </c>
      <c r="AK1516" s="4">
        <f t="shared" si="610"/>
        <v>2512.5043170000004</v>
      </c>
      <c r="AL1516" s="4">
        <v>3846.4886969999998</v>
      </c>
      <c r="AM1516" s="4">
        <v>5107.0061990000013</v>
      </c>
      <c r="AN1516" s="4">
        <v>18540.217959000001</v>
      </c>
      <c r="AO1516" s="4">
        <v>159.316709</v>
      </c>
      <c r="AP1516" s="4">
        <f t="shared" si="611"/>
        <v>27653.029564</v>
      </c>
      <c r="AQ1516" s="4">
        <v>0</v>
      </c>
      <c r="AR1516" s="4">
        <v>0</v>
      </c>
      <c r="AS1516" s="4">
        <v>0</v>
      </c>
      <c r="AT1516" s="4">
        <v>0</v>
      </c>
      <c r="AU1516" s="4">
        <f t="shared" si="612"/>
        <v>0</v>
      </c>
      <c r="AV1516" s="4">
        <v>0</v>
      </c>
      <c r="AW1516" s="4">
        <v>0</v>
      </c>
      <c r="AX1516" s="4">
        <v>0</v>
      </c>
      <c r="AY1516" s="4">
        <v>181.01102299999999</v>
      </c>
      <c r="AZ1516" s="4">
        <f t="shared" si="613"/>
        <v>181.01102299999999</v>
      </c>
      <c r="BA1516" s="4">
        <v>0</v>
      </c>
      <c r="BB1516" s="4">
        <v>0</v>
      </c>
      <c r="BC1516" s="4">
        <v>0</v>
      </c>
      <c r="BD1516" s="4">
        <v>19.585657000000001</v>
      </c>
      <c r="BE1516" s="4">
        <f t="shared" si="614"/>
        <v>19.585657000000001</v>
      </c>
      <c r="BF1516" s="4">
        <v>0</v>
      </c>
      <c r="BG1516" s="4">
        <v>0.46009800000000001</v>
      </c>
      <c r="BH1516" s="4">
        <v>0</v>
      </c>
      <c r="BI1516" s="4">
        <v>5.2467800000000002</v>
      </c>
      <c r="BJ1516" s="4">
        <f t="shared" si="615"/>
        <v>5.7068780000000006</v>
      </c>
      <c r="BK1516" s="4">
        <v>0</v>
      </c>
      <c r="BL1516" s="4">
        <v>0</v>
      </c>
      <c r="BM1516" s="4">
        <v>0</v>
      </c>
      <c r="BN1516" s="4">
        <v>55.833329999999997</v>
      </c>
      <c r="BO1516" s="4">
        <f t="shared" si="616"/>
        <v>55.833329999999997</v>
      </c>
      <c r="BP1516" s="4">
        <v>0</v>
      </c>
      <c r="BQ1516" s="4">
        <v>0</v>
      </c>
      <c r="BR1516" s="4">
        <v>0</v>
      </c>
      <c r="BS1516" s="4">
        <v>36.691986999999997</v>
      </c>
      <c r="BT1516" s="4">
        <f t="shared" si="617"/>
        <v>36.691986999999997</v>
      </c>
      <c r="BU1516" s="4">
        <v>0</v>
      </c>
      <c r="BV1516" s="4">
        <v>16.413383</v>
      </c>
      <c r="BW1516" s="4">
        <v>0</v>
      </c>
      <c r="BX1516" s="4">
        <v>66.791392000000002</v>
      </c>
      <c r="BY1516" s="4">
        <f t="shared" si="618"/>
        <v>83.204774999999998</v>
      </c>
      <c r="BZ1516" s="4">
        <f t="shared" si="619"/>
        <v>11922.688641999999</v>
      </c>
      <c r="CA1516" s="4">
        <f t="shared" si="620"/>
        <v>13490.409092000002</v>
      </c>
      <c r="CB1516" s="4">
        <f t="shared" si="621"/>
        <v>23383.593314000002</v>
      </c>
      <c r="CC1516" s="4">
        <f t="shared" si="622"/>
        <v>365.160169</v>
      </c>
      <c r="CD1516" s="4">
        <f t="shared" si="623"/>
        <v>49161.85121700001</v>
      </c>
      <c r="CE1516" s="4">
        <f t="shared" si="629"/>
        <v>0</v>
      </c>
      <c r="CF1516" s="4">
        <f t="shared" si="628"/>
        <v>16.873480999999998</v>
      </c>
      <c r="CG1516" s="4">
        <f t="shared" si="627"/>
        <v>0</v>
      </c>
      <c r="CH1516" s="4">
        <f t="shared" si="626"/>
        <v>365.160169</v>
      </c>
      <c r="CI1516" s="4">
        <f t="shared" si="625"/>
        <v>382.03364999999997</v>
      </c>
      <c r="CJ1516" s="4">
        <v>0</v>
      </c>
      <c r="CK1516" s="4">
        <v>8069.0999999999995</v>
      </c>
      <c r="CL1516" s="4">
        <v>767.3</v>
      </c>
      <c r="CM1516" s="4">
        <v>0</v>
      </c>
      <c r="CN1516" s="4">
        <v>785.50000000000091</v>
      </c>
      <c r="CO1516" s="4">
        <f t="shared" si="602"/>
        <v>9621.9000000000015</v>
      </c>
    </row>
    <row r="1517" spans="1:93">
      <c r="A1517" s="2">
        <v>2020</v>
      </c>
      <c r="B1517" s="3" t="s">
        <v>114</v>
      </c>
      <c r="C1517" s="4">
        <v>12755</v>
      </c>
      <c r="D1517" s="4">
        <v>2817</v>
      </c>
      <c r="E1517" s="4">
        <v>425</v>
      </c>
      <c r="F1517" s="4">
        <v>0</v>
      </c>
      <c r="G1517" s="4">
        <f t="shared" si="604"/>
        <v>15997</v>
      </c>
      <c r="H1517" s="4">
        <v>1800</v>
      </c>
      <c r="I1517" s="4">
        <v>0</v>
      </c>
      <c r="J1517" s="4">
        <v>52</v>
      </c>
      <c r="K1517" s="4">
        <v>189</v>
      </c>
      <c r="L1517" s="4">
        <f t="shared" si="605"/>
        <v>2041</v>
      </c>
      <c r="M1517" s="4">
        <v>125</v>
      </c>
      <c r="N1517" s="4">
        <v>341</v>
      </c>
      <c r="O1517" s="4">
        <v>2</v>
      </c>
      <c r="P1517" s="4">
        <v>0</v>
      </c>
      <c r="Q1517" s="4">
        <f t="shared" si="606"/>
        <v>468</v>
      </c>
      <c r="R1517" s="4">
        <v>122</v>
      </c>
      <c r="S1517" s="4">
        <v>325</v>
      </c>
      <c r="T1517" s="4">
        <v>0</v>
      </c>
      <c r="U1517" s="4">
        <v>0</v>
      </c>
      <c r="V1517" s="4">
        <f t="shared" si="607"/>
        <v>447</v>
      </c>
      <c r="W1517" s="4">
        <v>9231</v>
      </c>
      <c r="X1517" s="4">
        <v>19481</v>
      </c>
      <c r="Y1517" s="4">
        <v>3849</v>
      </c>
      <c r="Z1517" s="4">
        <v>0</v>
      </c>
      <c r="AA1517" s="4">
        <f t="shared" si="608"/>
        <v>32561</v>
      </c>
      <c r="AB1517" s="4">
        <v>2803</v>
      </c>
      <c r="AC1517" s="4">
        <v>26</v>
      </c>
      <c r="AD1517" s="4">
        <v>151</v>
      </c>
      <c r="AE1517" s="4">
        <v>41</v>
      </c>
      <c r="AF1517" s="4">
        <f t="shared" si="609"/>
        <v>3021</v>
      </c>
      <c r="AG1517" s="4">
        <v>3</v>
      </c>
      <c r="AH1517" s="4">
        <v>2266</v>
      </c>
      <c r="AI1517" s="4">
        <v>11187</v>
      </c>
      <c r="AJ1517" s="4">
        <v>175</v>
      </c>
      <c r="AK1517" s="4">
        <f t="shared" si="610"/>
        <v>13631</v>
      </c>
      <c r="AL1517" s="4">
        <v>7756</v>
      </c>
      <c r="AM1517" s="4">
        <v>5512</v>
      </c>
      <c r="AN1517" s="4">
        <v>10944</v>
      </c>
      <c r="AO1517" s="4">
        <v>295</v>
      </c>
      <c r="AP1517" s="4">
        <f t="shared" si="611"/>
        <v>24507</v>
      </c>
      <c r="AQ1517" s="4">
        <v>0</v>
      </c>
      <c r="AR1517" s="4">
        <v>0</v>
      </c>
      <c r="AS1517" s="4">
        <v>0</v>
      </c>
      <c r="AT1517" s="4">
        <v>0</v>
      </c>
      <c r="AU1517" s="4">
        <f t="shared" si="612"/>
        <v>0</v>
      </c>
      <c r="AV1517" s="4">
        <v>0</v>
      </c>
      <c r="AW1517" s="4">
        <v>0</v>
      </c>
      <c r="AX1517" s="4">
        <v>0</v>
      </c>
      <c r="AY1517" s="4">
        <v>189</v>
      </c>
      <c r="AZ1517" s="4">
        <f t="shared" si="613"/>
        <v>189</v>
      </c>
      <c r="BA1517" s="4">
        <v>0</v>
      </c>
      <c r="BB1517" s="4">
        <v>0</v>
      </c>
      <c r="BC1517" s="4">
        <v>0</v>
      </c>
      <c r="BD1517" s="4">
        <v>41</v>
      </c>
      <c r="BE1517" s="4">
        <f t="shared" si="614"/>
        <v>41</v>
      </c>
      <c r="BF1517" s="4">
        <v>0</v>
      </c>
      <c r="BG1517" s="4">
        <v>0</v>
      </c>
      <c r="BH1517" s="4">
        <v>4727</v>
      </c>
      <c r="BI1517" s="4">
        <v>175</v>
      </c>
      <c r="BJ1517" s="4">
        <f t="shared" si="615"/>
        <v>4902</v>
      </c>
      <c r="BK1517" s="4">
        <v>0</v>
      </c>
      <c r="BL1517" s="4">
        <v>0</v>
      </c>
      <c r="BM1517" s="4">
        <v>0</v>
      </c>
      <c r="BN1517" s="4">
        <v>0</v>
      </c>
      <c r="BO1517" s="4">
        <f t="shared" si="616"/>
        <v>0</v>
      </c>
      <c r="BP1517" s="4">
        <v>0</v>
      </c>
      <c r="BQ1517" s="4">
        <v>0</v>
      </c>
      <c r="BR1517" s="4">
        <v>0</v>
      </c>
      <c r="BS1517" s="4">
        <v>25</v>
      </c>
      <c r="BT1517" s="4">
        <f t="shared" si="617"/>
        <v>25</v>
      </c>
      <c r="BU1517" s="4">
        <v>0</v>
      </c>
      <c r="BV1517" s="4">
        <v>0</v>
      </c>
      <c r="BW1517" s="4">
        <v>29</v>
      </c>
      <c r="BX1517" s="4">
        <v>270</v>
      </c>
      <c r="BY1517" s="4">
        <f t="shared" si="618"/>
        <v>299</v>
      </c>
      <c r="BZ1517" s="4">
        <f t="shared" si="619"/>
        <v>34595</v>
      </c>
      <c r="CA1517" s="4">
        <f t="shared" si="620"/>
        <v>30768</v>
      </c>
      <c r="CB1517" s="4">
        <f t="shared" si="621"/>
        <v>26610</v>
      </c>
      <c r="CC1517" s="4">
        <f t="shared" si="622"/>
        <v>700</v>
      </c>
      <c r="CD1517" s="4">
        <f t="shared" si="623"/>
        <v>92673</v>
      </c>
      <c r="CE1517" s="4">
        <f t="shared" si="629"/>
        <v>0</v>
      </c>
      <c r="CF1517" s="4">
        <f t="shared" si="628"/>
        <v>0</v>
      </c>
      <c r="CG1517" s="4">
        <f t="shared" si="627"/>
        <v>4756</v>
      </c>
      <c r="CH1517" s="4">
        <f t="shared" si="626"/>
        <v>700</v>
      </c>
      <c r="CI1517" s="4">
        <f t="shared" si="625"/>
        <v>5456</v>
      </c>
      <c r="CJ1517" s="4">
        <v>11595</v>
      </c>
      <c r="CK1517" s="4">
        <v>14742</v>
      </c>
      <c r="CL1517" s="4">
        <v>3401</v>
      </c>
      <c r="CM1517" s="4">
        <v>180</v>
      </c>
      <c r="CN1517" s="4">
        <v>5779</v>
      </c>
      <c r="CO1517" s="4">
        <f t="shared" si="602"/>
        <v>35697</v>
      </c>
    </row>
    <row r="1518" spans="1:93">
      <c r="A1518" s="2">
        <v>2020</v>
      </c>
      <c r="B1518" s="3" t="s">
        <v>127</v>
      </c>
      <c r="G1518" s="4">
        <f t="shared" si="604"/>
        <v>0</v>
      </c>
      <c r="L1518" s="4">
        <f t="shared" si="605"/>
        <v>0</v>
      </c>
      <c r="Q1518" s="4">
        <f t="shared" si="606"/>
        <v>0</v>
      </c>
      <c r="V1518" s="4">
        <f t="shared" si="607"/>
        <v>0</v>
      </c>
      <c r="AA1518" s="4">
        <f t="shared" si="608"/>
        <v>0</v>
      </c>
      <c r="AF1518" s="4">
        <f t="shared" si="609"/>
        <v>0</v>
      </c>
      <c r="AK1518" s="4">
        <f t="shared" si="610"/>
        <v>0</v>
      </c>
      <c r="AP1518" s="4">
        <f t="shared" si="611"/>
        <v>0</v>
      </c>
      <c r="AU1518" s="4">
        <f t="shared" si="612"/>
        <v>0</v>
      </c>
      <c r="AZ1518" s="4">
        <f t="shared" si="613"/>
        <v>0</v>
      </c>
      <c r="BE1518" s="4">
        <f t="shared" si="614"/>
        <v>0</v>
      </c>
      <c r="BJ1518" s="4">
        <f t="shared" si="615"/>
        <v>0</v>
      </c>
      <c r="BO1518" s="4">
        <f t="shared" si="616"/>
        <v>0</v>
      </c>
      <c r="BT1518" s="4">
        <f t="shared" si="617"/>
        <v>0</v>
      </c>
      <c r="BY1518" s="4">
        <f t="shared" si="618"/>
        <v>0</v>
      </c>
      <c r="BZ1518" s="4">
        <f t="shared" si="619"/>
        <v>0</v>
      </c>
      <c r="CA1518" s="4">
        <f t="shared" si="620"/>
        <v>0</v>
      </c>
      <c r="CB1518" s="4">
        <f t="shared" si="621"/>
        <v>0</v>
      </c>
      <c r="CC1518" s="4">
        <f t="shared" si="622"/>
        <v>0</v>
      </c>
      <c r="CD1518" s="4">
        <f t="shared" si="623"/>
        <v>0</v>
      </c>
      <c r="CE1518" s="4">
        <f t="shared" si="629"/>
        <v>0</v>
      </c>
      <c r="CF1518" s="4">
        <f t="shared" si="628"/>
        <v>0</v>
      </c>
      <c r="CG1518" s="4">
        <f t="shared" si="627"/>
        <v>0</v>
      </c>
      <c r="CH1518" s="4">
        <f t="shared" si="626"/>
        <v>0</v>
      </c>
      <c r="CI1518" s="4">
        <f t="shared" si="625"/>
        <v>0</v>
      </c>
      <c r="CO1518" s="4">
        <f t="shared" si="602"/>
        <v>0</v>
      </c>
    </row>
    <row r="1519" spans="1:93">
      <c r="A1519" s="2">
        <v>2020</v>
      </c>
      <c r="B1519" s="3" t="s">
        <v>115</v>
      </c>
      <c r="C1519" s="4">
        <v>1196</v>
      </c>
      <c r="D1519" s="4">
        <v>321</v>
      </c>
      <c r="E1519" s="4">
        <v>39</v>
      </c>
      <c r="F1519" s="4">
        <v>25</v>
      </c>
      <c r="G1519" s="4">
        <f t="shared" si="604"/>
        <v>1581</v>
      </c>
      <c r="H1519" s="4">
        <v>232</v>
      </c>
      <c r="I1519" s="4">
        <v>38</v>
      </c>
      <c r="J1519" s="4">
        <v>1001</v>
      </c>
      <c r="K1519" s="4">
        <v>18</v>
      </c>
      <c r="L1519" s="4">
        <f t="shared" si="605"/>
        <v>1289</v>
      </c>
      <c r="M1519" s="4">
        <v>0</v>
      </c>
      <c r="N1519" s="4">
        <v>69</v>
      </c>
      <c r="O1519" s="4">
        <v>0</v>
      </c>
      <c r="P1519" s="4">
        <v>0</v>
      </c>
      <c r="Q1519" s="4">
        <f t="shared" si="606"/>
        <v>69</v>
      </c>
      <c r="R1519" s="4">
        <v>30</v>
      </c>
      <c r="S1519" s="4">
        <v>28</v>
      </c>
      <c r="T1519" s="4">
        <v>0</v>
      </c>
      <c r="U1519" s="4">
        <v>0</v>
      </c>
      <c r="V1519" s="4">
        <f t="shared" si="607"/>
        <v>58</v>
      </c>
      <c r="W1519" s="4">
        <v>1071</v>
      </c>
      <c r="X1519" s="4">
        <v>1694</v>
      </c>
      <c r="Y1519" s="4">
        <v>10</v>
      </c>
      <c r="Z1519" s="4">
        <v>0</v>
      </c>
      <c r="AA1519" s="4">
        <f t="shared" si="608"/>
        <v>2775</v>
      </c>
      <c r="AB1519" s="4">
        <v>235</v>
      </c>
      <c r="AC1519" s="4">
        <v>7</v>
      </c>
      <c r="AD1519" s="4">
        <v>25</v>
      </c>
      <c r="AE1519" s="4">
        <v>0</v>
      </c>
      <c r="AF1519" s="4">
        <f t="shared" si="609"/>
        <v>267</v>
      </c>
      <c r="AG1519" s="4">
        <v>0</v>
      </c>
      <c r="AH1519" s="4">
        <v>338</v>
      </c>
      <c r="AI1519" s="4">
        <v>293</v>
      </c>
      <c r="AJ1519" s="4">
        <v>175</v>
      </c>
      <c r="AK1519" s="4">
        <f t="shared" si="610"/>
        <v>806</v>
      </c>
      <c r="AL1519" s="4">
        <v>1195</v>
      </c>
      <c r="AM1519" s="4">
        <v>2345</v>
      </c>
      <c r="AN1519" s="4">
        <v>1627</v>
      </c>
      <c r="AO1519" s="4">
        <v>70</v>
      </c>
      <c r="AP1519" s="4">
        <f t="shared" si="611"/>
        <v>5237</v>
      </c>
      <c r="AQ1519" s="4">
        <v>0</v>
      </c>
      <c r="AR1519" s="4">
        <v>0</v>
      </c>
      <c r="AS1519" s="4">
        <v>1</v>
      </c>
      <c r="AT1519" s="4">
        <v>25</v>
      </c>
      <c r="AU1519" s="4">
        <f t="shared" si="612"/>
        <v>26</v>
      </c>
      <c r="AV1519" s="4">
        <v>0</v>
      </c>
      <c r="AW1519" s="4">
        <v>0</v>
      </c>
      <c r="AX1519" s="4">
        <v>47</v>
      </c>
      <c r="AY1519" s="4">
        <v>18</v>
      </c>
      <c r="AZ1519" s="4">
        <f t="shared" si="613"/>
        <v>65</v>
      </c>
      <c r="BA1519" s="4">
        <v>0</v>
      </c>
      <c r="BB1519" s="4">
        <v>0</v>
      </c>
      <c r="BC1519" s="4">
        <v>22</v>
      </c>
      <c r="BD1519" s="4">
        <v>0</v>
      </c>
      <c r="BE1519" s="4">
        <f t="shared" si="614"/>
        <v>22</v>
      </c>
      <c r="BF1519" s="4">
        <v>0</v>
      </c>
      <c r="BG1519" s="4">
        <v>164</v>
      </c>
      <c r="BH1519" s="4">
        <v>85</v>
      </c>
      <c r="BI1519" s="4">
        <v>175</v>
      </c>
      <c r="BJ1519" s="4">
        <f t="shared" si="615"/>
        <v>424</v>
      </c>
      <c r="BK1519" s="4">
        <v>0</v>
      </c>
      <c r="BL1519" s="4">
        <v>0</v>
      </c>
      <c r="BM1519" s="4">
        <v>0</v>
      </c>
      <c r="BN1519" s="4">
        <v>13</v>
      </c>
      <c r="BO1519" s="4">
        <f t="shared" si="616"/>
        <v>13</v>
      </c>
      <c r="BP1519" s="4">
        <v>0</v>
      </c>
      <c r="BQ1519" s="4">
        <v>7</v>
      </c>
      <c r="BR1519" s="4">
        <v>13</v>
      </c>
      <c r="BS1519" s="4">
        <v>13</v>
      </c>
      <c r="BT1519" s="4">
        <f t="shared" si="617"/>
        <v>33</v>
      </c>
      <c r="BU1519" s="4">
        <v>6</v>
      </c>
      <c r="BV1519" s="4">
        <v>20</v>
      </c>
      <c r="BW1519" s="4">
        <v>83</v>
      </c>
      <c r="BX1519" s="4">
        <v>44</v>
      </c>
      <c r="BY1519" s="4">
        <f t="shared" si="618"/>
        <v>153</v>
      </c>
      <c r="BZ1519" s="4">
        <f t="shared" si="619"/>
        <v>3959</v>
      </c>
      <c r="CA1519" s="4">
        <f t="shared" si="620"/>
        <v>4840</v>
      </c>
      <c r="CB1519" s="4">
        <f t="shared" si="621"/>
        <v>2995</v>
      </c>
      <c r="CC1519" s="4">
        <f t="shared" si="622"/>
        <v>288</v>
      </c>
      <c r="CD1519" s="4">
        <f t="shared" si="623"/>
        <v>12082</v>
      </c>
      <c r="CE1519" s="4">
        <f t="shared" si="629"/>
        <v>6</v>
      </c>
      <c r="CF1519" s="4">
        <f t="shared" si="628"/>
        <v>191</v>
      </c>
      <c r="CG1519" s="4">
        <f t="shared" si="627"/>
        <v>251</v>
      </c>
      <c r="CH1519" s="4">
        <f t="shared" si="626"/>
        <v>288</v>
      </c>
      <c r="CI1519" s="4">
        <f t="shared" si="625"/>
        <v>736</v>
      </c>
      <c r="CJ1519" s="4">
        <v>1129</v>
      </c>
      <c r="CK1519" s="4">
        <v>1359</v>
      </c>
      <c r="CL1519" s="4">
        <v>133</v>
      </c>
      <c r="CM1519" s="4">
        <v>269</v>
      </c>
      <c r="CN1519" s="4">
        <v>1032</v>
      </c>
      <c r="CO1519" s="4">
        <f t="shared" si="602"/>
        <v>3922</v>
      </c>
    </row>
    <row r="1520" spans="1:93">
      <c r="A1520" s="2">
        <v>2020</v>
      </c>
      <c r="B1520" s="3" t="s">
        <v>116</v>
      </c>
      <c r="C1520" s="4">
        <v>3419</v>
      </c>
      <c r="D1520" s="4">
        <v>941</v>
      </c>
      <c r="E1520" s="4">
        <v>924</v>
      </c>
      <c r="F1520" s="4">
        <v>0</v>
      </c>
      <c r="G1520" s="4">
        <f t="shared" si="604"/>
        <v>5284</v>
      </c>
      <c r="H1520" s="4">
        <v>767</v>
      </c>
      <c r="I1520" s="4">
        <v>143</v>
      </c>
      <c r="J1520" s="4">
        <v>4396</v>
      </c>
      <c r="K1520" s="4">
        <v>94</v>
      </c>
      <c r="L1520" s="4">
        <f t="shared" si="605"/>
        <v>5400</v>
      </c>
      <c r="M1520" s="4">
        <v>2</v>
      </c>
      <c r="N1520" s="4">
        <v>22</v>
      </c>
      <c r="O1520" s="4">
        <v>1</v>
      </c>
      <c r="P1520" s="4">
        <v>0</v>
      </c>
      <c r="Q1520" s="4">
        <f t="shared" si="606"/>
        <v>25</v>
      </c>
      <c r="R1520" s="4">
        <v>24</v>
      </c>
      <c r="S1520" s="4">
        <v>34</v>
      </c>
      <c r="T1520" s="4">
        <v>0</v>
      </c>
      <c r="U1520" s="4">
        <v>0</v>
      </c>
      <c r="V1520" s="4">
        <f t="shared" si="607"/>
        <v>58</v>
      </c>
      <c r="W1520" s="4">
        <v>1241</v>
      </c>
      <c r="X1520" s="4">
        <v>5128</v>
      </c>
      <c r="Y1520" s="4">
        <v>743</v>
      </c>
      <c r="Z1520" s="4">
        <v>0</v>
      </c>
      <c r="AA1520" s="4">
        <f t="shared" si="608"/>
        <v>7112</v>
      </c>
      <c r="AB1520" s="4">
        <v>619</v>
      </c>
      <c r="AC1520" s="4">
        <v>5</v>
      </c>
      <c r="AD1520" s="4">
        <v>75</v>
      </c>
      <c r="AE1520" s="4">
        <v>0</v>
      </c>
      <c r="AF1520" s="4">
        <f t="shared" si="609"/>
        <v>699</v>
      </c>
      <c r="AG1520" s="4">
        <v>0</v>
      </c>
      <c r="AH1520" s="4">
        <v>839</v>
      </c>
      <c r="AI1520" s="4">
        <v>1448</v>
      </c>
      <c r="AJ1520" s="4">
        <v>0</v>
      </c>
      <c r="AK1520" s="4">
        <f t="shared" si="610"/>
        <v>2287</v>
      </c>
      <c r="AL1520" s="4">
        <v>2586</v>
      </c>
      <c r="AM1520" s="4">
        <v>1881</v>
      </c>
      <c r="AN1520" s="4">
        <v>1587</v>
      </c>
      <c r="AO1520" s="4">
        <v>30</v>
      </c>
      <c r="AP1520" s="4">
        <f t="shared" si="611"/>
        <v>6084</v>
      </c>
      <c r="AQ1520" s="4">
        <v>3</v>
      </c>
      <c r="AR1520" s="4">
        <v>1</v>
      </c>
      <c r="AS1520" s="4">
        <v>1</v>
      </c>
      <c r="AT1520" s="4">
        <v>0</v>
      </c>
      <c r="AU1520" s="4">
        <f t="shared" si="612"/>
        <v>5</v>
      </c>
      <c r="AV1520" s="4">
        <v>38</v>
      </c>
      <c r="AW1520" s="4">
        <v>6</v>
      </c>
      <c r="AX1520" s="4">
        <v>132</v>
      </c>
      <c r="AY1520" s="4">
        <v>94</v>
      </c>
      <c r="AZ1520" s="4">
        <f t="shared" si="613"/>
        <v>270</v>
      </c>
      <c r="BA1520" s="4">
        <v>10</v>
      </c>
      <c r="BB1520" s="4">
        <v>1</v>
      </c>
      <c r="BC1520" s="4">
        <v>1</v>
      </c>
      <c r="BD1520" s="4">
        <v>0</v>
      </c>
      <c r="BE1520" s="4">
        <f t="shared" si="614"/>
        <v>12</v>
      </c>
      <c r="BF1520" s="4">
        <v>0</v>
      </c>
      <c r="BG1520" s="4">
        <v>0</v>
      </c>
      <c r="BH1520" s="4">
        <v>0</v>
      </c>
      <c r="BI1520" s="4">
        <v>0</v>
      </c>
      <c r="BJ1520" s="4">
        <f t="shared" si="615"/>
        <v>0</v>
      </c>
      <c r="BK1520" s="4">
        <v>0</v>
      </c>
      <c r="BL1520" s="4">
        <v>0</v>
      </c>
      <c r="BM1520" s="4">
        <v>0</v>
      </c>
      <c r="BN1520" s="4">
        <v>0</v>
      </c>
      <c r="BO1520" s="4">
        <f t="shared" si="616"/>
        <v>0</v>
      </c>
      <c r="BP1520" s="4">
        <v>1</v>
      </c>
      <c r="BQ1520" s="4">
        <v>5</v>
      </c>
      <c r="BR1520" s="4">
        <v>3</v>
      </c>
      <c r="BS1520" s="4">
        <v>0</v>
      </c>
      <c r="BT1520" s="4">
        <f t="shared" si="617"/>
        <v>9</v>
      </c>
      <c r="BU1520" s="4">
        <v>44</v>
      </c>
      <c r="BV1520" s="4">
        <v>32</v>
      </c>
      <c r="BW1520" s="4">
        <v>44</v>
      </c>
      <c r="BX1520" s="4">
        <v>30</v>
      </c>
      <c r="BY1520" s="4">
        <f t="shared" si="618"/>
        <v>150</v>
      </c>
      <c r="BZ1520" s="4">
        <f t="shared" si="619"/>
        <v>8658</v>
      </c>
      <c r="CA1520" s="4">
        <f t="shared" si="620"/>
        <v>8993</v>
      </c>
      <c r="CB1520" s="4">
        <f t="shared" si="621"/>
        <v>9174</v>
      </c>
      <c r="CC1520" s="4">
        <f t="shared" si="622"/>
        <v>124</v>
      </c>
      <c r="CD1520" s="4">
        <f t="shared" si="623"/>
        <v>26949</v>
      </c>
      <c r="CE1520" s="4">
        <f t="shared" si="629"/>
        <v>96</v>
      </c>
      <c r="CF1520" s="4">
        <f t="shared" si="628"/>
        <v>45</v>
      </c>
      <c r="CG1520" s="4">
        <f t="shared" si="627"/>
        <v>181</v>
      </c>
      <c r="CH1520" s="4">
        <f t="shared" si="626"/>
        <v>124</v>
      </c>
      <c r="CI1520" s="4">
        <f t="shared" si="625"/>
        <v>446</v>
      </c>
      <c r="CJ1520" s="4">
        <v>3287</v>
      </c>
      <c r="CK1520" s="4">
        <v>5019</v>
      </c>
      <c r="CL1520" s="4">
        <v>423</v>
      </c>
      <c r="CM1520" s="4">
        <v>0</v>
      </c>
      <c r="CN1520" s="4">
        <v>1064</v>
      </c>
      <c r="CO1520" s="4">
        <f t="shared" si="602"/>
        <v>9793</v>
      </c>
    </row>
    <row r="1521" spans="1:93">
      <c r="A1521" s="2">
        <v>2020</v>
      </c>
      <c r="B1521" s="3" t="s">
        <v>117</v>
      </c>
      <c r="C1521" s="4">
        <v>568</v>
      </c>
      <c r="D1521" s="4">
        <v>179</v>
      </c>
      <c r="E1521" s="4">
        <v>3</v>
      </c>
      <c r="F1521" s="4">
        <v>0</v>
      </c>
      <c r="G1521" s="4">
        <f t="shared" si="604"/>
        <v>750</v>
      </c>
      <c r="H1521" s="4">
        <v>271</v>
      </c>
      <c r="I1521" s="4">
        <v>83</v>
      </c>
      <c r="J1521" s="4">
        <v>461</v>
      </c>
      <c r="K1521" s="4">
        <v>24</v>
      </c>
      <c r="L1521" s="4">
        <f t="shared" si="605"/>
        <v>839</v>
      </c>
      <c r="M1521" s="4">
        <v>9</v>
      </c>
      <c r="N1521" s="4">
        <v>10</v>
      </c>
      <c r="O1521" s="4">
        <v>0</v>
      </c>
      <c r="P1521" s="4">
        <v>0</v>
      </c>
      <c r="Q1521" s="4">
        <f t="shared" si="606"/>
        <v>19</v>
      </c>
      <c r="R1521" s="4">
        <v>0</v>
      </c>
      <c r="S1521" s="4">
        <v>0</v>
      </c>
      <c r="T1521" s="4">
        <v>0</v>
      </c>
      <c r="U1521" s="4">
        <v>0</v>
      </c>
      <c r="V1521" s="4">
        <f t="shared" si="607"/>
        <v>0</v>
      </c>
      <c r="W1521" s="4">
        <v>334</v>
      </c>
      <c r="X1521" s="4">
        <v>566</v>
      </c>
      <c r="Y1521" s="4">
        <v>4</v>
      </c>
      <c r="Z1521" s="4">
        <v>0</v>
      </c>
      <c r="AA1521" s="4">
        <f t="shared" si="608"/>
        <v>904</v>
      </c>
      <c r="AB1521" s="4">
        <v>108</v>
      </c>
      <c r="AC1521" s="4">
        <v>3</v>
      </c>
      <c r="AD1521" s="4">
        <v>3</v>
      </c>
      <c r="AE1521" s="4">
        <v>0</v>
      </c>
      <c r="AF1521" s="4">
        <f t="shared" si="609"/>
        <v>114</v>
      </c>
      <c r="AG1521" s="4">
        <v>5</v>
      </c>
      <c r="AH1521" s="4">
        <v>474</v>
      </c>
      <c r="AI1521" s="4">
        <v>300</v>
      </c>
      <c r="AJ1521" s="4">
        <v>0</v>
      </c>
      <c r="AK1521" s="4">
        <f t="shared" si="610"/>
        <v>779</v>
      </c>
      <c r="AL1521" s="4">
        <v>408</v>
      </c>
      <c r="AM1521" s="4">
        <v>518</v>
      </c>
      <c r="AN1521" s="4">
        <v>507</v>
      </c>
      <c r="AO1521" s="4">
        <v>16</v>
      </c>
      <c r="AP1521" s="4">
        <f t="shared" si="611"/>
        <v>1449</v>
      </c>
      <c r="AQ1521" s="4">
        <v>0</v>
      </c>
      <c r="AR1521" s="4">
        <v>0</v>
      </c>
      <c r="AS1521" s="4">
        <v>0</v>
      </c>
      <c r="AT1521" s="4">
        <v>0</v>
      </c>
      <c r="AU1521" s="4">
        <f t="shared" si="612"/>
        <v>0</v>
      </c>
      <c r="AV1521" s="4">
        <v>0</v>
      </c>
      <c r="AW1521" s="4">
        <v>0</v>
      </c>
      <c r="AX1521" s="4">
        <v>0</v>
      </c>
      <c r="AY1521" s="4">
        <v>24</v>
      </c>
      <c r="AZ1521" s="4">
        <f t="shared" si="613"/>
        <v>24</v>
      </c>
      <c r="BA1521" s="4">
        <v>1</v>
      </c>
      <c r="BB1521" s="4">
        <v>0</v>
      </c>
      <c r="BC1521" s="4">
        <v>0</v>
      </c>
      <c r="BD1521" s="4">
        <v>0</v>
      </c>
      <c r="BE1521" s="4">
        <f t="shared" si="614"/>
        <v>1</v>
      </c>
      <c r="BF1521" s="4">
        <v>0</v>
      </c>
      <c r="BG1521" s="4">
        <v>0</v>
      </c>
      <c r="BH1521" s="4">
        <v>11</v>
      </c>
      <c r="BI1521" s="4">
        <v>0</v>
      </c>
      <c r="BJ1521" s="4">
        <f t="shared" si="615"/>
        <v>11</v>
      </c>
      <c r="BK1521" s="4">
        <v>0</v>
      </c>
      <c r="BL1521" s="4">
        <v>0</v>
      </c>
      <c r="BM1521" s="4">
        <v>0</v>
      </c>
      <c r="BN1521" s="4">
        <v>0</v>
      </c>
      <c r="BO1521" s="4">
        <f t="shared" si="616"/>
        <v>0</v>
      </c>
      <c r="BP1521" s="4">
        <v>0</v>
      </c>
      <c r="BQ1521" s="4">
        <v>0</v>
      </c>
      <c r="BR1521" s="4">
        <v>0</v>
      </c>
      <c r="BS1521" s="4">
        <v>0</v>
      </c>
      <c r="BT1521" s="4">
        <f t="shared" si="617"/>
        <v>0</v>
      </c>
      <c r="BU1521" s="4">
        <v>2</v>
      </c>
      <c r="BV1521" s="4">
        <v>8</v>
      </c>
      <c r="BW1521" s="4">
        <v>18</v>
      </c>
      <c r="BX1521" s="4">
        <v>16</v>
      </c>
      <c r="BY1521" s="4">
        <f t="shared" si="618"/>
        <v>44</v>
      </c>
      <c r="BZ1521" s="4">
        <f t="shared" si="619"/>
        <v>1703</v>
      </c>
      <c r="CA1521" s="4">
        <f t="shared" si="620"/>
        <v>1833</v>
      </c>
      <c r="CB1521" s="4">
        <f t="shared" si="621"/>
        <v>1278</v>
      </c>
      <c r="CC1521" s="4">
        <f t="shared" si="622"/>
        <v>40</v>
      </c>
      <c r="CD1521" s="4">
        <f t="shared" si="623"/>
        <v>4854</v>
      </c>
      <c r="CE1521" s="4">
        <f t="shared" si="629"/>
        <v>3</v>
      </c>
      <c r="CF1521" s="4">
        <f t="shared" si="628"/>
        <v>8</v>
      </c>
      <c r="CG1521" s="4">
        <f t="shared" si="627"/>
        <v>29</v>
      </c>
      <c r="CH1521" s="4">
        <f t="shared" si="626"/>
        <v>40</v>
      </c>
      <c r="CI1521" s="4">
        <f t="shared" si="625"/>
        <v>80</v>
      </c>
      <c r="CJ1521" s="4">
        <v>1073</v>
      </c>
      <c r="CK1521" s="4">
        <v>0</v>
      </c>
      <c r="CL1521" s="4">
        <v>0</v>
      </c>
      <c r="CM1521" s="4">
        <v>125</v>
      </c>
      <c r="CN1521" s="4">
        <v>543</v>
      </c>
      <c r="CO1521" s="4">
        <f t="shared" si="602"/>
        <v>1741</v>
      </c>
    </row>
    <row r="1522" spans="1:93">
      <c r="A1522" s="2">
        <v>2020</v>
      </c>
      <c r="B1522" s="3" t="s">
        <v>118</v>
      </c>
      <c r="C1522" s="4">
        <v>5257</v>
      </c>
      <c r="D1522" s="4">
        <v>1137</v>
      </c>
      <c r="E1522" s="4">
        <v>159</v>
      </c>
      <c r="F1522" s="4">
        <v>0</v>
      </c>
      <c r="G1522" s="4">
        <f t="shared" si="604"/>
        <v>6553</v>
      </c>
      <c r="H1522" s="4">
        <v>2332</v>
      </c>
      <c r="I1522" s="4">
        <v>65</v>
      </c>
      <c r="J1522" s="4">
        <v>2758</v>
      </c>
      <c r="K1522" s="4">
        <v>0</v>
      </c>
      <c r="L1522" s="4">
        <f t="shared" si="605"/>
        <v>5155</v>
      </c>
      <c r="M1522" s="4">
        <v>14</v>
      </c>
      <c r="N1522" s="4">
        <v>99</v>
      </c>
      <c r="O1522" s="4">
        <v>0</v>
      </c>
      <c r="P1522" s="4">
        <v>0</v>
      </c>
      <c r="Q1522" s="4">
        <f t="shared" si="606"/>
        <v>113</v>
      </c>
      <c r="R1522" s="4">
        <v>0</v>
      </c>
      <c r="S1522" s="4">
        <v>0</v>
      </c>
      <c r="T1522" s="4">
        <v>0</v>
      </c>
      <c r="U1522" s="4">
        <v>0</v>
      </c>
      <c r="V1522" s="4">
        <f t="shared" si="607"/>
        <v>0</v>
      </c>
      <c r="W1522" s="4">
        <v>4088</v>
      </c>
      <c r="X1522" s="4">
        <v>7839</v>
      </c>
      <c r="Y1522" s="4">
        <v>749</v>
      </c>
      <c r="Z1522" s="4">
        <v>0</v>
      </c>
      <c r="AA1522" s="4">
        <f t="shared" si="608"/>
        <v>12676</v>
      </c>
      <c r="AB1522" s="4">
        <v>1103</v>
      </c>
      <c r="AC1522" s="4">
        <v>1</v>
      </c>
      <c r="AD1522" s="4">
        <v>42</v>
      </c>
      <c r="AE1522" s="4">
        <v>0</v>
      </c>
      <c r="AF1522" s="4">
        <f t="shared" si="609"/>
        <v>1146</v>
      </c>
      <c r="AG1522" s="4">
        <v>0</v>
      </c>
      <c r="AH1522" s="4">
        <v>1074</v>
      </c>
      <c r="AI1522" s="4">
        <v>657</v>
      </c>
      <c r="AJ1522" s="4">
        <v>0</v>
      </c>
      <c r="AK1522" s="4">
        <f t="shared" si="610"/>
        <v>1731</v>
      </c>
      <c r="AL1522" s="4">
        <v>3775</v>
      </c>
      <c r="AM1522" s="4">
        <v>4035</v>
      </c>
      <c r="AN1522" s="4">
        <v>2226</v>
      </c>
      <c r="AO1522" s="4">
        <v>0</v>
      </c>
      <c r="AP1522" s="4">
        <f t="shared" si="611"/>
        <v>10036</v>
      </c>
      <c r="AQ1522" s="4">
        <v>0</v>
      </c>
      <c r="AR1522" s="4">
        <v>0</v>
      </c>
      <c r="AS1522" s="4">
        <v>2</v>
      </c>
      <c r="AT1522" s="4">
        <v>0</v>
      </c>
      <c r="AU1522" s="4">
        <f t="shared" si="612"/>
        <v>2</v>
      </c>
      <c r="AV1522" s="4">
        <v>174</v>
      </c>
      <c r="AW1522" s="4">
        <v>0</v>
      </c>
      <c r="AX1522" s="4">
        <v>57</v>
      </c>
      <c r="AY1522" s="4">
        <v>0</v>
      </c>
      <c r="AZ1522" s="4">
        <f t="shared" si="613"/>
        <v>231</v>
      </c>
      <c r="BA1522" s="4">
        <v>0</v>
      </c>
      <c r="BB1522" s="4">
        <v>0</v>
      </c>
      <c r="BC1522" s="4">
        <v>25</v>
      </c>
      <c r="BD1522" s="4">
        <v>0</v>
      </c>
      <c r="BE1522" s="4">
        <f t="shared" si="614"/>
        <v>25</v>
      </c>
      <c r="BF1522" s="4">
        <v>0</v>
      </c>
      <c r="BG1522" s="4">
        <v>1074</v>
      </c>
      <c r="BH1522" s="4">
        <v>657</v>
      </c>
      <c r="BI1522" s="4">
        <v>0</v>
      </c>
      <c r="BJ1522" s="4">
        <f t="shared" si="615"/>
        <v>1731</v>
      </c>
      <c r="BK1522" s="4">
        <v>0</v>
      </c>
      <c r="BL1522" s="4">
        <v>0</v>
      </c>
      <c r="BM1522" s="4">
        <v>0</v>
      </c>
      <c r="BN1522" s="4">
        <v>0</v>
      </c>
      <c r="BO1522" s="4">
        <f t="shared" si="616"/>
        <v>0</v>
      </c>
      <c r="BP1522" s="4">
        <v>22</v>
      </c>
      <c r="BQ1522" s="4">
        <v>0</v>
      </c>
      <c r="BR1522" s="4">
        <v>6</v>
      </c>
      <c r="BS1522" s="4">
        <v>0</v>
      </c>
      <c r="BT1522" s="4">
        <f t="shared" si="617"/>
        <v>28</v>
      </c>
      <c r="BU1522" s="4">
        <v>130</v>
      </c>
      <c r="BV1522" s="4">
        <v>13</v>
      </c>
      <c r="BW1522" s="4">
        <v>11</v>
      </c>
      <c r="BX1522" s="4">
        <v>0</v>
      </c>
      <c r="BY1522" s="4">
        <f t="shared" si="618"/>
        <v>154</v>
      </c>
      <c r="BZ1522" s="4">
        <f t="shared" si="619"/>
        <v>16569</v>
      </c>
      <c r="CA1522" s="4">
        <f t="shared" si="620"/>
        <v>14250</v>
      </c>
      <c r="CB1522" s="4">
        <f t="shared" si="621"/>
        <v>6591</v>
      </c>
      <c r="CC1522" s="4">
        <f t="shared" si="622"/>
        <v>0</v>
      </c>
      <c r="CD1522" s="4">
        <f t="shared" si="623"/>
        <v>37410</v>
      </c>
      <c r="CE1522" s="4">
        <f t="shared" si="629"/>
        <v>326</v>
      </c>
      <c r="CF1522" s="4">
        <f t="shared" si="628"/>
        <v>1087</v>
      </c>
      <c r="CG1522" s="4">
        <f t="shared" si="627"/>
        <v>758</v>
      </c>
      <c r="CH1522" s="4">
        <f t="shared" si="626"/>
        <v>0</v>
      </c>
      <c r="CI1522" s="4">
        <f t="shared" si="625"/>
        <v>2171</v>
      </c>
      <c r="CJ1522" s="4">
        <v>9096</v>
      </c>
      <c r="CK1522" s="4">
        <v>86</v>
      </c>
      <c r="CL1522" s="4">
        <v>1679</v>
      </c>
      <c r="CM1522" s="4">
        <v>0</v>
      </c>
      <c r="CN1522" s="4">
        <v>4576</v>
      </c>
      <c r="CO1522" s="4">
        <f t="shared" si="602"/>
        <v>15437</v>
      </c>
    </row>
    <row r="1523" spans="1:93">
      <c r="A1523" s="2">
        <v>2020</v>
      </c>
      <c r="B1523" s="3" t="s">
        <v>119</v>
      </c>
      <c r="C1523" s="4">
        <v>25752</v>
      </c>
      <c r="D1523" s="4">
        <v>5558</v>
      </c>
      <c r="E1523" s="4">
        <v>4967</v>
      </c>
      <c r="F1523" s="4">
        <v>0</v>
      </c>
      <c r="G1523" s="4">
        <f t="shared" si="604"/>
        <v>36277</v>
      </c>
      <c r="H1523" s="4">
        <v>8037</v>
      </c>
      <c r="I1523" s="4">
        <v>4512</v>
      </c>
      <c r="J1523" s="4">
        <v>6202</v>
      </c>
      <c r="K1523" s="4">
        <v>0</v>
      </c>
      <c r="L1523" s="4">
        <f t="shared" si="605"/>
        <v>18751</v>
      </c>
      <c r="M1523" s="4">
        <v>43</v>
      </c>
      <c r="N1523" s="4">
        <v>4</v>
      </c>
      <c r="O1523" s="4">
        <v>0</v>
      </c>
      <c r="P1523" s="4">
        <v>0</v>
      </c>
      <c r="Q1523" s="4">
        <f t="shared" si="606"/>
        <v>47</v>
      </c>
      <c r="R1523" s="4">
        <v>0</v>
      </c>
      <c r="S1523" s="4">
        <v>0</v>
      </c>
      <c r="T1523" s="4">
        <v>0</v>
      </c>
      <c r="U1523" s="4">
        <v>0</v>
      </c>
      <c r="V1523" s="4">
        <f t="shared" si="607"/>
        <v>0</v>
      </c>
      <c r="W1523" s="4">
        <v>11711</v>
      </c>
      <c r="X1523" s="4">
        <v>25468</v>
      </c>
      <c r="Y1523" s="4">
        <v>230</v>
      </c>
      <c r="Z1523" s="4">
        <v>0</v>
      </c>
      <c r="AA1523" s="4">
        <f t="shared" si="608"/>
        <v>37409</v>
      </c>
      <c r="AB1523" s="4">
        <v>3634</v>
      </c>
      <c r="AC1523" s="4">
        <v>21</v>
      </c>
      <c r="AD1523" s="4">
        <v>208</v>
      </c>
      <c r="AE1523" s="4">
        <v>0</v>
      </c>
      <c r="AF1523" s="4">
        <f t="shared" si="609"/>
        <v>3863</v>
      </c>
      <c r="AG1523" s="4">
        <v>3</v>
      </c>
      <c r="AH1523" s="4">
        <v>5137</v>
      </c>
      <c r="AI1523" s="4">
        <v>8797</v>
      </c>
      <c r="AJ1523" s="4">
        <v>27</v>
      </c>
      <c r="AK1523" s="4">
        <f t="shared" si="610"/>
        <v>13964</v>
      </c>
      <c r="AL1523" s="4">
        <v>10496</v>
      </c>
      <c r="AM1523" s="4">
        <v>3160</v>
      </c>
      <c r="AN1523" s="4">
        <v>5204</v>
      </c>
      <c r="AO1523" s="4">
        <v>353</v>
      </c>
      <c r="AP1523" s="4">
        <f t="shared" si="611"/>
        <v>19213</v>
      </c>
      <c r="AQ1523" s="4">
        <v>0</v>
      </c>
      <c r="AR1523" s="4">
        <v>0</v>
      </c>
      <c r="AS1523" s="4">
        <v>0</v>
      </c>
      <c r="AT1523" s="4">
        <v>0</v>
      </c>
      <c r="AU1523" s="4">
        <f t="shared" si="612"/>
        <v>0</v>
      </c>
      <c r="AV1523" s="4">
        <v>242</v>
      </c>
      <c r="AW1523" s="4">
        <v>84</v>
      </c>
      <c r="AX1523" s="4">
        <v>3367</v>
      </c>
      <c r="AY1523" s="4">
        <v>0</v>
      </c>
      <c r="AZ1523" s="4">
        <f t="shared" si="613"/>
        <v>3693</v>
      </c>
      <c r="BA1523" s="4">
        <v>41</v>
      </c>
      <c r="BB1523" s="4">
        <v>0</v>
      </c>
      <c r="BC1523" s="4">
        <v>60</v>
      </c>
      <c r="BD1523" s="4">
        <v>0</v>
      </c>
      <c r="BE1523" s="4">
        <f t="shared" si="614"/>
        <v>101</v>
      </c>
      <c r="BF1523" s="4">
        <v>0</v>
      </c>
      <c r="BG1523" s="4">
        <v>5101</v>
      </c>
      <c r="BH1523" s="4">
        <v>6198</v>
      </c>
      <c r="BI1523" s="4">
        <v>27</v>
      </c>
      <c r="BJ1523" s="4">
        <f t="shared" si="615"/>
        <v>11326</v>
      </c>
      <c r="BK1523" s="4">
        <v>0</v>
      </c>
      <c r="BL1523" s="4">
        <v>22</v>
      </c>
      <c r="BM1523" s="4">
        <v>2</v>
      </c>
      <c r="BN1523" s="4">
        <v>234</v>
      </c>
      <c r="BO1523" s="4">
        <f t="shared" si="616"/>
        <v>258</v>
      </c>
      <c r="BP1523" s="4">
        <v>5</v>
      </c>
      <c r="BQ1523" s="4">
        <v>0</v>
      </c>
      <c r="BR1523" s="4">
        <v>14</v>
      </c>
      <c r="BS1523" s="4">
        <v>0</v>
      </c>
      <c r="BT1523" s="4">
        <f t="shared" si="617"/>
        <v>19</v>
      </c>
      <c r="BU1523" s="4">
        <v>0</v>
      </c>
      <c r="BV1523" s="4">
        <v>0</v>
      </c>
      <c r="BW1523" s="4">
        <v>0</v>
      </c>
      <c r="BX1523" s="4">
        <v>0</v>
      </c>
      <c r="BY1523" s="4">
        <f t="shared" si="618"/>
        <v>0</v>
      </c>
      <c r="BZ1523" s="4">
        <f t="shared" si="619"/>
        <v>59676</v>
      </c>
      <c r="CA1523" s="4">
        <f t="shared" si="620"/>
        <v>43860</v>
      </c>
      <c r="CB1523" s="4">
        <f t="shared" si="621"/>
        <v>25608</v>
      </c>
      <c r="CC1523" s="4">
        <f t="shared" si="622"/>
        <v>380</v>
      </c>
      <c r="CD1523" s="4">
        <f t="shared" si="623"/>
        <v>129524</v>
      </c>
      <c r="CE1523" s="4">
        <f t="shared" si="629"/>
        <v>288</v>
      </c>
      <c r="CF1523" s="4">
        <f t="shared" si="628"/>
        <v>5207</v>
      </c>
      <c r="CG1523" s="4">
        <f t="shared" si="627"/>
        <v>9641</v>
      </c>
      <c r="CH1523" s="4">
        <f t="shared" ref="CH1523:CH1530" si="630">BI1523+BD1523+AY1523+BN1523+BS1523+BX1523+AT1523</f>
        <v>261</v>
      </c>
      <c r="CI1523" s="4">
        <f t="shared" si="625"/>
        <v>15397</v>
      </c>
      <c r="CJ1523" s="4">
        <v>30428</v>
      </c>
      <c r="CK1523" s="4">
        <v>0</v>
      </c>
      <c r="CL1523" s="4">
        <v>0</v>
      </c>
      <c r="CM1523" s="4">
        <v>1606</v>
      </c>
      <c r="CN1523" s="4">
        <v>23812</v>
      </c>
      <c r="CO1523" s="4">
        <f t="shared" si="602"/>
        <v>55846</v>
      </c>
    </row>
    <row r="1524" spans="1:93">
      <c r="A1524" s="2">
        <v>2020</v>
      </c>
      <c r="B1524" s="3" t="s">
        <v>120</v>
      </c>
      <c r="C1524" s="4">
        <v>3764</v>
      </c>
      <c r="D1524" s="4">
        <v>367</v>
      </c>
      <c r="E1524" s="4">
        <v>250</v>
      </c>
      <c r="F1524" s="4">
        <v>0</v>
      </c>
      <c r="G1524" s="4">
        <f t="shared" si="604"/>
        <v>4381</v>
      </c>
      <c r="H1524" s="4">
        <v>1182</v>
      </c>
      <c r="I1524" s="4">
        <v>9</v>
      </c>
      <c r="J1524" s="4">
        <v>1132</v>
      </c>
      <c r="K1524" s="4">
        <v>0</v>
      </c>
      <c r="L1524" s="4">
        <f t="shared" si="605"/>
        <v>2323</v>
      </c>
      <c r="M1524" s="4">
        <v>16</v>
      </c>
      <c r="N1524" s="4">
        <v>60</v>
      </c>
      <c r="O1524" s="4">
        <v>0</v>
      </c>
      <c r="P1524" s="4">
        <v>0</v>
      </c>
      <c r="Q1524" s="4">
        <f t="shared" si="606"/>
        <v>76</v>
      </c>
      <c r="R1524" s="4">
        <v>5</v>
      </c>
      <c r="S1524" s="4">
        <v>0</v>
      </c>
      <c r="T1524" s="4">
        <v>0</v>
      </c>
      <c r="U1524" s="4">
        <v>0</v>
      </c>
      <c r="V1524" s="4">
        <f t="shared" si="607"/>
        <v>5</v>
      </c>
      <c r="W1524" s="4">
        <v>450</v>
      </c>
      <c r="X1524" s="4">
        <v>3021</v>
      </c>
      <c r="Y1524" s="4">
        <v>828</v>
      </c>
      <c r="Z1524" s="4">
        <v>0</v>
      </c>
      <c r="AA1524" s="4">
        <f t="shared" si="608"/>
        <v>4299</v>
      </c>
      <c r="AB1524" s="4">
        <v>419</v>
      </c>
      <c r="AC1524" s="4">
        <v>6</v>
      </c>
      <c r="AD1524" s="4">
        <v>29</v>
      </c>
      <c r="AE1524" s="4">
        <v>224</v>
      </c>
      <c r="AF1524" s="4">
        <f t="shared" si="609"/>
        <v>678</v>
      </c>
      <c r="AG1524" s="4">
        <v>6</v>
      </c>
      <c r="AH1524" s="4">
        <v>416</v>
      </c>
      <c r="AI1524" s="4">
        <v>1480</v>
      </c>
      <c r="AJ1524" s="4">
        <v>717</v>
      </c>
      <c r="AK1524" s="4">
        <f t="shared" si="610"/>
        <v>2619</v>
      </c>
      <c r="AL1524" s="4">
        <v>1436</v>
      </c>
      <c r="AM1524" s="4">
        <v>2165</v>
      </c>
      <c r="AN1524" s="4">
        <v>1919</v>
      </c>
      <c r="AO1524" s="4">
        <v>0</v>
      </c>
      <c r="AP1524" s="4">
        <f t="shared" si="611"/>
        <v>5520</v>
      </c>
      <c r="AQ1524" s="4">
        <v>14</v>
      </c>
      <c r="AR1524" s="4">
        <v>0</v>
      </c>
      <c r="AS1524" s="4">
        <v>22</v>
      </c>
      <c r="AT1524" s="4">
        <v>0</v>
      </c>
      <c r="AU1524" s="4">
        <f t="shared" si="612"/>
        <v>36</v>
      </c>
      <c r="AV1524" s="4">
        <v>0</v>
      </c>
      <c r="AW1524" s="4">
        <v>0</v>
      </c>
      <c r="AX1524" s="4">
        <v>156</v>
      </c>
      <c r="AY1524" s="4">
        <v>0</v>
      </c>
      <c r="AZ1524" s="4">
        <f t="shared" si="613"/>
        <v>156</v>
      </c>
      <c r="BA1524" s="4">
        <v>0</v>
      </c>
      <c r="BB1524" s="4">
        <v>0</v>
      </c>
      <c r="BC1524" s="4">
        <v>0</v>
      </c>
      <c r="BD1524" s="4">
        <v>224</v>
      </c>
      <c r="BE1524" s="4">
        <f t="shared" si="614"/>
        <v>224</v>
      </c>
      <c r="BF1524" s="4">
        <v>0</v>
      </c>
      <c r="BG1524" s="4">
        <v>369</v>
      </c>
      <c r="BH1524" s="4">
        <v>1115</v>
      </c>
      <c r="BI1524" s="4">
        <v>717</v>
      </c>
      <c r="BJ1524" s="4">
        <f t="shared" si="615"/>
        <v>2201</v>
      </c>
      <c r="BK1524" s="4">
        <v>0</v>
      </c>
      <c r="BL1524" s="4">
        <v>0</v>
      </c>
      <c r="BM1524" s="4">
        <v>0</v>
      </c>
      <c r="BN1524" s="4">
        <v>0</v>
      </c>
      <c r="BO1524" s="4">
        <f t="shared" si="616"/>
        <v>0</v>
      </c>
      <c r="BP1524" s="4">
        <v>0</v>
      </c>
      <c r="BQ1524" s="4">
        <v>0</v>
      </c>
      <c r="BR1524" s="4">
        <v>0</v>
      </c>
      <c r="BS1524" s="4">
        <v>0</v>
      </c>
      <c r="BT1524" s="4">
        <f t="shared" si="617"/>
        <v>0</v>
      </c>
      <c r="BU1524" s="4">
        <v>144</v>
      </c>
      <c r="BV1524" s="4">
        <v>6</v>
      </c>
      <c r="BW1524" s="4">
        <v>160</v>
      </c>
      <c r="BX1524" s="4">
        <v>0</v>
      </c>
      <c r="BY1524" s="4">
        <f t="shared" si="618"/>
        <v>310</v>
      </c>
      <c r="BZ1524" s="4">
        <f t="shared" si="619"/>
        <v>7278</v>
      </c>
      <c r="CA1524" s="4">
        <f t="shared" si="620"/>
        <v>6044</v>
      </c>
      <c r="CB1524" s="4">
        <f t="shared" si="621"/>
        <v>5638</v>
      </c>
      <c r="CC1524" s="4">
        <f t="shared" si="622"/>
        <v>941</v>
      </c>
      <c r="CD1524" s="4">
        <f t="shared" si="623"/>
        <v>19901</v>
      </c>
      <c r="CE1524" s="4">
        <f t="shared" si="629"/>
        <v>158</v>
      </c>
      <c r="CF1524" s="4">
        <f t="shared" si="628"/>
        <v>375</v>
      </c>
      <c r="CG1524" s="4">
        <f t="shared" ref="CG1524:CG1530" si="631">BH1524+BC1524+AX1524+BM1524+BR1524+BW1524+AS1524</f>
        <v>1453</v>
      </c>
      <c r="CH1524" s="4">
        <f t="shared" si="630"/>
        <v>941</v>
      </c>
      <c r="CI1524" s="4">
        <f t="shared" si="625"/>
        <v>2927</v>
      </c>
      <c r="CJ1524" s="4">
        <v>2236.6979999999999</v>
      </c>
      <c r="CK1524" s="4">
        <v>3918.0018181366413</v>
      </c>
      <c r="CL1524" s="4">
        <v>360.78303032666662</v>
      </c>
      <c r="CM1524" s="4">
        <v>0</v>
      </c>
      <c r="CN1524" s="4">
        <v>615.24078712558912</v>
      </c>
      <c r="CO1524" s="4">
        <f t="shared" si="602"/>
        <v>7130.7236355888972</v>
      </c>
    </row>
    <row r="1525" spans="1:93">
      <c r="A1525" s="2">
        <v>2020</v>
      </c>
      <c r="B1525" s="3" t="s">
        <v>121</v>
      </c>
      <c r="C1525" s="4">
        <v>159</v>
      </c>
      <c r="D1525" s="4">
        <v>135</v>
      </c>
      <c r="E1525" s="4">
        <v>1727</v>
      </c>
      <c r="F1525" s="4">
        <v>0</v>
      </c>
      <c r="G1525" s="4">
        <f t="shared" si="604"/>
        <v>2021</v>
      </c>
      <c r="H1525" s="4">
        <v>93</v>
      </c>
      <c r="I1525" s="4">
        <v>26</v>
      </c>
      <c r="J1525" s="4">
        <v>4</v>
      </c>
      <c r="K1525" s="4">
        <v>1</v>
      </c>
      <c r="L1525" s="4">
        <f t="shared" si="605"/>
        <v>124</v>
      </c>
      <c r="M1525" s="4">
        <v>3</v>
      </c>
      <c r="N1525" s="4">
        <v>22</v>
      </c>
      <c r="O1525" s="4">
        <v>3</v>
      </c>
      <c r="P1525" s="4">
        <v>0</v>
      </c>
      <c r="Q1525" s="4">
        <f t="shared" si="606"/>
        <v>28</v>
      </c>
      <c r="R1525" s="4">
        <v>18</v>
      </c>
      <c r="S1525" s="4">
        <v>50</v>
      </c>
      <c r="T1525" s="4">
        <v>4</v>
      </c>
      <c r="U1525" s="4">
        <v>0</v>
      </c>
      <c r="V1525" s="4">
        <f t="shared" si="607"/>
        <v>72</v>
      </c>
      <c r="W1525" s="4">
        <v>553</v>
      </c>
      <c r="X1525" s="4">
        <v>1008</v>
      </c>
      <c r="Y1525" s="4">
        <v>105</v>
      </c>
      <c r="Z1525" s="4">
        <v>0</v>
      </c>
      <c r="AA1525" s="4">
        <f t="shared" si="608"/>
        <v>1666</v>
      </c>
      <c r="AB1525" s="4">
        <v>154</v>
      </c>
      <c r="AC1525" s="4">
        <v>5</v>
      </c>
      <c r="AD1525" s="4">
        <v>6</v>
      </c>
      <c r="AE1525" s="4">
        <v>0</v>
      </c>
      <c r="AF1525" s="4">
        <f t="shared" si="609"/>
        <v>165</v>
      </c>
      <c r="AG1525" s="4">
        <v>0</v>
      </c>
      <c r="AH1525" s="4">
        <v>314</v>
      </c>
      <c r="AI1525" s="4">
        <v>257</v>
      </c>
      <c r="AJ1525" s="4">
        <v>1</v>
      </c>
      <c r="AK1525" s="4">
        <f t="shared" si="610"/>
        <v>572</v>
      </c>
      <c r="AL1525" s="4">
        <v>632</v>
      </c>
      <c r="AM1525" s="4">
        <v>664</v>
      </c>
      <c r="AN1525" s="4">
        <v>168</v>
      </c>
      <c r="AO1525" s="4">
        <v>63</v>
      </c>
      <c r="AP1525" s="4">
        <f t="shared" si="611"/>
        <v>1527</v>
      </c>
      <c r="AQ1525" s="4">
        <v>0</v>
      </c>
      <c r="AR1525" s="4">
        <v>0</v>
      </c>
      <c r="AS1525" s="4">
        <v>0</v>
      </c>
      <c r="AT1525" s="4">
        <v>0</v>
      </c>
      <c r="AU1525" s="4">
        <f t="shared" si="612"/>
        <v>0</v>
      </c>
      <c r="AV1525" s="4">
        <v>0</v>
      </c>
      <c r="AW1525" s="4">
        <v>0</v>
      </c>
      <c r="AX1525" s="4">
        <v>0</v>
      </c>
      <c r="AY1525" s="4">
        <v>1</v>
      </c>
      <c r="AZ1525" s="4">
        <f t="shared" si="613"/>
        <v>1</v>
      </c>
      <c r="BA1525" s="4">
        <v>0</v>
      </c>
      <c r="BB1525" s="4">
        <v>0</v>
      </c>
      <c r="BC1525" s="4">
        <v>0</v>
      </c>
      <c r="BD1525" s="4">
        <v>0</v>
      </c>
      <c r="BE1525" s="4">
        <f t="shared" si="614"/>
        <v>0</v>
      </c>
      <c r="BF1525" s="4">
        <v>0</v>
      </c>
      <c r="BG1525" s="4">
        <v>237</v>
      </c>
      <c r="BH1525" s="4">
        <v>78</v>
      </c>
      <c r="BI1525" s="4">
        <v>1</v>
      </c>
      <c r="BJ1525" s="4">
        <f t="shared" si="615"/>
        <v>316</v>
      </c>
      <c r="BK1525" s="4">
        <v>0</v>
      </c>
      <c r="BL1525" s="4">
        <v>0</v>
      </c>
      <c r="BM1525" s="4">
        <v>0</v>
      </c>
      <c r="BN1525" s="4">
        <v>1</v>
      </c>
      <c r="BO1525" s="4">
        <f t="shared" si="616"/>
        <v>1</v>
      </c>
      <c r="BP1525" s="4">
        <v>0</v>
      </c>
      <c r="BQ1525" s="4">
        <v>0</v>
      </c>
      <c r="BR1525" s="4">
        <v>0</v>
      </c>
      <c r="BS1525" s="4">
        <v>24</v>
      </c>
      <c r="BT1525" s="4">
        <f t="shared" si="617"/>
        <v>24</v>
      </c>
      <c r="BU1525" s="4">
        <v>0</v>
      </c>
      <c r="BV1525" s="4">
        <v>0</v>
      </c>
      <c r="BW1525" s="4">
        <v>0</v>
      </c>
      <c r="BX1525" s="4">
        <v>38</v>
      </c>
      <c r="BY1525" s="4">
        <f t="shared" si="618"/>
        <v>38</v>
      </c>
      <c r="BZ1525" s="4">
        <f t="shared" si="619"/>
        <v>1612</v>
      </c>
      <c r="CA1525" s="4">
        <f t="shared" si="620"/>
        <v>2224</v>
      </c>
      <c r="CB1525" s="4">
        <f t="shared" si="621"/>
        <v>2274</v>
      </c>
      <c r="CC1525" s="4">
        <f t="shared" si="622"/>
        <v>65</v>
      </c>
      <c r="CD1525" s="4">
        <f t="shared" si="623"/>
        <v>6175</v>
      </c>
      <c r="CE1525" s="4">
        <f t="shared" si="629"/>
        <v>0</v>
      </c>
      <c r="CF1525" s="4">
        <f t="shared" si="628"/>
        <v>237</v>
      </c>
      <c r="CG1525" s="4">
        <f t="shared" si="631"/>
        <v>78</v>
      </c>
      <c r="CH1525" s="4">
        <f t="shared" si="630"/>
        <v>65</v>
      </c>
      <c r="CI1525" s="4">
        <f t="shared" si="625"/>
        <v>380</v>
      </c>
      <c r="CJ1525" s="4">
        <v>0</v>
      </c>
      <c r="CK1525" s="4">
        <v>764</v>
      </c>
      <c r="CL1525" s="4">
        <v>129</v>
      </c>
      <c r="CM1525" s="4">
        <v>0</v>
      </c>
      <c r="CN1525" s="4">
        <v>566</v>
      </c>
      <c r="CO1525" s="4">
        <f t="shared" si="602"/>
        <v>1459</v>
      </c>
    </row>
    <row r="1526" spans="1:93">
      <c r="A1526" s="2">
        <v>2020</v>
      </c>
      <c r="B1526" s="3" t="s">
        <v>122</v>
      </c>
      <c r="C1526" s="4">
        <v>6592</v>
      </c>
      <c r="D1526" s="4">
        <v>1062</v>
      </c>
      <c r="E1526" s="4">
        <v>754</v>
      </c>
      <c r="F1526" s="4">
        <v>0</v>
      </c>
      <c r="G1526" s="4">
        <f t="shared" si="604"/>
        <v>8408</v>
      </c>
      <c r="H1526" s="4">
        <v>2080</v>
      </c>
      <c r="I1526" s="4">
        <v>946</v>
      </c>
      <c r="J1526" s="4">
        <v>4405</v>
      </c>
      <c r="K1526" s="4">
        <v>801</v>
      </c>
      <c r="L1526" s="4">
        <f t="shared" si="605"/>
        <v>8232</v>
      </c>
      <c r="M1526" s="4">
        <v>39</v>
      </c>
      <c r="N1526" s="4">
        <v>22</v>
      </c>
      <c r="O1526" s="4">
        <v>0</v>
      </c>
      <c r="P1526" s="4">
        <v>0</v>
      </c>
      <c r="Q1526" s="4">
        <f t="shared" si="606"/>
        <v>61</v>
      </c>
      <c r="R1526" s="4">
        <v>0</v>
      </c>
      <c r="S1526" s="4">
        <v>92</v>
      </c>
      <c r="T1526" s="4">
        <v>0</v>
      </c>
      <c r="U1526" s="4">
        <v>0</v>
      </c>
      <c r="V1526" s="4">
        <f t="shared" si="607"/>
        <v>92</v>
      </c>
      <c r="W1526" s="4">
        <v>4791</v>
      </c>
      <c r="X1526" s="4">
        <v>8471</v>
      </c>
      <c r="Y1526" s="4">
        <v>590</v>
      </c>
      <c r="Z1526" s="4">
        <v>0</v>
      </c>
      <c r="AA1526" s="4">
        <f t="shared" si="608"/>
        <v>13852</v>
      </c>
      <c r="AB1526" s="4">
        <v>1400</v>
      </c>
      <c r="AC1526" s="4">
        <v>63</v>
      </c>
      <c r="AD1526" s="4">
        <v>70</v>
      </c>
      <c r="AE1526" s="4">
        <v>20</v>
      </c>
      <c r="AF1526" s="4">
        <f t="shared" si="609"/>
        <v>1553</v>
      </c>
      <c r="AG1526" s="4">
        <v>0</v>
      </c>
      <c r="AH1526" s="4">
        <v>1194</v>
      </c>
      <c r="AI1526" s="4">
        <v>5713</v>
      </c>
      <c r="AJ1526" s="4">
        <v>125</v>
      </c>
      <c r="AK1526" s="4">
        <f t="shared" si="610"/>
        <v>7032</v>
      </c>
      <c r="AL1526" s="4">
        <v>6974</v>
      </c>
      <c r="AM1526" s="4">
        <v>3062</v>
      </c>
      <c r="AN1526" s="4">
        <v>14442</v>
      </c>
      <c r="AO1526" s="4">
        <v>526</v>
      </c>
      <c r="AP1526" s="4">
        <f t="shared" si="611"/>
        <v>25004</v>
      </c>
      <c r="AQ1526" s="4">
        <v>0</v>
      </c>
      <c r="AR1526" s="4">
        <v>0</v>
      </c>
      <c r="AS1526" s="4">
        <v>0</v>
      </c>
      <c r="AT1526" s="4">
        <v>0</v>
      </c>
      <c r="AU1526" s="4">
        <f t="shared" si="612"/>
        <v>0</v>
      </c>
      <c r="AV1526" s="4">
        <v>0</v>
      </c>
      <c r="AW1526" s="4">
        <v>0</v>
      </c>
      <c r="AX1526" s="4">
        <v>93</v>
      </c>
      <c r="AY1526" s="4">
        <v>761</v>
      </c>
      <c r="AZ1526" s="4">
        <f t="shared" si="613"/>
        <v>854</v>
      </c>
      <c r="BA1526" s="4">
        <v>0</v>
      </c>
      <c r="BB1526" s="4">
        <v>0</v>
      </c>
      <c r="BC1526" s="4">
        <v>0</v>
      </c>
      <c r="BD1526" s="4">
        <v>20</v>
      </c>
      <c r="BE1526" s="4">
        <f t="shared" si="614"/>
        <v>20</v>
      </c>
      <c r="BF1526" s="4">
        <v>0</v>
      </c>
      <c r="BG1526" s="4">
        <v>2</v>
      </c>
      <c r="BH1526" s="4">
        <v>72</v>
      </c>
      <c r="BI1526" s="4">
        <v>125</v>
      </c>
      <c r="BJ1526" s="4">
        <f t="shared" si="615"/>
        <v>199</v>
      </c>
      <c r="BK1526" s="4">
        <v>0</v>
      </c>
      <c r="BL1526" s="4">
        <v>0</v>
      </c>
      <c r="BM1526" s="4">
        <v>0</v>
      </c>
      <c r="BN1526" s="4">
        <v>0</v>
      </c>
      <c r="BO1526" s="4">
        <f t="shared" si="616"/>
        <v>0</v>
      </c>
      <c r="BP1526" s="4">
        <v>0</v>
      </c>
      <c r="BQ1526" s="4">
        <v>3</v>
      </c>
      <c r="BR1526" s="4">
        <v>9</v>
      </c>
      <c r="BS1526" s="4">
        <v>11</v>
      </c>
      <c r="BT1526" s="4">
        <f t="shared" si="617"/>
        <v>23</v>
      </c>
      <c r="BU1526" s="4">
        <v>2</v>
      </c>
      <c r="BV1526" s="4">
        <v>20</v>
      </c>
      <c r="BW1526" s="4">
        <v>3</v>
      </c>
      <c r="BX1526" s="4">
        <v>225</v>
      </c>
      <c r="BY1526" s="4">
        <f t="shared" si="618"/>
        <v>250</v>
      </c>
      <c r="BZ1526" s="4">
        <f t="shared" si="619"/>
        <v>21876</v>
      </c>
      <c r="CA1526" s="4">
        <f t="shared" si="620"/>
        <v>14912</v>
      </c>
      <c r="CB1526" s="4">
        <f t="shared" si="621"/>
        <v>25974</v>
      </c>
      <c r="CC1526" s="4">
        <f t="shared" si="622"/>
        <v>1472</v>
      </c>
      <c r="CD1526" s="4">
        <f t="shared" si="623"/>
        <v>64234</v>
      </c>
      <c r="CE1526" s="4">
        <f t="shared" si="629"/>
        <v>2</v>
      </c>
      <c r="CF1526" s="4">
        <f t="shared" si="628"/>
        <v>25</v>
      </c>
      <c r="CG1526" s="4">
        <f t="shared" si="631"/>
        <v>177</v>
      </c>
      <c r="CH1526" s="4">
        <f t="shared" si="630"/>
        <v>1142</v>
      </c>
      <c r="CI1526" s="4">
        <f t="shared" si="625"/>
        <v>1346</v>
      </c>
      <c r="CJ1526" s="4">
        <v>3845</v>
      </c>
      <c r="CK1526" s="4">
        <v>15419</v>
      </c>
      <c r="CL1526" s="4">
        <v>1032</v>
      </c>
      <c r="CM1526" s="4">
        <v>0</v>
      </c>
      <c r="CN1526" s="4">
        <v>1676</v>
      </c>
      <c r="CO1526" s="4">
        <f t="shared" si="602"/>
        <v>21972</v>
      </c>
    </row>
    <row r="1527" spans="1:93">
      <c r="A1527" s="2">
        <v>2020</v>
      </c>
      <c r="B1527" s="3" t="s">
        <v>123</v>
      </c>
      <c r="C1527" s="4">
        <v>13321</v>
      </c>
      <c r="D1527" s="4">
        <v>965</v>
      </c>
      <c r="E1527" s="4">
        <v>690</v>
      </c>
      <c r="F1527" s="4">
        <v>484</v>
      </c>
      <c r="G1527" s="4">
        <f t="shared" si="604"/>
        <v>15460</v>
      </c>
      <c r="H1527" s="4">
        <v>1791</v>
      </c>
      <c r="I1527" s="4">
        <v>4</v>
      </c>
      <c r="J1527" s="4">
        <v>5234</v>
      </c>
      <c r="K1527" s="4">
        <v>214</v>
      </c>
      <c r="L1527" s="4">
        <f t="shared" si="605"/>
        <v>7243</v>
      </c>
      <c r="M1527" s="4">
        <v>7</v>
      </c>
      <c r="N1527" s="4">
        <v>131</v>
      </c>
      <c r="O1527" s="4">
        <v>0</v>
      </c>
      <c r="P1527" s="4">
        <v>0</v>
      </c>
      <c r="Q1527" s="4">
        <f t="shared" si="606"/>
        <v>138</v>
      </c>
      <c r="R1527" s="4">
        <v>42</v>
      </c>
      <c r="S1527" s="4">
        <v>0</v>
      </c>
      <c r="T1527" s="4">
        <v>0</v>
      </c>
      <c r="U1527" s="4">
        <v>0</v>
      </c>
      <c r="V1527" s="4">
        <f t="shared" si="607"/>
        <v>42</v>
      </c>
      <c r="W1527" s="4">
        <v>4610</v>
      </c>
      <c r="X1527" s="4">
        <v>8447</v>
      </c>
      <c r="Y1527" s="4">
        <v>576</v>
      </c>
      <c r="Z1527" s="4">
        <v>0</v>
      </c>
      <c r="AA1527" s="4">
        <f t="shared" si="608"/>
        <v>13633</v>
      </c>
      <c r="AB1527" s="4">
        <v>1220</v>
      </c>
      <c r="AC1527" s="4">
        <v>3</v>
      </c>
      <c r="AD1527" s="4">
        <v>54</v>
      </c>
      <c r="AE1527" s="4">
        <v>12</v>
      </c>
      <c r="AF1527" s="4">
        <f t="shared" si="609"/>
        <v>1289</v>
      </c>
      <c r="AG1527" s="4">
        <v>3</v>
      </c>
      <c r="AH1527" s="4">
        <v>403</v>
      </c>
      <c r="AI1527" s="4">
        <v>1133</v>
      </c>
      <c r="AJ1527" s="4">
        <v>1344</v>
      </c>
      <c r="AK1527" s="4">
        <f t="shared" si="610"/>
        <v>2883</v>
      </c>
      <c r="AL1527" s="4">
        <v>4171</v>
      </c>
      <c r="AM1527" s="4">
        <v>3124</v>
      </c>
      <c r="AN1527" s="4">
        <v>4942</v>
      </c>
      <c r="AO1527" s="4">
        <v>586</v>
      </c>
      <c r="AP1527" s="4">
        <f t="shared" si="611"/>
        <v>12823</v>
      </c>
      <c r="AQ1527" s="4">
        <v>0</v>
      </c>
      <c r="AR1527" s="4">
        <v>0</v>
      </c>
      <c r="AS1527" s="4">
        <v>13</v>
      </c>
      <c r="AT1527" s="4">
        <v>484</v>
      </c>
      <c r="AU1527" s="4">
        <f t="shared" si="612"/>
        <v>497</v>
      </c>
      <c r="AV1527" s="4">
        <v>0</v>
      </c>
      <c r="AW1527" s="4">
        <v>0</v>
      </c>
      <c r="AX1527" s="4">
        <v>83</v>
      </c>
      <c r="AY1527" s="4">
        <v>214</v>
      </c>
      <c r="AZ1527" s="4">
        <f t="shared" si="613"/>
        <v>297</v>
      </c>
      <c r="BA1527" s="4">
        <v>0</v>
      </c>
      <c r="BB1527" s="4">
        <v>0</v>
      </c>
      <c r="BC1527" s="4">
        <v>0</v>
      </c>
      <c r="BD1527" s="4">
        <v>12</v>
      </c>
      <c r="BE1527" s="4">
        <f t="shared" si="614"/>
        <v>12</v>
      </c>
      <c r="BF1527" s="4">
        <v>0</v>
      </c>
      <c r="BG1527" s="4">
        <v>0</v>
      </c>
      <c r="BH1527" s="4">
        <v>400</v>
      </c>
      <c r="BI1527" s="4">
        <v>1344</v>
      </c>
      <c r="BJ1527" s="4">
        <f t="shared" si="615"/>
        <v>1744</v>
      </c>
      <c r="BK1527" s="4">
        <v>0</v>
      </c>
      <c r="BL1527" s="4">
        <v>0</v>
      </c>
      <c r="BM1527" s="4">
        <v>2</v>
      </c>
      <c r="BN1527" s="4">
        <v>60</v>
      </c>
      <c r="BO1527" s="4">
        <f t="shared" si="616"/>
        <v>62</v>
      </c>
      <c r="BP1527" s="4">
        <v>0</v>
      </c>
      <c r="BQ1527" s="4">
        <v>38</v>
      </c>
      <c r="BR1527" s="4">
        <v>120</v>
      </c>
      <c r="BS1527" s="4">
        <v>285</v>
      </c>
      <c r="BT1527" s="4">
        <f t="shared" si="617"/>
        <v>443</v>
      </c>
      <c r="BU1527" s="4">
        <v>0</v>
      </c>
      <c r="BV1527" s="4">
        <v>16</v>
      </c>
      <c r="BW1527" s="4">
        <v>52</v>
      </c>
      <c r="BX1527" s="4">
        <v>241</v>
      </c>
      <c r="BY1527" s="4">
        <f t="shared" si="618"/>
        <v>309</v>
      </c>
      <c r="BZ1527" s="4">
        <f t="shared" si="619"/>
        <v>25165</v>
      </c>
      <c r="CA1527" s="4">
        <f t="shared" si="620"/>
        <v>13077</v>
      </c>
      <c r="CB1527" s="4">
        <f t="shared" si="621"/>
        <v>12629</v>
      </c>
      <c r="CC1527" s="4">
        <f t="shared" si="622"/>
        <v>2640</v>
      </c>
      <c r="CD1527" s="4">
        <f t="shared" si="623"/>
        <v>53511</v>
      </c>
      <c r="CE1527" s="4">
        <f t="shared" si="629"/>
        <v>0</v>
      </c>
      <c r="CF1527" s="4">
        <f t="shared" si="628"/>
        <v>54</v>
      </c>
      <c r="CG1527" s="4">
        <f t="shared" si="631"/>
        <v>670</v>
      </c>
      <c r="CH1527" s="4">
        <f t="shared" si="630"/>
        <v>2640</v>
      </c>
      <c r="CI1527" s="4">
        <f t="shared" si="625"/>
        <v>3364</v>
      </c>
      <c r="CJ1527" s="4">
        <v>11928</v>
      </c>
      <c r="CK1527" s="4">
        <v>0</v>
      </c>
      <c r="CL1527" s="4">
        <v>0</v>
      </c>
      <c r="CM1527" s="4">
        <v>0</v>
      </c>
      <c r="CN1527" s="4">
        <v>11771</v>
      </c>
      <c r="CO1527" s="4">
        <f t="shared" si="602"/>
        <v>23699</v>
      </c>
    </row>
    <row r="1528" spans="1:93">
      <c r="A1528" s="2">
        <v>2020</v>
      </c>
      <c r="B1528" s="3" t="s">
        <v>124</v>
      </c>
      <c r="C1528" s="4">
        <v>2032</v>
      </c>
      <c r="D1528" s="4">
        <v>403</v>
      </c>
      <c r="E1528" s="4">
        <v>8</v>
      </c>
      <c r="F1528" s="4">
        <v>23</v>
      </c>
      <c r="G1528" s="4">
        <f t="shared" si="604"/>
        <v>2466</v>
      </c>
      <c r="H1528" s="4">
        <v>472</v>
      </c>
      <c r="I1528" s="4">
        <v>254</v>
      </c>
      <c r="J1528" s="4">
        <v>2018</v>
      </c>
      <c r="K1528" s="4">
        <v>2</v>
      </c>
      <c r="L1528" s="4">
        <f t="shared" si="605"/>
        <v>2746</v>
      </c>
      <c r="M1528" s="4">
        <v>26</v>
      </c>
      <c r="N1528" s="4">
        <v>71</v>
      </c>
      <c r="O1528" s="4">
        <v>0</v>
      </c>
      <c r="P1528" s="4">
        <v>0</v>
      </c>
      <c r="Q1528" s="4">
        <f t="shared" si="606"/>
        <v>97</v>
      </c>
      <c r="R1528" s="4">
        <v>2</v>
      </c>
      <c r="S1528" s="4">
        <v>0</v>
      </c>
      <c r="T1528" s="4">
        <v>0</v>
      </c>
      <c r="U1528" s="4">
        <v>0</v>
      </c>
      <c r="V1528" s="4">
        <f t="shared" si="607"/>
        <v>2</v>
      </c>
      <c r="W1528" s="4">
        <v>455</v>
      </c>
      <c r="X1528" s="4">
        <v>3299</v>
      </c>
      <c r="Y1528" s="4">
        <v>346</v>
      </c>
      <c r="Z1528" s="4">
        <v>0</v>
      </c>
      <c r="AA1528" s="4">
        <f t="shared" si="608"/>
        <v>4100</v>
      </c>
      <c r="AB1528" s="4">
        <v>279</v>
      </c>
      <c r="AC1528" s="4">
        <v>0</v>
      </c>
      <c r="AD1528" s="4">
        <v>14</v>
      </c>
      <c r="AE1528" s="4">
        <v>0</v>
      </c>
      <c r="AF1528" s="4">
        <f t="shared" si="609"/>
        <v>293</v>
      </c>
      <c r="AG1528" s="4">
        <v>7</v>
      </c>
      <c r="AH1528" s="4">
        <v>486</v>
      </c>
      <c r="AI1528" s="4">
        <v>735</v>
      </c>
      <c r="AJ1528" s="4">
        <v>0</v>
      </c>
      <c r="AK1528" s="4">
        <f t="shared" si="610"/>
        <v>1228</v>
      </c>
      <c r="AL1528" s="4">
        <v>551</v>
      </c>
      <c r="AM1528" s="4">
        <v>233</v>
      </c>
      <c r="AN1528" s="4">
        <v>6018</v>
      </c>
      <c r="AO1528" s="4">
        <v>0</v>
      </c>
      <c r="AP1528" s="4">
        <f t="shared" si="611"/>
        <v>6802</v>
      </c>
      <c r="AQ1528" s="4">
        <v>0</v>
      </c>
      <c r="AR1528" s="4">
        <v>0</v>
      </c>
      <c r="AS1528" s="4">
        <v>0</v>
      </c>
      <c r="AT1528" s="4">
        <v>0</v>
      </c>
      <c r="AU1528" s="4">
        <f t="shared" si="612"/>
        <v>0</v>
      </c>
      <c r="AV1528" s="4">
        <v>0</v>
      </c>
      <c r="AW1528" s="4">
        <v>0</v>
      </c>
      <c r="AX1528" s="4">
        <v>308</v>
      </c>
      <c r="AY1528" s="4">
        <v>2</v>
      </c>
      <c r="AZ1528" s="4">
        <f t="shared" si="613"/>
        <v>310</v>
      </c>
      <c r="BA1528" s="4">
        <v>2</v>
      </c>
      <c r="BB1528" s="4">
        <v>0</v>
      </c>
      <c r="BC1528" s="4">
        <v>0</v>
      </c>
      <c r="BD1528" s="4">
        <v>0</v>
      </c>
      <c r="BE1528" s="4">
        <f t="shared" si="614"/>
        <v>2</v>
      </c>
      <c r="BF1528" s="4">
        <v>3</v>
      </c>
      <c r="BG1528" s="4">
        <v>476</v>
      </c>
      <c r="BH1528" s="4">
        <v>327</v>
      </c>
      <c r="BI1528" s="4">
        <v>0</v>
      </c>
      <c r="BJ1528" s="4">
        <f t="shared" si="615"/>
        <v>806</v>
      </c>
      <c r="BK1528" s="4">
        <v>0</v>
      </c>
      <c r="BL1528" s="4">
        <v>0</v>
      </c>
      <c r="BM1528" s="4">
        <v>0</v>
      </c>
      <c r="BN1528" s="4">
        <v>0</v>
      </c>
      <c r="BO1528" s="4">
        <f t="shared" si="616"/>
        <v>0</v>
      </c>
      <c r="BP1528" s="4">
        <v>0</v>
      </c>
      <c r="BQ1528" s="4">
        <v>0</v>
      </c>
      <c r="BR1528" s="4">
        <v>0</v>
      </c>
      <c r="BS1528" s="4">
        <v>0</v>
      </c>
      <c r="BT1528" s="4">
        <f t="shared" si="617"/>
        <v>0</v>
      </c>
      <c r="BU1528" s="4">
        <v>5</v>
      </c>
      <c r="BV1528" s="4">
        <v>8</v>
      </c>
      <c r="BW1528" s="4">
        <v>10</v>
      </c>
      <c r="BX1528" s="4">
        <v>0</v>
      </c>
      <c r="BY1528" s="4">
        <f t="shared" si="618"/>
        <v>23</v>
      </c>
      <c r="BZ1528" s="4">
        <f t="shared" si="619"/>
        <v>3824</v>
      </c>
      <c r="CA1528" s="4">
        <f t="shared" si="620"/>
        <v>4746</v>
      </c>
      <c r="CB1528" s="4">
        <f t="shared" si="621"/>
        <v>9139</v>
      </c>
      <c r="CC1528" s="4">
        <f t="shared" si="622"/>
        <v>25</v>
      </c>
      <c r="CD1528" s="4">
        <f t="shared" si="623"/>
        <v>17734</v>
      </c>
      <c r="CE1528" s="4">
        <f t="shared" si="629"/>
        <v>10</v>
      </c>
      <c r="CF1528" s="4">
        <f t="shared" si="628"/>
        <v>484</v>
      </c>
      <c r="CG1528" s="4">
        <f t="shared" si="631"/>
        <v>645</v>
      </c>
      <c r="CH1528" s="4">
        <f t="shared" si="630"/>
        <v>2</v>
      </c>
      <c r="CI1528" s="4">
        <f t="shared" si="625"/>
        <v>1141</v>
      </c>
      <c r="CJ1528" s="4">
        <v>1387</v>
      </c>
      <c r="CK1528" s="4">
        <v>1948</v>
      </c>
      <c r="CL1528" s="4">
        <v>152</v>
      </c>
      <c r="CM1528" s="4">
        <v>0</v>
      </c>
      <c r="CN1528" s="4">
        <v>1008</v>
      </c>
      <c r="CO1528" s="4">
        <f t="shared" si="602"/>
        <v>4495</v>
      </c>
    </row>
    <row r="1529" spans="1:93">
      <c r="A1529" s="2">
        <v>2020</v>
      </c>
      <c r="B1529" s="3" t="s">
        <v>125</v>
      </c>
      <c r="C1529" s="4">
        <v>7360.3499999999995</v>
      </c>
      <c r="D1529" s="4">
        <v>804.04000000000008</v>
      </c>
      <c r="E1529" s="4">
        <v>379.34</v>
      </c>
      <c r="F1529" s="4">
        <v>0</v>
      </c>
      <c r="G1529" s="4">
        <f t="shared" si="604"/>
        <v>8543.73</v>
      </c>
      <c r="H1529" s="4">
        <v>1751.9459999999999</v>
      </c>
      <c r="I1529" s="4">
        <v>1691.7</v>
      </c>
      <c r="J1529" s="4">
        <v>3673.5999999999995</v>
      </c>
      <c r="K1529" s="4">
        <v>0</v>
      </c>
      <c r="L1529" s="4">
        <f t="shared" si="605"/>
        <v>7117.2459999999992</v>
      </c>
      <c r="M1529" s="4">
        <v>26</v>
      </c>
      <c r="N1529" s="4">
        <v>0</v>
      </c>
      <c r="O1529" s="4">
        <v>0</v>
      </c>
      <c r="P1529" s="4">
        <v>0</v>
      </c>
      <c r="Q1529" s="4">
        <f t="shared" si="606"/>
        <v>26</v>
      </c>
      <c r="R1529" s="4">
        <v>34.799999999999997</v>
      </c>
      <c r="S1529" s="4">
        <v>3.1</v>
      </c>
      <c r="T1529" s="4">
        <v>9.1999999999999993</v>
      </c>
      <c r="U1529" s="4">
        <v>0</v>
      </c>
      <c r="V1529" s="4">
        <f t="shared" si="607"/>
        <v>47.099999999999994</v>
      </c>
      <c r="W1529" s="4">
        <v>2981.9</v>
      </c>
      <c r="X1529" s="4">
        <v>6386.7</v>
      </c>
      <c r="Y1529" s="4">
        <v>1756.2</v>
      </c>
      <c r="Z1529" s="4">
        <v>0</v>
      </c>
      <c r="AA1529" s="4">
        <f t="shared" si="608"/>
        <v>11124.800000000001</v>
      </c>
      <c r="AB1529" s="4">
        <v>1197.75</v>
      </c>
      <c r="AC1529" s="4">
        <v>3.4</v>
      </c>
      <c r="AD1529" s="4">
        <v>99.216999999999985</v>
      </c>
      <c r="AE1529" s="4">
        <v>0</v>
      </c>
      <c r="AF1529" s="4">
        <f t="shared" si="609"/>
        <v>1300.3670000000002</v>
      </c>
      <c r="AG1529" s="4">
        <v>153.19</v>
      </c>
      <c r="AH1529" s="4">
        <v>952.39</v>
      </c>
      <c r="AI1529" s="4">
        <v>2049.17</v>
      </c>
      <c r="AJ1529" s="4">
        <v>0</v>
      </c>
      <c r="AK1529" s="4">
        <f t="shared" si="610"/>
        <v>3154.75</v>
      </c>
      <c r="AL1529" s="4">
        <v>3821.4640000000022</v>
      </c>
      <c r="AM1529" s="4">
        <v>3111.2699999999986</v>
      </c>
      <c r="AN1529" s="4">
        <v>13587.372999999998</v>
      </c>
      <c r="AO1529" s="4">
        <v>0</v>
      </c>
      <c r="AP1529" s="4">
        <f t="shared" si="611"/>
        <v>20520.106999999996</v>
      </c>
      <c r="AQ1529" s="4">
        <v>0</v>
      </c>
      <c r="AR1529" s="4">
        <v>0</v>
      </c>
      <c r="AS1529" s="4">
        <v>0</v>
      </c>
      <c r="AT1529" s="4">
        <v>0</v>
      </c>
      <c r="AU1529" s="4">
        <f t="shared" si="612"/>
        <v>0</v>
      </c>
      <c r="AV1529" s="4">
        <v>0</v>
      </c>
      <c r="AW1529" s="4">
        <v>0</v>
      </c>
      <c r="AX1529" s="4">
        <v>0</v>
      </c>
      <c r="AY1529" s="4">
        <v>0</v>
      </c>
      <c r="AZ1529" s="4">
        <f t="shared" si="613"/>
        <v>0</v>
      </c>
      <c r="BA1529" s="4">
        <v>0</v>
      </c>
      <c r="BB1529" s="4">
        <v>0</v>
      </c>
      <c r="BC1529" s="4">
        <v>0</v>
      </c>
      <c r="BD1529" s="4">
        <v>0</v>
      </c>
      <c r="BE1529" s="4">
        <f t="shared" si="614"/>
        <v>0</v>
      </c>
      <c r="BF1529" s="4">
        <v>0</v>
      </c>
      <c r="BG1529" s="4">
        <v>0</v>
      </c>
      <c r="BH1529" s="4">
        <v>0</v>
      </c>
      <c r="BI1529" s="4">
        <v>0</v>
      </c>
      <c r="BJ1529" s="4">
        <f t="shared" si="615"/>
        <v>0</v>
      </c>
      <c r="BK1529" s="4">
        <v>0</v>
      </c>
      <c r="BL1529" s="4">
        <v>0</v>
      </c>
      <c r="BM1529" s="4">
        <v>0</v>
      </c>
      <c r="BN1529" s="4">
        <v>0</v>
      </c>
      <c r="BO1529" s="4">
        <f t="shared" si="616"/>
        <v>0</v>
      </c>
      <c r="BP1529" s="4">
        <v>0</v>
      </c>
      <c r="BQ1529" s="4">
        <v>0</v>
      </c>
      <c r="BR1529" s="4">
        <v>0</v>
      </c>
      <c r="BS1529" s="4">
        <v>0</v>
      </c>
      <c r="BT1529" s="4">
        <f t="shared" si="617"/>
        <v>0</v>
      </c>
      <c r="BU1529" s="4">
        <v>0</v>
      </c>
      <c r="BV1529" s="4">
        <v>0</v>
      </c>
      <c r="BW1529" s="4">
        <v>0</v>
      </c>
      <c r="BX1529" s="4">
        <v>0</v>
      </c>
      <c r="BY1529" s="4">
        <f t="shared" si="618"/>
        <v>0</v>
      </c>
      <c r="BZ1529" s="4">
        <f t="shared" si="619"/>
        <v>17327.400000000001</v>
      </c>
      <c r="CA1529" s="4">
        <f t="shared" si="620"/>
        <v>12952.599999999999</v>
      </c>
      <c r="CB1529" s="4">
        <f t="shared" si="621"/>
        <v>21554.1</v>
      </c>
      <c r="CC1529" s="4">
        <f t="shared" si="622"/>
        <v>0</v>
      </c>
      <c r="CD1529" s="4">
        <f t="shared" si="623"/>
        <v>51834.1</v>
      </c>
      <c r="CE1529" s="4">
        <f t="shared" si="629"/>
        <v>0</v>
      </c>
      <c r="CF1529" s="4">
        <f t="shared" si="628"/>
        <v>0</v>
      </c>
      <c r="CG1529" s="4">
        <f t="shared" si="631"/>
        <v>0</v>
      </c>
      <c r="CH1529" s="4">
        <f t="shared" si="630"/>
        <v>0</v>
      </c>
      <c r="CI1529" s="4">
        <f t="shared" si="625"/>
        <v>0</v>
      </c>
      <c r="CJ1529" s="4">
        <v>5836</v>
      </c>
      <c r="CK1529" s="4">
        <v>8742</v>
      </c>
      <c r="CL1529" s="4">
        <v>1607.9</v>
      </c>
      <c r="CM1529" s="4">
        <v>0</v>
      </c>
      <c r="CN1529" s="4">
        <v>1346</v>
      </c>
      <c r="CO1529" s="4">
        <f t="shared" si="602"/>
        <v>17531.900000000001</v>
      </c>
    </row>
    <row r="1530" spans="1:93">
      <c r="A1530" s="2">
        <v>2020</v>
      </c>
      <c r="B1530" s="3" t="s">
        <v>126</v>
      </c>
      <c r="C1530" s="4">
        <v>0</v>
      </c>
      <c r="D1530" s="4">
        <v>0</v>
      </c>
      <c r="E1530" s="4">
        <v>879</v>
      </c>
      <c r="F1530" s="4">
        <v>0</v>
      </c>
      <c r="G1530" s="4">
        <f t="shared" si="604"/>
        <v>879</v>
      </c>
      <c r="H1530" s="4">
        <v>340</v>
      </c>
      <c r="I1530" s="4">
        <v>1</v>
      </c>
      <c r="J1530" s="4">
        <v>95</v>
      </c>
      <c r="K1530" s="4">
        <v>0</v>
      </c>
      <c r="L1530" s="4">
        <f t="shared" si="605"/>
        <v>436</v>
      </c>
      <c r="M1530" s="4">
        <v>0</v>
      </c>
      <c r="N1530" s="4">
        <v>0</v>
      </c>
      <c r="O1530" s="4">
        <v>0</v>
      </c>
      <c r="P1530" s="4">
        <v>0</v>
      </c>
      <c r="Q1530" s="4">
        <f t="shared" si="606"/>
        <v>0</v>
      </c>
      <c r="R1530" s="4">
        <v>0</v>
      </c>
      <c r="S1530" s="4">
        <v>0</v>
      </c>
      <c r="T1530" s="4">
        <v>0</v>
      </c>
      <c r="U1530" s="4">
        <v>0</v>
      </c>
      <c r="V1530" s="4">
        <f t="shared" si="607"/>
        <v>0</v>
      </c>
      <c r="W1530" s="4">
        <v>258</v>
      </c>
      <c r="X1530" s="4">
        <v>333</v>
      </c>
      <c r="Y1530" s="4">
        <v>36</v>
      </c>
      <c r="Z1530" s="4">
        <v>0</v>
      </c>
      <c r="AA1530" s="4">
        <f t="shared" si="608"/>
        <v>627</v>
      </c>
      <c r="AB1530" s="4">
        <v>134</v>
      </c>
      <c r="AC1530" s="4">
        <v>0</v>
      </c>
      <c r="AD1530" s="4">
        <v>8</v>
      </c>
      <c r="AE1530" s="4">
        <v>0</v>
      </c>
      <c r="AF1530" s="4">
        <f t="shared" si="609"/>
        <v>142</v>
      </c>
      <c r="AG1530" s="4">
        <v>0</v>
      </c>
      <c r="AH1530" s="4">
        <v>26</v>
      </c>
      <c r="AI1530" s="4">
        <v>106</v>
      </c>
      <c r="AJ1530" s="4">
        <v>0</v>
      </c>
      <c r="AK1530" s="4">
        <f t="shared" si="610"/>
        <v>132</v>
      </c>
      <c r="AL1530" s="4">
        <v>775</v>
      </c>
      <c r="AM1530" s="4">
        <v>484</v>
      </c>
      <c r="AN1530" s="4">
        <v>1233</v>
      </c>
      <c r="AO1530" s="4">
        <v>0</v>
      </c>
      <c r="AP1530" s="4">
        <f t="shared" si="611"/>
        <v>2492</v>
      </c>
      <c r="AQ1530" s="4">
        <v>0</v>
      </c>
      <c r="AR1530" s="4">
        <v>0</v>
      </c>
      <c r="AS1530" s="4">
        <v>0</v>
      </c>
      <c r="AT1530" s="4">
        <v>0</v>
      </c>
      <c r="AU1530" s="4">
        <f t="shared" si="612"/>
        <v>0</v>
      </c>
      <c r="AV1530" s="4">
        <v>9</v>
      </c>
      <c r="AW1530" s="4">
        <v>0</v>
      </c>
      <c r="AX1530" s="4">
        <v>100</v>
      </c>
      <c r="AY1530" s="4">
        <v>0</v>
      </c>
      <c r="AZ1530" s="4">
        <f t="shared" si="613"/>
        <v>109</v>
      </c>
      <c r="BA1530" s="4">
        <v>0</v>
      </c>
      <c r="BB1530" s="4">
        <v>0</v>
      </c>
      <c r="BC1530" s="4">
        <v>0</v>
      </c>
      <c r="BD1530" s="4">
        <v>0</v>
      </c>
      <c r="BE1530" s="4">
        <f t="shared" si="614"/>
        <v>0</v>
      </c>
      <c r="BF1530" s="4">
        <v>0</v>
      </c>
      <c r="BG1530" s="4">
        <v>0</v>
      </c>
      <c r="BH1530" s="4">
        <v>0</v>
      </c>
      <c r="BI1530" s="4">
        <v>0</v>
      </c>
      <c r="BJ1530" s="4">
        <f t="shared" si="615"/>
        <v>0</v>
      </c>
      <c r="BK1530" s="4">
        <v>0</v>
      </c>
      <c r="BL1530" s="4">
        <v>0</v>
      </c>
      <c r="BM1530" s="4">
        <v>0</v>
      </c>
      <c r="BN1530" s="4">
        <v>0</v>
      </c>
      <c r="BO1530" s="4">
        <f t="shared" si="616"/>
        <v>0</v>
      </c>
      <c r="BP1530" s="4">
        <v>0</v>
      </c>
      <c r="BQ1530" s="4">
        <v>0</v>
      </c>
      <c r="BR1530" s="4">
        <v>0</v>
      </c>
      <c r="BS1530" s="4">
        <v>0</v>
      </c>
      <c r="BT1530" s="4">
        <f t="shared" si="617"/>
        <v>0</v>
      </c>
      <c r="BU1530" s="4">
        <v>162</v>
      </c>
      <c r="BV1530" s="4">
        <v>68</v>
      </c>
      <c r="BW1530" s="4">
        <v>177</v>
      </c>
      <c r="BX1530" s="4">
        <v>0</v>
      </c>
      <c r="BY1530" s="4">
        <f t="shared" si="618"/>
        <v>407</v>
      </c>
      <c r="BZ1530" s="4">
        <f t="shared" si="619"/>
        <v>1507</v>
      </c>
      <c r="CA1530" s="4">
        <f t="shared" si="620"/>
        <v>844</v>
      </c>
      <c r="CB1530" s="4">
        <f t="shared" si="621"/>
        <v>2357</v>
      </c>
      <c r="CC1530" s="4">
        <f t="shared" si="622"/>
        <v>0</v>
      </c>
      <c r="CD1530" s="4">
        <f t="shared" si="623"/>
        <v>4708</v>
      </c>
      <c r="CE1530" s="4">
        <f t="shared" si="629"/>
        <v>171</v>
      </c>
      <c r="CF1530" s="4">
        <f t="shared" si="628"/>
        <v>68</v>
      </c>
      <c r="CG1530" s="4">
        <f t="shared" si="631"/>
        <v>277</v>
      </c>
      <c r="CH1530" s="4">
        <f t="shared" si="630"/>
        <v>0</v>
      </c>
      <c r="CI1530" s="4">
        <f t="shared" si="625"/>
        <v>516</v>
      </c>
      <c r="CJ1530" s="4">
        <v>418</v>
      </c>
      <c r="CK1530" s="4">
        <v>0</v>
      </c>
      <c r="CL1530" s="4">
        <v>0</v>
      </c>
      <c r="CM1530" s="4">
        <v>0</v>
      </c>
      <c r="CN1530" s="4">
        <v>599</v>
      </c>
      <c r="CO1530" s="4">
        <f t="shared" si="602"/>
        <v>1017</v>
      </c>
    </row>
  </sheetData>
  <sortState ref="A2:DC1530">
    <sortCondition ref="A2"/>
    <sortCondition ref="B2"/>
  </sortState>
  <phoneticPr fontId="0" type="noConversion"/>
  <printOptions gridLines="1" gridLinesSet="0"/>
  <pageMargins left="0.75" right="0.75" top="1" bottom="1" header="0.5" footer="0.5"/>
  <pageSetup orientation="portrait" horizontalDpi="180" verticalDpi="180" r:id="rId1"/>
  <headerFooter alignWithMargins="0">
    <oddHeader>&amp;A</oddHeader>
    <oddFooter>Page &amp;P</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2"/>
  <sheetViews>
    <sheetView workbookViewId="0">
      <selection activeCell="I30" sqref="I30"/>
    </sheetView>
  </sheetViews>
  <sheetFormatPr defaultRowHeight="13.2"/>
  <cols>
    <col min="1" max="1" width="16.88671875" customWidth="1"/>
    <col min="2" max="2" width="51.88671875" customWidth="1"/>
  </cols>
  <sheetData>
    <row r="1" spans="1:2">
      <c r="A1" s="51" t="s">
        <v>157</v>
      </c>
    </row>
    <row r="2" spans="1:2">
      <c r="A2" s="48" t="s">
        <v>2</v>
      </c>
      <c r="B2" s="1" t="s">
        <v>158</v>
      </c>
    </row>
    <row r="3" spans="1:2">
      <c r="A3" s="48" t="s">
        <v>3</v>
      </c>
      <c r="B3" s="1" t="s">
        <v>159</v>
      </c>
    </row>
    <row r="4" spans="1:2">
      <c r="A4" s="48" t="s">
        <v>4</v>
      </c>
      <c r="B4" s="1" t="s">
        <v>160</v>
      </c>
    </row>
    <row r="5" spans="1:2">
      <c r="A5" s="48" t="s">
        <v>5</v>
      </c>
      <c r="B5" s="1" t="s">
        <v>161</v>
      </c>
    </row>
    <row r="6" spans="1:2">
      <c r="A6" s="45" t="s">
        <v>6</v>
      </c>
      <c r="B6" s="1" t="s">
        <v>162</v>
      </c>
    </row>
    <row r="7" spans="1:2">
      <c r="A7" s="48" t="s">
        <v>7</v>
      </c>
      <c r="B7" s="1" t="s">
        <v>163</v>
      </c>
    </row>
    <row r="8" spans="1:2">
      <c r="A8" s="48" t="s">
        <v>8</v>
      </c>
      <c r="B8" s="1" t="s">
        <v>164</v>
      </c>
    </row>
    <row r="9" spans="1:2">
      <c r="A9" s="48" t="s">
        <v>9</v>
      </c>
      <c r="B9" s="1" t="s">
        <v>165</v>
      </c>
    </row>
    <row r="10" spans="1:2">
      <c r="A10" s="48" t="s">
        <v>10</v>
      </c>
      <c r="B10" s="1" t="s">
        <v>166</v>
      </c>
    </row>
    <row r="11" spans="1:2">
      <c r="A11" s="45" t="s">
        <v>11</v>
      </c>
      <c r="B11" s="1" t="s">
        <v>167</v>
      </c>
    </row>
    <row r="12" spans="1:2">
      <c r="A12" s="48" t="s">
        <v>141</v>
      </c>
      <c r="B12" s="1" t="s">
        <v>168</v>
      </c>
    </row>
    <row r="13" spans="1:2">
      <c r="A13" s="48" t="s">
        <v>142</v>
      </c>
      <c r="B13" s="1" t="s">
        <v>169</v>
      </c>
    </row>
    <row r="14" spans="1:2">
      <c r="A14" s="48" t="s">
        <v>143</v>
      </c>
      <c r="B14" s="1" t="s">
        <v>170</v>
      </c>
    </row>
    <row r="15" spans="1:2">
      <c r="A15" s="48" t="s">
        <v>144</v>
      </c>
      <c r="B15" s="1" t="s">
        <v>171</v>
      </c>
    </row>
    <row r="16" spans="1:2">
      <c r="A16" s="45" t="s">
        <v>145</v>
      </c>
      <c r="B16" s="1" t="s">
        <v>172</v>
      </c>
    </row>
    <row r="17" spans="1:2">
      <c r="A17" s="48" t="s">
        <v>12</v>
      </c>
      <c r="B17" s="1" t="s">
        <v>173</v>
      </c>
    </row>
    <row r="18" spans="1:2">
      <c r="A18" s="48" t="s">
        <v>13</v>
      </c>
      <c r="B18" s="1" t="s">
        <v>174</v>
      </c>
    </row>
    <row r="19" spans="1:2">
      <c r="A19" s="48" t="s">
        <v>14</v>
      </c>
      <c r="B19" s="1" t="s">
        <v>175</v>
      </c>
    </row>
    <row r="20" spans="1:2">
      <c r="A20" s="48" t="s">
        <v>15</v>
      </c>
      <c r="B20" s="1" t="s">
        <v>176</v>
      </c>
    </row>
    <row r="21" spans="1:2">
      <c r="A21" s="45" t="s">
        <v>16</v>
      </c>
      <c r="B21" s="1" t="s">
        <v>177</v>
      </c>
    </row>
    <row r="22" spans="1:2">
      <c r="A22" s="48" t="s">
        <v>17</v>
      </c>
      <c r="B22" s="1" t="s">
        <v>178</v>
      </c>
    </row>
    <row r="23" spans="1:2">
      <c r="A23" s="48" t="s">
        <v>18</v>
      </c>
      <c r="B23" s="1" t="s">
        <v>179</v>
      </c>
    </row>
    <row r="24" spans="1:2">
      <c r="A24" s="48" t="s">
        <v>19</v>
      </c>
      <c r="B24" s="1" t="s">
        <v>180</v>
      </c>
    </row>
    <row r="25" spans="1:2">
      <c r="A25" s="48" t="s">
        <v>20</v>
      </c>
      <c r="B25" s="1" t="s">
        <v>181</v>
      </c>
    </row>
    <row r="26" spans="1:2">
      <c r="A26" s="45" t="s">
        <v>21</v>
      </c>
      <c r="B26" s="1" t="s">
        <v>182</v>
      </c>
    </row>
    <row r="27" spans="1:2">
      <c r="A27" s="48" t="s">
        <v>22</v>
      </c>
      <c r="B27" s="1" t="s">
        <v>183</v>
      </c>
    </row>
    <row r="28" spans="1:2">
      <c r="A28" s="48" t="s">
        <v>23</v>
      </c>
      <c r="B28" s="1" t="s">
        <v>184</v>
      </c>
    </row>
    <row r="29" spans="1:2">
      <c r="A29" s="48" t="s">
        <v>24</v>
      </c>
      <c r="B29" s="1" t="s">
        <v>185</v>
      </c>
    </row>
    <row r="30" spans="1:2">
      <c r="A30" s="48" t="s">
        <v>25</v>
      </c>
      <c r="B30" s="1" t="s">
        <v>186</v>
      </c>
    </row>
    <row r="31" spans="1:2">
      <c r="A31" s="45" t="s">
        <v>26</v>
      </c>
      <c r="B31" s="1" t="s">
        <v>187</v>
      </c>
    </row>
    <row r="32" spans="1:2">
      <c r="A32" s="48" t="s">
        <v>27</v>
      </c>
      <c r="B32" s="1" t="s">
        <v>188</v>
      </c>
    </row>
    <row r="33" spans="1:2">
      <c r="A33" s="48" t="s">
        <v>28</v>
      </c>
      <c r="B33" s="1" t="s">
        <v>189</v>
      </c>
    </row>
    <row r="34" spans="1:2">
      <c r="A34" s="48" t="s">
        <v>29</v>
      </c>
      <c r="B34" s="1" t="s">
        <v>190</v>
      </c>
    </row>
    <row r="35" spans="1:2">
      <c r="A35" s="48" t="s">
        <v>30</v>
      </c>
      <c r="B35" s="1" t="s">
        <v>191</v>
      </c>
    </row>
    <row r="36" spans="1:2">
      <c r="A36" s="45" t="s">
        <v>31</v>
      </c>
      <c r="B36" s="1" t="s">
        <v>192</v>
      </c>
    </row>
    <row r="37" spans="1:2">
      <c r="A37" s="48" t="s">
        <v>32</v>
      </c>
      <c r="B37" s="1" t="s">
        <v>193</v>
      </c>
    </row>
    <row r="38" spans="1:2">
      <c r="A38" s="48" t="s">
        <v>33</v>
      </c>
      <c r="B38" s="1" t="s">
        <v>194</v>
      </c>
    </row>
    <row r="39" spans="1:2">
      <c r="A39" s="48" t="s">
        <v>34</v>
      </c>
      <c r="B39" s="1" t="s">
        <v>195</v>
      </c>
    </row>
    <row r="40" spans="1:2">
      <c r="A40" s="48" t="s">
        <v>35</v>
      </c>
      <c r="B40" s="1" t="s">
        <v>196</v>
      </c>
    </row>
    <row r="41" spans="1:2">
      <c r="A41" s="45" t="s">
        <v>36</v>
      </c>
      <c r="B41" s="1" t="s">
        <v>197</v>
      </c>
    </row>
    <row r="42" spans="1:2">
      <c r="A42" s="48" t="s">
        <v>146</v>
      </c>
      <c r="B42" s="1" t="s">
        <v>198</v>
      </c>
    </row>
    <row r="43" spans="1:2">
      <c r="A43" s="48" t="s">
        <v>147</v>
      </c>
      <c r="B43" s="1" t="s">
        <v>199</v>
      </c>
    </row>
    <row r="44" spans="1:2">
      <c r="A44" s="48" t="s">
        <v>148</v>
      </c>
      <c r="B44" s="1" t="s">
        <v>200</v>
      </c>
    </row>
    <row r="45" spans="1:2">
      <c r="A45" s="48" t="s">
        <v>149</v>
      </c>
      <c r="B45" s="1" t="s">
        <v>201</v>
      </c>
    </row>
    <row r="46" spans="1:2">
      <c r="A46" s="49" t="s">
        <v>150</v>
      </c>
      <c r="B46" s="1" t="s">
        <v>202</v>
      </c>
    </row>
    <row r="47" spans="1:2">
      <c r="A47" s="48" t="s">
        <v>47</v>
      </c>
      <c r="B47" s="1" t="s">
        <v>203</v>
      </c>
    </row>
    <row r="48" spans="1:2">
      <c r="A48" s="48" t="s">
        <v>48</v>
      </c>
      <c r="B48" s="1" t="s">
        <v>204</v>
      </c>
    </row>
    <row r="49" spans="1:2">
      <c r="A49" s="48" t="s">
        <v>49</v>
      </c>
      <c r="B49" s="1" t="s">
        <v>205</v>
      </c>
    </row>
    <row r="50" spans="1:2">
      <c r="A50" s="48" t="s">
        <v>50</v>
      </c>
      <c r="B50" s="1" t="s">
        <v>206</v>
      </c>
    </row>
    <row r="51" spans="1:2">
      <c r="A51" s="45" t="s">
        <v>51</v>
      </c>
      <c r="B51" s="1" t="s">
        <v>207</v>
      </c>
    </row>
    <row r="52" spans="1:2">
      <c r="A52" s="48" t="s">
        <v>42</v>
      </c>
      <c r="B52" s="1" t="s">
        <v>208</v>
      </c>
    </row>
    <row r="53" spans="1:2">
      <c r="A53" s="48" t="s">
        <v>43</v>
      </c>
      <c r="B53" s="1" t="s">
        <v>209</v>
      </c>
    </row>
    <row r="54" spans="1:2">
      <c r="A54" s="48" t="s">
        <v>44</v>
      </c>
      <c r="B54" s="1" t="s">
        <v>210</v>
      </c>
    </row>
    <row r="55" spans="1:2">
      <c r="A55" s="48" t="s">
        <v>45</v>
      </c>
      <c r="B55" s="1" t="s">
        <v>211</v>
      </c>
    </row>
    <row r="56" spans="1:2">
      <c r="A56" s="45" t="s">
        <v>46</v>
      </c>
      <c r="B56" s="1" t="s">
        <v>212</v>
      </c>
    </row>
    <row r="57" spans="1:2">
      <c r="A57" s="48" t="s">
        <v>37</v>
      </c>
      <c r="B57" s="1" t="s">
        <v>213</v>
      </c>
    </row>
    <row r="58" spans="1:2">
      <c r="A58" s="48" t="s">
        <v>38</v>
      </c>
      <c r="B58" s="1" t="s">
        <v>214</v>
      </c>
    </row>
    <row r="59" spans="1:2">
      <c r="A59" s="48" t="s">
        <v>39</v>
      </c>
      <c r="B59" s="1" t="s">
        <v>215</v>
      </c>
    </row>
    <row r="60" spans="1:2">
      <c r="A60" s="48" t="s">
        <v>40</v>
      </c>
      <c r="B60" s="1" t="s">
        <v>216</v>
      </c>
    </row>
    <row r="61" spans="1:2">
      <c r="A61" s="45" t="s">
        <v>41</v>
      </c>
      <c r="B61" s="1" t="s">
        <v>217</v>
      </c>
    </row>
    <row r="62" spans="1:2">
      <c r="A62" s="48" t="s">
        <v>52</v>
      </c>
      <c r="B62" s="1" t="s">
        <v>218</v>
      </c>
    </row>
    <row r="63" spans="1:2">
      <c r="A63" s="48" t="s">
        <v>53</v>
      </c>
      <c r="B63" s="1" t="s">
        <v>219</v>
      </c>
    </row>
    <row r="64" spans="1:2">
      <c r="A64" s="48" t="s">
        <v>54</v>
      </c>
      <c r="B64" s="1" t="s">
        <v>220</v>
      </c>
    </row>
    <row r="65" spans="1:2">
      <c r="A65" s="48" t="s">
        <v>55</v>
      </c>
      <c r="B65" s="1" t="s">
        <v>221</v>
      </c>
    </row>
    <row r="66" spans="1:2">
      <c r="A66" s="45" t="s">
        <v>56</v>
      </c>
      <c r="B66" s="1" t="s">
        <v>222</v>
      </c>
    </row>
    <row r="67" spans="1:2">
      <c r="A67" s="48" t="s">
        <v>57</v>
      </c>
      <c r="B67" s="1" t="s">
        <v>223</v>
      </c>
    </row>
    <row r="68" spans="1:2">
      <c r="A68" s="48" t="s">
        <v>58</v>
      </c>
      <c r="B68" s="1" t="s">
        <v>224</v>
      </c>
    </row>
    <row r="69" spans="1:2">
      <c r="A69" s="48" t="s">
        <v>59</v>
      </c>
      <c r="B69" s="1" t="s">
        <v>225</v>
      </c>
    </row>
    <row r="70" spans="1:2">
      <c r="A70" s="48" t="s">
        <v>60</v>
      </c>
      <c r="B70" s="1" t="s">
        <v>226</v>
      </c>
    </row>
    <row r="71" spans="1:2">
      <c r="A71" s="49" t="s">
        <v>61</v>
      </c>
      <c r="B71" s="1" t="s">
        <v>227</v>
      </c>
    </row>
    <row r="72" spans="1:2">
      <c r="A72" s="48" t="s">
        <v>62</v>
      </c>
      <c r="B72" s="1" t="s">
        <v>228</v>
      </c>
    </row>
    <row r="73" spans="1:2">
      <c r="A73" s="48" t="s">
        <v>63</v>
      </c>
      <c r="B73" s="1" t="s">
        <v>229</v>
      </c>
    </row>
    <row r="74" spans="1:2">
      <c r="A74" s="48" t="s">
        <v>64</v>
      </c>
      <c r="B74" s="1" t="s">
        <v>230</v>
      </c>
    </row>
    <row r="75" spans="1:2">
      <c r="A75" s="48" t="s">
        <v>65</v>
      </c>
      <c r="B75" s="1" t="s">
        <v>231</v>
      </c>
    </row>
    <row r="76" spans="1:2">
      <c r="A76" s="49" t="s">
        <v>66</v>
      </c>
      <c r="B76" s="1" t="s">
        <v>232</v>
      </c>
    </row>
    <row r="77" spans="1:2">
      <c r="A77" s="52" t="s">
        <v>67</v>
      </c>
      <c r="B77" s="1" t="s">
        <v>233</v>
      </c>
    </row>
    <row r="78" spans="1:2">
      <c r="A78" s="52" t="s">
        <v>68</v>
      </c>
      <c r="B78" s="1" t="s">
        <v>234</v>
      </c>
    </row>
    <row r="79" spans="1:2">
      <c r="A79" s="52" t="s">
        <v>69</v>
      </c>
      <c r="B79" s="1" t="s">
        <v>235</v>
      </c>
    </row>
    <row r="80" spans="1:2">
      <c r="A80" s="52" t="s">
        <v>70</v>
      </c>
      <c r="B80" s="1" t="s">
        <v>236</v>
      </c>
    </row>
    <row r="81" spans="1:2">
      <c r="A81" s="52" t="s">
        <v>71</v>
      </c>
      <c r="B81" s="1" t="s">
        <v>237</v>
      </c>
    </row>
    <row r="82" spans="1:2">
      <c r="A82" s="53" t="s">
        <v>72</v>
      </c>
      <c r="B82" s="1" t="s">
        <v>238</v>
      </c>
    </row>
    <row r="83" spans="1:2">
      <c r="A83" s="53" t="s">
        <v>73</v>
      </c>
      <c r="B83" s="1" t="s">
        <v>239</v>
      </c>
    </row>
    <row r="84" spans="1:2">
      <c r="A84" s="53" t="s">
        <v>74</v>
      </c>
      <c r="B84" s="1" t="s">
        <v>240</v>
      </c>
    </row>
    <row r="85" spans="1:2">
      <c r="A85" s="53" t="s">
        <v>75</v>
      </c>
      <c r="B85" s="1" t="s">
        <v>241</v>
      </c>
    </row>
    <row r="86" spans="1:2">
      <c r="A86" s="53" t="s">
        <v>76</v>
      </c>
      <c r="B86" s="1" t="s">
        <v>242</v>
      </c>
    </row>
    <row r="87" spans="1:2">
      <c r="A87" s="48" t="s">
        <v>151</v>
      </c>
      <c r="B87" s="1" t="s">
        <v>243</v>
      </c>
    </row>
    <row r="88" spans="1:2">
      <c r="A88" s="48" t="s">
        <v>152</v>
      </c>
      <c r="B88" s="1" t="s">
        <v>244</v>
      </c>
    </row>
    <row r="89" spans="1:2">
      <c r="A89" s="48" t="s">
        <v>153</v>
      </c>
      <c r="B89" s="1" t="s">
        <v>245</v>
      </c>
    </row>
    <row r="90" spans="1:2">
      <c r="A90" s="48" t="s">
        <v>154</v>
      </c>
      <c r="B90" s="1" t="s">
        <v>246</v>
      </c>
    </row>
    <row r="91" spans="1:2">
      <c r="A91" s="48" t="s">
        <v>155</v>
      </c>
      <c r="B91" s="1" t="s">
        <v>247</v>
      </c>
    </row>
    <row r="92" spans="1:2">
      <c r="A92" s="49" t="s">
        <v>156</v>
      </c>
      <c r="B92" s="1" t="s">
        <v>248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35"/>
  <sheetViews>
    <sheetView workbookViewId="0">
      <selection activeCell="D5" sqref="D5"/>
    </sheetView>
  </sheetViews>
  <sheetFormatPr defaultColWidth="9.109375" defaultRowHeight="13.2"/>
  <cols>
    <col min="1" max="1" width="128.109375" style="55" customWidth="1"/>
    <col min="2" max="16384" width="9.109375" style="55"/>
  </cols>
  <sheetData>
    <row r="1" spans="1:1" ht="13.8">
      <c r="A1" s="54" t="s">
        <v>249</v>
      </c>
    </row>
    <row r="2" spans="1:1" ht="13.8">
      <c r="A2" s="56"/>
    </row>
    <row r="3" spans="1:1" ht="69">
      <c r="A3" s="56" t="s">
        <v>250</v>
      </c>
    </row>
    <row r="4" spans="1:1" ht="13.8">
      <c r="A4" s="56"/>
    </row>
    <row r="5" spans="1:1" ht="69">
      <c r="A5" s="57" t="s">
        <v>251</v>
      </c>
    </row>
    <row r="6" spans="1:1" ht="69">
      <c r="A6" s="56" t="s">
        <v>252</v>
      </c>
    </row>
    <row r="7" spans="1:1" ht="41.4">
      <c r="A7" s="56" t="s">
        <v>253</v>
      </c>
    </row>
    <row r="8" spans="1:1" ht="13.8">
      <c r="A8" s="56"/>
    </row>
    <row r="9" spans="1:1" ht="41.4">
      <c r="A9" s="56" t="s">
        <v>254</v>
      </c>
    </row>
    <row r="10" spans="1:1" ht="13.8">
      <c r="A10" s="56"/>
    </row>
    <row r="11" spans="1:1" ht="41.4">
      <c r="A11" s="56" t="s">
        <v>255</v>
      </c>
    </row>
    <row r="12" spans="1:1" ht="13.8">
      <c r="A12" s="56"/>
    </row>
    <row r="13" spans="1:1" ht="41.4">
      <c r="A13" s="56" t="s">
        <v>256</v>
      </c>
    </row>
    <row r="14" spans="1:1" ht="13.8">
      <c r="A14" s="56"/>
    </row>
    <row r="15" spans="1:1" ht="55.2">
      <c r="A15" s="56" t="s">
        <v>257</v>
      </c>
    </row>
    <row r="16" spans="1:1" ht="13.8">
      <c r="A16" s="56"/>
    </row>
    <row r="17" spans="1:1" ht="55.2">
      <c r="A17" s="56" t="s">
        <v>258</v>
      </c>
    </row>
    <row r="18" spans="1:1" ht="13.8">
      <c r="A18" s="56"/>
    </row>
    <row r="19" spans="1:1" ht="41.4">
      <c r="A19" s="56" t="s">
        <v>259</v>
      </c>
    </row>
    <row r="20" spans="1:1" ht="13.8">
      <c r="A20" s="56"/>
    </row>
    <row r="21" spans="1:1" ht="27.6">
      <c r="A21" s="56" t="s">
        <v>260</v>
      </c>
    </row>
    <row r="22" spans="1:1" ht="13.8">
      <c r="A22" s="56"/>
    </row>
    <row r="23" spans="1:1" ht="55.2">
      <c r="A23" s="56" t="s">
        <v>261</v>
      </c>
    </row>
    <row r="24" spans="1:1" ht="13.8">
      <c r="A24" s="56"/>
    </row>
    <row r="25" spans="1:1" ht="13.8">
      <c r="A25" s="58" t="s">
        <v>262</v>
      </c>
    </row>
    <row r="26" spans="1:1" ht="13.8">
      <c r="A26" s="56"/>
    </row>
    <row r="27" spans="1:1" ht="27.6">
      <c r="A27" s="58" t="s">
        <v>263</v>
      </c>
    </row>
    <row r="28" spans="1:1" ht="13.8">
      <c r="A28" s="56"/>
    </row>
    <row r="29" spans="1:1" ht="13.8">
      <c r="A29" s="58" t="s">
        <v>264</v>
      </c>
    </row>
    <row r="30" spans="1:1" ht="13.8">
      <c r="A30" s="56"/>
    </row>
    <row r="31" spans="1:1" ht="41.4">
      <c r="A31" s="58" t="s">
        <v>265</v>
      </c>
    </row>
    <row r="32" spans="1:1" ht="13.8">
      <c r="A32" s="56"/>
    </row>
    <row r="33" spans="1:1" ht="13.8">
      <c r="A33" s="58" t="s">
        <v>266</v>
      </c>
    </row>
    <row r="34" spans="1:1" ht="13.8">
      <c r="A34" s="56"/>
    </row>
    <row r="35" spans="1:1" ht="13.8">
      <c r="A35" s="58" t="s">
        <v>267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MigrationWizIdDocumentLibraryPermissions xmlns="e613872e-c3b4-4f0c-9be2-8add9f8322d8" xsi:nil="true"/>
    <MigrationWizIdSecurityGroups xmlns="e613872e-c3b4-4f0c-9be2-8add9f8322d8" xsi:nil="true"/>
    <MigrationWizIdPermissionLevels xmlns="e613872e-c3b4-4f0c-9be2-8add9f8322d8" xsi:nil="true"/>
    <MigrationWizId xmlns="e613872e-c3b4-4f0c-9be2-8add9f8322d8" xsi:nil="true"/>
    <MigrationWizIdPermissions xmlns="e613872e-c3b4-4f0c-9be2-8add9f8322d8"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4A9B3894FA9E441A7A88075D88C9633" ma:contentTypeVersion="17" ma:contentTypeDescription="Create a new document." ma:contentTypeScope="" ma:versionID="f5d902433ab97e4c8b99e0fd52c0d8d9">
  <xsd:schema xmlns:xsd="http://www.w3.org/2001/XMLSchema" xmlns:xs="http://www.w3.org/2001/XMLSchema" xmlns:p="http://schemas.microsoft.com/office/2006/metadata/properties" xmlns:ns2="e613872e-c3b4-4f0c-9be2-8add9f8322d8" xmlns:ns3="1a07dba9-6d90-4a1b-b93f-8aebff607d37" targetNamespace="http://schemas.microsoft.com/office/2006/metadata/properties" ma:root="true" ma:fieldsID="fa40166df48e8a8fa3951dacc53bd01f" ns2:_="" ns3:_="">
    <xsd:import namespace="e613872e-c3b4-4f0c-9be2-8add9f8322d8"/>
    <xsd:import namespace="1a07dba9-6d90-4a1b-b93f-8aebff607d37"/>
    <xsd:element name="properties">
      <xsd:complexType>
        <xsd:sequence>
          <xsd:element name="documentManagement">
            <xsd:complexType>
              <xsd:all>
                <xsd:element ref="ns2:MigrationWizId" minOccurs="0"/>
                <xsd:element ref="ns2:MigrationWizIdPermissions" minOccurs="0"/>
                <xsd:element ref="ns2:MigrationWizIdPermissionLevels" minOccurs="0"/>
                <xsd:element ref="ns2:MigrationWizIdDocumentLibraryPermissions" minOccurs="0"/>
                <xsd:element ref="ns2:MigrationWizIdSecurityGroups" minOccurs="0"/>
                <xsd:element ref="ns2:MediaServiceMetadata" minOccurs="0"/>
                <xsd:element ref="ns2:MediaServiceFastMetadata" minOccurs="0"/>
                <xsd:element ref="ns2:MediaServiceDateTaken" minOccurs="0"/>
                <xsd:element ref="ns2:MediaServiceAutoTags" minOccurs="0"/>
                <xsd:element ref="ns2:MediaServiceLocation" minOccurs="0"/>
                <xsd:element ref="ns3:SharedWithUsers" minOccurs="0"/>
                <xsd:element ref="ns3:SharedWithDetails" minOccurs="0"/>
                <xsd:element ref="ns2:MediaServiceOCR" minOccurs="0"/>
                <xsd:element ref="ns2:MediaServiceEventHashCode" minOccurs="0"/>
                <xsd:element ref="ns2:MediaServiceGenerationTim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13872e-c3b4-4f0c-9be2-8add9f8322d8"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description="" ma:internalName="MediaServiceLocation" ma:readOnly="true">
      <xsd:simpleType>
        <xsd:restriction base="dms:Text"/>
      </xsd:simpleType>
    </xsd:element>
    <xsd:element name="MediaServiceOCR" ma:index="20" nillable="true" ma:displayName="MediaServiceOCR" ma:internalName="MediaServiceOCR" ma:readOnly="true">
      <xsd:simpleType>
        <xsd:restriction base="dms:Note">
          <xsd:maxLength value="255"/>
        </xsd:restriction>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07dba9-6d90-4a1b-b93f-8aebff607d37"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FD5E4F-F71C-4481-9D9D-70128FA7EB55}">
  <ds:schemaRefs>
    <ds:schemaRef ds:uri="http://schemas.microsoft.com/sharepoint/v3/contenttype/forms"/>
  </ds:schemaRefs>
</ds:datastoreItem>
</file>

<file path=customXml/itemProps2.xml><?xml version="1.0" encoding="utf-8"?>
<ds:datastoreItem xmlns:ds="http://schemas.openxmlformats.org/officeDocument/2006/customXml" ds:itemID="{D3D1568C-9FD3-4638-8020-2412CAEDD757}">
  <ds:schemaRefs>
    <ds:schemaRef ds:uri="http://schemas.openxmlformats.org/package/2006/metadata/core-properties"/>
    <ds:schemaRef ds:uri="http://schemas.microsoft.com/office/2006/documentManagement/types"/>
    <ds:schemaRef ds:uri="e613872e-c3b4-4f0c-9be2-8add9f8322d8"/>
    <ds:schemaRef ds:uri="http://purl.org/dc/dcmitype/"/>
    <ds:schemaRef ds:uri="http://schemas.microsoft.com/office/infopath/2007/PartnerControls"/>
    <ds:schemaRef ds:uri="http://purl.org/dc/elements/1.1/"/>
    <ds:schemaRef ds:uri="http://schemas.microsoft.com/office/2006/metadata/properties"/>
    <ds:schemaRef ds:uri="1a07dba9-6d90-4a1b-b93f-8aebff607d37"/>
    <ds:schemaRef ds:uri="http://www.w3.org/XML/1998/namespace"/>
    <ds:schemaRef ds:uri="http://purl.org/dc/terms/"/>
  </ds:schemaRefs>
</ds:datastoreItem>
</file>

<file path=customXml/itemProps3.xml><?xml version="1.0" encoding="utf-8"?>
<ds:datastoreItem xmlns:ds="http://schemas.openxmlformats.org/officeDocument/2006/customXml" ds:itemID="{300356A3-C731-488F-B41C-FE297407B01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13872e-c3b4-4f0c-9be2-8add9f8322d8"/>
    <ds:schemaRef ds:uri="1a07dba9-6d90-4a1b-b93f-8aebff607d3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STATE EXP REPORT DATA</vt:lpstr>
      <vt:lpstr>KEY</vt:lpstr>
      <vt:lpstr>METHODOLOGY</vt:lpstr>
      <vt:lpstr>Sheet4</vt:lpstr>
      <vt:lpstr>Sheet1</vt:lpstr>
      <vt:lpstr>Database</vt:lpstr>
      <vt:lpstr>YearA</vt:lpstr>
      <vt:lpstr>YearB</vt:lpstr>
      <vt:lpstr>YearC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Machine 18</dc:creator>
  <cp:lastModifiedBy>University of Rochester</cp:lastModifiedBy>
  <cp:lastPrinted>1998-01-12T21:43:33Z</cp:lastPrinted>
  <dcterms:created xsi:type="dcterms:W3CDTF">2002-01-17T20:27:24Z</dcterms:created>
  <dcterms:modified xsi:type="dcterms:W3CDTF">2021-04-01T20:31:37Z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0x01010004A9B3894FA9E441A7A88075D88C9633</vt:lpwstr>
  </property>
</Properties>
</file>